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Z:\VOĐENJE PROJEKATA PRIMUM\KLIK\JAVNA NABAVA\PRETHODNO SAVJETOVANJE\"/>
    </mc:Choice>
  </mc:AlternateContent>
  <xr:revisionPtr revIDLastSave="0" documentId="13_ncr:1_{B386C676-B429-4074-92FE-5FC2C6C6A11A}" xr6:coauthVersionLast="47" xr6:coauthVersionMax="47" xr10:uidLastSave="{00000000-0000-0000-0000-000000000000}"/>
  <bookViews>
    <workbookView xWindow="-120" yWindow="-120" windowWidth="29040" windowHeight="15840" tabRatio="923" activeTab="4" xr2:uid="{00000000-000D-0000-FFFF-FFFF00000000}"/>
  </bookViews>
  <sheets>
    <sheet name="NASLOVNICA" sheetId="137" r:id="rId1"/>
    <sheet name="SVEUKUPNA REKAPITULACIJA" sheetId="138" r:id="rId2"/>
    <sheet name=" OU_GO" sheetId="119" r:id="rId3"/>
    <sheet name="REKAPITULACIJA_GO" sheetId="158" r:id="rId4"/>
    <sheet name="GO RADOVI" sheetId="159" r:id="rId5"/>
    <sheet name="OU_KRAJOBRAZ" sheetId="120" r:id="rId6"/>
    <sheet name="REKAPITULACIJA_KRAJOBRAZ" sheetId="121" r:id="rId7"/>
    <sheet name="KRAJOBRAZ" sheetId="122" r:id="rId8"/>
    <sheet name="OU_INT_PROM_POV" sheetId="123" r:id="rId9"/>
    <sheet name="REKAPITULACIJA_INT_PROM_POV" sheetId="124" r:id="rId10"/>
    <sheet name="INTERNE_PROM_POV" sheetId="125" r:id="rId11"/>
    <sheet name="OU_EL_INST" sheetId="150" r:id="rId12"/>
    <sheet name="REKAPITULACIJA_EL_INST" sheetId="156" r:id="rId13"/>
    <sheet name="ELEKTRICNE INSTALACIJE" sheetId="157" r:id="rId14"/>
    <sheet name="OU_ViK" sheetId="147" r:id="rId15"/>
    <sheet name="REKAPITULACIJA_ViK" sheetId="148" r:id="rId16"/>
    <sheet name="ViK" sheetId="149" r:id="rId17"/>
    <sheet name="REKAPITULACIJA_STR_INST" sheetId="153" r:id="rId18"/>
    <sheet name="STROJARSKE INSTALACIJE" sheetId="154" r:id="rId19"/>
    <sheet name="OU_KUHINJSKE NAPE" sheetId="144" r:id="rId20"/>
    <sheet name="REKAPITULACIJA_KUHINJSKE NAPE" sheetId="145" r:id="rId21"/>
    <sheet name="KUHINJSKE NAPE" sheetId="146" r:id="rId22"/>
    <sheet name="REKAPITULACIJA_VER_TRANSPORT" sheetId="135" r:id="rId23"/>
    <sheet name="VERTIKALNI TRANSPORT" sheetId="134" r:id="rId24"/>
  </sheets>
  <externalReferences>
    <externalReference r:id="rId25"/>
    <externalReference r:id="rId26"/>
    <externalReference r:id="rId27"/>
    <externalReference r:id="rId28"/>
    <externalReference r:id="rId29"/>
  </externalReferences>
  <definedNames>
    <definedName name="_" localSheetId="13">#REF!</definedName>
    <definedName name="_" localSheetId="4">#REF!</definedName>
    <definedName name="_" localSheetId="7">#REF!</definedName>
    <definedName name="_" localSheetId="21">#REF!</definedName>
    <definedName name="_" localSheetId="0">#REF!</definedName>
    <definedName name="_" localSheetId="11">#REF!</definedName>
    <definedName name="_" localSheetId="5">#REF!</definedName>
    <definedName name="_" localSheetId="19">#REF!</definedName>
    <definedName name="_" localSheetId="14">#REF!</definedName>
    <definedName name="_" localSheetId="12">#REF!</definedName>
    <definedName name="_" localSheetId="3">#REF!</definedName>
    <definedName name="_" localSheetId="6">#REF!</definedName>
    <definedName name="_" localSheetId="20">#REF!</definedName>
    <definedName name="_" localSheetId="17">#REF!</definedName>
    <definedName name="_" localSheetId="15">#REF!</definedName>
    <definedName name="_" localSheetId="18">#REF!</definedName>
    <definedName name="_" localSheetId="16">#REF!</definedName>
    <definedName name="_">#REF!</definedName>
    <definedName name="_1" localSheetId="13">#REF!</definedName>
    <definedName name="_1" localSheetId="4">#REF!</definedName>
    <definedName name="_1" localSheetId="21">#REF!</definedName>
    <definedName name="_1" localSheetId="0">#REF!</definedName>
    <definedName name="_1" localSheetId="11">#REF!</definedName>
    <definedName name="_1" localSheetId="19">#REF!</definedName>
    <definedName name="_1" localSheetId="14">#REF!</definedName>
    <definedName name="_1" localSheetId="12">#REF!</definedName>
    <definedName name="_1" localSheetId="3">#REF!</definedName>
    <definedName name="_1" localSheetId="20">#REF!</definedName>
    <definedName name="_1" localSheetId="17">#REF!</definedName>
    <definedName name="_1" localSheetId="15">#REF!</definedName>
    <definedName name="_1" localSheetId="18">#REF!</definedName>
    <definedName name="_1" localSheetId="16">#REF!</definedName>
    <definedName name="_1">#REF!</definedName>
    <definedName name="_1_U" localSheetId="13">#REF!</definedName>
    <definedName name="_1_U" localSheetId="4">#REF!</definedName>
    <definedName name="_1_U" localSheetId="21">#REF!</definedName>
    <definedName name="_1_U" localSheetId="0">#REF!</definedName>
    <definedName name="_1_U" localSheetId="11">#REF!</definedName>
    <definedName name="_1_U" localSheetId="19">#REF!</definedName>
    <definedName name="_1_U" localSheetId="14">#REF!</definedName>
    <definedName name="_1_U" localSheetId="12">#REF!</definedName>
    <definedName name="_1_U" localSheetId="3">#REF!</definedName>
    <definedName name="_1_U" localSheetId="20">#REF!</definedName>
    <definedName name="_1_U" localSheetId="17">#REF!</definedName>
    <definedName name="_1_U" localSheetId="15">#REF!</definedName>
    <definedName name="_1_U" localSheetId="18">#REF!</definedName>
    <definedName name="_1_U" localSheetId="16">#REF!</definedName>
    <definedName name="_1_U">#REF!</definedName>
    <definedName name="_10" localSheetId="0">#REF!</definedName>
    <definedName name="_10">#REF!</definedName>
    <definedName name="_10_U" localSheetId="0">#REF!</definedName>
    <definedName name="_10_U">#REF!</definedName>
    <definedName name="_11" localSheetId="0">#REF!</definedName>
    <definedName name="_11">#REF!</definedName>
    <definedName name="_11_U" localSheetId="0">#REF!</definedName>
    <definedName name="_11_U">#REF!</definedName>
    <definedName name="_12" localSheetId="0">#REF!</definedName>
    <definedName name="_12">#REF!</definedName>
    <definedName name="_12_U" localSheetId="0">#REF!</definedName>
    <definedName name="_12_U">#REF!</definedName>
    <definedName name="_13" localSheetId="0">#REF!</definedName>
    <definedName name="_13">#REF!</definedName>
    <definedName name="_13_U" localSheetId="0">#REF!</definedName>
    <definedName name="_13_U">#REF!</definedName>
    <definedName name="_14" localSheetId="0">#REF!</definedName>
    <definedName name="_14">#REF!</definedName>
    <definedName name="_14_U" localSheetId="0">#REF!</definedName>
    <definedName name="_14_U">#REF!</definedName>
    <definedName name="_15" localSheetId="0">#REF!</definedName>
    <definedName name="_15">#REF!</definedName>
    <definedName name="_15_U" localSheetId="0">#REF!</definedName>
    <definedName name="_15_U">#REF!</definedName>
    <definedName name="_16" localSheetId="0">#REF!</definedName>
    <definedName name="_16">#REF!</definedName>
    <definedName name="_16_U" localSheetId="0">#REF!</definedName>
    <definedName name="_16_U">#REF!</definedName>
    <definedName name="_17" localSheetId="0">#REF!</definedName>
    <definedName name="_17">#REF!</definedName>
    <definedName name="_17_U" localSheetId="0">#REF!</definedName>
    <definedName name="_17_U">#REF!</definedName>
    <definedName name="_18" localSheetId="0">#REF!</definedName>
    <definedName name="_18">#REF!</definedName>
    <definedName name="_18_U" localSheetId="0">#REF!</definedName>
    <definedName name="_18_U">#REF!</definedName>
    <definedName name="_19" localSheetId="0">#REF!</definedName>
    <definedName name="_19">#REF!</definedName>
    <definedName name="_19_U" localSheetId="0">#REF!</definedName>
    <definedName name="_19_U">#REF!</definedName>
    <definedName name="_1Excel_BuiltIn_Print_Area_1" localSheetId="23">#REF!</definedName>
    <definedName name="_1Excel_BuiltIn_Print_Area_1">#REF!</definedName>
    <definedName name="_2" localSheetId="0">#REF!</definedName>
    <definedName name="_2">#REF!</definedName>
    <definedName name="_2_U" localSheetId="0">#REF!</definedName>
    <definedName name="_2_U">#REF!</definedName>
    <definedName name="_20" localSheetId="0">#REF!</definedName>
    <definedName name="_20">#REF!</definedName>
    <definedName name="_20_U" localSheetId="0">#REF!</definedName>
    <definedName name="_20_U">#REF!</definedName>
    <definedName name="_21" localSheetId="0">#REF!</definedName>
    <definedName name="_21">#REF!</definedName>
    <definedName name="_21_U" localSheetId="0">#REF!</definedName>
    <definedName name="_21_U">#REF!</definedName>
    <definedName name="_22" localSheetId="0">#REF!</definedName>
    <definedName name="_22">#REF!</definedName>
    <definedName name="_22_U" localSheetId="0">#REF!</definedName>
    <definedName name="_22_U">#REF!</definedName>
    <definedName name="_23" localSheetId="0">#REF!</definedName>
    <definedName name="_23">#REF!</definedName>
    <definedName name="_23_U" localSheetId="0">#REF!</definedName>
    <definedName name="_23_U">#REF!</definedName>
    <definedName name="_24" localSheetId="0">#REF!</definedName>
    <definedName name="_24">#REF!</definedName>
    <definedName name="_24_U" localSheetId="0">#REF!</definedName>
    <definedName name="_24_U">#REF!</definedName>
    <definedName name="_25" localSheetId="0">#REF!</definedName>
    <definedName name="_25">#REF!</definedName>
    <definedName name="_25_U" localSheetId="0">#REF!</definedName>
    <definedName name="_25_U">#REF!</definedName>
    <definedName name="_26" localSheetId="0">#REF!</definedName>
    <definedName name="_26">#REF!</definedName>
    <definedName name="_26_U" localSheetId="0">#REF!</definedName>
    <definedName name="_26_U">#REF!</definedName>
    <definedName name="_27" localSheetId="0">#REF!</definedName>
    <definedName name="_27">#REF!</definedName>
    <definedName name="_27_U" localSheetId="0">#REF!</definedName>
    <definedName name="_27_U">#REF!</definedName>
    <definedName name="_28" localSheetId="0">#REF!</definedName>
    <definedName name="_28">#REF!</definedName>
    <definedName name="_28_U" localSheetId="0">#REF!</definedName>
    <definedName name="_28_U">#REF!</definedName>
    <definedName name="_29" localSheetId="0">#REF!</definedName>
    <definedName name="_29">#REF!</definedName>
    <definedName name="_29_U" localSheetId="0">#REF!</definedName>
    <definedName name="_29_U">#REF!</definedName>
    <definedName name="_3" localSheetId="0">#REF!</definedName>
    <definedName name="_3">#REF!</definedName>
    <definedName name="_3_U" localSheetId="0">#REF!</definedName>
    <definedName name="_3_U">#REF!</definedName>
    <definedName name="_30" localSheetId="0">#REF!</definedName>
    <definedName name="_30">#REF!</definedName>
    <definedName name="_30_U" localSheetId="0">#REF!</definedName>
    <definedName name="_30_U">#REF!</definedName>
    <definedName name="_31" localSheetId="0">#REF!</definedName>
    <definedName name="_31">#REF!</definedName>
    <definedName name="_31_U" localSheetId="0">#REF!</definedName>
    <definedName name="_31_U">#REF!</definedName>
    <definedName name="_32" localSheetId="0">#REF!</definedName>
    <definedName name="_32">#REF!</definedName>
    <definedName name="_32_U" localSheetId="0">#REF!</definedName>
    <definedName name="_32_U">#REF!</definedName>
    <definedName name="_33" localSheetId="0">#REF!</definedName>
    <definedName name="_33">#REF!</definedName>
    <definedName name="_33_U" localSheetId="0">#REF!</definedName>
    <definedName name="_33_U">#REF!</definedName>
    <definedName name="_34" localSheetId="0">#REF!</definedName>
    <definedName name="_34">#REF!</definedName>
    <definedName name="_34_U" localSheetId="0">#REF!</definedName>
    <definedName name="_34_U">#REF!</definedName>
    <definedName name="_35" localSheetId="0">#REF!</definedName>
    <definedName name="_35">#REF!</definedName>
    <definedName name="_35_U" localSheetId="0">#REF!</definedName>
    <definedName name="_35_U">#REF!</definedName>
    <definedName name="_36" localSheetId="0">#REF!</definedName>
    <definedName name="_36">#REF!</definedName>
    <definedName name="_36_U" localSheetId="0">#REF!</definedName>
    <definedName name="_36_U">#REF!</definedName>
    <definedName name="_37" localSheetId="0">#REF!</definedName>
    <definedName name="_37">#REF!</definedName>
    <definedName name="_37_U" localSheetId="0">#REF!</definedName>
    <definedName name="_37_U">#REF!</definedName>
    <definedName name="_38" localSheetId="0">#REF!</definedName>
    <definedName name="_38">#REF!</definedName>
    <definedName name="_38_U" localSheetId="0">#REF!</definedName>
    <definedName name="_38_U">#REF!</definedName>
    <definedName name="_39" localSheetId="0">#REF!</definedName>
    <definedName name="_39">#REF!</definedName>
    <definedName name="_39_U" localSheetId="0">#REF!</definedName>
    <definedName name="_39_U">#REF!</definedName>
    <definedName name="_4" localSheetId="0">#REF!</definedName>
    <definedName name="_4">#REF!</definedName>
    <definedName name="_4_U" localSheetId="0">#REF!</definedName>
    <definedName name="_4_U">#REF!</definedName>
    <definedName name="_40" localSheetId="0">#REF!</definedName>
    <definedName name="_40">#REF!</definedName>
    <definedName name="_40_U" localSheetId="0">#REF!</definedName>
    <definedName name="_40_U">#REF!</definedName>
    <definedName name="_41" localSheetId="0">#REF!</definedName>
    <definedName name="_41">#REF!</definedName>
    <definedName name="_41_U" localSheetId="0">#REF!</definedName>
    <definedName name="_41_U">#REF!</definedName>
    <definedName name="_42" localSheetId="0">#REF!</definedName>
    <definedName name="_42">#REF!</definedName>
    <definedName name="_42_U" localSheetId="0">#REF!</definedName>
    <definedName name="_42_U">#REF!</definedName>
    <definedName name="_43" localSheetId="0">#REF!</definedName>
    <definedName name="_43">#REF!</definedName>
    <definedName name="_43_U" localSheetId="0">#REF!</definedName>
    <definedName name="_43_U">#REF!</definedName>
    <definedName name="_44" localSheetId="0">#REF!</definedName>
    <definedName name="_44">#REF!</definedName>
    <definedName name="_44_U" localSheetId="0">#REF!</definedName>
    <definedName name="_44_U">#REF!</definedName>
    <definedName name="_45" localSheetId="0">#REF!</definedName>
    <definedName name="_45">#REF!</definedName>
    <definedName name="_45_U" localSheetId="0">#REF!</definedName>
    <definedName name="_45_U">#REF!</definedName>
    <definedName name="_46" localSheetId="0">#REF!</definedName>
    <definedName name="_46">#REF!</definedName>
    <definedName name="_46_U" localSheetId="0">#REF!</definedName>
    <definedName name="_46_U">#REF!</definedName>
    <definedName name="_47" localSheetId="0">#REF!</definedName>
    <definedName name="_47">#REF!</definedName>
    <definedName name="_47_U" localSheetId="0">#REF!</definedName>
    <definedName name="_47_U">#REF!</definedName>
    <definedName name="_48" localSheetId="0">#REF!</definedName>
    <definedName name="_48">#REF!</definedName>
    <definedName name="_48_U" localSheetId="0">#REF!</definedName>
    <definedName name="_48_U">#REF!</definedName>
    <definedName name="_49" localSheetId="0">#REF!</definedName>
    <definedName name="_49">#REF!</definedName>
    <definedName name="_49_U" localSheetId="0">#REF!</definedName>
    <definedName name="_49_U">#REF!</definedName>
    <definedName name="_5" localSheetId="0">#REF!</definedName>
    <definedName name="_5">#REF!</definedName>
    <definedName name="_5_U" localSheetId="0">#REF!</definedName>
    <definedName name="_5_U">#REF!</definedName>
    <definedName name="_50" localSheetId="0">#REF!</definedName>
    <definedName name="_50">#REF!</definedName>
    <definedName name="_50_U" localSheetId="0">#REF!</definedName>
    <definedName name="_50_U">#REF!</definedName>
    <definedName name="_51" localSheetId="0">#REF!</definedName>
    <definedName name="_51">#REF!</definedName>
    <definedName name="_51_U" localSheetId="0">#REF!</definedName>
    <definedName name="_51_U">#REF!</definedName>
    <definedName name="_52" localSheetId="0">#REF!</definedName>
    <definedName name="_52">#REF!</definedName>
    <definedName name="_52_U" localSheetId="0">#REF!</definedName>
    <definedName name="_52_U">#REF!</definedName>
    <definedName name="_53" localSheetId="0">#REF!</definedName>
    <definedName name="_53">#REF!</definedName>
    <definedName name="_53_U" localSheetId="0">#REF!</definedName>
    <definedName name="_53_U">#REF!</definedName>
    <definedName name="_54" localSheetId="0">#REF!</definedName>
    <definedName name="_54">#REF!</definedName>
    <definedName name="_54_U" localSheetId="0">#REF!</definedName>
    <definedName name="_54_U">#REF!</definedName>
    <definedName name="_55" localSheetId="0">#REF!</definedName>
    <definedName name="_55">#REF!</definedName>
    <definedName name="_55_U" localSheetId="0">#REF!</definedName>
    <definedName name="_55_U">#REF!</definedName>
    <definedName name="_56" localSheetId="0">#REF!</definedName>
    <definedName name="_56">#REF!</definedName>
    <definedName name="_56_U" localSheetId="0">#REF!</definedName>
    <definedName name="_56_U">#REF!</definedName>
    <definedName name="_57" localSheetId="0">#REF!</definedName>
    <definedName name="_57">#REF!</definedName>
    <definedName name="_57_U" localSheetId="0">#REF!</definedName>
    <definedName name="_57_U">#REF!</definedName>
    <definedName name="_58" localSheetId="0">#REF!</definedName>
    <definedName name="_58">#REF!</definedName>
    <definedName name="_58_U" localSheetId="0">#REF!</definedName>
    <definedName name="_58_U">#REF!</definedName>
    <definedName name="_59" localSheetId="0">#REF!</definedName>
    <definedName name="_59">#REF!</definedName>
    <definedName name="_59_U" localSheetId="0">#REF!</definedName>
    <definedName name="_59_U">#REF!</definedName>
    <definedName name="_6" localSheetId="0">#REF!</definedName>
    <definedName name="_6">#REF!</definedName>
    <definedName name="_6_U" localSheetId="0">#REF!</definedName>
    <definedName name="_6_U">#REF!</definedName>
    <definedName name="_60" localSheetId="0">#REF!</definedName>
    <definedName name="_60">#REF!</definedName>
    <definedName name="_60_U" localSheetId="0">#REF!</definedName>
    <definedName name="_60_U">#REF!</definedName>
    <definedName name="_61" localSheetId="0">#REF!</definedName>
    <definedName name="_61">#REF!</definedName>
    <definedName name="_61_U" localSheetId="0">#REF!</definedName>
    <definedName name="_61_U">#REF!</definedName>
    <definedName name="_62" localSheetId="0">#REF!</definedName>
    <definedName name="_62">#REF!</definedName>
    <definedName name="_62_U" localSheetId="0">#REF!</definedName>
    <definedName name="_62_U">#REF!</definedName>
    <definedName name="_63" localSheetId="0">#REF!</definedName>
    <definedName name="_63">#REF!</definedName>
    <definedName name="_63_U" localSheetId="0">#REF!</definedName>
    <definedName name="_63_U">#REF!</definedName>
    <definedName name="_64" localSheetId="0">#REF!</definedName>
    <definedName name="_64">#REF!</definedName>
    <definedName name="_64_U" localSheetId="0">#REF!</definedName>
    <definedName name="_64_U">#REF!</definedName>
    <definedName name="_7" localSheetId="0">#REF!</definedName>
    <definedName name="_7">#REF!</definedName>
    <definedName name="_7_U" localSheetId="0">#REF!</definedName>
    <definedName name="_7_U">#REF!</definedName>
    <definedName name="_8" localSheetId="0">#REF!</definedName>
    <definedName name="_8">#REF!</definedName>
    <definedName name="_8_U" localSheetId="0">#REF!</definedName>
    <definedName name="_8_U">#REF!</definedName>
    <definedName name="_9" localSheetId="0">#REF!</definedName>
    <definedName name="_9">#REF!</definedName>
    <definedName name="_9_U" localSheetId="0">#REF!</definedName>
    <definedName name="_9_U">#REF!</definedName>
    <definedName name="_bod1">#REF!</definedName>
    <definedName name="_fak02" localSheetId="10">#REF!</definedName>
    <definedName name="_fak02" localSheetId="8">#REF!</definedName>
    <definedName name="_fak02" localSheetId="19">#REF!</definedName>
    <definedName name="_fak02" localSheetId="12">#REF!</definedName>
    <definedName name="_fak02" localSheetId="9">#REF!</definedName>
    <definedName name="_fak02" localSheetId="20">#REF!</definedName>
    <definedName name="_fak02" localSheetId="17">#REF!</definedName>
    <definedName name="_fak02" localSheetId="22">#REF!</definedName>
    <definedName name="_fak02" localSheetId="15">#REF!</definedName>
    <definedName name="_fak02">#REF!</definedName>
    <definedName name="_fak03" localSheetId="10">#REF!</definedName>
    <definedName name="_fak03" localSheetId="8">#REF!</definedName>
    <definedName name="_fak03" localSheetId="19">#REF!</definedName>
    <definedName name="_fak03" localSheetId="12">#REF!</definedName>
    <definedName name="_fak03" localSheetId="9">#REF!</definedName>
    <definedName name="_fak03" localSheetId="20">#REF!</definedName>
    <definedName name="_fak03" localSheetId="17">#REF!</definedName>
    <definedName name="_fak03" localSheetId="22">#REF!</definedName>
    <definedName name="_fak03" localSheetId="15">#REF!</definedName>
    <definedName name="_fak03">#REF!</definedName>
    <definedName name="_fak05" localSheetId="10">#REF!</definedName>
    <definedName name="_fak05" localSheetId="8">#REF!</definedName>
    <definedName name="_fak05" localSheetId="19">#REF!</definedName>
    <definedName name="_fak05" localSheetId="12">#REF!</definedName>
    <definedName name="_fak05" localSheetId="9">#REF!</definedName>
    <definedName name="_fak05" localSheetId="20">#REF!</definedName>
    <definedName name="_fak05" localSheetId="17">#REF!</definedName>
    <definedName name="_fak05" localSheetId="22">#REF!</definedName>
    <definedName name="_fak05" localSheetId="15">#REF!</definedName>
    <definedName name="_fak05">#REF!</definedName>
    <definedName name="_fak06">#REF!</definedName>
    <definedName name="_fak07">#REF!</definedName>
    <definedName name="_fak08">#REF!</definedName>
    <definedName name="_fak09">#REF!</definedName>
    <definedName name="_fak10">#REF!</definedName>
    <definedName name="_fak11">#REF!</definedName>
    <definedName name="_fak12">#REF!</definedName>
    <definedName name="_fak2">#REF!</definedName>
    <definedName name="_fak3">#REF!</definedName>
    <definedName name="_xlnm._FilterDatabase" localSheetId="10" hidden="1">INTERNE_PROM_POV!#REF!</definedName>
    <definedName name="_xlnm._FilterDatabase" localSheetId="12" hidden="1">REKAPITULACIJA_EL_INST!#REF!</definedName>
    <definedName name="_xlnm._FilterDatabase" localSheetId="9" hidden="1">REKAPITULACIJA_INT_PROM_POV!#REF!</definedName>
    <definedName name="_xlnm._FilterDatabase" localSheetId="20" hidden="1">'REKAPITULACIJA_KUHINJSKE NAPE'!#REF!</definedName>
    <definedName name="_xlnm._FilterDatabase" localSheetId="17" hidden="1">REKAPITULACIJA_STR_INST!#REF!</definedName>
    <definedName name="_xlnm._FilterDatabase" localSheetId="22" hidden="1">REKAPITULACIJA_VER_TRANSPORT!#REF!</definedName>
    <definedName name="_xlnm._FilterDatabase" localSheetId="15" hidden="1">REKAPITULACIJA_ViK!#REF!</definedName>
    <definedName name="_Hlt511486624" localSheetId="10">INTERNE_PROM_POV!#REF!</definedName>
    <definedName name="_Hlt511486624" localSheetId="12">REKAPITULACIJA_EL_INST!#REF!</definedName>
    <definedName name="_Hlt511486624" localSheetId="9">REKAPITULACIJA_INT_PROM_POV!#REF!</definedName>
    <definedName name="_Hlt511486624" localSheetId="20">'REKAPITULACIJA_KUHINJSKE NAPE'!#REF!</definedName>
    <definedName name="_Hlt511486624" localSheetId="17">REKAPITULACIJA_STR_INST!#REF!</definedName>
    <definedName name="_Hlt511486624" localSheetId="22">REKAPITULACIJA_VER_TRANSPORT!#REF!</definedName>
    <definedName name="_Hlt511486624" localSheetId="15">REKAPITULACIJA_ViK!#REF!</definedName>
    <definedName name="_Hlt511487377" localSheetId="10">INTERNE_PROM_POV!#REF!</definedName>
    <definedName name="_Hlt511487377" localSheetId="12">REKAPITULACIJA_EL_INST!#REF!</definedName>
    <definedName name="_Hlt511487377" localSheetId="9">REKAPITULACIJA_INT_PROM_POV!#REF!</definedName>
    <definedName name="_Hlt511487377" localSheetId="20">'REKAPITULACIJA_KUHINJSKE NAPE'!#REF!</definedName>
    <definedName name="_Hlt511487377" localSheetId="17">REKAPITULACIJA_STR_INST!#REF!</definedName>
    <definedName name="_Hlt511487377" localSheetId="22">REKAPITULACIJA_VER_TRANSPORT!#REF!</definedName>
    <definedName name="_Hlt511487377" localSheetId="15">REKAPITULACIJA_ViK!#REF!</definedName>
    <definedName name="_kab02" localSheetId="13">#REF!</definedName>
    <definedName name="_kab02" localSheetId="10">#REF!</definedName>
    <definedName name="_kab02" localSheetId="21">#REF!</definedName>
    <definedName name="_kab02" localSheetId="11">#REF!</definedName>
    <definedName name="_kab02" localSheetId="8">#REF!</definedName>
    <definedName name="_kab02" localSheetId="19">#REF!</definedName>
    <definedName name="_kab02" localSheetId="14">#REF!</definedName>
    <definedName name="_kab02" localSheetId="12">#REF!</definedName>
    <definedName name="_kab02" localSheetId="9">#REF!</definedName>
    <definedName name="_kab02" localSheetId="20">#REF!</definedName>
    <definedName name="_kab02" localSheetId="17">#REF!</definedName>
    <definedName name="_kab02" localSheetId="22">#REF!</definedName>
    <definedName name="_kab02" localSheetId="15">#REF!</definedName>
    <definedName name="_kab02" localSheetId="18">#REF!</definedName>
    <definedName name="_kab02" localSheetId="16">#REF!</definedName>
    <definedName name="_kab02">#REF!</definedName>
    <definedName name="_kab03" localSheetId="10">#REF!</definedName>
    <definedName name="_kab03" localSheetId="8">#REF!</definedName>
    <definedName name="_kab03" localSheetId="19">#REF!</definedName>
    <definedName name="_kab03" localSheetId="12">#REF!</definedName>
    <definedName name="_kab03" localSheetId="9">#REF!</definedName>
    <definedName name="_kab03" localSheetId="20">#REF!</definedName>
    <definedName name="_kab03" localSheetId="17">#REF!</definedName>
    <definedName name="_kab03" localSheetId="22">#REF!</definedName>
    <definedName name="_kab03" localSheetId="15">#REF!</definedName>
    <definedName name="_kab03">#REF!</definedName>
    <definedName name="_kab05" localSheetId="10">#REF!</definedName>
    <definedName name="_kab05" localSheetId="8">#REF!</definedName>
    <definedName name="_kab05" localSheetId="19">#REF!</definedName>
    <definedName name="_kab05" localSheetId="12">#REF!</definedName>
    <definedName name="_kab05" localSheetId="9">#REF!</definedName>
    <definedName name="_kab05" localSheetId="20">#REF!</definedName>
    <definedName name="_kab05" localSheetId="17">#REF!</definedName>
    <definedName name="_kab05" localSheetId="22">#REF!</definedName>
    <definedName name="_kab05" localSheetId="15">#REF!</definedName>
    <definedName name="_kab05">#REF!</definedName>
    <definedName name="_kab06">#REF!</definedName>
    <definedName name="_kab07">#REF!</definedName>
    <definedName name="_kab08">#REF!</definedName>
    <definedName name="_kab09">#REF!</definedName>
    <definedName name="_kab10">#REF!</definedName>
    <definedName name="_kab11">#REF!</definedName>
    <definedName name="_kab12">#REF!</definedName>
    <definedName name="_man03">#REF!</definedName>
    <definedName name="_man05">#REF!</definedName>
    <definedName name="_man06">#REF!</definedName>
    <definedName name="_man07">#REF!</definedName>
    <definedName name="_man08">#REF!</definedName>
    <definedName name="_man09">#REF!</definedName>
    <definedName name="_man10">#REF!</definedName>
    <definedName name="_man11">#REF!</definedName>
    <definedName name="_man12">#REF!</definedName>
    <definedName name="_man2">#REF!</definedName>
    <definedName name="_mat02">#REF!</definedName>
    <definedName name="_mat06">#REF!</definedName>
    <definedName name="_mtt012">#REF!</definedName>
    <definedName name="_mtt02">#REF!</definedName>
    <definedName name="_mtt05">#REF!</definedName>
    <definedName name="_mtt06">#REF!</definedName>
    <definedName name="_mtt07">#REF!</definedName>
    <definedName name="_mtt1">#REF!</definedName>
    <definedName name="_mtt2">#REF!</definedName>
    <definedName name="_mtt3">#REF!</definedName>
    <definedName name="_mtt4">#REF!</definedName>
    <definedName name="_mtt8">#REF!</definedName>
    <definedName name="_ns006">#REF!</definedName>
    <definedName name="_ns012">#REF!</definedName>
    <definedName name="_ns03">#REF!</definedName>
    <definedName name="_ns05">#REF!</definedName>
    <definedName name="_ns06">#REF!</definedName>
    <definedName name="_ns07">#REF!</definedName>
    <definedName name="_ns08">#REF!</definedName>
    <definedName name="_ns09">#REF!</definedName>
    <definedName name="_ns1">#REF!</definedName>
    <definedName name="_ns10">#REF!</definedName>
    <definedName name="_ns11">#REF!</definedName>
    <definedName name="_ns12">#REF!</definedName>
    <definedName name="_ns2">#REF!</definedName>
    <definedName name="_ns4">#REF!</definedName>
    <definedName name="_nso03">#REF!</definedName>
    <definedName name="_nso07">#REF!</definedName>
    <definedName name="_nso08">#REF!</definedName>
    <definedName name="_nso09">#REF!</definedName>
    <definedName name="_nso10">#REF!</definedName>
    <definedName name="_nso11">#REF!</definedName>
    <definedName name="_nso2">#REF!</definedName>
    <definedName name="_nso5">#REF!</definedName>
    <definedName name="_nss2">#REF!</definedName>
    <definedName name="_opr02">#REF!</definedName>
    <definedName name="_opr03">#REF!</definedName>
    <definedName name="_opr05">#REF!</definedName>
    <definedName name="_opr06">#REF!</definedName>
    <definedName name="_opr07">#REF!</definedName>
    <definedName name="_opr08">#REF!</definedName>
    <definedName name="_opr09">#REF!</definedName>
    <definedName name="_opr10">#REF!</definedName>
    <definedName name="_opr11">#REF!</definedName>
    <definedName name="_opr12">#REF!</definedName>
    <definedName name="_Order1" hidden="1">255</definedName>
    <definedName name="_orm03">#REF!</definedName>
    <definedName name="_orm05">#REF!</definedName>
    <definedName name="_orm07">#REF!</definedName>
    <definedName name="_orm08">#REF!</definedName>
    <definedName name="_orm09">#REF!</definedName>
    <definedName name="_orm10">#REF!</definedName>
    <definedName name="_orm11">#REF!</definedName>
    <definedName name="_orm12">#REF!</definedName>
    <definedName name="_ost02">#REF!</definedName>
    <definedName name="_ost03">#REF!</definedName>
    <definedName name="_ost036">#REF!</definedName>
    <definedName name="_ost05">#REF!</definedName>
    <definedName name="_ost07">#REF!</definedName>
    <definedName name="_ost08">#REF!</definedName>
    <definedName name="_ost09">#REF!</definedName>
    <definedName name="_ost10">#REF!</definedName>
    <definedName name="_ost11">#REF!</definedName>
    <definedName name="_ost12">#REF!</definedName>
    <definedName name="_rab9">#REF!</definedName>
    <definedName name="_ras02">#REF!</definedName>
    <definedName name="_ras03">#REF!</definedName>
    <definedName name="_ras05">#REF!</definedName>
    <definedName name="_ras06">#REF!</definedName>
    <definedName name="_ras08">#REF!</definedName>
    <definedName name="_ras09">#REF!</definedName>
    <definedName name="_ras10">#REF!</definedName>
    <definedName name="_ras11">#REF!</definedName>
    <definedName name="_ras12">#REF!</definedName>
    <definedName name="ANEX_I" localSheetId="0">#REF!</definedName>
    <definedName name="ANEX_I">#REF!</definedName>
    <definedName name="ANEX_II" localSheetId="0">#REF!</definedName>
    <definedName name="ANEX_II">#REF!</definedName>
    <definedName name="ASD" localSheetId="23">#REF!</definedName>
    <definedName name="ASD">#REF!</definedName>
    <definedName name="AUTOR" localSheetId="0">#REF!</definedName>
    <definedName name="AUTOR">#REF!</definedName>
    <definedName name="AVANS_ISPL" localSheetId="0">#REF!</definedName>
    <definedName name="AVANS_ISPL">#REF!</definedName>
    <definedName name="AVD" localSheetId="23">#REF!</definedName>
    <definedName name="AVD">#REF!</definedName>
    <definedName name="BETONSKI_I_ARM.BETONSKI_RADOVI">#REF!</definedName>
    <definedName name="BOD" localSheetId="13">#REF!</definedName>
    <definedName name="BOD" localSheetId="4">#REF!</definedName>
    <definedName name="BOD" localSheetId="21">#REF!</definedName>
    <definedName name="BOD" localSheetId="11">#REF!</definedName>
    <definedName name="BOD" localSheetId="19">#REF!</definedName>
    <definedName name="BOD" localSheetId="14">#REF!</definedName>
    <definedName name="BOD" localSheetId="12">#REF!</definedName>
    <definedName name="BOD" localSheetId="3">#REF!</definedName>
    <definedName name="BOD" localSheetId="20">#REF!</definedName>
    <definedName name="BOD" localSheetId="17">#REF!</definedName>
    <definedName name="BOD" localSheetId="15">#REF!</definedName>
    <definedName name="BOD" localSheetId="18">#REF!</definedName>
    <definedName name="BOD" localSheetId="23">[1]Elektro!#REF!</definedName>
    <definedName name="BOD" localSheetId="16">#REF!</definedName>
    <definedName name="BOD">#REF!</definedName>
    <definedName name="BODIC" localSheetId="13">#REF!</definedName>
    <definedName name="BODIC" localSheetId="4">#REF!</definedName>
    <definedName name="BODIC" localSheetId="21">#REF!</definedName>
    <definedName name="BODIC" localSheetId="11">#REF!</definedName>
    <definedName name="BODIC" localSheetId="19">#REF!</definedName>
    <definedName name="BODIC" localSheetId="14">#REF!</definedName>
    <definedName name="BODIC" localSheetId="12">#REF!</definedName>
    <definedName name="BODIC" localSheetId="3">#REF!</definedName>
    <definedName name="BODIC" localSheetId="20">#REF!</definedName>
    <definedName name="BODIC" localSheetId="17">#REF!</definedName>
    <definedName name="BODIC" localSheetId="15">#REF!</definedName>
    <definedName name="BODIC" localSheetId="18">#REF!</definedName>
    <definedName name="BODIC" localSheetId="23">[1]Elektro!#REF!</definedName>
    <definedName name="BODIC" localSheetId="16">#REF!</definedName>
    <definedName name="BODIC">#REF!</definedName>
    <definedName name="BODICA" localSheetId="21">#REF!</definedName>
    <definedName name="BODICA" localSheetId="19">#REF!</definedName>
    <definedName name="BODICA" localSheetId="14">#REF!</definedName>
    <definedName name="BODICA" localSheetId="20">#REF!</definedName>
    <definedName name="BODICA" localSheetId="15">#REF!</definedName>
    <definedName name="BODICA" localSheetId="23">#REF!</definedName>
    <definedName name="BODICA" localSheetId="16">#REF!</definedName>
    <definedName name="BODICA">#REF!</definedName>
    <definedName name="BORDURA" localSheetId="0">#REF!</definedName>
    <definedName name="BORDURA">#REF!</definedName>
    <definedName name="BORDURA_1" localSheetId="0">#REF!</definedName>
    <definedName name="BORDURA_1">#REF!</definedName>
    <definedName name="BR_STR_1" localSheetId="0">#REF!</definedName>
    <definedName name="BR_STR_1">#REF!</definedName>
    <definedName name="BR_STR_2" localSheetId="0">#REF!</definedName>
    <definedName name="BR_STR_2">#REF!</definedName>
    <definedName name="brav">[2]Troskovnik!#REF!</definedName>
    <definedName name="BRAVARIJA_SKLONIŠTA" localSheetId="13">#REF!</definedName>
    <definedName name="BRAVARIJA_SKLONIŠTA" localSheetId="4">#REF!</definedName>
    <definedName name="BRAVARIJA_SKLONIŠTA" localSheetId="10">#REF!</definedName>
    <definedName name="BRAVARIJA_SKLONIŠTA" localSheetId="21">#REF!</definedName>
    <definedName name="BRAVARIJA_SKLONIŠTA" localSheetId="11">#REF!</definedName>
    <definedName name="BRAVARIJA_SKLONIŠTA" localSheetId="8">#REF!</definedName>
    <definedName name="BRAVARIJA_SKLONIŠTA" localSheetId="19">#REF!</definedName>
    <definedName name="BRAVARIJA_SKLONIŠTA" localSheetId="14">#REF!</definedName>
    <definedName name="BRAVARIJA_SKLONIŠTA" localSheetId="12">#REF!</definedName>
    <definedName name="BRAVARIJA_SKLONIŠTA" localSheetId="3">#REF!</definedName>
    <definedName name="BRAVARIJA_SKLONIŠTA" localSheetId="9">#REF!</definedName>
    <definedName name="BRAVARIJA_SKLONIŠTA" localSheetId="20">#REF!</definedName>
    <definedName name="BRAVARIJA_SKLONIŠTA" localSheetId="17">#REF!</definedName>
    <definedName name="BRAVARIJA_SKLONIŠTA" localSheetId="22">#REF!</definedName>
    <definedName name="BRAVARIJA_SKLONIŠTA" localSheetId="15">#REF!</definedName>
    <definedName name="BRAVARIJA_SKLONIŠTA" localSheetId="18">#REF!</definedName>
    <definedName name="BRAVARIJA_SKLONIŠTA" localSheetId="16">#REF!</definedName>
    <definedName name="BRAVARIJA_SKLONIŠTA">#REF!</definedName>
    <definedName name="BROJ_KUCA" localSheetId="13">#REF!</definedName>
    <definedName name="BROJ_KUCA" localSheetId="4">#REF!</definedName>
    <definedName name="BROJ_KUCA" localSheetId="0">#REF!</definedName>
    <definedName name="BROJ_KUCA" localSheetId="11">#REF!</definedName>
    <definedName name="BROJ_KUCA" localSheetId="14">#REF!</definedName>
    <definedName name="BROJ_KUCA" localSheetId="12">#REF!</definedName>
    <definedName name="BROJ_KUCA" localSheetId="3">#REF!</definedName>
    <definedName name="BROJ_KUCA" localSheetId="17">#REF!</definedName>
    <definedName name="BROJ_KUCA" localSheetId="15">#REF!</definedName>
    <definedName name="BROJ_KUCA" localSheetId="18">#REF!</definedName>
    <definedName name="BROJ_KUCA" localSheetId="16">#REF!</definedName>
    <definedName name="BROJ_KUCA">#REF!</definedName>
    <definedName name="BROJ_LISTOVA" localSheetId="4">#REF!</definedName>
    <definedName name="BROJ_LISTOVA" localSheetId="0">#REF!</definedName>
    <definedName name="BROJ_LISTOVA" localSheetId="3">#REF!</definedName>
    <definedName name="BROJ_LISTOVA">#REF!</definedName>
    <definedName name="BROJ_SIT" localSheetId="0">#REF!</definedName>
    <definedName name="BROJ_SIT">#REF!</definedName>
    <definedName name="COPY_8" localSheetId="0">#REF!</definedName>
    <definedName name="COPY_8">#REF!</definedName>
    <definedName name="CRNA_BRAVARIJA">[3]Troskovnik!#REF!</definedName>
    <definedName name="č" localSheetId="13">#REF!</definedName>
    <definedName name="č" localSheetId="4">#REF!</definedName>
    <definedName name="č" localSheetId="21">#REF!</definedName>
    <definedName name="č" localSheetId="11">#REF!</definedName>
    <definedName name="č" localSheetId="19">#REF!</definedName>
    <definedName name="č" localSheetId="14">#REF!</definedName>
    <definedName name="č" localSheetId="12">#REF!</definedName>
    <definedName name="č" localSheetId="3">#REF!</definedName>
    <definedName name="č" localSheetId="20">#REF!</definedName>
    <definedName name="č" localSheetId="17">#REF!</definedName>
    <definedName name="č" localSheetId="15">#REF!</definedName>
    <definedName name="č" localSheetId="18">#REF!</definedName>
    <definedName name="č" localSheetId="23">#REF!</definedName>
    <definedName name="č" localSheetId="16">#REF!</definedName>
    <definedName name="č">#REF!</definedName>
    <definedName name="DAT_SIT" localSheetId="13">#REF!</definedName>
    <definedName name="DAT_SIT" localSheetId="4">#REF!</definedName>
    <definedName name="DAT_SIT" localSheetId="21">#REF!</definedName>
    <definedName name="DAT_SIT" localSheetId="0">#REF!</definedName>
    <definedName name="DAT_SIT" localSheetId="11">#REF!</definedName>
    <definedName name="DAT_SIT" localSheetId="19">#REF!</definedName>
    <definedName name="DAT_SIT" localSheetId="14">#REF!</definedName>
    <definedName name="DAT_SIT" localSheetId="12">#REF!</definedName>
    <definedName name="DAT_SIT" localSheetId="3">#REF!</definedName>
    <definedName name="DAT_SIT" localSheetId="20">#REF!</definedName>
    <definedName name="DAT_SIT" localSheetId="17">#REF!</definedName>
    <definedName name="DAT_SIT" localSheetId="15">#REF!</definedName>
    <definedName name="DAT_SIT" localSheetId="18">#REF!</definedName>
    <definedName name="DAT_SIT" localSheetId="16">#REF!</definedName>
    <definedName name="DAT_SIT">#REF!</definedName>
    <definedName name="DATOTEKA" localSheetId="13">#REF!</definedName>
    <definedName name="DATOTEKA" localSheetId="4">#REF!</definedName>
    <definedName name="DATOTEKA" localSheetId="21">#REF!</definedName>
    <definedName name="DATOTEKA" localSheetId="0">#REF!</definedName>
    <definedName name="DATOTEKA" localSheetId="11">#REF!</definedName>
    <definedName name="DATOTEKA" localSheetId="19">#REF!</definedName>
    <definedName name="DATOTEKA" localSheetId="14">#REF!</definedName>
    <definedName name="DATOTEKA" localSheetId="12">#REF!</definedName>
    <definedName name="DATOTEKA" localSheetId="3">#REF!</definedName>
    <definedName name="DATOTEKA" localSheetId="20">#REF!</definedName>
    <definedName name="DATOTEKA" localSheetId="17">#REF!</definedName>
    <definedName name="DATOTEKA" localSheetId="15">#REF!</definedName>
    <definedName name="DATOTEKA" localSheetId="18">#REF!</definedName>
    <definedName name="DATOTEKA" localSheetId="16">#REF!</definedName>
    <definedName name="DATOTEKA">#REF!</definedName>
    <definedName name="DATUM_DANAS" localSheetId="0">#REF!</definedName>
    <definedName name="DATUM_DANAS">#REF!</definedName>
    <definedName name="DIMNJACI" localSheetId="10">#REF!</definedName>
    <definedName name="DIMNJACI" localSheetId="8">#REF!</definedName>
    <definedName name="DIMNJACI" localSheetId="19">#REF!</definedName>
    <definedName name="DIMNJACI" localSheetId="12">#REF!</definedName>
    <definedName name="DIMNJACI" localSheetId="9">#REF!</definedName>
    <definedName name="DIMNJACI" localSheetId="20">#REF!</definedName>
    <definedName name="DIMNJACI" localSheetId="17">#REF!</definedName>
    <definedName name="DIMNJACI" localSheetId="22">#REF!</definedName>
    <definedName name="DIMNJACI" localSheetId="15">#REF!</definedName>
    <definedName name="DIMNJACI">#REF!</definedName>
    <definedName name="DIREKTOR" localSheetId="0">#REF!</definedName>
    <definedName name="DIREKTOR">#REF!</definedName>
    <definedName name="DIZALA">[3]Troskovnik!#REF!</definedName>
    <definedName name="DODAVANJE" localSheetId="13">#REF!</definedName>
    <definedName name="DODAVANJE" localSheetId="4">#REF!</definedName>
    <definedName name="DODAVANJE" localSheetId="21">#REF!</definedName>
    <definedName name="DODAVANJE" localSheetId="0">#REF!</definedName>
    <definedName name="DODAVANJE" localSheetId="11">#REF!</definedName>
    <definedName name="DODAVANJE" localSheetId="19">#REF!</definedName>
    <definedName name="DODAVANJE" localSheetId="14">#REF!</definedName>
    <definedName name="DODAVANJE" localSheetId="12">#REF!</definedName>
    <definedName name="DODAVANJE" localSheetId="3">#REF!</definedName>
    <definedName name="DODAVANJE" localSheetId="20">#REF!</definedName>
    <definedName name="DODAVANJE" localSheetId="17">#REF!</definedName>
    <definedName name="DODAVANJE" localSheetId="15">#REF!</definedName>
    <definedName name="DODAVANJE" localSheetId="18">#REF!</definedName>
    <definedName name="DODAVANJE" localSheetId="16">#REF!</definedName>
    <definedName name="DODAVANJE">#REF!</definedName>
    <definedName name="DOP_UGOV" localSheetId="13">#REF!</definedName>
    <definedName name="DOP_UGOV" localSheetId="4">#REF!</definedName>
    <definedName name="DOP_UGOV" localSheetId="21">#REF!</definedName>
    <definedName name="DOP_UGOV" localSheetId="0">#REF!</definedName>
    <definedName name="DOP_UGOV" localSheetId="11">#REF!</definedName>
    <definedName name="DOP_UGOV" localSheetId="19">#REF!</definedName>
    <definedName name="DOP_UGOV" localSheetId="14">#REF!</definedName>
    <definedName name="DOP_UGOV" localSheetId="12">#REF!</definedName>
    <definedName name="DOP_UGOV" localSheetId="3">#REF!</definedName>
    <definedName name="DOP_UGOV" localSheetId="20">#REF!</definedName>
    <definedName name="DOP_UGOV" localSheetId="17">#REF!</definedName>
    <definedName name="DOP_UGOV" localSheetId="15">#REF!</definedName>
    <definedName name="DOP_UGOV" localSheetId="18">#REF!</definedName>
    <definedName name="DOP_UGOV" localSheetId="16">#REF!</definedName>
    <definedName name="DOP_UGOV">#REF!</definedName>
    <definedName name="DOPUNSKI_UGOVOR" localSheetId="13">#REF!</definedName>
    <definedName name="DOPUNSKI_UGOVOR" localSheetId="4">#REF!</definedName>
    <definedName name="DOPUNSKI_UGOVOR" localSheetId="21">#REF!</definedName>
    <definedName name="DOPUNSKI_UGOVOR" localSheetId="0">#REF!</definedName>
    <definedName name="DOPUNSKI_UGOVOR" localSheetId="11">#REF!</definedName>
    <definedName name="DOPUNSKI_UGOVOR" localSheetId="19">#REF!</definedName>
    <definedName name="DOPUNSKI_UGOVOR" localSheetId="14">#REF!</definedName>
    <definedName name="DOPUNSKI_UGOVOR" localSheetId="12">#REF!</definedName>
    <definedName name="DOPUNSKI_UGOVOR" localSheetId="3">#REF!</definedName>
    <definedName name="DOPUNSKI_UGOVOR" localSheetId="20">#REF!</definedName>
    <definedName name="DOPUNSKI_UGOVOR" localSheetId="17">#REF!</definedName>
    <definedName name="DOPUNSKI_UGOVOR" localSheetId="15">#REF!</definedName>
    <definedName name="DOPUNSKI_UGOVOR" localSheetId="18">#REF!</definedName>
    <definedName name="DOPUNSKI_UGOVOR" localSheetId="16">#REF!</definedName>
    <definedName name="DOPUNSKI_UGOVOR">#REF!</definedName>
    <definedName name="dsdfsd" localSheetId="13">[2]Troskovnik!#REF!</definedName>
    <definedName name="dsdfsd" localSheetId="4">[2]Troskovnik!#REF!</definedName>
    <definedName name="dsdfsd" localSheetId="21">[2]Troskovnik!#REF!</definedName>
    <definedName name="dsdfsd" localSheetId="11">[2]Troskovnik!#REF!</definedName>
    <definedName name="dsdfsd" localSheetId="19">[2]Troskovnik!#REF!</definedName>
    <definedName name="dsdfsd" localSheetId="14">[2]Troskovnik!#REF!</definedName>
    <definedName name="dsdfsd" localSheetId="12">[2]Troskovnik!#REF!</definedName>
    <definedName name="dsdfsd" localSheetId="3">[2]Troskovnik!#REF!</definedName>
    <definedName name="dsdfsd" localSheetId="20">[2]Troskovnik!#REF!</definedName>
    <definedName name="dsdfsd" localSheetId="17">[2]Troskovnik!#REF!</definedName>
    <definedName name="dsdfsd" localSheetId="15">[2]Troskovnik!#REF!</definedName>
    <definedName name="dsdfsd" localSheetId="18">[2]Troskovnik!#REF!</definedName>
    <definedName name="dsdfsd" localSheetId="16">[2]Troskovnik!#REF!</definedName>
    <definedName name="dsdfsd">[2]Troskovnik!#REF!</definedName>
    <definedName name="dwqd" localSheetId="13">#REF!</definedName>
    <definedName name="dwqd" localSheetId="4">#REF!</definedName>
    <definedName name="dwqd" localSheetId="21">#REF!</definedName>
    <definedName name="dwqd" localSheetId="11">#REF!</definedName>
    <definedName name="dwqd" localSheetId="19">#REF!</definedName>
    <definedName name="dwqd" localSheetId="14">#REF!</definedName>
    <definedName name="dwqd" localSheetId="12">#REF!</definedName>
    <definedName name="dwqd" localSheetId="3">#REF!</definedName>
    <definedName name="dwqd" localSheetId="20">#REF!</definedName>
    <definedName name="dwqd" localSheetId="17">#REF!</definedName>
    <definedName name="dwqd" localSheetId="15">#REF!</definedName>
    <definedName name="dwqd" localSheetId="18">#REF!</definedName>
    <definedName name="dwqd" localSheetId="16">#REF!</definedName>
    <definedName name="dwqd">#REF!</definedName>
    <definedName name="ESTER" localSheetId="13">#REF!</definedName>
    <definedName name="ESTER" localSheetId="4">#REF!</definedName>
    <definedName name="ESTER" localSheetId="21">#REF!</definedName>
    <definedName name="ESTER" localSheetId="0">#REF!</definedName>
    <definedName name="ESTER" localSheetId="11">#REF!</definedName>
    <definedName name="ESTER" localSheetId="19">#REF!</definedName>
    <definedName name="ESTER" localSheetId="14">#REF!</definedName>
    <definedName name="ESTER" localSheetId="12">#REF!</definedName>
    <definedName name="ESTER" localSheetId="3">#REF!</definedName>
    <definedName name="ESTER" localSheetId="20">#REF!</definedName>
    <definedName name="ESTER" localSheetId="17">#REF!</definedName>
    <definedName name="ESTER" localSheetId="15">#REF!</definedName>
    <definedName name="ESTER" localSheetId="18">#REF!</definedName>
    <definedName name="ESTER" localSheetId="16">#REF!</definedName>
    <definedName name="ESTER">#REF!</definedName>
    <definedName name="EXCEG" localSheetId="13">#REF!</definedName>
    <definedName name="EXCEG" localSheetId="4">#REF!</definedName>
    <definedName name="EXCEG" localSheetId="21">#REF!</definedName>
    <definedName name="EXCEG" localSheetId="11">#REF!</definedName>
    <definedName name="EXCEG" localSheetId="19">#REF!</definedName>
    <definedName name="EXCEG" localSheetId="14">#REF!</definedName>
    <definedName name="EXCEG" localSheetId="12">#REF!</definedName>
    <definedName name="EXCEG" localSheetId="3">#REF!</definedName>
    <definedName name="EXCEG" localSheetId="20">#REF!</definedName>
    <definedName name="EXCEG" localSheetId="17">#REF!</definedName>
    <definedName name="EXCEG" localSheetId="15">#REF!</definedName>
    <definedName name="EXCEG" localSheetId="18">#REF!</definedName>
    <definedName name="EXCEG" localSheetId="23">#REF!</definedName>
    <definedName name="EXCEG" localSheetId="16">#REF!</definedName>
    <definedName name="EXCEG">#REF!</definedName>
    <definedName name="Excel_BuiltIn_Print_Area_1" localSheetId="23">#REF!</definedName>
    <definedName name="Excel_BuiltIn_Print_Area_1">#REF!</definedName>
    <definedName name="Excel_BuiltIn_Print_Area_1___1">#REF!</definedName>
    <definedName name="Excel_BuiltIn_Print_Area_1_1" localSheetId="23">#REF!</definedName>
    <definedName name="Excel_BuiltIn_Print_Area_1_1">#REF!</definedName>
    <definedName name="Excel_BuiltIn_Print_Area_2" localSheetId="23">#REF!</definedName>
    <definedName name="Excel_BuiltIn_Print_Area_2">#REF!</definedName>
    <definedName name="Excel_BuiltIn_Print_Area_3" localSheetId="23">#REF!</definedName>
    <definedName name="Excel_BuiltIn_Print_Area_3">#REF!</definedName>
    <definedName name="Excel_BuiltIn_Print_Area_4" localSheetId="23">#REF!</definedName>
    <definedName name="Excel_BuiltIn_Print_Area_4">#REF!</definedName>
    <definedName name="Excel_BuiltIn_Print_Area_5" localSheetId="23">#REF!</definedName>
    <definedName name="Excel_BuiltIn_Print_Area_5">#REF!</definedName>
    <definedName name="Excel_BuiltIn_Print_Area_9">"$"</definedName>
    <definedName name="Excel_BuiltIn_Print_Titles" localSheetId="13">#REF!</definedName>
    <definedName name="Excel_BuiltIn_Print_Titles" localSheetId="4">#REF!</definedName>
    <definedName name="Excel_BuiltIn_Print_Titles" localSheetId="21">#REF!</definedName>
    <definedName name="Excel_BuiltIn_Print_Titles" localSheetId="11">#REF!</definedName>
    <definedName name="Excel_BuiltIn_Print_Titles" localSheetId="19">#REF!</definedName>
    <definedName name="Excel_BuiltIn_Print_Titles" localSheetId="14">#REF!</definedName>
    <definedName name="Excel_BuiltIn_Print_Titles" localSheetId="12">#REF!</definedName>
    <definedName name="Excel_BuiltIn_Print_Titles" localSheetId="3">#REF!</definedName>
    <definedName name="Excel_BuiltIn_Print_Titles" localSheetId="20">#REF!</definedName>
    <definedName name="Excel_BuiltIn_Print_Titles" localSheetId="17">#REF!</definedName>
    <definedName name="Excel_BuiltIn_Print_Titles" localSheetId="15">#REF!</definedName>
    <definedName name="Excel_BuiltIn_Print_Titles" localSheetId="18">#REF!</definedName>
    <definedName name="Excel_BuiltIn_Print_Titles" localSheetId="23">#REF!</definedName>
    <definedName name="Excel_BuiltIn_Print_Titles" localSheetId="16">#REF!</definedName>
    <definedName name="Excel_BuiltIn_Print_Titles">#REF!</definedName>
    <definedName name="Excel_BuiltIn_Print_Titles_1" localSheetId="13">#REF!</definedName>
    <definedName name="Excel_BuiltIn_Print_Titles_1" localSheetId="4">#REF!</definedName>
    <definedName name="Excel_BuiltIn_Print_Titles_1" localSheetId="21">#REF!</definedName>
    <definedName name="Excel_BuiltIn_Print_Titles_1" localSheetId="11">#REF!</definedName>
    <definedName name="Excel_BuiltIn_Print_Titles_1" localSheetId="19">#REF!</definedName>
    <definedName name="Excel_BuiltIn_Print_Titles_1" localSheetId="14">#REF!</definedName>
    <definedName name="Excel_BuiltIn_Print_Titles_1" localSheetId="12">#REF!</definedName>
    <definedName name="Excel_BuiltIn_Print_Titles_1" localSheetId="3">#REF!</definedName>
    <definedName name="Excel_BuiltIn_Print_Titles_1" localSheetId="20">#REF!</definedName>
    <definedName name="Excel_BuiltIn_Print_Titles_1" localSheetId="17">#REF!</definedName>
    <definedName name="Excel_BuiltIn_Print_Titles_1" localSheetId="15">#REF!</definedName>
    <definedName name="Excel_BuiltIn_Print_Titles_1" localSheetId="18">#REF!</definedName>
    <definedName name="Excel_BuiltIn_Print_Titles_1" localSheetId="23">#REF!</definedName>
    <definedName name="Excel_BuiltIn_Print_Titles_1" localSheetId="16">#REF!</definedName>
    <definedName name="Excel_BuiltIn_Print_Titles_1">#REF!</definedName>
    <definedName name="Excel_BuiltIn_Print_Titles_1___1" localSheetId="13">#REF!</definedName>
    <definedName name="Excel_BuiltIn_Print_Titles_1___1" localSheetId="4">#REF!</definedName>
    <definedName name="Excel_BuiltIn_Print_Titles_1___1" localSheetId="21">#REF!</definedName>
    <definedName name="Excel_BuiltIn_Print_Titles_1___1" localSheetId="11">#REF!</definedName>
    <definedName name="Excel_BuiltIn_Print_Titles_1___1" localSheetId="19">#REF!</definedName>
    <definedName name="Excel_BuiltIn_Print_Titles_1___1" localSheetId="14">#REF!</definedName>
    <definedName name="Excel_BuiltIn_Print_Titles_1___1" localSheetId="12">#REF!</definedName>
    <definedName name="Excel_BuiltIn_Print_Titles_1___1" localSheetId="3">#REF!</definedName>
    <definedName name="Excel_BuiltIn_Print_Titles_1___1" localSheetId="20">#REF!</definedName>
    <definedName name="Excel_BuiltIn_Print_Titles_1___1" localSheetId="17">#REF!</definedName>
    <definedName name="Excel_BuiltIn_Print_Titles_1___1" localSheetId="15">#REF!</definedName>
    <definedName name="Excel_BuiltIn_Print_Titles_1___1" localSheetId="18">#REF!</definedName>
    <definedName name="Excel_BuiltIn_Print_Titles_1___1" localSheetId="16">#REF!</definedName>
    <definedName name="Excel_BuiltIn_Print_Titles_1___1">#REF!</definedName>
    <definedName name="Excel_BuiltIn_Print_Titles_1_1" localSheetId="23">#REF!</definedName>
    <definedName name="Excel_BuiltIn_Print_Titles_1_1">#REF!</definedName>
    <definedName name="Excel_BuiltIn_Print_Titles_2" localSheetId="23">#REF!</definedName>
    <definedName name="Excel_BuiltIn_Print_Titles_2">#REF!</definedName>
    <definedName name="Excel_BuiltIn_Print_Titles_3" localSheetId="23">#REF!</definedName>
    <definedName name="Excel_BuiltIn_Print_Titles_3">#REF!</definedName>
    <definedName name="Excel_BuiltIn_Print_Titles_4" localSheetId="23">#REF!</definedName>
    <definedName name="Excel_BuiltIn_Print_Titles_4">#REF!</definedName>
    <definedName name="Excel_BuiltIn_Print_Titles_5" localSheetId="23">#REF!</definedName>
    <definedName name="Excel_BuiltIn_Print_Titles_5">#REF!</definedName>
    <definedName name="Excel_BuiltIn_Print_Titles_6">#REF!</definedName>
    <definedName name="Excel_BuiltIn_Print_Titles_6___6">#REF!</definedName>
    <definedName name="Excel_BuiltIn_Print_Titles_7">"$"</definedName>
    <definedName name="Excel_BuiltIn_Print_Titles_8">#REF!</definedName>
    <definedName name="Excel_BuiltIn_Print_Titles_9">"$"</definedName>
    <definedName name="fak" localSheetId="13">#REF!</definedName>
    <definedName name="fak" localSheetId="4">#REF!</definedName>
    <definedName name="fak" localSheetId="10">#REF!</definedName>
    <definedName name="fak" localSheetId="11">#REF!</definedName>
    <definedName name="fak" localSheetId="8">#REF!</definedName>
    <definedName name="fak" localSheetId="19">#REF!</definedName>
    <definedName name="fak" localSheetId="14">#REF!</definedName>
    <definedName name="fak" localSheetId="12">#REF!</definedName>
    <definedName name="fak" localSheetId="3">#REF!</definedName>
    <definedName name="fak" localSheetId="9">#REF!</definedName>
    <definedName name="fak" localSheetId="20">#REF!</definedName>
    <definedName name="fak" localSheetId="17">#REF!</definedName>
    <definedName name="fak" localSheetId="22">#REF!</definedName>
    <definedName name="fak" localSheetId="15">#REF!</definedName>
    <definedName name="fak" localSheetId="18">#REF!</definedName>
    <definedName name="fak" localSheetId="16">#REF!</definedName>
    <definedName name="fak">#REF!</definedName>
    <definedName name="fakk02" localSheetId="4">#REF!</definedName>
    <definedName name="fakk02" localSheetId="10">#REF!</definedName>
    <definedName name="fakk02" localSheetId="8">#REF!</definedName>
    <definedName name="fakk02" localSheetId="19">#REF!</definedName>
    <definedName name="fakk02" localSheetId="12">#REF!</definedName>
    <definedName name="fakk02" localSheetId="3">#REF!</definedName>
    <definedName name="fakk02" localSheetId="9">#REF!</definedName>
    <definedName name="fakk02" localSheetId="20">#REF!</definedName>
    <definedName name="fakk02" localSheetId="17">#REF!</definedName>
    <definedName name="fakk02" localSheetId="22">#REF!</definedName>
    <definedName name="fakk02" localSheetId="15">#REF!</definedName>
    <definedName name="fakk02">#REF!</definedName>
    <definedName name="fakns" localSheetId="4">#REF!</definedName>
    <definedName name="fakns" localSheetId="10">#REF!</definedName>
    <definedName name="fakns" localSheetId="8">#REF!</definedName>
    <definedName name="fakns" localSheetId="19">#REF!</definedName>
    <definedName name="fakns" localSheetId="12">#REF!</definedName>
    <definedName name="fakns" localSheetId="3">#REF!</definedName>
    <definedName name="fakns" localSheetId="9">#REF!</definedName>
    <definedName name="fakns" localSheetId="20">#REF!</definedName>
    <definedName name="fakns" localSheetId="17">#REF!</definedName>
    <definedName name="fakns" localSheetId="22">#REF!</definedName>
    <definedName name="fakns" localSheetId="15">#REF!</definedName>
    <definedName name="fakns">#REF!</definedName>
    <definedName name="fakns2">#REF!</definedName>
    <definedName name="fakponude">#REF!</definedName>
    <definedName name="FASADERSKI_RADOVI">[3]Troskovnik!#REF!</definedName>
    <definedName name="GLAVNI" localSheetId="13">#REF!</definedName>
    <definedName name="GLAVNI" localSheetId="4">#REF!</definedName>
    <definedName name="GLAVNI" localSheetId="21">#REF!</definedName>
    <definedName name="GLAVNI" localSheetId="0">#REF!</definedName>
    <definedName name="GLAVNI" localSheetId="11">#REF!</definedName>
    <definedName name="GLAVNI" localSheetId="19">#REF!</definedName>
    <definedName name="GLAVNI" localSheetId="14">#REF!</definedName>
    <definedName name="GLAVNI" localSheetId="12">#REF!</definedName>
    <definedName name="GLAVNI" localSheetId="3">#REF!</definedName>
    <definedName name="GLAVNI" localSheetId="20">#REF!</definedName>
    <definedName name="GLAVNI" localSheetId="17">#REF!</definedName>
    <definedName name="GLAVNI" localSheetId="15">#REF!</definedName>
    <definedName name="GLAVNI" localSheetId="18">#REF!</definedName>
    <definedName name="GLAVNI" localSheetId="16">#REF!</definedName>
    <definedName name="GLAVNI">#REF!</definedName>
    <definedName name="GOD_POC" localSheetId="13">#REF!</definedName>
    <definedName name="GOD_POC" localSheetId="4">#REF!</definedName>
    <definedName name="GOD_POC" localSheetId="21">#REF!</definedName>
    <definedName name="GOD_POC" localSheetId="0">#REF!</definedName>
    <definedName name="GOD_POC" localSheetId="11">#REF!</definedName>
    <definedName name="GOD_POC" localSheetId="19">#REF!</definedName>
    <definedName name="GOD_POC" localSheetId="14">#REF!</definedName>
    <definedName name="GOD_POC" localSheetId="12">#REF!</definedName>
    <definedName name="GOD_POC" localSheetId="3">#REF!</definedName>
    <definedName name="GOD_POC" localSheetId="20">#REF!</definedName>
    <definedName name="GOD_POC" localSheetId="17">#REF!</definedName>
    <definedName name="GOD_POC" localSheetId="15">#REF!</definedName>
    <definedName name="GOD_POC" localSheetId="18">#REF!</definedName>
    <definedName name="GOD_POC" localSheetId="16">#REF!</definedName>
    <definedName name="GOD_POC">#REF!</definedName>
    <definedName name="GOD_SIT" localSheetId="13">#REF!</definedName>
    <definedName name="GOD_SIT" localSheetId="4">#REF!</definedName>
    <definedName name="GOD_SIT" localSheetId="21">#REF!</definedName>
    <definedName name="GOD_SIT" localSheetId="0">#REF!</definedName>
    <definedName name="GOD_SIT" localSheetId="11">#REF!</definedName>
    <definedName name="GOD_SIT" localSheetId="19">#REF!</definedName>
    <definedName name="GOD_SIT" localSheetId="14">#REF!</definedName>
    <definedName name="GOD_SIT" localSheetId="12">#REF!</definedName>
    <definedName name="GOD_SIT" localSheetId="3">#REF!</definedName>
    <definedName name="GOD_SIT" localSheetId="20">#REF!</definedName>
    <definedName name="GOD_SIT" localSheetId="17">#REF!</definedName>
    <definedName name="GOD_SIT" localSheetId="15">#REF!</definedName>
    <definedName name="GOD_SIT" localSheetId="18">#REF!</definedName>
    <definedName name="GOD_SIT" localSheetId="16">#REF!</definedName>
    <definedName name="GOD_SIT">#REF!</definedName>
    <definedName name="Gradjevina" localSheetId="23">#REF!</definedName>
    <definedName name="Gradjevina">#REF!</definedName>
    <definedName name="hakns4" localSheetId="10">#REF!</definedName>
    <definedName name="hakns4" localSheetId="8">#REF!</definedName>
    <definedName name="hakns4" localSheetId="19">#REF!</definedName>
    <definedName name="hakns4" localSheetId="12">#REF!</definedName>
    <definedName name="hakns4" localSheetId="9">#REF!</definedName>
    <definedName name="hakns4" localSheetId="20">#REF!</definedName>
    <definedName name="hakns4" localSheetId="17">#REF!</definedName>
    <definedName name="hakns4" localSheetId="22">#REF!</definedName>
    <definedName name="hakns4" localSheetId="15">#REF!</definedName>
    <definedName name="hakns4">#REF!</definedName>
    <definedName name="HHH" localSheetId="10">#REF!</definedName>
    <definedName name="HHH" localSheetId="8">#REF!</definedName>
    <definedName name="HHH" localSheetId="19">#REF!</definedName>
    <definedName name="HHH" localSheetId="12">#REF!</definedName>
    <definedName name="HHH" localSheetId="9">#REF!</definedName>
    <definedName name="HHH" localSheetId="20">#REF!</definedName>
    <definedName name="HHH" localSheetId="17">#REF!</definedName>
    <definedName name="HHH" localSheetId="22">#REF!</definedName>
    <definedName name="HHH" localSheetId="15">#REF!</definedName>
    <definedName name="HHH">#REF!</definedName>
    <definedName name="I" localSheetId="0">#REF!</definedName>
    <definedName name="I">#REF!</definedName>
    <definedName name="II" localSheetId="0">#REF!</definedName>
    <definedName name="II">#REF!</definedName>
    <definedName name="III" localSheetId="0">#REF!</definedName>
    <definedName name="III">#REF!</definedName>
    <definedName name="IME_DAT" localSheetId="0">#REF!</definedName>
    <definedName name="IME_DAT">#REF!</definedName>
    <definedName name="INOX_BRAVARIJA" localSheetId="10">[3]Troskovnik!#REF!</definedName>
    <definedName name="INOX_BRAVARIJA" localSheetId="8">[3]Troskovnik!#REF!</definedName>
    <definedName name="INOX_BRAVARIJA" localSheetId="19">[3]Troskovnik!#REF!</definedName>
    <definedName name="INOX_BRAVARIJA" localSheetId="12">[3]Troskovnik!#REF!</definedName>
    <definedName name="INOX_BRAVARIJA" localSheetId="9">[3]Troskovnik!#REF!</definedName>
    <definedName name="INOX_BRAVARIJA" localSheetId="20">[3]Troskovnik!#REF!</definedName>
    <definedName name="INOX_BRAVARIJA" localSheetId="17">[3]Troskovnik!#REF!</definedName>
    <definedName name="INOX_BRAVARIJA" localSheetId="22">[3]Troskovnik!#REF!</definedName>
    <definedName name="INOX_BRAVARIJA" localSheetId="15">[3]Troskovnik!#REF!</definedName>
    <definedName name="INOX_BRAVARIJA">[3]Troskovnik!#REF!</definedName>
    <definedName name="INVESTITOR" localSheetId="13">#REF!</definedName>
    <definedName name="INVESTITOR" localSheetId="4">#REF!</definedName>
    <definedName name="INVESTITOR" localSheetId="21">#REF!</definedName>
    <definedName name="INVESTITOR" localSheetId="0">#REF!</definedName>
    <definedName name="INVESTITOR" localSheetId="11">#REF!</definedName>
    <definedName name="INVESTITOR" localSheetId="19">#REF!</definedName>
    <definedName name="INVESTITOR" localSheetId="14">#REF!</definedName>
    <definedName name="INVESTITOR" localSheetId="12">#REF!</definedName>
    <definedName name="INVESTITOR" localSheetId="3">#REF!</definedName>
    <definedName name="INVESTITOR" localSheetId="20">#REF!</definedName>
    <definedName name="INVESTITOR" localSheetId="17">#REF!</definedName>
    <definedName name="INVESTITOR" localSheetId="15">#REF!</definedName>
    <definedName name="INVESTITOR" localSheetId="18">#REF!</definedName>
    <definedName name="INVESTITOR" localSheetId="16">#REF!</definedName>
    <definedName name="INVESTITOR">#REF!</definedName>
    <definedName name="ISPIS" localSheetId="13">#REF!</definedName>
    <definedName name="ISPIS" localSheetId="4">#REF!</definedName>
    <definedName name="ISPIS" localSheetId="21">#REF!</definedName>
    <definedName name="ISPIS" localSheetId="0">#REF!</definedName>
    <definedName name="ISPIS" localSheetId="11">#REF!</definedName>
    <definedName name="ISPIS" localSheetId="19">#REF!</definedName>
    <definedName name="ISPIS" localSheetId="14">#REF!</definedName>
    <definedName name="ISPIS" localSheetId="12">#REF!</definedName>
    <definedName name="ISPIS" localSheetId="3">#REF!</definedName>
    <definedName name="ISPIS" localSheetId="20">#REF!</definedName>
    <definedName name="ISPIS" localSheetId="17">#REF!</definedName>
    <definedName name="ISPIS" localSheetId="15">#REF!</definedName>
    <definedName name="ISPIS" localSheetId="18">#REF!</definedName>
    <definedName name="ISPIS" localSheetId="16">#REF!</definedName>
    <definedName name="ISPIS">#REF!</definedName>
    <definedName name="_xlnm.Print_Titles" localSheetId="13">'ELEKTRICNE INSTALACIJE'!$1:$2</definedName>
    <definedName name="_xlnm.Print_Titles" localSheetId="4">'GO RADOVI'!$1:$2</definedName>
    <definedName name="_xlnm.Print_Titles" localSheetId="10">INTERNE_PROM_POV!$1:$2</definedName>
    <definedName name="_xlnm.Print_Titles" localSheetId="7">KRAJOBRAZ!$1:$2</definedName>
    <definedName name="_xlnm.Print_Titles" localSheetId="15">REKAPITULACIJA_ViK!#REF!</definedName>
    <definedName name="_xlnm.Print_Titles" localSheetId="18">'STROJARSKE INSTALACIJE'!$1:$2</definedName>
    <definedName name="_xlnm.Print_Titles" localSheetId="23">'VERTIKALNI TRANSPORT'!$1:$1</definedName>
    <definedName name="_xlnm.Print_Titles" localSheetId="16">ViK!$1:$1</definedName>
    <definedName name="IV" localSheetId="13">#REF!</definedName>
    <definedName name="IV" localSheetId="4">#REF!</definedName>
    <definedName name="IV" localSheetId="21">#REF!</definedName>
    <definedName name="IV" localSheetId="0">#REF!</definedName>
    <definedName name="IV" localSheetId="11">#REF!</definedName>
    <definedName name="IV" localSheetId="19">#REF!</definedName>
    <definedName name="IV" localSheetId="14">#REF!</definedName>
    <definedName name="IV" localSheetId="12">#REF!</definedName>
    <definedName name="IV" localSheetId="3">#REF!</definedName>
    <definedName name="IV" localSheetId="20">#REF!</definedName>
    <definedName name="IV" localSheetId="17">#REF!</definedName>
    <definedName name="IV" localSheetId="15">#REF!</definedName>
    <definedName name="IV" localSheetId="18">#REF!</definedName>
    <definedName name="IV" localSheetId="16">#REF!</definedName>
    <definedName name="IV">#REF!</definedName>
    <definedName name="IX" localSheetId="4">#REF!</definedName>
    <definedName name="IX" localSheetId="0">#REF!</definedName>
    <definedName name="IX" localSheetId="3">#REF!</definedName>
    <definedName name="IX" localSheetId="17">#REF!</definedName>
    <definedName name="IX" localSheetId="18">#REF!</definedName>
    <definedName name="IX">#REF!</definedName>
    <definedName name="_xlnm.Extract" localSheetId="13">#REF!</definedName>
    <definedName name="_xlnm.Extract" localSheetId="4">#REF!</definedName>
    <definedName name="_xlnm.Extract" localSheetId="21">#REF!</definedName>
    <definedName name="_xlnm.Extract" localSheetId="0">#REF!</definedName>
    <definedName name="_xlnm.Extract" localSheetId="11">#REF!</definedName>
    <definedName name="_xlnm.Extract" localSheetId="19">#REF!</definedName>
    <definedName name="_xlnm.Extract" localSheetId="14">#REF!</definedName>
    <definedName name="_xlnm.Extract" localSheetId="12">#REF!</definedName>
    <definedName name="_xlnm.Extract" localSheetId="3">#REF!</definedName>
    <definedName name="_xlnm.Extract" localSheetId="20">#REF!</definedName>
    <definedName name="_xlnm.Extract" localSheetId="17">#REF!</definedName>
    <definedName name="_xlnm.Extract" localSheetId="15">#REF!</definedName>
    <definedName name="_xlnm.Extract" localSheetId="18">#REF!</definedName>
    <definedName name="_xlnm.Extract" localSheetId="16">#REF!</definedName>
    <definedName name="_xlnm.Extract">#REF!</definedName>
    <definedName name="IZOLATERSKI_RADOVI" localSheetId="10">#REF!</definedName>
    <definedName name="IZOLATERSKI_RADOVI" localSheetId="8">#REF!</definedName>
    <definedName name="IZOLATERSKI_RADOVI" localSheetId="19">#REF!</definedName>
    <definedName name="IZOLATERSKI_RADOVI" localSheetId="12">#REF!</definedName>
    <definedName name="IZOLATERSKI_RADOVI" localSheetId="9">#REF!</definedName>
    <definedName name="IZOLATERSKI_RADOVI" localSheetId="20">#REF!</definedName>
    <definedName name="IZOLATERSKI_RADOVI" localSheetId="17">#REF!</definedName>
    <definedName name="IZOLATERSKI_RADOVI" localSheetId="22">#REF!</definedName>
    <definedName name="IZOLATERSKI_RADOVI" localSheetId="15">#REF!</definedName>
    <definedName name="IZOLATERSKI_RADOVI">#REF!</definedName>
    <definedName name="IZVODITELJ" localSheetId="0">#REF!</definedName>
    <definedName name="IZVODITELJ">#REF!</definedName>
    <definedName name="JJJ" localSheetId="10">#REF!</definedName>
    <definedName name="JJJ" localSheetId="8">#REF!</definedName>
    <definedName name="JJJ" localSheetId="19">#REF!</definedName>
    <definedName name="JJJ" localSheetId="12">#REF!</definedName>
    <definedName name="JJJ" localSheetId="9">#REF!</definedName>
    <definedName name="JJJ" localSheetId="20">#REF!</definedName>
    <definedName name="JJJ" localSheetId="17">#REF!</definedName>
    <definedName name="JJJ" localSheetId="22">#REF!</definedName>
    <definedName name="JJJ" localSheetId="15">#REF!</definedName>
    <definedName name="JJJ">#REF!</definedName>
    <definedName name="k" localSheetId="23">#REF!</definedName>
    <definedName name="k">#REF!</definedName>
    <definedName name="kab" localSheetId="10">#REF!</definedName>
    <definedName name="kab" localSheetId="8">#REF!</definedName>
    <definedName name="kab" localSheetId="19">#REF!</definedName>
    <definedName name="kab" localSheetId="12">#REF!</definedName>
    <definedName name="kab" localSheetId="9">#REF!</definedName>
    <definedName name="kab" localSheetId="20">#REF!</definedName>
    <definedName name="kab" localSheetId="17">#REF!</definedName>
    <definedName name="kab" localSheetId="22">#REF!</definedName>
    <definedName name="kab" localSheetId="15">#REF!</definedName>
    <definedName name="kab">#REF!</definedName>
    <definedName name="kabeli">#REF!</definedName>
    <definedName name="kaknsormari">#REF!</definedName>
    <definedName name="KAMENARSKI_RADOVI">#REF!</definedName>
    <definedName name="KERAMIČARSKI_I_KAMENARSKI_RADOVI">#REF!</definedName>
    <definedName name="KLASA" localSheetId="0">#REF!</definedName>
    <definedName name="KLASA">#REF!</definedName>
    <definedName name="kod">#REF!</definedName>
    <definedName name="KRAJ" localSheetId="0">#REF!</definedName>
    <definedName name="KRAJ">#REF!</definedName>
    <definedName name="_xlnm.Criteria" localSheetId="0">#REF!</definedName>
    <definedName name="_xlnm.Criteria">#REF!</definedName>
    <definedName name="KROVOPOKRIVAČKI_RADOVI">#REF!</definedName>
    <definedName name="KUCE_U_OBRADI" localSheetId="0">#REF!</definedName>
    <definedName name="KUCE_U_OBRADI">#REF!</definedName>
    <definedName name="labellla">#REF!</definedName>
    <definedName name="M" localSheetId="23">#REF!</definedName>
    <definedName name="M">#REF!</definedName>
    <definedName name="mantr">#REF!</definedName>
    <definedName name="mantr4">#REF!</definedName>
    <definedName name="matost">#REF!</definedName>
    <definedName name="MJES_BROJ" localSheetId="0">#REF!</definedName>
    <definedName name="MJES_BROJ">#REF!</definedName>
    <definedName name="MJES_POC" localSheetId="0">#REF!</definedName>
    <definedName name="MJES_POC">#REF!</definedName>
    <definedName name="MJES_REAL" localSheetId="0">#REF!</definedName>
    <definedName name="MJES_REAL">#REF!</definedName>
    <definedName name="MJES_SIT" localSheetId="0">#REF!</definedName>
    <definedName name="MJES_SIT">#REF!</definedName>
    <definedName name="MJES_ZA_OBR" localSheetId="0">#REF!</definedName>
    <definedName name="MJES_ZA_OBR">#REF!</definedName>
    <definedName name="MJESTO" localSheetId="0">#REF!</definedName>
    <definedName name="MJESTO">#REF!</definedName>
    <definedName name="MMMMMMMM" localSheetId="23">#REF!</definedName>
    <definedName name="MMMMMMMM">#REF!</definedName>
    <definedName name="mtt">#REF!</definedName>
    <definedName name="MTT0">#REF!</definedName>
    <definedName name="MTTK">#REF!</definedName>
    <definedName name="mtto">#REF!</definedName>
    <definedName name="mtto10">#REF!</definedName>
    <definedName name="mtto11">#REF!</definedName>
    <definedName name="mtto3">#REF!</definedName>
    <definedName name="mtto4">#REF!</definedName>
    <definedName name="mttorm">#REF!</definedName>
    <definedName name="mttpr">#REF!</definedName>
    <definedName name="MTTR">#REF!</definedName>
    <definedName name="N_DODAVANJE" localSheetId="0">#REF!</definedName>
    <definedName name="N_DODAVANJE">#REF!</definedName>
    <definedName name="N_ISPIS" localSheetId="0">#REF!</definedName>
    <definedName name="N_ISPIS">#REF!</definedName>
    <definedName name="N_ISPIS_N" localSheetId="0">#REF!</definedName>
    <definedName name="N_ISPIS_N">#REF!</definedName>
    <definedName name="N_PREGLED" localSheetId="0">#REF!</definedName>
    <definedName name="N_PREGLED">#REF!</definedName>
    <definedName name="N_PREGLED_N" localSheetId="0">#REF!</definedName>
    <definedName name="N_PREGLED_N">#REF!</definedName>
    <definedName name="N_SPREMANJE" localSheetId="0">#REF!</definedName>
    <definedName name="N_SPREMANJE">#REF!</definedName>
    <definedName name="N_SPREMANJE_N" localSheetId="0">#REF!</definedName>
    <definedName name="N_SPREMANJE_N">#REF!</definedName>
    <definedName name="N_UNOS" localSheetId="0">#REF!</definedName>
    <definedName name="N_UNOS">#REF!</definedName>
    <definedName name="N_UNOS_N" localSheetId="0">#REF!</definedName>
    <definedName name="N_UNOS_N">#REF!</definedName>
    <definedName name="NADZOR" localSheetId="0">#REF!</definedName>
    <definedName name="NADZOR">#REF!</definedName>
    <definedName name="nafak11">#REF!</definedName>
    <definedName name="NAP_DODAVANJE" localSheetId="7">#REF!</definedName>
    <definedName name="NAP_DODAVANJE" localSheetId="0">#REF!</definedName>
    <definedName name="NAP_DODAVANJE" localSheetId="5">#REF!</definedName>
    <definedName name="NAP_DODAVANJE" localSheetId="6">#REF!</definedName>
    <definedName name="NAP_DODAVANJE">#REF!</definedName>
    <definedName name="NAP_ISPIS" localSheetId="7">#REF!</definedName>
    <definedName name="NAP_ISPIS" localSheetId="0">#REF!</definedName>
    <definedName name="NAP_ISPIS" localSheetId="5">#REF!</definedName>
    <definedName name="NAP_ISPIS" localSheetId="6">#REF!</definedName>
    <definedName name="NAP_ISPIS">#REF!</definedName>
    <definedName name="NAP_PREGLED" localSheetId="7">#REF!</definedName>
    <definedName name="NAP_PREGLED" localSheetId="0">#REF!</definedName>
    <definedName name="NAP_PREGLED" localSheetId="5">#REF!</definedName>
    <definedName name="NAP_PREGLED" localSheetId="6">#REF!</definedName>
    <definedName name="NAP_PREGLED">#REF!</definedName>
    <definedName name="NAP_SPREMANJE" localSheetId="7">#REF!</definedName>
    <definedName name="NAP_SPREMANJE" localSheetId="0">#REF!</definedName>
    <definedName name="NAP_SPREMANJE" localSheetId="5">#REF!</definedName>
    <definedName name="NAP_SPREMANJE" localSheetId="6">#REF!</definedName>
    <definedName name="NAP_SPREMANJE">#REF!</definedName>
    <definedName name="NAP_UNOS" localSheetId="7">#REF!</definedName>
    <definedName name="NAP_UNOS" localSheetId="0">#REF!</definedName>
    <definedName name="NAP_UNOS" localSheetId="5">#REF!</definedName>
    <definedName name="NAP_UNOS" localSheetId="6">#REF!</definedName>
    <definedName name="NAP_UNOS">#REF!</definedName>
    <definedName name="NAPUTAK" localSheetId="0">#REF!</definedName>
    <definedName name="NAPUTAK">#REF!</definedName>
    <definedName name="NASLOVNICA" localSheetId="0">#REF!</definedName>
    <definedName name="NASLOVNICA">#REF!</definedName>
    <definedName name="NEHRĐAJUĆA_BRAVARIJA">#REF!</definedName>
    <definedName name="ns">#REF!</definedName>
    <definedName name="ns4o">#REF!</definedName>
    <definedName name="nsfak10">#REF!</definedName>
    <definedName name="nsfak12">#REF!</definedName>
    <definedName name="nsfak3">#REF!</definedName>
    <definedName name="nsfak5">#REF!</definedName>
    <definedName name="nsfak6">#REF!</definedName>
    <definedName name="nsfak7">#REF!</definedName>
    <definedName name="nsfak8">#REF!</definedName>
    <definedName name="nsfak9">#REF!</definedName>
    <definedName name="nsormari">#REF!</definedName>
    <definedName name="OBJEKT" localSheetId="0">#REF!</definedName>
    <definedName name="OBJEKT">#REF!</definedName>
    <definedName name="OBRACUN" localSheetId="0">#REF!</definedName>
    <definedName name="OBRACUN">#REF!</definedName>
    <definedName name="OBRADIO" localSheetId="0">#REF!</definedName>
    <definedName name="OBRADIO">#REF!</definedName>
    <definedName name="ODG_2" localSheetId="0">#REF!</definedName>
    <definedName name="ODG_2">#REF!</definedName>
    <definedName name="ODGOVOR_1" localSheetId="0">#REF!</definedName>
    <definedName name="ODGOVOR_1">#REF!</definedName>
    <definedName name="ODGOVOR_2" localSheetId="0">#REF!</definedName>
    <definedName name="ODGOVOR_2">#REF!</definedName>
    <definedName name="ODGOVOR_3" localSheetId="0">#REF!</definedName>
    <definedName name="ODGOVOR_3">#REF!</definedName>
    <definedName name="ODGOVOR_4" localSheetId="0">#REF!</definedName>
    <definedName name="ODGOVOR_4">#REF!</definedName>
    <definedName name="OKON_SIT" localSheetId="0">#REF!</definedName>
    <definedName name="OKON_SIT">#REF!</definedName>
    <definedName name="OKON_SIT_I" localSheetId="0">#REF!</definedName>
    <definedName name="OKON_SIT_I">#REF!</definedName>
    <definedName name="OLE_LINK1" localSheetId="7">KRAJOBRAZ!#REF!</definedName>
    <definedName name="OLE_LINK1" localSheetId="5">OU_KRAJOBRAZ!#REF!</definedName>
    <definedName name="OLE_LINK1" localSheetId="6">REKAPITULACIJA_KRAJOBRAZ!#REF!</definedName>
    <definedName name="OLE_LINK1" localSheetId="18">#N/A</definedName>
    <definedName name="OLE_LINK2" localSheetId="7">KRAJOBRAZ!#REF!</definedName>
    <definedName name="OLE_LINK2" localSheetId="5">OU_KRAJOBRAZ!#REF!</definedName>
    <definedName name="OLE_LINK2" localSheetId="6">REKAPITULACIJA_KRAJOBRAZ!#REF!</definedName>
    <definedName name="OLE_LINK2" localSheetId="18">#N/A</definedName>
    <definedName name="OLE_LINK3" localSheetId="7">KRAJOBRAZ!#REF!</definedName>
    <definedName name="OLE_LINK3" localSheetId="5">OU_KRAJOBRAZ!#REF!</definedName>
    <definedName name="OLE_LINK3" localSheetId="6">REKAPITULACIJA_KRAJOBRAZ!#REF!</definedName>
    <definedName name="OLE_LINK8" localSheetId="7">KRAJOBRAZ!#REF!</definedName>
    <definedName name="OLE_LINK8" localSheetId="5">OU_KRAJOBRAZ!#REF!</definedName>
    <definedName name="OLE_LINK8" localSheetId="6">REKAPITULACIJA_KRAJOBRAZ!#REF!</definedName>
    <definedName name="OPCINA" localSheetId="21">#REF!</definedName>
    <definedName name="OPCINA" localSheetId="0">#REF!</definedName>
    <definedName name="OPCINA" localSheetId="19">#REF!</definedName>
    <definedName name="OPCINA" localSheetId="14">#REF!</definedName>
    <definedName name="OPCINA" localSheetId="20">#REF!</definedName>
    <definedName name="OPCINA" localSheetId="17">#REF!</definedName>
    <definedName name="OPCINA" localSheetId="15">#REF!</definedName>
    <definedName name="OPCINA" localSheetId="18">#REF!</definedName>
    <definedName name="OPCINA" localSheetId="16">#REF!</definedName>
    <definedName name="OPCINA">#REF!</definedName>
    <definedName name="ope_evid" localSheetId="0">#REF!</definedName>
    <definedName name="ope_evid" localSheetId="17">#REF!</definedName>
    <definedName name="ope_evid" localSheetId="18">#REF!</definedName>
    <definedName name="ope_evid">#REF!</definedName>
    <definedName name="opr" localSheetId="17">#REF!</definedName>
    <definedName name="opr" localSheetId="18">#REF!</definedName>
    <definedName name="opr">#REF!</definedName>
    <definedName name="oprema">#REF!</definedName>
    <definedName name="orm">#REF!</definedName>
    <definedName name="ormari">#REF!</definedName>
    <definedName name="OSNOV_POD" localSheetId="0">#REF!</definedName>
    <definedName name="OSNOV_POD">#REF!</definedName>
    <definedName name="OSNOVNI_PODATCI" localSheetId="0">#REF!</definedName>
    <definedName name="OSNOVNI_PODATCI">#REF!</definedName>
    <definedName name="ost">#REF!</definedName>
    <definedName name="ostalo">#REF!</definedName>
    <definedName name="PILOTI">#REF!</definedName>
    <definedName name="PODACI" localSheetId="0">#REF!</definedName>
    <definedName name="PODACI">#REF!</definedName>
    <definedName name="PODRUCJE" localSheetId="0">#REF!</definedName>
    <definedName name="PODRUCJE">#REF!</definedName>
    <definedName name="_xlnm.Print_Area" localSheetId="2">' OU_GO'!$A$1:$A$696</definedName>
    <definedName name="_xlnm.Print_Area" localSheetId="13">'ELEKTRICNE INSTALACIJE'!$A$1:$F$1977</definedName>
    <definedName name="_xlnm.Print_Area" localSheetId="10">INTERNE_PROM_POV!$A$1:$F$223</definedName>
    <definedName name="_xlnm.Print_Area" localSheetId="7">KRAJOBRAZ!$A$1:$F$115</definedName>
    <definedName name="_xlnm.Print_Area" localSheetId="21">'KUHINJSKE NAPE'!$A$1:$F$362</definedName>
    <definedName name="_xlnm.Print_Area" localSheetId="0">NASLOVNICA!$A$1:$I$40</definedName>
    <definedName name="_xlnm.Print_Area" localSheetId="11">OU_EL_INST!$A$1:$B$73</definedName>
    <definedName name="_xlnm.Print_Area" localSheetId="8">OU_INT_PROM_POV!$A$1:$A$29</definedName>
    <definedName name="_xlnm.Print_Area" localSheetId="5">OU_KRAJOBRAZ!$A$1:$A$28</definedName>
    <definedName name="_xlnm.Print_Area" localSheetId="19">'OU_KUHINJSKE NAPE'!$A$1:$A$72</definedName>
    <definedName name="_xlnm.Print_Area" localSheetId="14">OU_ViK!$A$1:$B$80</definedName>
    <definedName name="_xlnm.Print_Area" localSheetId="12">REKAPITULACIJA_EL_INST!$A$1:$E$35</definedName>
    <definedName name="_xlnm.Print_Area" localSheetId="3">REKAPITULACIJA_GO!$A$1:$E$41</definedName>
    <definedName name="_xlnm.Print_Area" localSheetId="9">REKAPITULACIJA_INT_PROM_POV!$A$1:$E$16</definedName>
    <definedName name="_xlnm.Print_Area" localSheetId="6">REKAPITULACIJA_KRAJOBRAZ!$A$1:$E$16</definedName>
    <definedName name="_xlnm.Print_Area" localSheetId="20">'REKAPITULACIJA_KUHINJSKE NAPE'!$A$1:$E$7</definedName>
    <definedName name="_xlnm.Print_Area" localSheetId="17">REKAPITULACIJA_STR_INST!$A$1:$E$15</definedName>
    <definedName name="_xlnm.Print_Area" localSheetId="22">REKAPITULACIJA_VER_TRANSPORT!$A$1:$E$10</definedName>
    <definedName name="_xlnm.Print_Area" localSheetId="15">REKAPITULACIJA_ViK!$A$1:$E$19</definedName>
    <definedName name="_xlnm.Print_Area" localSheetId="18">'STROJARSKE INSTALACIJE'!$A$1:$F$2676</definedName>
    <definedName name="_xlnm.Print_Area" localSheetId="1">'SVEUKUPNA REKAPITULACIJA'!$A$1:$E$34</definedName>
    <definedName name="_xlnm.Print_Area" localSheetId="23">'VERTIKALNI TRANSPORT'!$A$1:$F$16</definedName>
    <definedName name="_xlnm.Print_Area" localSheetId="16">ViK!$A$1:$F$688</definedName>
    <definedName name="Ponudjac" localSheetId="4">#REF!</definedName>
    <definedName name="Ponudjac" localSheetId="3">#REF!</definedName>
    <definedName name="Ponudjac" localSheetId="17">#REF!</definedName>
    <definedName name="Ponudjac" localSheetId="18">#REF!</definedName>
    <definedName name="Ponudjac" localSheetId="23">#REF!</definedName>
    <definedName name="Ponudjac">#REF!</definedName>
    <definedName name="pop" localSheetId="4">#REF!</definedName>
    <definedName name="pop" localSheetId="3">#REF!</definedName>
    <definedName name="pop" localSheetId="17">#REF!</definedName>
    <definedName name="pop" localSheetId="18">#REF!</definedName>
    <definedName name="pop" localSheetId="23">#REF!</definedName>
    <definedName name="pop">#REF!</definedName>
    <definedName name="PREDH_SIT" localSheetId="4">#REF!</definedName>
    <definedName name="PREDH_SIT" localSheetId="0">#REF!</definedName>
    <definedName name="PREDH_SIT" localSheetId="3">#REF!</definedName>
    <definedName name="PREDH_SIT" localSheetId="17">#REF!</definedName>
    <definedName name="PREDH_SIT" localSheetId="18">#REF!</definedName>
    <definedName name="PREDH_SIT">#REF!</definedName>
    <definedName name="PREGLED" localSheetId="0">#REF!</definedName>
    <definedName name="PREGLED">#REF!</definedName>
    <definedName name="PREGRADNE_STIJENE">#REF!</definedName>
    <definedName name="prekidači">#REF!</definedName>
    <definedName name="Print_Area_MI" localSheetId="13">'[4]F.9.ANTENE'!#REF!</definedName>
    <definedName name="Print_Area_MI" localSheetId="21">'[5]F.9.ANTENE'!#REF!</definedName>
    <definedName name="Print_Area_MI" localSheetId="11">'[5]F.9.ANTENE'!#REF!</definedName>
    <definedName name="Print_Area_MI" localSheetId="19">'[5]F.9.ANTENE'!#REF!</definedName>
    <definedName name="Print_Area_MI" localSheetId="14">'[4]F.9.ANTENE'!#REF!</definedName>
    <definedName name="Print_Area_MI" localSheetId="12">'[5]F.9.ANTENE'!#REF!</definedName>
    <definedName name="Print_Area_MI" localSheetId="20">'[5]F.9.ANTENE'!#REF!</definedName>
    <definedName name="Print_Area_MI" localSheetId="17">'[4]F.9.ANTENE'!#REF!</definedName>
    <definedName name="Print_Area_MI" localSheetId="15">'[4]F.9.ANTENE'!#REF!</definedName>
    <definedName name="Print_Area_MI" localSheetId="18">'[4]F.9.ANTENE'!#REF!</definedName>
    <definedName name="Print_Area_MI" localSheetId="16">'[4]F.9.ANTENE'!#REF!</definedName>
    <definedName name="Print_Area_MI">'[5]F.9.ANTENE'!#REF!</definedName>
    <definedName name="PRIPREMIO" localSheetId="13">#REF!</definedName>
    <definedName name="PRIPREMIO" localSheetId="4">#REF!</definedName>
    <definedName name="PRIPREMIO" localSheetId="21">#REF!</definedName>
    <definedName name="PRIPREMIO" localSheetId="0">#REF!</definedName>
    <definedName name="PRIPREMIO" localSheetId="11">#REF!</definedName>
    <definedName name="PRIPREMIO" localSheetId="19">#REF!</definedName>
    <definedName name="PRIPREMIO" localSheetId="14">#REF!</definedName>
    <definedName name="PRIPREMIO" localSheetId="12">#REF!</definedName>
    <definedName name="PRIPREMIO" localSheetId="3">#REF!</definedName>
    <definedName name="PRIPREMIO" localSheetId="20">#REF!</definedName>
    <definedName name="PRIPREMIO" localSheetId="17">#REF!</definedName>
    <definedName name="PRIPREMIO" localSheetId="15">#REF!</definedName>
    <definedName name="PRIPREMIO" localSheetId="18">#REF!</definedName>
    <definedName name="PRIPREMIO" localSheetId="16">#REF!</definedName>
    <definedName name="PRIPREMIO">#REF!</definedName>
    <definedName name="PRIV_SIT" localSheetId="13">#REF!</definedName>
    <definedName name="PRIV_SIT" localSheetId="4">#REF!</definedName>
    <definedName name="PRIV_SIT" localSheetId="21">#REF!</definedName>
    <definedName name="PRIV_SIT" localSheetId="0">#REF!</definedName>
    <definedName name="PRIV_SIT" localSheetId="11">#REF!</definedName>
    <definedName name="PRIV_SIT" localSheetId="19">#REF!</definedName>
    <definedName name="PRIV_SIT" localSheetId="14">#REF!</definedName>
    <definedName name="PRIV_SIT" localSheetId="12">#REF!</definedName>
    <definedName name="PRIV_SIT" localSheetId="3">#REF!</definedName>
    <definedName name="PRIV_SIT" localSheetId="20">#REF!</definedName>
    <definedName name="PRIV_SIT" localSheetId="17">#REF!</definedName>
    <definedName name="PRIV_SIT" localSheetId="15">#REF!</definedName>
    <definedName name="PRIV_SIT" localSheetId="18">#REF!</definedName>
    <definedName name="PRIV_SIT" localSheetId="16">#REF!</definedName>
    <definedName name="PRIV_SIT">#REF!</definedName>
    <definedName name="PRIV_SIT_I" localSheetId="13">#REF!</definedName>
    <definedName name="PRIV_SIT_I" localSheetId="4">#REF!</definedName>
    <definedName name="PRIV_SIT_I" localSheetId="21">#REF!</definedName>
    <definedName name="PRIV_SIT_I" localSheetId="0">#REF!</definedName>
    <definedName name="PRIV_SIT_I" localSheetId="11">#REF!</definedName>
    <definedName name="PRIV_SIT_I" localSheetId="19">#REF!</definedName>
    <definedName name="PRIV_SIT_I" localSheetId="14">#REF!</definedName>
    <definedName name="PRIV_SIT_I" localSheetId="12">#REF!</definedName>
    <definedName name="PRIV_SIT_I" localSheetId="3">#REF!</definedName>
    <definedName name="PRIV_SIT_I" localSheetId="20">#REF!</definedName>
    <definedName name="PRIV_SIT_I" localSheetId="17">#REF!</definedName>
    <definedName name="PRIV_SIT_I" localSheetId="15">#REF!</definedName>
    <definedName name="PRIV_SIT_I" localSheetId="18">#REF!</definedName>
    <definedName name="PRIV_SIT_I" localSheetId="16">#REF!</definedName>
    <definedName name="PRIV_SIT_I">#REF!</definedName>
    <definedName name="PRIV_SIT_II" localSheetId="0">#REF!</definedName>
    <definedName name="PRIV_SIT_II">#REF!</definedName>
    <definedName name="rabpr10" localSheetId="10">#REF!</definedName>
    <definedName name="rabpr10" localSheetId="8">#REF!</definedName>
    <definedName name="rabpr10" localSheetId="19">#REF!</definedName>
    <definedName name="rabpr10" localSheetId="12">#REF!</definedName>
    <definedName name="rabpr10" localSheetId="9">#REF!</definedName>
    <definedName name="rabpr10" localSheetId="20">#REF!</definedName>
    <definedName name="rabpr10" localSheetId="17">#REF!</definedName>
    <definedName name="rabpr10" localSheetId="22">#REF!</definedName>
    <definedName name="rabpr10" localSheetId="15">#REF!</definedName>
    <definedName name="rabpr10">#REF!</definedName>
    <definedName name="rabpr11" localSheetId="10">#REF!</definedName>
    <definedName name="rabpr11" localSheetId="8">#REF!</definedName>
    <definedName name="rabpr11" localSheetId="19">#REF!</definedName>
    <definedName name="rabpr11" localSheetId="12">#REF!</definedName>
    <definedName name="rabpr11" localSheetId="9">#REF!</definedName>
    <definedName name="rabpr11" localSheetId="20">#REF!</definedName>
    <definedName name="rabpr11" localSheetId="17">#REF!</definedName>
    <definedName name="rabpr11" localSheetId="22">#REF!</definedName>
    <definedName name="rabpr11" localSheetId="15">#REF!</definedName>
    <definedName name="rabpr11">#REF!</definedName>
    <definedName name="rabpr12" localSheetId="10">#REF!</definedName>
    <definedName name="rabpr12" localSheetId="8">#REF!</definedName>
    <definedName name="rabpr12" localSheetId="19">#REF!</definedName>
    <definedName name="rabpr12" localSheetId="12">#REF!</definedName>
    <definedName name="rabpr12" localSheetId="9">#REF!</definedName>
    <definedName name="rabpr12" localSheetId="20">#REF!</definedName>
    <definedName name="rabpr12" localSheetId="17">#REF!</definedName>
    <definedName name="rabpr12" localSheetId="22">#REF!</definedName>
    <definedName name="rabpr12" localSheetId="15">#REF!</definedName>
    <definedName name="rabpr12">#REF!</definedName>
    <definedName name="rabpr2">#REF!</definedName>
    <definedName name="rabpr3">#REF!</definedName>
    <definedName name="rabpr4">#REF!</definedName>
    <definedName name="rabpr5">#REF!</definedName>
    <definedName name="rabpr6">#REF!</definedName>
    <definedName name="rabpr7">#REF!</definedName>
    <definedName name="rabpr8">#REF!</definedName>
    <definedName name="rabprek">#REF!</definedName>
    <definedName name="RADILISTE" localSheetId="0">#REF!</definedName>
    <definedName name="RADILISTE">#REF!</definedName>
    <definedName name="rasv07">#REF!</definedName>
    <definedName name="rasvj">#REF!</definedName>
    <definedName name="rasvjeta">#REF!</definedName>
    <definedName name="rbr" localSheetId="23">#REF!</definedName>
    <definedName name="rbr">#REF!</definedName>
    <definedName name="rdmrab">#REF!</definedName>
    <definedName name="REALIZACIJA" localSheetId="0">#REF!</definedName>
    <definedName name="REALIZACIJA">#REF!</definedName>
    <definedName name="RED_BR_SIT" localSheetId="0">#REF!</definedName>
    <definedName name="RED_BR_SIT">#REF!</definedName>
    <definedName name="REKAPITULACIJA" localSheetId="0">#REF!</definedName>
    <definedName name="REKAPITULACIJA">#REF!</definedName>
    <definedName name="ritrab">#REF!</definedName>
    <definedName name="RTG_BRAVARIJA">#REF!</definedName>
    <definedName name="RUŠENJA_I_PRILAGODBE_GRAĐEVINSKIH_ELEMENATA_POSTOJEĆIH_GRAĐEVINA">#REF!</definedName>
    <definedName name="SIT_BROJ" localSheetId="0">#REF!</definedName>
    <definedName name="SIT_BROJ">#REF!</definedName>
    <definedName name="SIT_FAZE" localSheetId="0">#REF!</definedName>
    <definedName name="SIT_FAZE">#REF!</definedName>
    <definedName name="SITUAC_PRIV" localSheetId="0">#REF!</definedName>
    <definedName name="SITUAC_PRIV">#REF!</definedName>
    <definedName name="SOBOSLIKARSKI_RADOVI">#REF!</definedName>
    <definedName name="SPREMANJE" localSheetId="0">#REF!</definedName>
    <definedName name="SPREMANJE">#REF!</definedName>
    <definedName name="SPUŠTENI_STROPOVI">#REF!</definedName>
    <definedName name="SVE_KUCE" localSheetId="0">#REF!</definedName>
    <definedName name="SVE_KUCE">#REF!</definedName>
    <definedName name="TEK_RACUN" localSheetId="0">#REF!</definedName>
    <definedName name="TEK_RACUN">#REF!</definedName>
    <definedName name="UGOV_AVANS" localSheetId="0">#REF!</definedName>
    <definedName name="UGOV_AVANS">#REF!</definedName>
    <definedName name="UGOV_BROJ" localSheetId="0">#REF!</definedName>
    <definedName name="UGOV_BROJ">#REF!</definedName>
    <definedName name="UGOV_IZNOS" localSheetId="0">#REF!</definedName>
    <definedName name="UGOV_IZNOS">#REF!</definedName>
    <definedName name="UKLANJANJE_OBJEKATA_I_IZGRADNJA_PRIVREMENE_SAOBRAČAJNICE">#REF!</definedName>
    <definedName name="UNOS" localSheetId="0">#REF!</definedName>
    <definedName name="UNOS">#REF!</definedName>
    <definedName name="UNOS_1" localSheetId="0">#REF!</definedName>
    <definedName name="UNOS_1">#REF!</definedName>
    <definedName name="UNOS_2" localSheetId="0">#REF!</definedName>
    <definedName name="UNOS_2">#REF!</definedName>
    <definedName name="UNOS_3" localSheetId="0">#REF!</definedName>
    <definedName name="UNOS_3">#REF!</definedName>
    <definedName name="UNOS_4" localSheetId="0">#REF!</definedName>
    <definedName name="UNOS_4">#REF!</definedName>
    <definedName name="UNOS_4_P" localSheetId="0">#REF!</definedName>
    <definedName name="UNOS_4_P">#REF!</definedName>
    <definedName name="UNUTARNJA_ALUMINIJSKA__BRAVARIJA">[3]Troskovnik!#REF!</definedName>
    <definedName name="UNUTARNJA_ALUMINIJSKA_BRAVARIJA" localSheetId="13">#REF!</definedName>
    <definedName name="UNUTARNJA_ALUMINIJSKA_BRAVARIJA" localSheetId="4">#REF!</definedName>
    <definedName name="UNUTARNJA_ALUMINIJSKA_BRAVARIJA" localSheetId="10">#REF!</definedName>
    <definedName name="UNUTARNJA_ALUMINIJSKA_BRAVARIJA" localSheetId="21">#REF!</definedName>
    <definedName name="UNUTARNJA_ALUMINIJSKA_BRAVARIJA" localSheetId="11">#REF!</definedName>
    <definedName name="UNUTARNJA_ALUMINIJSKA_BRAVARIJA" localSheetId="8">#REF!</definedName>
    <definedName name="UNUTARNJA_ALUMINIJSKA_BRAVARIJA" localSheetId="19">#REF!</definedName>
    <definedName name="UNUTARNJA_ALUMINIJSKA_BRAVARIJA" localSheetId="14">#REF!</definedName>
    <definedName name="UNUTARNJA_ALUMINIJSKA_BRAVARIJA" localSheetId="12">#REF!</definedName>
    <definedName name="UNUTARNJA_ALUMINIJSKA_BRAVARIJA" localSheetId="3">#REF!</definedName>
    <definedName name="UNUTARNJA_ALUMINIJSKA_BRAVARIJA" localSheetId="9">#REF!</definedName>
    <definedName name="UNUTARNJA_ALUMINIJSKA_BRAVARIJA" localSheetId="20">#REF!</definedName>
    <definedName name="UNUTARNJA_ALUMINIJSKA_BRAVARIJA" localSheetId="17">#REF!</definedName>
    <definedName name="UNUTARNJA_ALUMINIJSKA_BRAVARIJA" localSheetId="22">#REF!</definedName>
    <definedName name="UNUTARNJA_ALUMINIJSKA_BRAVARIJA" localSheetId="15">#REF!</definedName>
    <definedName name="UNUTARNJA_ALUMINIJSKA_BRAVARIJA" localSheetId="18">#REF!</definedName>
    <definedName name="UNUTARNJA_ALUMINIJSKA_BRAVARIJA" localSheetId="16">#REF!</definedName>
    <definedName name="UNUTARNJA_ALUMINIJSKA_BRAVARIJA">#REF!</definedName>
    <definedName name="V" localSheetId="13">#REF!</definedName>
    <definedName name="V" localSheetId="4">#REF!</definedName>
    <definedName name="V" localSheetId="0">#REF!</definedName>
    <definedName name="V" localSheetId="11">#REF!</definedName>
    <definedName name="V" localSheetId="14">#REF!</definedName>
    <definedName name="V" localSheetId="12">#REF!</definedName>
    <definedName name="V" localSheetId="3">#REF!</definedName>
    <definedName name="V" localSheetId="17">#REF!</definedName>
    <definedName name="V" localSheetId="15">#REF!</definedName>
    <definedName name="V" localSheetId="18">#REF!</definedName>
    <definedName name="V" localSheetId="16">#REF!</definedName>
    <definedName name="V">#REF!</definedName>
    <definedName name="VANJSKA_ALUMINIJSKA_BRAVARIJA" localSheetId="4">#REF!</definedName>
    <definedName name="VANJSKA_ALUMINIJSKA_BRAVARIJA" localSheetId="10">#REF!</definedName>
    <definedName name="VANJSKA_ALUMINIJSKA_BRAVARIJA" localSheetId="8">#REF!</definedName>
    <definedName name="VANJSKA_ALUMINIJSKA_BRAVARIJA" localSheetId="19">#REF!</definedName>
    <definedName name="VANJSKA_ALUMINIJSKA_BRAVARIJA" localSheetId="12">#REF!</definedName>
    <definedName name="VANJSKA_ALUMINIJSKA_BRAVARIJA" localSheetId="3">#REF!</definedName>
    <definedName name="VANJSKA_ALUMINIJSKA_BRAVARIJA" localSheetId="9">#REF!</definedName>
    <definedName name="VANJSKA_ALUMINIJSKA_BRAVARIJA" localSheetId="20">#REF!</definedName>
    <definedName name="VANJSKA_ALUMINIJSKA_BRAVARIJA" localSheetId="17">#REF!</definedName>
    <definedName name="VANJSKA_ALUMINIJSKA_BRAVARIJA" localSheetId="22">#REF!</definedName>
    <definedName name="VANJSKA_ALUMINIJSKA_BRAVARIJA" localSheetId="15">#REF!</definedName>
    <definedName name="VANJSKA_ALUMINIJSKA_BRAVARIJA">#REF!</definedName>
    <definedName name="VEL_DATOTEKA" localSheetId="0">#REF!</definedName>
    <definedName name="VEL_DATOTEKA">#REF!</definedName>
    <definedName name="VI" localSheetId="0">#REF!</definedName>
    <definedName name="VI">#REF!</definedName>
    <definedName name="VII" localSheetId="0">#REF!</definedName>
    <definedName name="VII">#REF!</definedName>
    <definedName name="VIII" localSheetId="0">#REF!</definedName>
    <definedName name="VIII">#REF!</definedName>
    <definedName name="VRSTA_SIT" localSheetId="0">#REF!</definedName>
    <definedName name="VRSTA_SIT">#REF!</definedName>
    <definedName name="X" localSheetId="0">#REF!</definedName>
    <definedName name="X">#REF!</definedName>
    <definedName name="XI" localSheetId="0">#REF!</definedName>
    <definedName name="XI">#REF!</definedName>
    <definedName name="XII" localSheetId="0">#REF!</definedName>
    <definedName name="XII">#REF!</definedName>
    <definedName name="XIII" localSheetId="0">#REF!</definedName>
    <definedName name="XIII">#REF!</definedName>
    <definedName name="XIV" localSheetId="0">#REF!</definedName>
    <definedName name="XIV">#REF!</definedName>
    <definedName name="XV" localSheetId="0">#REF!</definedName>
    <definedName name="XV">#REF!</definedName>
    <definedName name="XX" localSheetId="0">#REF!</definedName>
    <definedName name="XX">#REF!</definedName>
    <definedName name="ZA_ISPLATU" localSheetId="0">#REF!</definedName>
    <definedName name="ZA_ISPLATU">#REF!</definedName>
    <definedName name="ZAGLAVLJE" localSheetId="0">#REF!</definedName>
    <definedName name="ZAGLAVLJE">#REF!</definedName>
    <definedName name="ZAGLAVLJE_1" localSheetId="0">#REF!</definedName>
    <definedName name="ZAGLAVLJE_1">#REF!</definedName>
    <definedName name="ZAP" localSheetId="0">#REF!</definedName>
    <definedName name="ZAP">#REF!</definedName>
    <definedName name="ZEMLJANI_RADOVI" localSheetId="10">[3]Troskovnik!#REF!</definedName>
    <definedName name="ZEMLJANI_RADOVI" localSheetId="8">[3]Troskovnik!#REF!</definedName>
    <definedName name="ZEMLJANI_RADOVI" localSheetId="19">[3]Troskovnik!#REF!</definedName>
    <definedName name="ZEMLJANI_RADOVI" localSheetId="12">[3]Troskovnik!#REF!</definedName>
    <definedName name="ZEMLJANI_RADOVI" localSheetId="9">[3]Troskovnik!#REF!</definedName>
    <definedName name="ZEMLJANI_RADOVI" localSheetId="20">[3]Troskovnik!#REF!</definedName>
    <definedName name="ZEMLJANI_RADOVI" localSheetId="17">[3]Troskovnik!#REF!</definedName>
    <definedName name="ZEMLJANI_RADOVI" localSheetId="22">[3]Troskovnik!#REF!</definedName>
    <definedName name="ZEMLJANI_RADOVI" localSheetId="15">[3]Troskovnik!#REF!</definedName>
    <definedName name="ZEMLJANI_RADOVI">[3]Troskovnik!#REF!</definedName>
    <definedName name="ZUPANIJA" localSheetId="13">#REF!</definedName>
    <definedName name="ZUPANIJA" localSheetId="4">#REF!</definedName>
    <definedName name="ZUPANIJA" localSheetId="21">#REF!</definedName>
    <definedName name="ZUPANIJA" localSheetId="0">#REF!</definedName>
    <definedName name="ZUPANIJA" localSheetId="11">#REF!</definedName>
    <definedName name="ZUPANIJA" localSheetId="19">#REF!</definedName>
    <definedName name="ZUPANIJA" localSheetId="14">#REF!</definedName>
    <definedName name="ZUPANIJA" localSheetId="12">#REF!</definedName>
    <definedName name="ZUPANIJA" localSheetId="3">#REF!</definedName>
    <definedName name="ZUPANIJA" localSheetId="20">#REF!</definedName>
    <definedName name="ZUPANIJA" localSheetId="17">#REF!</definedName>
    <definedName name="ZUPANIJA" localSheetId="15">#REF!</definedName>
    <definedName name="ZUPANIJA" localSheetId="18">#REF!</definedName>
    <definedName name="ZUPANIJA" localSheetId="16">#REF!</definedName>
    <definedName name="ZUPANIJ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3" i="149" l="1"/>
  <c r="F51" i="149"/>
  <c r="F89" i="159"/>
  <c r="F86" i="159"/>
  <c r="E12" i="121"/>
  <c r="E10" i="121"/>
  <c r="E8" i="121"/>
  <c r="E6" i="121"/>
  <c r="E4" i="121"/>
  <c r="E12" i="124"/>
  <c r="E10" i="124"/>
  <c r="E8" i="124"/>
  <c r="E6" i="124"/>
  <c r="E4" i="124"/>
  <c r="E32" i="156"/>
  <c r="E30" i="156"/>
  <c r="E28" i="156"/>
  <c r="E26" i="156"/>
  <c r="E24" i="156"/>
  <c r="E22" i="156"/>
  <c r="E20" i="156"/>
  <c r="E18" i="156"/>
  <c r="E16" i="156"/>
  <c r="E14" i="156"/>
  <c r="E12" i="156"/>
  <c r="E10" i="156"/>
  <c r="E8" i="156"/>
  <c r="E6" i="156"/>
  <c r="E4" i="156"/>
  <c r="E12" i="153"/>
  <c r="E10" i="153"/>
  <c r="E8" i="153"/>
  <c r="E6" i="153"/>
  <c r="E4" i="153"/>
  <c r="E6" i="145"/>
  <c r="E4" i="145"/>
  <c r="F359" i="146"/>
  <c r="F357" i="146"/>
  <c r="F355" i="146"/>
  <c r="F353" i="146"/>
  <c r="F349" i="146"/>
  <c r="F347" i="146"/>
  <c r="F345" i="146"/>
  <c r="F343" i="146"/>
  <c r="F341" i="146"/>
  <c r="F339" i="146"/>
  <c r="F337" i="146"/>
  <c r="F335" i="146"/>
  <c r="F333" i="146"/>
  <c r="F331" i="146"/>
  <c r="F329" i="146"/>
  <c r="F327" i="146"/>
  <c r="F325" i="146"/>
  <c r="F323" i="146"/>
  <c r="F321" i="146"/>
  <c r="F319" i="146"/>
  <c r="F317" i="146"/>
  <c r="F315" i="146"/>
  <c r="F313" i="146"/>
  <c r="F311" i="146"/>
  <c r="F309" i="146"/>
  <c r="F307" i="146"/>
  <c r="F305" i="146"/>
  <c r="F303" i="146"/>
  <c r="F301" i="146"/>
  <c r="F299" i="146"/>
  <c r="F297" i="146"/>
  <c r="F295" i="146"/>
  <c r="F291" i="146"/>
  <c r="F289" i="146"/>
  <c r="F287" i="146"/>
  <c r="F285" i="146"/>
  <c r="F283" i="146"/>
  <c r="F281" i="146"/>
  <c r="F279" i="146"/>
  <c r="F277" i="146"/>
  <c r="F275" i="146"/>
  <c r="F273" i="146"/>
  <c r="F271" i="146"/>
  <c r="F269" i="146"/>
  <c r="F267" i="146"/>
  <c r="F265" i="146"/>
  <c r="F263" i="146"/>
  <c r="F261" i="146"/>
  <c r="F259" i="146"/>
  <c r="F257" i="146"/>
  <c r="F255" i="146"/>
  <c r="F253" i="146"/>
  <c r="F251" i="146"/>
  <c r="F249" i="146"/>
  <c r="F247" i="146"/>
  <c r="F245" i="146"/>
  <c r="F243" i="146"/>
  <c r="F241" i="146"/>
  <c r="F239" i="146"/>
  <c r="F237" i="146"/>
  <c r="F233" i="146"/>
  <c r="F231" i="146"/>
  <c r="F229" i="146"/>
  <c r="F227" i="146"/>
  <c r="F225" i="146"/>
  <c r="F223" i="146"/>
  <c r="F221" i="146"/>
  <c r="F219" i="146"/>
  <c r="F217" i="146"/>
  <c r="F215" i="146"/>
  <c r="F213" i="146"/>
  <c r="F211" i="146"/>
  <c r="F209" i="146"/>
  <c r="F207" i="146"/>
  <c r="F205" i="146"/>
  <c r="F203" i="146"/>
  <c r="F201" i="146"/>
  <c r="F199" i="146"/>
  <c r="F197" i="146"/>
  <c r="F195" i="146"/>
  <c r="F193" i="146"/>
  <c r="F191" i="146"/>
  <c r="F189" i="146"/>
  <c r="F187" i="146"/>
  <c r="F185" i="146"/>
  <c r="F183" i="146"/>
  <c r="F181" i="146"/>
  <c r="F177" i="146"/>
  <c r="F175" i="146"/>
  <c r="F173" i="146"/>
  <c r="F171" i="146"/>
  <c r="F169" i="146"/>
  <c r="F167" i="146"/>
  <c r="F165" i="146"/>
  <c r="F163" i="146"/>
  <c r="F161" i="146"/>
  <c r="F159" i="146"/>
  <c r="F157" i="146"/>
  <c r="F155" i="146"/>
  <c r="F153" i="146"/>
  <c r="F151" i="146"/>
  <c r="F149" i="146"/>
  <c r="F147" i="146"/>
  <c r="F145" i="146"/>
  <c r="F143" i="146"/>
  <c r="F141" i="146"/>
  <c r="F139" i="146"/>
  <c r="F137" i="146"/>
  <c r="F135" i="146"/>
  <c r="F133" i="146"/>
  <c r="F131" i="146"/>
  <c r="F129" i="146"/>
  <c r="F127" i="146"/>
  <c r="F125" i="146"/>
  <c r="F123" i="146"/>
  <c r="F119" i="146"/>
  <c r="F117" i="146"/>
  <c r="F115" i="146"/>
  <c r="F113" i="146"/>
  <c r="F111" i="146"/>
  <c r="F109" i="146"/>
  <c r="F107" i="146"/>
  <c r="F105" i="146"/>
  <c r="F103" i="146"/>
  <c r="F101" i="146"/>
  <c r="F99" i="146"/>
  <c r="F97" i="146"/>
  <c r="F95" i="146"/>
  <c r="F93" i="146"/>
  <c r="F91" i="146"/>
  <c r="F89" i="146"/>
  <c r="F87" i="146"/>
  <c r="F85" i="146"/>
  <c r="F83" i="146"/>
  <c r="F81" i="146"/>
  <c r="F79" i="146"/>
  <c r="F77" i="146"/>
  <c r="F75" i="146"/>
  <c r="F73" i="146"/>
  <c r="F71" i="146"/>
  <c r="F69" i="146"/>
  <c r="F67" i="146"/>
  <c r="F65" i="146"/>
  <c r="F61" i="146"/>
  <c r="F59" i="146"/>
  <c r="F57" i="146"/>
  <c r="F55" i="146"/>
  <c r="F52" i="146"/>
  <c r="F50" i="146"/>
  <c r="F48" i="146"/>
  <c r="F46" i="146"/>
  <c r="F44" i="146"/>
  <c r="F42" i="146"/>
  <c r="F40" i="146"/>
  <c r="F38" i="146"/>
  <c r="F36" i="146"/>
  <c r="F34" i="146"/>
  <c r="F32" i="146"/>
  <c r="F30" i="146"/>
  <c r="F28" i="146"/>
  <c r="F26" i="146"/>
  <c r="F24" i="146"/>
  <c r="F22" i="146"/>
  <c r="F20" i="146"/>
  <c r="F18" i="146"/>
  <c r="F16" i="146"/>
  <c r="F14" i="146"/>
  <c r="F12" i="146"/>
  <c r="F10" i="146"/>
  <c r="F8" i="146"/>
  <c r="F361" i="146" s="1"/>
  <c r="F2674" i="154" l="1"/>
  <c r="F2670" i="154"/>
  <c r="F2667" i="154"/>
  <c r="F2663" i="154"/>
  <c r="F2676" i="154" s="1"/>
  <c r="F2651" i="154"/>
  <c r="F2646" i="154"/>
  <c r="F2644" i="154"/>
  <c r="F2636" i="154"/>
  <c r="F2632" i="154"/>
  <c r="F2628" i="154"/>
  <c r="F2622" i="154"/>
  <c r="F2615" i="154"/>
  <c r="F2613" i="154"/>
  <c r="F2609" i="154"/>
  <c r="F2598" i="154"/>
  <c r="F2597" i="154"/>
  <c r="F2594" i="154"/>
  <c r="F2593" i="154"/>
  <c r="F2592" i="154"/>
  <c r="F2591" i="154"/>
  <c r="F2590" i="154"/>
  <c r="F2589" i="154"/>
  <c r="F2588" i="154"/>
  <c r="F2587" i="154"/>
  <c r="F2586" i="154"/>
  <c r="F2583" i="154"/>
  <c r="F2582" i="154"/>
  <c r="F2581" i="154"/>
  <c r="F2580" i="154"/>
  <c r="F2579" i="154"/>
  <c r="F2578" i="154"/>
  <c r="F2577" i="154"/>
  <c r="F2574" i="154"/>
  <c r="F2571" i="154"/>
  <c r="F2570" i="154"/>
  <c r="F2569" i="154"/>
  <c r="F2566" i="154"/>
  <c r="F2563" i="154"/>
  <c r="F2562" i="154"/>
  <c r="F2561" i="154"/>
  <c r="F2560" i="154"/>
  <c r="F2559" i="154"/>
  <c r="F2556" i="154"/>
  <c r="F2555" i="154"/>
  <c r="F2554" i="154"/>
  <c r="F2553" i="154"/>
  <c r="F2552" i="154"/>
  <c r="F2547" i="154"/>
  <c r="F2546" i="154"/>
  <c r="F2545" i="154"/>
  <c r="F2542" i="154"/>
  <c r="F2541" i="154"/>
  <c r="F2540" i="154"/>
  <c r="F2535" i="154"/>
  <c r="F2534" i="154"/>
  <c r="F2533" i="154"/>
  <c r="F2529" i="154"/>
  <c r="F2528" i="154"/>
  <c r="F2527" i="154"/>
  <c r="F2523" i="154"/>
  <c r="F2520" i="154"/>
  <c r="F2519" i="154"/>
  <c r="F2516" i="154"/>
  <c r="F2515" i="154"/>
  <c r="F2514" i="154"/>
  <c r="F2509" i="154"/>
  <c r="F2506" i="154"/>
  <c r="F2503" i="154"/>
  <c r="F2502" i="154"/>
  <c r="F2501" i="154"/>
  <c r="F2500" i="154"/>
  <c r="F2499" i="154"/>
  <c r="F2498" i="154"/>
  <c r="F2497" i="154"/>
  <c r="F2493" i="154"/>
  <c r="F2492" i="154"/>
  <c r="F2489" i="154"/>
  <c r="F2488" i="154"/>
  <c r="F2487" i="154"/>
  <c r="F2486" i="154"/>
  <c r="F2482" i="154"/>
  <c r="F2478" i="154"/>
  <c r="F2477" i="154"/>
  <c r="F2476" i="154"/>
  <c r="F2475" i="154"/>
  <c r="F2472" i="154"/>
  <c r="F2471" i="154"/>
  <c r="F2470" i="154"/>
  <c r="F2469" i="154"/>
  <c r="F2468" i="154"/>
  <c r="F2467" i="154"/>
  <c r="F2466" i="154"/>
  <c r="F2458" i="154"/>
  <c r="F2457" i="154"/>
  <c r="F2454" i="154"/>
  <c r="F2432" i="154"/>
  <c r="F2431" i="154"/>
  <c r="F2412" i="154"/>
  <c r="F2403" i="154"/>
  <c r="F2370" i="154"/>
  <c r="F2369" i="154"/>
  <c r="F2368" i="154"/>
  <c r="F2365" i="154"/>
  <c r="F2339" i="154"/>
  <c r="F2329" i="154"/>
  <c r="F2328" i="154"/>
  <c r="F2310" i="154"/>
  <c r="F2300" i="154"/>
  <c r="F2265" i="154"/>
  <c r="F2264" i="154"/>
  <c r="F2261" i="154"/>
  <c r="F2240" i="154"/>
  <c r="F2239" i="154"/>
  <c r="F2221" i="154"/>
  <c r="F2212" i="154"/>
  <c r="F2178" i="154"/>
  <c r="F2177" i="154"/>
  <c r="F2176" i="154"/>
  <c r="F2173" i="154"/>
  <c r="F2147" i="154"/>
  <c r="F2138" i="154"/>
  <c r="F2137" i="154"/>
  <c r="F2119" i="154"/>
  <c r="F2109" i="154"/>
  <c r="F2074" i="154"/>
  <c r="F2071" i="154"/>
  <c r="F2052" i="154"/>
  <c r="F2032" i="154"/>
  <c r="F1994" i="154"/>
  <c r="F1980" i="154"/>
  <c r="F1966" i="154"/>
  <c r="F1952" i="154"/>
  <c r="F1938" i="154"/>
  <c r="F1922" i="154"/>
  <c r="F1907" i="154"/>
  <c r="F1890" i="154"/>
  <c r="F1873" i="154"/>
  <c r="F1854" i="154"/>
  <c r="F1847" i="154"/>
  <c r="F1838" i="154"/>
  <c r="F1719" i="154"/>
  <c r="F1596" i="154"/>
  <c r="F1473" i="154"/>
  <c r="F1395" i="154"/>
  <c r="F2653" i="154" s="1"/>
  <c r="F1301" i="154"/>
  <c r="F1297" i="154"/>
  <c r="F1295" i="154"/>
  <c r="F1293" i="154"/>
  <c r="F1291" i="154"/>
  <c r="F1289" i="154"/>
  <c r="F1286" i="154"/>
  <c r="F1284" i="154"/>
  <c r="F1283" i="154"/>
  <c r="F1282" i="154"/>
  <c r="F1281" i="154"/>
  <c r="F1279" i="154"/>
  <c r="F1278" i="154"/>
  <c r="F1277" i="154"/>
  <c r="F1274" i="154"/>
  <c r="F1271" i="154"/>
  <c r="F1268" i="154"/>
  <c r="F1267" i="154"/>
  <c r="F1266" i="154"/>
  <c r="F1265" i="154"/>
  <c r="F1264" i="154"/>
  <c r="F1263" i="154"/>
  <c r="F1260" i="154"/>
  <c r="F1258" i="154"/>
  <c r="F1199" i="154"/>
  <c r="F1197" i="154"/>
  <c r="F1195" i="154"/>
  <c r="F1193" i="154"/>
  <c r="F1191" i="154"/>
  <c r="F1186" i="154"/>
  <c r="F1184" i="154"/>
  <c r="F1172" i="154"/>
  <c r="F1165" i="154"/>
  <c r="F1158" i="154"/>
  <c r="F1151" i="154"/>
  <c r="F1144" i="154"/>
  <c r="F1137" i="154"/>
  <c r="F1128" i="154"/>
  <c r="F1110" i="154"/>
  <c r="F1092" i="154"/>
  <c r="F1077" i="154"/>
  <c r="F1059" i="154"/>
  <c r="F1041" i="154"/>
  <c r="F1023" i="154"/>
  <c r="F1002" i="154"/>
  <c r="F986" i="154"/>
  <c r="F970" i="154"/>
  <c r="F940" i="154"/>
  <c r="F911" i="154"/>
  <c r="F876" i="154"/>
  <c r="F843" i="154"/>
  <c r="F809" i="154"/>
  <c r="F775" i="154"/>
  <c r="F731" i="154"/>
  <c r="F703" i="154"/>
  <c r="F1303" i="154" s="1"/>
  <c r="F653" i="154"/>
  <c r="F648" i="154"/>
  <c r="F644" i="154"/>
  <c r="F640" i="154"/>
  <c r="F639" i="154"/>
  <c r="F638" i="154"/>
  <c r="F637" i="154"/>
  <c r="F636" i="154"/>
  <c r="F635" i="154"/>
  <c r="F634" i="154"/>
  <c r="F633" i="154"/>
  <c r="F632" i="154"/>
  <c r="F631" i="154"/>
  <c r="F630" i="154"/>
  <c r="F621" i="154"/>
  <c r="F619" i="154"/>
  <c r="F617" i="154"/>
  <c r="F614" i="154"/>
  <c r="F613" i="154"/>
  <c r="F612" i="154"/>
  <c r="F611" i="154"/>
  <c r="F610" i="154"/>
  <c r="F609" i="154"/>
  <c r="F608" i="154"/>
  <c r="F604" i="154"/>
  <c r="F602" i="154"/>
  <c r="F601" i="154"/>
  <c r="F598" i="154"/>
  <c r="F597" i="154"/>
  <c r="F594" i="154"/>
  <c r="F591" i="154"/>
  <c r="F586" i="154"/>
  <c r="F583" i="154"/>
  <c r="F566" i="154"/>
  <c r="F556" i="154"/>
  <c r="F545" i="154"/>
  <c r="F544" i="154"/>
  <c r="F543" i="154"/>
  <c r="F542" i="154"/>
  <c r="F541" i="154"/>
  <c r="F540" i="154"/>
  <c r="F539" i="154"/>
  <c r="F536" i="154"/>
  <c r="F531" i="154"/>
  <c r="F526" i="154"/>
  <c r="F521" i="154"/>
  <c r="F516" i="154"/>
  <c r="F510" i="154"/>
  <c r="F506" i="154"/>
  <c r="F502" i="154"/>
  <c r="F497" i="154"/>
  <c r="F483" i="154"/>
  <c r="F479" i="154"/>
  <c r="F476" i="154"/>
  <c r="F474" i="154"/>
  <c r="F470" i="154"/>
  <c r="F467" i="154"/>
  <c r="F465" i="154"/>
  <c r="F462" i="154"/>
  <c r="F461" i="154"/>
  <c r="F460" i="154"/>
  <c r="F456" i="154"/>
  <c r="F455" i="154"/>
  <c r="F454" i="154"/>
  <c r="F453" i="154"/>
  <c r="F449" i="154"/>
  <c r="F448" i="154"/>
  <c r="F447" i="154"/>
  <c r="F443" i="154"/>
  <c r="F442" i="154"/>
  <c r="F441" i="154"/>
  <c r="F440" i="154"/>
  <c r="F439" i="154"/>
  <c r="F438" i="154"/>
  <c r="F437" i="154"/>
  <c r="F433" i="154"/>
  <c r="F432" i="154"/>
  <c r="F431" i="154"/>
  <c r="F428" i="154"/>
  <c r="F427" i="154"/>
  <c r="F423" i="154"/>
  <c r="F422" i="154"/>
  <c r="F421" i="154"/>
  <c r="F420" i="154"/>
  <c r="F419" i="154"/>
  <c r="F418" i="154"/>
  <c r="F417" i="154"/>
  <c r="F413" i="154"/>
  <c r="F410" i="154"/>
  <c r="F406" i="154"/>
  <c r="F403" i="154"/>
  <c r="F399" i="154"/>
  <c r="F379" i="154"/>
  <c r="F375" i="154"/>
  <c r="F369" i="154"/>
  <c r="F366" i="154"/>
  <c r="F358" i="154"/>
  <c r="F352" i="154"/>
  <c r="F346" i="154"/>
  <c r="F340" i="154"/>
  <c r="F334" i="154"/>
  <c r="F328" i="154"/>
  <c r="F320" i="154"/>
  <c r="F315" i="154"/>
  <c r="F312" i="154"/>
  <c r="F308" i="154"/>
  <c r="F307" i="154"/>
  <c r="F306" i="154"/>
  <c r="F302" i="154"/>
  <c r="F300" i="154"/>
  <c r="F297" i="154"/>
  <c r="F294" i="154"/>
  <c r="F290" i="154"/>
  <c r="F286" i="154"/>
  <c r="F280" i="154"/>
  <c r="F276" i="154"/>
  <c r="F271" i="154"/>
  <c r="F269" i="154"/>
  <c r="F267" i="154"/>
  <c r="F265" i="154"/>
  <c r="F263" i="154"/>
  <c r="F260" i="154"/>
  <c r="F258" i="154"/>
  <c r="F255" i="154"/>
  <c r="F251" i="154"/>
  <c r="F246" i="154"/>
  <c r="F242" i="154"/>
  <c r="F230" i="154"/>
  <c r="F227" i="154"/>
  <c r="F224" i="154"/>
  <c r="F221" i="154"/>
  <c r="F218" i="154"/>
  <c r="F216" i="154"/>
  <c r="F214" i="154"/>
  <c r="F655" i="154" s="1"/>
  <c r="F193" i="154"/>
  <c r="F191" i="154"/>
  <c r="F189" i="154"/>
  <c r="F184" i="154"/>
  <c r="F182" i="154"/>
  <c r="F180" i="154"/>
  <c r="F178" i="154"/>
  <c r="F174" i="154"/>
  <c r="F169" i="154"/>
  <c r="F166" i="154"/>
  <c r="F164" i="154"/>
  <c r="F161" i="154"/>
  <c r="F158" i="154"/>
  <c r="F155" i="154"/>
  <c r="F154" i="154"/>
  <c r="F151" i="154"/>
  <c r="F150" i="154"/>
  <c r="F143" i="154"/>
  <c r="F141" i="154"/>
  <c r="F138" i="154"/>
  <c r="F137" i="154"/>
  <c r="F130" i="154"/>
  <c r="F125" i="154"/>
  <c r="F119" i="154"/>
  <c r="F114" i="154"/>
  <c r="F109" i="154"/>
  <c r="F103" i="154"/>
  <c r="F98" i="154"/>
  <c r="F93" i="154"/>
  <c r="F90" i="154"/>
  <c r="F89" i="154"/>
  <c r="F82" i="154"/>
  <c r="F79" i="154"/>
  <c r="F76" i="154"/>
  <c r="F69" i="154"/>
  <c r="F66" i="154"/>
  <c r="F63" i="154"/>
  <c r="F60" i="154"/>
  <c r="F57" i="154"/>
  <c r="F52" i="154"/>
  <c r="F33" i="154"/>
  <c r="F31" i="154"/>
  <c r="F29" i="154"/>
  <c r="F27" i="154"/>
  <c r="F24" i="154"/>
  <c r="F21" i="154"/>
  <c r="F18" i="154"/>
  <c r="F15" i="154"/>
  <c r="F12" i="154"/>
  <c r="F10" i="154"/>
  <c r="F195" i="154" s="1"/>
  <c r="F684" i="149" l="1"/>
  <c r="F680" i="149"/>
  <c r="F679" i="149"/>
  <c r="F677" i="149"/>
  <c r="F676" i="149"/>
  <c r="F674" i="149"/>
  <c r="F673" i="149"/>
  <c r="F671" i="149"/>
  <c r="F670" i="149"/>
  <c r="F663" i="149"/>
  <c r="F662" i="149"/>
  <c r="F655" i="149"/>
  <c r="F654" i="149"/>
  <c r="F647" i="149"/>
  <c r="F646" i="149"/>
  <c r="F644" i="149"/>
  <c r="F643" i="149"/>
  <c r="F641" i="149"/>
  <c r="F640" i="149"/>
  <c r="F638" i="149"/>
  <c r="F637" i="149"/>
  <c r="F629" i="149"/>
  <c r="F628" i="149"/>
  <c r="F626" i="149"/>
  <c r="F625" i="149"/>
  <c r="F623" i="149"/>
  <c r="F622" i="149"/>
  <c r="F620" i="149"/>
  <c r="F619" i="149"/>
  <c r="F611" i="149"/>
  <c r="F610" i="149"/>
  <c r="F608" i="149"/>
  <c r="F607" i="149"/>
  <c r="F605" i="149"/>
  <c r="F604" i="149"/>
  <c r="F602" i="149"/>
  <c r="F601" i="149"/>
  <c r="F593" i="149"/>
  <c r="F592" i="149"/>
  <c r="F584" i="149"/>
  <c r="F583" i="149"/>
  <c r="F581" i="149"/>
  <c r="F580" i="149"/>
  <c r="F578" i="149"/>
  <c r="F577" i="149"/>
  <c r="F569" i="149"/>
  <c r="F568" i="149"/>
  <c r="F566" i="149"/>
  <c r="F565" i="149"/>
  <c r="F563" i="149"/>
  <c r="F562" i="149"/>
  <c r="F560" i="149"/>
  <c r="F559" i="149"/>
  <c r="F550" i="149"/>
  <c r="F549" i="149"/>
  <c r="F547" i="149"/>
  <c r="F546" i="149"/>
  <c r="F544" i="149"/>
  <c r="F543" i="149"/>
  <c r="F536" i="149"/>
  <c r="F535" i="149"/>
  <c r="F533" i="149"/>
  <c r="F532" i="149"/>
  <c r="F530" i="149"/>
  <c r="F529" i="149"/>
  <c r="F521" i="149"/>
  <c r="F520" i="149"/>
  <c r="F518" i="149"/>
  <c r="F517" i="149"/>
  <c r="F515" i="149"/>
  <c r="F514" i="149"/>
  <c r="F512" i="149"/>
  <c r="F511" i="149"/>
  <c r="F495" i="149"/>
  <c r="F491" i="149"/>
  <c r="F486" i="149"/>
  <c r="F484" i="149"/>
  <c r="F482" i="149"/>
  <c r="F477" i="149"/>
  <c r="F476" i="149"/>
  <c r="F471" i="149"/>
  <c r="F467" i="149"/>
  <c r="F466" i="149"/>
  <c r="F465" i="149"/>
  <c r="F461" i="149"/>
  <c r="F457" i="149"/>
  <c r="F453" i="149"/>
  <c r="F449" i="149"/>
  <c r="F448" i="149"/>
  <c r="F444" i="149"/>
  <c r="F440" i="149"/>
  <c r="F436" i="149"/>
  <c r="F435" i="149"/>
  <c r="F430" i="149"/>
  <c r="F429" i="149"/>
  <c r="F428" i="149"/>
  <c r="F424" i="149"/>
  <c r="F419" i="149"/>
  <c r="F417" i="149"/>
  <c r="F416" i="149"/>
  <c r="F415" i="149"/>
  <c r="F413" i="149"/>
  <c r="F412" i="149"/>
  <c r="F411" i="149"/>
  <c r="F410" i="149"/>
  <c r="F409" i="149"/>
  <c r="F403" i="149"/>
  <c r="F402" i="149"/>
  <c r="F395" i="149"/>
  <c r="F394" i="149"/>
  <c r="F393" i="149"/>
  <c r="F392" i="149"/>
  <c r="F379" i="149"/>
  <c r="F378" i="149"/>
  <c r="F374" i="149"/>
  <c r="F370" i="149"/>
  <c r="F366" i="149"/>
  <c r="F362" i="149"/>
  <c r="F358" i="149"/>
  <c r="F357" i="149"/>
  <c r="F353" i="149"/>
  <c r="F352" i="149"/>
  <c r="F351" i="149"/>
  <c r="F347" i="149"/>
  <c r="F346" i="149"/>
  <c r="F341" i="149"/>
  <c r="F336" i="149"/>
  <c r="F335" i="149"/>
  <c r="F334" i="149"/>
  <c r="F333" i="149"/>
  <c r="F331" i="149"/>
  <c r="F330" i="149"/>
  <c r="F329" i="149"/>
  <c r="F328" i="149"/>
  <c r="F327" i="149"/>
  <c r="F322" i="149"/>
  <c r="F321" i="149"/>
  <c r="F320" i="149"/>
  <c r="F319" i="149"/>
  <c r="F308" i="149"/>
  <c r="F307" i="149"/>
  <c r="F306" i="149"/>
  <c r="F304" i="149"/>
  <c r="F303" i="149"/>
  <c r="F302" i="149"/>
  <c r="F301" i="149"/>
  <c r="F300" i="149"/>
  <c r="F299" i="149"/>
  <c r="F289" i="149"/>
  <c r="F288" i="149"/>
  <c r="F273" i="149"/>
  <c r="F272" i="149"/>
  <c r="F271" i="149"/>
  <c r="F270" i="149"/>
  <c r="F269" i="149"/>
  <c r="F262" i="149"/>
  <c r="F255" i="149"/>
  <c r="F248" i="149"/>
  <c r="F247" i="149"/>
  <c r="F243" i="149"/>
  <c r="F242" i="149"/>
  <c r="F241" i="149"/>
  <c r="F236" i="149"/>
  <c r="F235" i="149"/>
  <c r="F230" i="149"/>
  <c r="F225" i="149"/>
  <c r="F221" i="149"/>
  <c r="F217" i="149"/>
  <c r="F213" i="149"/>
  <c r="F206" i="149"/>
  <c r="F205" i="149"/>
  <c r="F198" i="149"/>
  <c r="F191" i="149"/>
  <c r="F190" i="149"/>
  <c r="F189" i="149"/>
  <c r="F188" i="149"/>
  <c r="F187" i="149"/>
  <c r="F180" i="149"/>
  <c r="F276" i="149" s="1"/>
  <c r="E10" i="148" s="1"/>
  <c r="F171" i="149"/>
  <c r="F167" i="149"/>
  <c r="F166" i="149"/>
  <c r="F165" i="149"/>
  <c r="F164" i="149"/>
  <c r="F163" i="149"/>
  <c r="F162" i="149"/>
  <c r="F154" i="149"/>
  <c r="F153" i="149"/>
  <c r="F152" i="149"/>
  <c r="F148" i="149"/>
  <c r="F147" i="149"/>
  <c r="F146" i="149"/>
  <c r="F145" i="149"/>
  <c r="F144" i="149"/>
  <c r="F143" i="149"/>
  <c r="F173" i="149" s="1"/>
  <c r="E8" i="148" s="1"/>
  <c r="F133" i="149"/>
  <c r="F129" i="149"/>
  <c r="F125" i="149"/>
  <c r="F124" i="149"/>
  <c r="F118" i="149"/>
  <c r="F117" i="149"/>
  <c r="F111" i="149"/>
  <c r="F107" i="149"/>
  <c r="F103" i="149"/>
  <c r="F99" i="149"/>
  <c r="F98" i="149"/>
  <c r="F94" i="149"/>
  <c r="F90" i="149"/>
  <c r="F89" i="149"/>
  <c r="F88" i="149"/>
  <c r="F87" i="149"/>
  <c r="F86" i="149"/>
  <c r="F81" i="149"/>
  <c r="F80" i="149"/>
  <c r="F76" i="149"/>
  <c r="F75" i="149"/>
  <c r="F70" i="149"/>
  <c r="F65" i="149"/>
  <c r="F64" i="149"/>
  <c r="F135" i="149" s="1"/>
  <c r="E6" i="148" s="1"/>
  <c r="F47" i="149"/>
  <c r="F43" i="149"/>
  <c r="F39" i="149"/>
  <c r="F35" i="149"/>
  <c r="F32" i="149"/>
  <c r="F381" i="149" l="1"/>
  <c r="E12" i="148" s="1"/>
  <c r="F687" i="149"/>
  <c r="E16" i="148" s="1"/>
  <c r="F497" i="149"/>
  <c r="E14" i="148" s="1"/>
  <c r="E4" i="148"/>
  <c r="F1975" i="157"/>
  <c r="F1973" i="157"/>
  <c r="F1977" i="157" s="1"/>
  <c r="F1951" i="157"/>
  <c r="F1949" i="157"/>
  <c r="F1947" i="157"/>
  <c r="F1945" i="157"/>
  <c r="F1943" i="157"/>
  <c r="F1941" i="157"/>
  <c r="F1939" i="157"/>
  <c r="F1938" i="157"/>
  <c r="F1937" i="157"/>
  <c r="F1934" i="157"/>
  <c r="F1932" i="157"/>
  <c r="F1930" i="157"/>
  <c r="F1928" i="157"/>
  <c r="F1926" i="157"/>
  <c r="F1924" i="157"/>
  <c r="F1922" i="157"/>
  <c r="F1954" i="157" s="1"/>
  <c r="F1913" i="157"/>
  <c r="F1911" i="157"/>
  <c r="F1909" i="157"/>
  <c r="F1907" i="157"/>
  <c r="F1905" i="157"/>
  <c r="F1903" i="157"/>
  <c r="F1901" i="157"/>
  <c r="F1899" i="157"/>
  <c r="F1897" i="157"/>
  <c r="F1895" i="157"/>
  <c r="F1893" i="157"/>
  <c r="F1891" i="157"/>
  <c r="F1889" i="157"/>
  <c r="F1887" i="157"/>
  <c r="F1885" i="157"/>
  <c r="F1883" i="157"/>
  <c r="F1881" i="157"/>
  <c r="F1879" i="157"/>
  <c r="F1877" i="157"/>
  <c r="F1875" i="157"/>
  <c r="F1915" i="157" s="1"/>
  <c r="F1868" i="157"/>
  <c r="F1867" i="157"/>
  <c r="F1866" i="157"/>
  <c r="F1865" i="157"/>
  <c r="F1861" i="157"/>
  <c r="F1859" i="157"/>
  <c r="F1857" i="157"/>
  <c r="F1855" i="157"/>
  <c r="F1871" i="157" s="1"/>
  <c r="F1847" i="157"/>
  <c r="F1845" i="157"/>
  <c r="F1833" i="157"/>
  <c r="F1823" i="157"/>
  <c r="F1814" i="157"/>
  <c r="F1807" i="157"/>
  <c r="F1802" i="157"/>
  <c r="F1795" i="157"/>
  <c r="F1792" i="157"/>
  <c r="F1787" i="157"/>
  <c r="F1782" i="157"/>
  <c r="F1777" i="157"/>
  <c r="F1772" i="157"/>
  <c r="F1766" i="157"/>
  <c r="F1760" i="157"/>
  <c r="F1755" i="157"/>
  <c r="F1849" i="157" s="1"/>
  <c r="F1750" i="157"/>
  <c r="F1739" i="157"/>
  <c r="F1735" i="157"/>
  <c r="F1709" i="157"/>
  <c r="F1707" i="157"/>
  <c r="F1705" i="157"/>
  <c r="F1703" i="157"/>
  <c r="F1701" i="157"/>
  <c r="F1699" i="157"/>
  <c r="F1697" i="157"/>
  <c r="F1695" i="157"/>
  <c r="F1711" i="157" s="1"/>
  <c r="F1689" i="157"/>
  <c r="F1687" i="157"/>
  <c r="F1685" i="157"/>
  <c r="F1683" i="157"/>
  <c r="F1681" i="157"/>
  <c r="F1679" i="157"/>
  <c r="F1677" i="157"/>
  <c r="F1675" i="157"/>
  <c r="F1691" i="157" s="1"/>
  <c r="F1667" i="157"/>
  <c r="F1665" i="157"/>
  <c r="F1663" i="157"/>
  <c r="F1661" i="157"/>
  <c r="F1659" i="157"/>
  <c r="F1654" i="157"/>
  <c r="F1650" i="157"/>
  <c r="F1646" i="157"/>
  <c r="F1669" i="157" s="1"/>
  <c r="F1640" i="157"/>
  <c r="F1638" i="157"/>
  <c r="F1636" i="157"/>
  <c r="F1634" i="157"/>
  <c r="F1632" i="157"/>
  <c r="F1630" i="157"/>
  <c r="F1628" i="157"/>
  <c r="F1626" i="157"/>
  <c r="F1624" i="157"/>
  <c r="F1622" i="157"/>
  <c r="F1620" i="157"/>
  <c r="F1618" i="157"/>
  <c r="F1616" i="157"/>
  <c r="F1614" i="157"/>
  <c r="F1612" i="157"/>
  <c r="F1610" i="157"/>
  <c r="F1608" i="157"/>
  <c r="F1606" i="157"/>
  <c r="F1603" i="157"/>
  <c r="F1601" i="157"/>
  <c r="F1593" i="157"/>
  <c r="F1591" i="157"/>
  <c r="F1589" i="157"/>
  <c r="F1587" i="157"/>
  <c r="F1642" i="157" s="1"/>
  <c r="F1585" i="157"/>
  <c r="F1583" i="157"/>
  <c r="F1581" i="157"/>
  <c r="F1570" i="157"/>
  <c r="F1568" i="157"/>
  <c r="F1566" i="157"/>
  <c r="F1564" i="157"/>
  <c r="F1563" i="157"/>
  <c r="F1562" i="157"/>
  <c r="F1552" i="157"/>
  <c r="F1550" i="157"/>
  <c r="F1548" i="157"/>
  <c r="F1546" i="157"/>
  <c r="F1540" i="157"/>
  <c r="F1529" i="157"/>
  <c r="F1574" i="157" s="1"/>
  <c r="F1509" i="157"/>
  <c r="F1506" i="157"/>
  <c r="F1504" i="157"/>
  <c r="F1500" i="157"/>
  <c r="F1497" i="157"/>
  <c r="F1495" i="157"/>
  <c r="F1493" i="157"/>
  <c r="F1491" i="157"/>
  <c r="F1489" i="157"/>
  <c r="F1487" i="157"/>
  <c r="F1485" i="157"/>
  <c r="F1481" i="157"/>
  <c r="F1479" i="157"/>
  <c r="F1477" i="157"/>
  <c r="F1475" i="157"/>
  <c r="F1473" i="157"/>
  <c r="F1470" i="157"/>
  <c r="F1466" i="157"/>
  <c r="F1431" i="157"/>
  <c r="F1408" i="157"/>
  <c r="F1512" i="157" s="1"/>
  <c r="F1397" i="157"/>
  <c r="F1395" i="157"/>
  <c r="F1393" i="157"/>
  <c r="F1391" i="157"/>
  <c r="F1389" i="157"/>
  <c r="F1387" i="157"/>
  <c r="F1385" i="157"/>
  <c r="F1383" i="157"/>
  <c r="F1382" i="157"/>
  <c r="F1381" i="157"/>
  <c r="F1365" i="157"/>
  <c r="F1363" i="157"/>
  <c r="F1361" i="157"/>
  <c r="F1359" i="157"/>
  <c r="F1357" i="157"/>
  <c r="F1355" i="157"/>
  <c r="F1352" i="157"/>
  <c r="F1350" i="157"/>
  <c r="F1348" i="157"/>
  <c r="F1346" i="157"/>
  <c r="F1344" i="157"/>
  <c r="F1342" i="157"/>
  <c r="F1399" i="157" s="1"/>
  <c r="F1340" i="157"/>
  <c r="F1334" i="157"/>
  <c r="F1332" i="157"/>
  <c r="F1330" i="157"/>
  <c r="F1328" i="157"/>
  <c r="F1326" i="157"/>
  <c r="F1324" i="157"/>
  <c r="F1322" i="157"/>
  <c r="F1320" i="157"/>
  <c r="F1319" i="157"/>
  <c r="F1318" i="157"/>
  <c r="F1317" i="157"/>
  <c r="F1314" i="157"/>
  <c r="F1313" i="157"/>
  <c r="F1312" i="157"/>
  <c r="F1311" i="157"/>
  <c r="F1308" i="157"/>
  <c r="F1307" i="157"/>
  <c r="F1306" i="157"/>
  <c r="F1305" i="157"/>
  <c r="F1304" i="157"/>
  <c r="F1303" i="157"/>
  <c r="F1302" i="157"/>
  <c r="F1301" i="157"/>
  <c r="F1300" i="157"/>
  <c r="F1299" i="157"/>
  <c r="F1298" i="157"/>
  <c r="F1297" i="157"/>
  <c r="F1296" i="157"/>
  <c r="F1295" i="157"/>
  <c r="F1294" i="157"/>
  <c r="F1291" i="157"/>
  <c r="F1287" i="157"/>
  <c r="F1286" i="157"/>
  <c r="F1285" i="157"/>
  <c r="F1336" i="157" s="1"/>
  <c r="F1278" i="157"/>
  <c r="F1276" i="157"/>
  <c r="F1270" i="157"/>
  <c r="F1263" i="157"/>
  <c r="F1261" i="157"/>
  <c r="F1259" i="157"/>
  <c r="F1257" i="157"/>
  <c r="F1255" i="157"/>
  <c r="F1253" i="157"/>
  <c r="F1251" i="157"/>
  <c r="F1249" i="157"/>
  <c r="F1247" i="157"/>
  <c r="F1245" i="157"/>
  <c r="F1243" i="157"/>
  <c r="F1241" i="157"/>
  <c r="F1239" i="157"/>
  <c r="F1237" i="157"/>
  <c r="F1235" i="157"/>
  <c r="F1233" i="157"/>
  <c r="F1231" i="157"/>
  <c r="F1229" i="157"/>
  <c r="F1227" i="157"/>
  <c r="F1225" i="157"/>
  <c r="F1223" i="157"/>
  <c r="F1215" i="157"/>
  <c r="F1207" i="157"/>
  <c r="F1205" i="157"/>
  <c r="F1199" i="157"/>
  <c r="F1193" i="157"/>
  <c r="F1191" i="157"/>
  <c r="F1189" i="157"/>
  <c r="F1187" i="157"/>
  <c r="F1181" i="157"/>
  <c r="F1175" i="157"/>
  <c r="F1169" i="157"/>
  <c r="F1163" i="157"/>
  <c r="F1157" i="157"/>
  <c r="F1151" i="157"/>
  <c r="F1145" i="157"/>
  <c r="F1280" i="157" s="1"/>
  <c r="F1135" i="157"/>
  <c r="F1133" i="157"/>
  <c r="F1132" i="157"/>
  <c r="F1129" i="157"/>
  <c r="F1128" i="157"/>
  <c r="F1127" i="157"/>
  <c r="F1126" i="157"/>
  <c r="F1125" i="157"/>
  <c r="F1124" i="157"/>
  <c r="F1123" i="157"/>
  <c r="F1122" i="157"/>
  <c r="F1121" i="157"/>
  <c r="F1118" i="157"/>
  <c r="F1115" i="157"/>
  <c r="F1112" i="157"/>
  <c r="F1111" i="157"/>
  <c r="F1110" i="157"/>
  <c r="F1107" i="157"/>
  <c r="F1104" i="157"/>
  <c r="F1103" i="157"/>
  <c r="F1100" i="157"/>
  <c r="F1099" i="157"/>
  <c r="F1094" i="157"/>
  <c r="F1093" i="157"/>
  <c r="F1092" i="157"/>
  <c r="F1091" i="157"/>
  <c r="F1090" i="157"/>
  <c r="F1089" i="157"/>
  <c r="F1086" i="157"/>
  <c r="F1085" i="157"/>
  <c r="F1084" i="157"/>
  <c r="F1083" i="157"/>
  <c r="F1080" i="157"/>
  <c r="F1079" i="157"/>
  <c r="F1078" i="157"/>
  <c r="F1077" i="157"/>
  <c r="F1076" i="157"/>
  <c r="F1075" i="157"/>
  <c r="F1074" i="157"/>
  <c r="F1073" i="157"/>
  <c r="F1072" i="157"/>
  <c r="F1071" i="157"/>
  <c r="F1070" i="157"/>
  <c r="F1069" i="157"/>
  <c r="F1065" i="157"/>
  <c r="F1064" i="157"/>
  <c r="F1063" i="157"/>
  <c r="F1062" i="157"/>
  <c r="F1061" i="157"/>
  <c r="F1060" i="157"/>
  <c r="F1059" i="157"/>
  <c r="F1058" i="157"/>
  <c r="F1057" i="157"/>
  <c r="F1056" i="157"/>
  <c r="F1055" i="157"/>
  <c r="F1054" i="157"/>
  <c r="F1053" i="157"/>
  <c r="F1052" i="157"/>
  <c r="F1049" i="157"/>
  <c r="F1048" i="157"/>
  <c r="F1047" i="157"/>
  <c r="F1046" i="157"/>
  <c r="F1045" i="157"/>
  <c r="F1044" i="157"/>
  <c r="F1043" i="157"/>
  <c r="F1042" i="157"/>
  <c r="F1137" i="157" s="1"/>
  <c r="F1031" i="157"/>
  <c r="F1028" i="157"/>
  <c r="F1021" i="157"/>
  <c r="F1014" i="157"/>
  <c r="F1007" i="157"/>
  <c r="F1000" i="157"/>
  <c r="F993" i="157"/>
  <c r="F986" i="157"/>
  <c r="F979" i="157"/>
  <c r="F972" i="157"/>
  <c r="F965" i="157"/>
  <c r="F958" i="157"/>
  <c r="F951" i="157"/>
  <c r="F944" i="157"/>
  <c r="F936" i="157"/>
  <c r="F928" i="157"/>
  <c r="F1033" i="157" s="1"/>
  <c r="F921" i="157"/>
  <c r="F913" i="157"/>
  <c r="F906" i="157"/>
  <c r="F899" i="157"/>
  <c r="F897" i="157"/>
  <c r="F892" i="157"/>
  <c r="F887" i="157"/>
  <c r="F882" i="157"/>
  <c r="F874" i="157"/>
  <c r="F866" i="157"/>
  <c r="F858" i="157"/>
  <c r="F850" i="157"/>
  <c r="F842" i="157"/>
  <c r="F839" i="157"/>
  <c r="F831" i="157"/>
  <c r="F824" i="157"/>
  <c r="F817" i="157"/>
  <c r="F810" i="157"/>
  <c r="F803" i="157"/>
  <c r="F796" i="157"/>
  <c r="F789" i="157"/>
  <c r="F782" i="157"/>
  <c r="F776" i="157"/>
  <c r="F770" i="157"/>
  <c r="F763" i="157"/>
  <c r="F755" i="157"/>
  <c r="F753" i="157"/>
  <c r="F750" i="157"/>
  <c r="F747" i="157"/>
  <c r="F740" i="157"/>
  <c r="F730" i="157"/>
  <c r="F723" i="157"/>
  <c r="F715" i="157"/>
  <c r="F705" i="157"/>
  <c r="F697" i="157"/>
  <c r="F689" i="157"/>
  <c r="F681" i="157"/>
  <c r="F672" i="157"/>
  <c r="F662" i="157"/>
  <c r="F653" i="157"/>
  <c r="F643" i="157"/>
  <c r="F633" i="157"/>
  <c r="F623" i="157"/>
  <c r="F612" i="157"/>
  <c r="F600" i="157"/>
  <c r="F595" i="157"/>
  <c r="F580" i="157"/>
  <c r="F902" i="157" s="1"/>
  <c r="F570" i="157"/>
  <c r="F559" i="157"/>
  <c r="F547" i="157"/>
  <c r="F540" i="157"/>
  <c r="F528" i="157"/>
  <c r="F526" i="157"/>
  <c r="F498" i="157"/>
  <c r="F496" i="157"/>
  <c r="F482" i="157"/>
  <c r="F480" i="157"/>
  <c r="F467" i="157"/>
  <c r="F465" i="157"/>
  <c r="F452" i="157"/>
  <c r="F450" i="157"/>
  <c r="F437" i="157"/>
  <c r="F436" i="157"/>
  <c r="F435" i="157"/>
  <c r="F391" i="157"/>
  <c r="F390" i="157"/>
  <c r="F389" i="157"/>
  <c r="F344" i="157"/>
  <c r="F343" i="157"/>
  <c r="F342" i="157"/>
  <c r="F295" i="157"/>
  <c r="F294" i="157"/>
  <c r="F293" i="157"/>
  <c r="F281" i="157"/>
  <c r="F280" i="157"/>
  <c r="F279" i="157"/>
  <c r="F227" i="157"/>
  <c r="F226" i="157"/>
  <c r="F225" i="157"/>
  <c r="F196" i="157"/>
  <c r="F195" i="157"/>
  <c r="F194" i="157"/>
  <c r="F174" i="157"/>
  <c r="F173" i="157"/>
  <c r="F172" i="157"/>
  <c r="F131" i="157"/>
  <c r="F130" i="157"/>
  <c r="F129" i="157"/>
  <c r="F111" i="157"/>
  <c r="F109" i="157"/>
  <c r="F542" i="157" s="1"/>
  <c r="F1956" i="157" l="1"/>
  <c r="F1713" i="157"/>
  <c r="F220" i="125" l="1"/>
  <c r="F217" i="125"/>
  <c r="F216" i="125"/>
  <c r="F215" i="125"/>
  <c r="F214" i="125"/>
  <c r="F213" i="125"/>
  <c r="F212" i="125"/>
  <c r="F205" i="125"/>
  <c r="F204" i="125"/>
  <c r="F203" i="125"/>
  <c r="F197" i="125"/>
  <c r="F222" i="125" s="1"/>
  <c r="F186" i="125"/>
  <c r="F180" i="125"/>
  <c r="F176" i="125"/>
  <c r="F175" i="125"/>
  <c r="F167" i="125"/>
  <c r="F161" i="125"/>
  <c r="F154" i="125"/>
  <c r="F153" i="125"/>
  <c r="F146" i="125"/>
  <c r="F139" i="125"/>
  <c r="F134" i="125"/>
  <c r="F133" i="125"/>
  <c r="F188" i="125" s="1"/>
  <c r="F117" i="125"/>
  <c r="F115" i="125"/>
  <c r="F108" i="125"/>
  <c r="F101" i="125"/>
  <c r="F94" i="125"/>
  <c r="F85" i="125"/>
  <c r="F79" i="125"/>
  <c r="F72" i="125"/>
  <c r="F69" i="125"/>
  <c r="F68" i="125"/>
  <c r="F59" i="125"/>
  <c r="F50" i="125"/>
  <c r="F47" i="125"/>
  <c r="F40" i="125"/>
  <c r="F39" i="125"/>
  <c r="F28" i="125"/>
  <c r="F74" i="125" s="1"/>
  <c r="F17" i="125"/>
  <c r="F112" i="122" l="1"/>
  <c r="F114" i="122" s="1"/>
  <c r="F103" i="122"/>
  <c r="F102" i="122"/>
  <c r="F101" i="122"/>
  <c r="F98" i="122"/>
  <c r="F95" i="122"/>
  <c r="F94" i="122"/>
  <c r="F93" i="122"/>
  <c r="F85" i="122"/>
  <c r="F81" i="122"/>
  <c r="F78" i="122"/>
  <c r="F75" i="122"/>
  <c r="F74" i="122"/>
  <c r="F73" i="122"/>
  <c r="F69" i="122"/>
  <c r="F65" i="122"/>
  <c r="F61" i="122"/>
  <c r="F104" i="122" s="1"/>
  <c r="F52" i="122"/>
  <c r="F48" i="122"/>
  <c r="F54" i="122" s="1"/>
  <c r="F47" i="122"/>
  <c r="F39" i="122"/>
  <c r="F34" i="122"/>
  <c r="F30" i="122"/>
  <c r="F26" i="122"/>
  <c r="F41" i="122" s="1"/>
  <c r="F22" i="122"/>
  <c r="F2034" i="159" l="1"/>
  <c r="F2029" i="159"/>
  <c r="F2024" i="159"/>
  <c r="F2019" i="159"/>
  <c r="F2014" i="159"/>
  <c r="F2009" i="159"/>
  <c r="F2008" i="159"/>
  <c r="F2005" i="159"/>
  <c r="F2004" i="159"/>
  <c r="F2001" i="159"/>
  <c r="F2000" i="159"/>
  <c r="F1995" i="159"/>
  <c r="F1991" i="159"/>
  <c r="D1986" i="159"/>
  <c r="F1986" i="159" s="1"/>
  <c r="F1964" i="159"/>
  <c r="F1962" i="159"/>
  <c r="F1958" i="159"/>
  <c r="F1956" i="159"/>
  <c r="F1950" i="159"/>
  <c r="F1948" i="159"/>
  <c r="F1946" i="159"/>
  <c r="F1943" i="159"/>
  <c r="F1940" i="159"/>
  <c r="F1939" i="159"/>
  <c r="F1938" i="159"/>
  <c r="F1937" i="159"/>
  <c r="F1936" i="159"/>
  <c r="F1935" i="159"/>
  <c r="F1934" i="159"/>
  <c r="F1933" i="159"/>
  <c r="F1932" i="159"/>
  <c r="F1931" i="159"/>
  <c r="F1930" i="159"/>
  <c r="F1928" i="159"/>
  <c r="F1927" i="159"/>
  <c r="F1926" i="159"/>
  <c r="F1924" i="159"/>
  <c r="F1922" i="159"/>
  <c r="F1921" i="159"/>
  <c r="F1920" i="159"/>
  <c r="F1919" i="159"/>
  <c r="F1918" i="159"/>
  <c r="F1913" i="159"/>
  <c r="F1912" i="159"/>
  <c r="F1911" i="159"/>
  <c r="F1910" i="159"/>
  <c r="F1909" i="159"/>
  <c r="F1908" i="159"/>
  <c r="F1907" i="159"/>
  <c r="F1906" i="159"/>
  <c r="F1905" i="159"/>
  <c r="F1904" i="159"/>
  <c r="F1903" i="159"/>
  <c r="F1902" i="159"/>
  <c r="F1897" i="159"/>
  <c r="F1885" i="159"/>
  <c r="F1881" i="159"/>
  <c r="F1880" i="159"/>
  <c r="F1879" i="159"/>
  <c r="F1873" i="159"/>
  <c r="F1868" i="159"/>
  <c r="F1867" i="159"/>
  <c r="F1866" i="159"/>
  <c r="F1865" i="159"/>
  <c r="F1864" i="159"/>
  <c r="F1863" i="159"/>
  <c r="F1862" i="159"/>
  <c r="F1861" i="159"/>
  <c r="F1860" i="159"/>
  <c r="F1859" i="159"/>
  <c r="F1848" i="159"/>
  <c r="F1845" i="159"/>
  <c r="F1844" i="159"/>
  <c r="F1840" i="159"/>
  <c r="F1836" i="159"/>
  <c r="F1830" i="159"/>
  <c r="D1830" i="159"/>
  <c r="F1820" i="159"/>
  <c r="F1819" i="159"/>
  <c r="F1814" i="159"/>
  <c r="F1806" i="159"/>
  <c r="F1805" i="159"/>
  <c r="F1797" i="159"/>
  <c r="F1789" i="159"/>
  <c r="F1781" i="159"/>
  <c r="F1780" i="159"/>
  <c r="F1779" i="159"/>
  <c r="F1771" i="159"/>
  <c r="F1764" i="159"/>
  <c r="F1762" i="159"/>
  <c r="F1760" i="159"/>
  <c r="F1718" i="159"/>
  <c r="F1716" i="159"/>
  <c r="F1714" i="159"/>
  <c r="F1712" i="159"/>
  <c r="F1710" i="159"/>
  <c r="F1706" i="159"/>
  <c r="F1704" i="159"/>
  <c r="F1702" i="159"/>
  <c r="F1700" i="159"/>
  <c r="F1698" i="159"/>
  <c r="F1696" i="159"/>
  <c r="F1694" i="159"/>
  <c r="F1692" i="159"/>
  <c r="F1690" i="159"/>
  <c r="F1688" i="159"/>
  <c r="F1686" i="159"/>
  <c r="F1684" i="159"/>
  <c r="F1682" i="159"/>
  <c r="F1680" i="159"/>
  <c r="F1642" i="159"/>
  <c r="F1640" i="159"/>
  <c r="F1638" i="159"/>
  <c r="F1636" i="159"/>
  <c r="F1634" i="159"/>
  <c r="F1633" i="159"/>
  <c r="F1630" i="159"/>
  <c r="F1628" i="159"/>
  <c r="F1626" i="159"/>
  <c r="F1624" i="159"/>
  <c r="F1622" i="159"/>
  <c r="F1620" i="159"/>
  <c r="F1618" i="159"/>
  <c r="F1616" i="159"/>
  <c r="F1614" i="159"/>
  <c r="F1612" i="159"/>
  <c r="F1610" i="159"/>
  <c r="F1608" i="159"/>
  <c r="F1604" i="159"/>
  <c r="F1602" i="159"/>
  <c r="F1600" i="159"/>
  <c r="F1598" i="159"/>
  <c r="F1596" i="159"/>
  <c r="F1594" i="159"/>
  <c r="F1592" i="159"/>
  <c r="F1590" i="159"/>
  <c r="F1588" i="159"/>
  <c r="F1586" i="159"/>
  <c r="F1584" i="159"/>
  <c r="F1582" i="159"/>
  <c r="F1580" i="159"/>
  <c r="F1578" i="159"/>
  <c r="F1576" i="159"/>
  <c r="F1572" i="159"/>
  <c r="F1570" i="159"/>
  <c r="F1568" i="159"/>
  <c r="F1564" i="159"/>
  <c r="F1562" i="159"/>
  <c r="F1560" i="159"/>
  <c r="F1556" i="159"/>
  <c r="F1554" i="159"/>
  <c r="F1552" i="159"/>
  <c r="F1550" i="159"/>
  <c r="F1548" i="159"/>
  <c r="F1546" i="159"/>
  <c r="F1544" i="159"/>
  <c r="F1542" i="159"/>
  <c r="F1540" i="159"/>
  <c r="F1502" i="159"/>
  <c r="F1500" i="159"/>
  <c r="F1498" i="159"/>
  <c r="F1496" i="159"/>
  <c r="F1494" i="159"/>
  <c r="F1492" i="159"/>
  <c r="F1490" i="159"/>
  <c r="F1488" i="159"/>
  <c r="F1486" i="159"/>
  <c r="F1484" i="159"/>
  <c r="F1482" i="159"/>
  <c r="F1478" i="159"/>
  <c r="F1476" i="159"/>
  <c r="F1474" i="159"/>
  <c r="F1472" i="159"/>
  <c r="F1470" i="159"/>
  <c r="F1468" i="159"/>
  <c r="F1466" i="159"/>
  <c r="F1464" i="159"/>
  <c r="F1462" i="159"/>
  <c r="F1460" i="159"/>
  <c r="F1458" i="159"/>
  <c r="F1456" i="159"/>
  <c r="F1454" i="159"/>
  <c r="F1452" i="159"/>
  <c r="F1450" i="159"/>
  <c r="F1448" i="159"/>
  <c r="F1446" i="159"/>
  <c r="F1444" i="159"/>
  <c r="F1442" i="159"/>
  <c r="F1440" i="159"/>
  <c r="F1435" i="159"/>
  <c r="F1433" i="159"/>
  <c r="F1431" i="159"/>
  <c r="F1429" i="159"/>
  <c r="F1427" i="159"/>
  <c r="F1425" i="159"/>
  <c r="F1423" i="159"/>
  <c r="F1421" i="159"/>
  <c r="F1382" i="159"/>
  <c r="F1375" i="159"/>
  <c r="F1370" i="159"/>
  <c r="F1369" i="159"/>
  <c r="F1368" i="159"/>
  <c r="F1367" i="159"/>
  <c r="F1365" i="159"/>
  <c r="F1364" i="159"/>
  <c r="F1363" i="159"/>
  <c r="F1362" i="159"/>
  <c r="F1361" i="159"/>
  <c r="F1360" i="159"/>
  <c r="F1359" i="159"/>
  <c r="F1358" i="159"/>
  <c r="F1357" i="159"/>
  <c r="F1356" i="159"/>
  <c r="F1355" i="159"/>
  <c r="F1354" i="159"/>
  <c r="F1352" i="159"/>
  <c r="F1351" i="159"/>
  <c r="F1350" i="159"/>
  <c r="F1349" i="159"/>
  <c r="F1348" i="159"/>
  <c r="F1346" i="159"/>
  <c r="F1345" i="159"/>
  <c r="F1344" i="159"/>
  <c r="F1343" i="159"/>
  <c r="F1342" i="159"/>
  <c r="F1340" i="159"/>
  <c r="F1339" i="159"/>
  <c r="F1338" i="159"/>
  <c r="F1337" i="159"/>
  <c r="F1335" i="159"/>
  <c r="F1334" i="159"/>
  <c r="F1333" i="159"/>
  <c r="F1332" i="159"/>
  <c r="F1331" i="159"/>
  <c r="F1329" i="159"/>
  <c r="F1328" i="159"/>
  <c r="F1327" i="159"/>
  <c r="F1326" i="159"/>
  <c r="F1325" i="159"/>
  <c r="F1323" i="159"/>
  <c r="F1322" i="159"/>
  <c r="F1321" i="159"/>
  <c r="F1320" i="159"/>
  <c r="F1319" i="159"/>
  <c r="F1317" i="159"/>
  <c r="F1316" i="159"/>
  <c r="F1314" i="159"/>
  <c r="F1312" i="159"/>
  <c r="F1311" i="159"/>
  <c r="F1310" i="159"/>
  <c r="F1309" i="159"/>
  <c r="F1308" i="159"/>
  <c r="F1307" i="159"/>
  <c r="F1293" i="159"/>
  <c r="F1292" i="159"/>
  <c r="F1291" i="159"/>
  <c r="F1287" i="159"/>
  <c r="F1286" i="159"/>
  <c r="F1285" i="159"/>
  <c r="F1284" i="159"/>
  <c r="F1283" i="159"/>
  <c r="F1282" i="159"/>
  <c r="F1278" i="159"/>
  <c r="F1277" i="159"/>
  <c r="F1276" i="159"/>
  <c r="F1275" i="159"/>
  <c r="F1274" i="159"/>
  <c r="F1273" i="159"/>
  <c r="F1269" i="159"/>
  <c r="F1268" i="159"/>
  <c r="F1267" i="159"/>
  <c r="F1266" i="159"/>
  <c r="F1265" i="159"/>
  <c r="F1260" i="159"/>
  <c r="F1259" i="159"/>
  <c r="F1258" i="159"/>
  <c r="F1257" i="159"/>
  <c r="F1256" i="159"/>
  <c r="F1255" i="159"/>
  <c r="F1250" i="159"/>
  <c r="F1249" i="159"/>
  <c r="F1248" i="159"/>
  <c r="F1241" i="159"/>
  <c r="F1240" i="159"/>
  <c r="F1239" i="159"/>
  <c r="F1238" i="159"/>
  <c r="F1237" i="159"/>
  <c r="F1236" i="159"/>
  <c r="F1235" i="159"/>
  <c r="F1234" i="159"/>
  <c r="F1233" i="159"/>
  <c r="F1232" i="159"/>
  <c r="F1230" i="159"/>
  <c r="F1223" i="159"/>
  <c r="F1216" i="159"/>
  <c r="F1215" i="159"/>
  <c r="F1214" i="159"/>
  <c r="F1213" i="159"/>
  <c r="F1212" i="159"/>
  <c r="F1211" i="159"/>
  <c r="F1210" i="159"/>
  <c r="F1209" i="159"/>
  <c r="D1192" i="159"/>
  <c r="F1192" i="159" s="1"/>
  <c r="F1189" i="159"/>
  <c r="F1184" i="159"/>
  <c r="F1179" i="159"/>
  <c r="D1150" i="159"/>
  <c r="F1150" i="159" s="1"/>
  <c r="F1135" i="159"/>
  <c r="F1134" i="159"/>
  <c r="F1131" i="159"/>
  <c r="F1125" i="159"/>
  <c r="F1118" i="159"/>
  <c r="F1112" i="159"/>
  <c r="F1098" i="159"/>
  <c r="F1084" i="159"/>
  <c r="F1070" i="159"/>
  <c r="F1056" i="159"/>
  <c r="F1042" i="159"/>
  <c r="F1030" i="159"/>
  <c r="F1018" i="159"/>
  <c r="F1006" i="159"/>
  <c r="F994" i="159"/>
  <c r="F982" i="159"/>
  <c r="F970" i="159"/>
  <c r="F957" i="159"/>
  <c r="F943" i="159"/>
  <c r="F929" i="159"/>
  <c r="F912" i="159"/>
  <c r="F901" i="159"/>
  <c r="F890" i="159"/>
  <c r="F875" i="159"/>
  <c r="F861" i="159"/>
  <c r="F848" i="159"/>
  <c r="F822" i="159"/>
  <c r="F819" i="159"/>
  <c r="F817" i="159"/>
  <c r="F815" i="159"/>
  <c r="F813" i="159"/>
  <c r="D811" i="159"/>
  <c r="F811" i="159" s="1"/>
  <c r="F805" i="159"/>
  <c r="F798" i="159"/>
  <c r="F775" i="159"/>
  <c r="D762" i="159"/>
  <c r="F762" i="159" s="1"/>
  <c r="F752" i="159"/>
  <c r="F737" i="159"/>
  <c r="D722" i="159"/>
  <c r="F722" i="159" s="1"/>
  <c r="F694" i="159"/>
  <c r="F693" i="159"/>
  <c r="F682" i="159"/>
  <c r="F680" i="159"/>
  <c r="F674" i="159"/>
  <c r="F668" i="159"/>
  <c r="D662" i="159"/>
  <c r="F662" i="159" s="1"/>
  <c r="D656" i="159"/>
  <c r="F656" i="159" s="1"/>
  <c r="F650" i="159"/>
  <c r="F643" i="159"/>
  <c r="F635" i="159"/>
  <c r="D628" i="159"/>
  <c r="F628" i="159" s="1"/>
  <c r="D621" i="159"/>
  <c r="F621" i="159" s="1"/>
  <c r="F615" i="159"/>
  <c r="F613" i="159"/>
  <c r="D607" i="159"/>
  <c r="F607" i="159" s="1"/>
  <c r="D598" i="159"/>
  <c r="F598" i="159" s="1"/>
  <c r="F588" i="159"/>
  <c r="F584" i="159"/>
  <c r="F581" i="159"/>
  <c r="F580" i="159"/>
  <c r="F579" i="159"/>
  <c r="F577" i="159"/>
  <c r="D573" i="159"/>
  <c r="F573" i="159" s="1"/>
  <c r="D566" i="159"/>
  <c r="F566" i="159" s="1"/>
  <c r="D561" i="159"/>
  <c r="F561" i="159" s="1"/>
  <c r="F551" i="159"/>
  <c r="F535" i="159"/>
  <c r="F534" i="159"/>
  <c r="F531" i="159"/>
  <c r="F529" i="159"/>
  <c r="F527" i="159"/>
  <c r="F526" i="159"/>
  <c r="F525" i="159"/>
  <c r="F524" i="159"/>
  <c r="F523" i="159"/>
  <c r="F522" i="159"/>
  <c r="F521" i="159"/>
  <c r="F520" i="159"/>
  <c r="F519" i="159"/>
  <c r="F518" i="159"/>
  <c r="F517" i="159"/>
  <c r="F516" i="159"/>
  <c r="F515" i="159"/>
  <c r="F514" i="159"/>
  <c r="F513" i="159"/>
  <c r="F512" i="159"/>
  <c r="D510" i="159"/>
  <c r="F510" i="159" s="1"/>
  <c r="D503" i="159"/>
  <c r="F503" i="159" s="1"/>
  <c r="F502" i="159"/>
  <c r="F501" i="159"/>
  <c r="F500" i="159"/>
  <c r="F499" i="159"/>
  <c r="F498" i="159"/>
  <c r="F496" i="159"/>
  <c r="F490" i="159"/>
  <c r="F488" i="159"/>
  <c r="F481" i="159"/>
  <c r="F472" i="159"/>
  <c r="F469" i="159"/>
  <c r="F468" i="159"/>
  <c r="F467" i="159"/>
  <c r="F466" i="159"/>
  <c r="F465" i="159"/>
  <c r="F463" i="159"/>
  <c r="F455" i="159"/>
  <c r="F454" i="159"/>
  <c r="F453" i="159"/>
  <c r="F452" i="159"/>
  <c r="F451" i="159"/>
  <c r="F450" i="159"/>
  <c r="F449" i="159"/>
  <c r="F448" i="159"/>
  <c r="F446" i="159"/>
  <c r="F442" i="159"/>
  <c r="F438" i="159"/>
  <c r="F437" i="159"/>
  <c r="F429" i="159"/>
  <c r="F427" i="159"/>
  <c r="F425" i="159"/>
  <c r="F423" i="159"/>
  <c r="F420" i="159"/>
  <c r="F418" i="159"/>
  <c r="F414" i="159"/>
  <c r="F413" i="159"/>
  <c r="F412" i="159"/>
  <c r="F411" i="159"/>
  <c r="F410" i="159"/>
  <c r="F409" i="159"/>
  <c r="F408" i="159"/>
  <c r="F407" i="159"/>
  <c r="F406" i="159"/>
  <c r="F405" i="159"/>
  <c r="F404" i="159"/>
  <c r="F402" i="159"/>
  <c r="F401" i="159"/>
  <c r="F400" i="159"/>
  <c r="D398" i="159"/>
  <c r="F398" i="159" s="1"/>
  <c r="F394" i="159"/>
  <c r="F392" i="159"/>
  <c r="F391" i="159"/>
  <c r="F390" i="159"/>
  <c r="F389" i="159"/>
  <c r="F388" i="159"/>
  <c r="F386" i="159"/>
  <c r="F384" i="159"/>
  <c r="D382" i="159"/>
  <c r="F382" i="159" s="1"/>
  <c r="F380" i="159"/>
  <c r="F379" i="159"/>
  <c r="F378" i="159"/>
  <c r="F377" i="159"/>
  <c r="F376" i="159"/>
  <c r="F375" i="159"/>
  <c r="F373" i="159"/>
  <c r="F372" i="159"/>
  <c r="F371" i="159"/>
  <c r="F370" i="159"/>
  <c r="F367" i="159"/>
  <c r="F366" i="159"/>
  <c r="F365" i="159"/>
  <c r="F364" i="159"/>
  <c r="F350" i="159"/>
  <c r="F352" i="159" s="1"/>
  <c r="E12" i="158" s="1"/>
  <c r="F340" i="159"/>
  <c r="D337" i="159"/>
  <c r="F337" i="159" s="1"/>
  <c r="D336" i="159"/>
  <c r="F336" i="159" s="1"/>
  <c r="D335" i="159"/>
  <c r="F335" i="159" s="1"/>
  <c r="D331" i="159"/>
  <c r="F331" i="159" s="1"/>
  <c r="D330" i="159"/>
  <c r="F330" i="159" s="1"/>
  <c r="D329" i="159"/>
  <c r="F329" i="159" s="1"/>
  <c r="F319" i="159"/>
  <c r="F318" i="159"/>
  <c r="D315" i="159"/>
  <c r="F315" i="159" s="1"/>
  <c r="F314" i="159"/>
  <c r="F313" i="159"/>
  <c r="D310" i="159"/>
  <c r="F310" i="159" s="1"/>
  <c r="F309" i="159"/>
  <c r="F308" i="159"/>
  <c r="D305" i="159"/>
  <c r="F305" i="159" s="1"/>
  <c r="F304" i="159"/>
  <c r="F303" i="159"/>
  <c r="F299" i="159"/>
  <c r="F298" i="159"/>
  <c r="D295" i="159"/>
  <c r="F295" i="159" s="1"/>
  <c r="D294" i="159"/>
  <c r="F294" i="159" s="1"/>
  <c r="D291" i="159"/>
  <c r="F291" i="159" s="1"/>
  <c r="D290" i="159"/>
  <c r="F290" i="159" s="1"/>
  <c r="F287" i="159"/>
  <c r="F286" i="159"/>
  <c r="F283" i="159"/>
  <c r="F282" i="159"/>
  <c r="F279" i="159"/>
  <c r="F278" i="159"/>
  <c r="F275" i="159"/>
  <c r="F274" i="159"/>
  <c r="F271" i="159"/>
  <c r="F270" i="159"/>
  <c r="F267" i="159"/>
  <c r="F264" i="159"/>
  <c r="F263" i="159"/>
  <c r="F260" i="159"/>
  <c r="F259" i="159"/>
  <c r="F256" i="159"/>
  <c r="F255" i="159"/>
  <c r="F252" i="159"/>
  <c r="F251" i="159"/>
  <c r="F248" i="159"/>
  <c r="F247" i="159"/>
  <c r="F244" i="159"/>
  <c r="F243" i="159"/>
  <c r="F240" i="159"/>
  <c r="F239" i="159"/>
  <c r="F236" i="159"/>
  <c r="F235" i="159"/>
  <c r="F232" i="159"/>
  <c r="F231" i="159"/>
  <c r="F228" i="159"/>
  <c r="F227" i="159"/>
  <c r="F224" i="159"/>
  <c r="F223" i="159"/>
  <c r="F220" i="159"/>
  <c r="F219" i="159"/>
  <c r="F216" i="159"/>
  <c r="F215" i="159"/>
  <c r="F212" i="159"/>
  <c r="F211" i="159"/>
  <c r="F208" i="159"/>
  <c r="F207" i="159"/>
  <c r="F204" i="159"/>
  <c r="F203" i="159"/>
  <c r="F200" i="159"/>
  <c r="F199" i="159"/>
  <c r="D196" i="159"/>
  <c r="F196" i="159" s="1"/>
  <c r="D195" i="159"/>
  <c r="F195" i="159" s="1"/>
  <c r="D191" i="159"/>
  <c r="F191" i="159" s="1"/>
  <c r="F175" i="159"/>
  <c r="F172" i="159"/>
  <c r="F168" i="159"/>
  <c r="F162" i="159"/>
  <c r="F157" i="159"/>
  <c r="F148" i="159"/>
  <c r="F145" i="159"/>
  <c r="F135" i="159"/>
  <c r="F134" i="159"/>
  <c r="F130" i="159"/>
  <c r="F128" i="159"/>
  <c r="F126" i="159"/>
  <c r="F124" i="159"/>
  <c r="F122" i="159"/>
  <c r="F120" i="159"/>
  <c r="F118" i="159"/>
  <c r="F116" i="159"/>
  <c r="F114" i="159"/>
  <c r="F113" i="159"/>
  <c r="F83" i="159"/>
  <c r="F81" i="159"/>
  <c r="F76" i="159"/>
  <c r="F70" i="159"/>
  <c r="F65" i="159"/>
  <c r="F63" i="159"/>
  <c r="F62" i="159"/>
  <c r="F59" i="159"/>
  <c r="F58" i="159"/>
  <c r="F57" i="159"/>
  <c r="F56" i="159"/>
  <c r="F53" i="159"/>
  <c r="F51" i="159"/>
  <c r="F48" i="159"/>
  <c r="F45" i="159"/>
  <c r="F42" i="159"/>
  <c r="F41" i="159"/>
  <c r="F40" i="159"/>
  <c r="F37" i="159"/>
  <c r="F36" i="159"/>
  <c r="F35" i="159"/>
  <c r="F34" i="159"/>
  <c r="F33" i="159"/>
  <c r="F32" i="159"/>
  <c r="F29" i="159"/>
  <c r="F28" i="159"/>
  <c r="F27" i="159"/>
  <c r="F24" i="159"/>
  <c r="F21" i="159"/>
  <c r="F19" i="159"/>
  <c r="F17" i="159"/>
  <c r="F15" i="159"/>
  <c r="F777" i="159" l="1"/>
  <c r="E21" i="158" s="1"/>
  <c r="F1194" i="159"/>
  <c r="E24" i="158" s="1"/>
  <c r="F1766" i="159"/>
  <c r="E30" i="158" s="1"/>
  <c r="F1967" i="159"/>
  <c r="E32" i="158" s="1"/>
  <c r="F1850" i="159"/>
  <c r="E31" i="158" s="1"/>
  <c r="E8" i="158"/>
  <c r="F1295" i="159"/>
  <c r="E25" i="158" s="1"/>
  <c r="F1644" i="159"/>
  <c r="E28" i="158" s="1"/>
  <c r="F1720" i="159"/>
  <c r="E29" i="158" s="1"/>
  <c r="F2036" i="159"/>
  <c r="E33" i="158" s="1"/>
  <c r="F177" i="159"/>
  <c r="E9" i="158" s="1"/>
  <c r="F1137" i="159"/>
  <c r="E23" i="158" s="1"/>
  <c r="F1384" i="159"/>
  <c r="E26" i="158" s="1"/>
  <c r="F1504" i="159"/>
  <c r="E27" i="158" s="1"/>
  <c r="F538" i="159"/>
  <c r="E13" i="158" s="1"/>
  <c r="F824" i="159"/>
  <c r="E22" i="158" s="1"/>
  <c r="F695" i="159"/>
  <c r="E14" i="158" s="1"/>
  <c r="D332" i="159"/>
  <c r="F332" i="159" s="1"/>
  <c r="D338" i="159"/>
  <c r="F338" i="159" s="1"/>
  <c r="D300" i="159"/>
  <c r="F300" i="159" s="1"/>
  <c r="F321" i="159" s="1"/>
  <c r="E10" i="158" s="1"/>
  <c r="F342" i="159" l="1"/>
  <c r="E11" i="158" s="1"/>
  <c r="E16" i="158" s="1"/>
  <c r="E35" i="158"/>
  <c r="E9" i="138" s="1"/>
  <c r="E34" i="156"/>
  <c r="E15" i="138" s="1"/>
  <c r="E14" i="153"/>
  <c r="E19" i="138" s="1"/>
  <c r="E38" i="158" l="1"/>
  <c r="E7" i="138"/>
  <c r="E18" i="148"/>
  <c r="E17" i="138" s="1"/>
  <c r="E21" i="138" l="1"/>
  <c r="F16" i="134" l="1"/>
  <c r="E6" i="135" s="1"/>
  <c r="F11" i="134"/>
  <c r="E4" i="135" s="1"/>
  <c r="E9" i="135" l="1"/>
  <c r="E23" i="138" s="1"/>
  <c r="E13" i="138" l="1"/>
  <c r="E11" i="138" l="1"/>
  <c r="E26" i="138" l="1"/>
  <c r="E29" i="138" s="1"/>
  <c r="E32" i="138" s="1"/>
</calcChain>
</file>

<file path=xl/sharedStrings.xml><?xml version="1.0" encoding="utf-8"?>
<sst xmlns="http://schemas.openxmlformats.org/spreadsheetml/2006/main" count="11010" uniqueCount="5789">
  <si>
    <t>Obračun po m2 izolirane plohe, tj. prema razvijenoj površini krova, uključivo svi navedeni slojevi.</t>
  </si>
  <si>
    <t>U cijenu stavke uključiti sve potrebne radove i materijale.</t>
  </si>
  <si>
    <t>Priprema površine do kvalitete K2 (unutar sanitarija - za oblogu keramikom) i K3 (strana zida prema sobi i ulaznom prostoru).</t>
  </si>
  <si>
    <t>Izvođač je dužan izraditi radioničku dokumentaciju i donijeti je Projektantu na ovjeru.</t>
  </si>
  <si>
    <t>Slojevi koji nisu uključeni u cijenu posebno su naznačeni.</t>
  </si>
  <si>
    <t>Spojeve zidova i stropova uključiti u jediničnu cijenu.</t>
  </si>
  <si>
    <t>Površinsku obradu zidova izvesti u klasi koja se traži svakom pojedinom stavkom, te sve radove na tome uključiti u jediničnu cijenu.</t>
  </si>
  <si>
    <t>Sve zidove i stropove izvoditi prema nacrtima, uputama proizvođača i u dogovoru s Projektantom.</t>
  </si>
  <si>
    <t>Sve profilacije opšava koje nisu obrađene detaljima u Izvedbenom projektu, Izvođač je dužan uskladiti s Projektantom.</t>
  </si>
  <si>
    <t xml:space="preserve">Opći uvjeti, tj. način obračuna, sastavni su dio stavki. </t>
  </si>
  <si>
    <t>Izvođač je dužan osigurati geodetsko praćenje visinskih kota iskopa.</t>
  </si>
  <si>
    <t>Odvoz iskopanog materijala izvodi se odmah, utovarom u kamione, a eventualno deponiranje na gradilištu, odnosno prijevoz do privremenog odlagališta, uključiti u jediničnu cijenu.</t>
  </si>
  <si>
    <t xml:space="preserve"> m3</t>
  </si>
  <si>
    <t>U stropu svake kupaonice predvidjeti po jedan tipski revizijski otvor s otklopnim kapkom, dimenzija 50x50 cm ili prema zahtjevima strojarskog projekta.</t>
  </si>
  <si>
    <t>Obračun zida po m2 - u površinu je uključena površina vrata, a izvedba otvora uključena u cijenu.</t>
  </si>
  <si>
    <t>Priprema površine do kvalitete K2 (unutar sanitarija - za oblogu keramikom) i K3 (strana zida prema drugim prostorima).</t>
  </si>
  <si>
    <t xml:space="preserve">Izvoditi prema izmjerama na licu mjesta, a izvedbu otvora za ugradnju vrata (UA čelični profili s pripadajućim utičnim kutnicima) uključiti u cijenu. </t>
  </si>
  <si>
    <t>- metalna potkonstrukcija iz odgovarajućih tipskih čeličnih pocinčanih profila UW i CW (lim d= 0,6 mm), s ispunom mekim pločama mineralne vune (30 kg/m3) debljine 5 cm-potkonstrukcija širine 5 cm,</t>
  </si>
  <si>
    <t>Priprema površine do kvalitete K2 (u sanitarijama) i K3 u sobama.</t>
  </si>
  <si>
    <t>Ukupna debljina zida je 15 cm.</t>
  </si>
  <si>
    <t>U stavku je uključena i ugradnja nosača sanitarnih uređaja čija je ugradnja predviđena u predmetne zidove  - umivaonici u sobama u vrhovima 'rombova'.</t>
  </si>
  <si>
    <t>kom</t>
  </si>
  <si>
    <t>m3</t>
  </si>
  <si>
    <t>ZIDARSKI RADOVI</t>
  </si>
  <si>
    <t>OPĆI UVJETI</t>
  </si>
  <si>
    <t>A)</t>
  </si>
  <si>
    <t>GRAĐEVINSKI RADOVI</t>
  </si>
  <si>
    <t>Pokose izvesti minimalno potrebne, ovisno o vrsti zemljanog materijala u kojem se izvode.</t>
  </si>
  <si>
    <t>34.</t>
  </si>
  <si>
    <t>35.</t>
  </si>
  <si>
    <t>38.</t>
  </si>
  <si>
    <t>B.V.   KERAMIČARSKI  RADOVI</t>
  </si>
  <si>
    <t>Planiranje na projektirane kote izvesti do točnosti od ±3 cm.</t>
  </si>
  <si>
    <t>B.II. LIMARSKI  RADOVI</t>
  </si>
  <si>
    <t xml:space="preserve">B.II. LIMARSKI RADOVI UKUPNO: </t>
  </si>
  <si>
    <t xml:space="preserve">U cijenu uključiti sve potrebne radove i materijale. </t>
  </si>
  <si>
    <t>Pad opšava mora biti izveden prema krovu, dakle prema unutra i mora biti minimalno 2%.</t>
  </si>
  <si>
    <t>Okapnica treba biti izvan ravnine pročelja za minimalno 3 cm.</t>
  </si>
  <si>
    <t>Cementna glazura se mora odvojiti od nosivih zidova i stupova tankim trakama elastificiranog polistirena EPS-T (12 kg/m3), debljine 1 cm, do visine gotovog poda.</t>
  </si>
  <si>
    <t>Cementna glazura se mora odvojiti od nosivih zidova i stupova tankim trakama elastificiranog polistirena EPS-T (12 kg/m3), debljine 2 cm, do visine gotovog poda.</t>
  </si>
  <si>
    <t>- metalna potkonstrukcija iz odgovarajućih tipskih čeličnih pocinčanih profila UW i CW (debljina lima 0,6 mm), s ispunom mekim pločama mineralne vune (15-30 kg/m3), s λ &lt;0,035 W/mK, debljine 8 cm - potkonstrukcija debljine 10 cm,</t>
  </si>
  <si>
    <t>- metalna potkonstrukcija iz tipskih čeličnih pocinčanih profila UD, CD (debljina lima 0,6 mm) za spušteni strop, u dva smjera, ovješena odgovarajućim ovjesom na ab ploču – profili prema odabranom proizvođaču, uz dokaz nosivosti</t>
  </si>
  <si>
    <t>Spušteni strop sastoji se od slijedećih slojeva:</t>
  </si>
  <si>
    <t xml:space="preserve"> Obračun  po m2 - projekcija u vertikalnoj ravnini.</t>
  </si>
  <si>
    <t>Izvoditi prema izmjerama na licu mjesta. U cijenu uključiti i sva potrebna gletanja spojeva, glet masom odabranog proizvođača. Priprema površine do kvalitete  K2.</t>
  </si>
  <si>
    <t>Sva potrebna izrezivanja uključiti u jediničnu cijenu.</t>
  </si>
  <si>
    <t>Obračun zida po m2 .</t>
  </si>
  <si>
    <t>Krovna konstrukcija sastoji se od slijedećih slojeva (od gore prema dolje):</t>
  </si>
  <si>
    <t>·         sve transporte</t>
  </si>
  <si>
    <t>·         čišćenje tokom rada</t>
  </si>
  <si>
    <t>16.</t>
  </si>
  <si>
    <t>KERAMIČARSKI RADOVI</t>
  </si>
  <si>
    <t xml:space="preserve">Izrada, dobava, montaža i demontaža nakon izvršenih radova, fasadne skele od bešavnih čeličnih cijevi, sa svim ukrućenjima, potporama, ogradama, mostovima, prilazima i slično. </t>
  </si>
  <si>
    <t>ARMATURA</t>
  </si>
  <si>
    <t>11.</t>
  </si>
  <si>
    <t>12.</t>
  </si>
  <si>
    <t>13.</t>
  </si>
  <si>
    <t>14.</t>
  </si>
  <si>
    <t>Ukupna debljina zida je 10 cm.</t>
  </si>
  <si>
    <t xml:space="preserve">- dvostruke gipskartonske ploče GKB i GKBI (na strani 'mokrih' prostorija, 2x1,25 cm, </t>
  </si>
  <si>
    <t>Zid se sastoji od slijedećih slojeva:</t>
  </si>
  <si>
    <t xml:space="preserve">B.V. KERAMIČARSKI RADOVI UKUPNO: </t>
  </si>
  <si>
    <t>U jediničnu cijenu uključiti sve potrebne radove i materijale: dobava, ugradnja, izrezivanja, brušenja, fugiranje, čišćenje, usklađivanje detalja – do gotovog opločenja.</t>
  </si>
  <si>
    <t>Iskopi za rovove i revizijska okna instalacija obračunavaju se u troškovniku projekta vodovoda i kanalizacije, odnosno u projektu prometa i vanjske odvodnje.</t>
  </si>
  <si>
    <t>B.IV.</t>
  </si>
  <si>
    <t>B.V.</t>
  </si>
  <si>
    <t>B.VI.</t>
  </si>
  <si>
    <t>B.VII.</t>
  </si>
  <si>
    <t>SUHOMONTAŽNI  RADOVI</t>
  </si>
  <si>
    <t>SOBOSLIKARSKO LIČILAČKI   RADOVI</t>
  </si>
  <si>
    <t>Obračun u kompletu.</t>
  </si>
  <si>
    <t>Napomene: U cijenu stavke uključiti sve navedene slojeve svakog pojedinog krova, osim ako nije izričito napomenuto da se određeni sloj obračunava u drugim radovima.</t>
  </si>
  <si>
    <t>B.I. POKRIVAČKI RADOVI – RAVNI KROVOVI</t>
  </si>
  <si>
    <t>B.VIII.</t>
  </si>
  <si>
    <t>Izvođač mora osigurati svu potrebnu mahanizaciju za iskope u predmetnom zemljištu.</t>
  </si>
  <si>
    <t>- toplinske izolacije</t>
  </si>
  <si>
    <t>- hidroizolacije</t>
  </si>
  <si>
    <t>Jedinična cijena uključuje:</t>
  </si>
  <si>
    <t>Obračun:</t>
  </si>
  <si>
    <t>Izvoditi prema uputama odabranog proizvođača, a u cijenu uključiti sve potrebne radove i materijale, uključivo i kontrola svih spojeva.</t>
  </si>
  <si>
    <t>Obračun po m2 .</t>
  </si>
  <si>
    <t>Slikanje unutarnjih zidanih, ožbukanih zidova koji se ne oblažu keramikom  -  latex disperzija.</t>
  </si>
  <si>
    <t>Slikanje unutarnjih zidanih, ožbukanih zidova koji se ne oblažu keramikom  -  disperzna boja.</t>
  </si>
  <si>
    <t xml:space="preserve">·         izradu radioničkih nacrta </t>
  </si>
  <si>
    <t>BETONSKI I ARMIRANOBETONSKI RADOVI</t>
  </si>
  <si>
    <t>·         završno čišćenje prije primopredaje radova</t>
  </si>
  <si>
    <t>15.</t>
  </si>
  <si>
    <t>U cijenu uključiti sve potrebne radove i materijale.</t>
  </si>
  <si>
    <t>MATERIJAL</t>
  </si>
  <si>
    <t>komplet</t>
  </si>
  <si>
    <t>33.</t>
  </si>
  <si>
    <t>Pozivanje na nedostatke u podlozi, te naplata eventualnih dodatnih radova na pripremi podloge NEĆE se priznati.</t>
  </si>
  <si>
    <t>kg</t>
  </si>
  <si>
    <t>Obračun po m2 komplet izrađene hidroizolacije.</t>
  </si>
  <si>
    <t xml:space="preserve">B.IV. PODOPOLAGAČKI RADOVI UKUPNO: </t>
  </si>
  <si>
    <t>Izradu popločenja mogu izvoditi samo stručno osposobljene osobe, ovlaštene od proizvođača obloge.</t>
  </si>
  <si>
    <t>U slučaju pojave neispravnosti na položenom podu, treba se prvo ustanoviti razlog iste, tj. da li je zbog lošeg materijala, loše izrade ili lošeg rukovanja. Po ustanovljenju razloga, podove treba popraviti na račun krivca.</t>
  </si>
  <si>
    <t>Svaki proizvod koji služi za oblaganje podova mora imati uvjerenje o kvaliteti za navedene osobine.</t>
  </si>
  <si>
    <t xml:space="preserve">A.III.  </t>
  </si>
  <si>
    <t>A.IV.</t>
  </si>
  <si>
    <t>Zidanje se izvodi blok opekom dimenzija 25 / 19 / 19 cm, MO 15 u cementnom mortu MM 10, ili u tankoslojnom mortu odabranog proizvođača.</t>
  </si>
  <si>
    <t>27.</t>
  </si>
  <si>
    <t>28.</t>
  </si>
  <si>
    <t>29.</t>
  </si>
  <si>
    <t>30.</t>
  </si>
  <si>
    <t>31.</t>
  </si>
  <si>
    <t>32.</t>
  </si>
  <si>
    <t>Izvoditi prema uputama odabranog proizvođača, a u cijenu uključiti sve potrebne radove i materijale.</t>
  </si>
  <si>
    <t>17.</t>
  </si>
  <si>
    <t>18.</t>
  </si>
  <si>
    <t>19.</t>
  </si>
  <si>
    <t>20.</t>
  </si>
  <si>
    <t>21.</t>
  </si>
  <si>
    <t>22.</t>
  </si>
  <si>
    <t>23.</t>
  </si>
  <si>
    <t>24.</t>
  </si>
  <si>
    <t>Iskop se izvodi u zemljanom terenu opisanih karakteristika i slojeva (od III do VI kategorije), a većina iskopa odvija se u geotehničkim sredinama 1 i 2, odnosno u slojevima zemlje i rastrošenom dolomitu. Manji dio iskopa (istočna i zapadna strana) odvija se u čvršćim slojevima stijenske mase.</t>
  </si>
  <si>
    <t>Iskazani volumen je u sraslom stanju, a izvođač je dužan ukalkulirati očekivani faktor rastresitosti.</t>
  </si>
  <si>
    <t>Jedinična cijena sadrži sitne popravke površina, brušenje i kitanje, te premaz impregnacijskim sredstvom. Ukoliko se impregnacija izvodi nakon ugradnje, svježe impregnirane površine štititi od kiše dok se ne osuše (oko 3 sata).</t>
  </si>
  <si>
    <t>Premaz armiranobetonskih površina dizala - natur beton - fasadnim premazom za beton.</t>
  </si>
  <si>
    <t>Obračun po m3 iskopa u sraslom stanju.</t>
  </si>
  <si>
    <t>Priprema površine do kvalitete K3. Obračun  po m2.</t>
  </si>
  <si>
    <t>Sva potrebna izrezivanja za rasvjetu, ventilaciju, šprinkler i slično uključiti u jediničnu cijenu.</t>
  </si>
  <si>
    <t>Dobava i postava rabic pletiva od alkalno otporne staklene mrežice u polimercementnom mortu debljine 0,5-2 cm - preko zasjeka, spojeva ploča, spojeva različitih materijala i sličnih mjesta na kojima će biti potrebno ojačanje spoja – uskladiti s Nadzornim inženjerom.</t>
  </si>
  <si>
    <t>Fasadna skela.</t>
  </si>
  <si>
    <t>U stavci je obračunata skela za cijelo vanjsko oplošje zgrade, a o potrebi izrade skele odlučiti će se po odobrenju Nadzornog inženjera.</t>
  </si>
  <si>
    <t>Materijal</t>
  </si>
  <si>
    <t xml:space="preserve">B.I. POKRIVAČKI RADOVI - RAVNI KROVOVI   UKUPNO: </t>
  </si>
  <si>
    <t>Preklopi traka trebaju biti minimalno 10 cm.</t>
  </si>
  <si>
    <t>2) procjedni sloj šljunka (1800 kg/m3), debljine sloja 4 cm.</t>
  </si>
  <si>
    <t>Stavka obuhvaća polaganje pločica na ab zid i zidani i ožbukani zid.</t>
  </si>
  <si>
    <t>Hidroizolacijske trake se punoplošno zavaruju na betonsku podlogu, a preklopi traka moraju biti minimalno 10 cm.</t>
  </si>
  <si>
    <t>Površina treba biti fino zaglađena, osim na površinama predviđenim za oblaganje keramičkim pločicama.</t>
  </si>
  <si>
    <t>Limeni profili za ojačanje uglova trebaju biti uključeni u jediničnu cijenu, kao i svi ostali potrebni radovi i materijali.</t>
  </si>
  <si>
    <t>Zidarski se obrađuju spojevi oplate, neravnine i mjesta segragiranog betona, s brušenjem iscjedaka,  krpanjem i izravnanjem reparaturnim mortom, te gletanjem cementnim mortom, debljine sloja do 0,5 cm.</t>
  </si>
  <si>
    <t>Obračun po m2, uključivo svi navedeni radovi.</t>
  </si>
  <si>
    <t>- ŽBUKANJA I ZIDARSKE OBRADE BETONA (GLETANJE)</t>
  </si>
  <si>
    <t>- CEMENTNE GLAZURE (ESTRIH) I PLIVAJUĆI PODOVI</t>
  </si>
  <si>
    <t>Iskop se izvodi u horizontima visine 2 m, a nakon iskopa svakog horizonta potrebno je utvrditi stanje stijenske mase i potrebne radove na zaštiti.</t>
  </si>
  <si>
    <t>B.III.   SUHOMONTAŽNI RADOVI</t>
  </si>
  <si>
    <t xml:space="preserve">B.III. SUHOMONTAŽNI RADOVI UKUPNO: </t>
  </si>
  <si>
    <t>Obračun po m2.</t>
  </si>
  <si>
    <t>m'</t>
  </si>
  <si>
    <t xml:space="preserve">U cijenu uključiti i sva potrebna bandažiranja i gletanja spojeva, glet masom odabranog proizvođača. </t>
  </si>
  <si>
    <t>U cijenu ulazi komplet: dobava lima, izrada i montaža, te sav spojni i pomoćni materijal, nosači, vijci, zakovice, tipske brtve, silikoniziranja, podložne hidroizolacijske trake, drvene kladice... do potpune gotovosti tražene obloge ili opšava.</t>
  </si>
  <si>
    <t>S unutarnje strane se opšav postavlja da okapnica minimalno 3 cm bude izvan ravnine nadozida.</t>
  </si>
  <si>
    <t>B)</t>
  </si>
  <si>
    <t>B.I.</t>
  </si>
  <si>
    <t>POKRIVAČKI RADOVI I RAVNI KROVOVI</t>
  </si>
  <si>
    <t>B.II.</t>
  </si>
  <si>
    <t>LIMARSKI RADOVI</t>
  </si>
  <si>
    <t>B.III.</t>
  </si>
  <si>
    <t>Ovi uvjeti se mijenjaju ili nadopunjuju pojedinim stavkama troškovnika.</t>
  </si>
  <si>
    <t>A.I.</t>
  </si>
  <si>
    <t>m2</t>
  </si>
  <si>
    <t>1.</t>
  </si>
  <si>
    <t>2.</t>
  </si>
  <si>
    <t>3.</t>
  </si>
  <si>
    <t>4.</t>
  </si>
  <si>
    <t xml:space="preserve"> m2</t>
  </si>
  <si>
    <t>5.</t>
  </si>
  <si>
    <t>6.</t>
  </si>
  <si>
    <t>7.</t>
  </si>
  <si>
    <t>8.</t>
  </si>
  <si>
    <t>9.</t>
  </si>
  <si>
    <t>10.</t>
  </si>
  <si>
    <t>25.</t>
  </si>
  <si>
    <t>·         uzimanje mjera na gradilištu  i definiranje ugradbenih dimenzija</t>
  </si>
  <si>
    <t>- ZIDANJA</t>
  </si>
  <si>
    <t>Stavka obuhvaća zidanje ispuna (pregrada) u pravcima nosivih zidova debljine 25 cm.</t>
  </si>
  <si>
    <t>Obračun po m3 zida.</t>
  </si>
  <si>
    <t>B.IX.</t>
  </si>
  <si>
    <t>A.V.</t>
  </si>
  <si>
    <t>Izvođač podnih obloga dužan je kontrolirati izvedbu podloge (estriha) za polaganje podova!</t>
  </si>
  <si>
    <t>Detalj sokla odobrava Projektant.</t>
  </si>
  <si>
    <t>Kod ovih radova najvažnije je da se izvođač drži uputa odabranog proizvođača, kako u odnosu na izradu i njegu betonske podloge, tako i na završnu obradu.</t>
  </si>
  <si>
    <t>B.IV.   PODOPOLAGAČKI  RADOVI</t>
  </si>
  <si>
    <t>Jedinična cijena treba sadržavati:</t>
  </si>
  <si>
    <t>TOPLINSKA IZOLACIJA</t>
  </si>
  <si>
    <t>Obračun po m2 zida.</t>
  </si>
  <si>
    <t>Stakleni voal je kaširan na ploče mineralne vune, s prepustima u odnosu na ploče, te je potrebno izvesti prelijepljene preklope voala. Debljina voala iznosi ~1 mm.</t>
  </si>
  <si>
    <t>U prostorima sanitarija moraju se izvesti padovi prema podnim sifonima - sve prema izvedbenim nacrtima.</t>
  </si>
  <si>
    <t xml:space="preserve">Nadoknada za izvedbu otvora u armiranobetonskoj stropnoj ploči i zidovima, promjera većih od 100 mm, a manjih od 200 mm - za potrebe prolaza instalacija . Kompletan rad i materijal. Obračun po komadu. </t>
  </si>
  <si>
    <t xml:space="preserve">Izvoditi prema izmjerama na licu mjesta. </t>
  </si>
  <si>
    <t xml:space="preserve">Izvedba svih detalja prema standardnim detaljima proizvođača sustava. </t>
  </si>
  <si>
    <t>Dobava i ugradba kutnih, čeličnih, pocinčanih L-profila 100/100/10 mm na završecima slojeva plivajućih podova - uz ostakljena pročelja, na slobodnim rubovima i slično.</t>
  </si>
  <si>
    <t>Profili se sidre u armiranobetonsku ploču, a uz njih se završavaju slojevi plivajućeg poda, odnosno podiže se dilatirajuća traka zvučne izolacije.</t>
  </si>
  <si>
    <t>Gornji rub L profila mora biti u razini cementne glazure (estriha) ili neznatno niža od gornje plohe glazure.</t>
  </si>
  <si>
    <t>·         nadoknadu  eventualne štete nastale iz nepažnje  na svojim ili tuđim radovima</t>
  </si>
  <si>
    <t>·         odvoz i zbrinjavanje smeća</t>
  </si>
  <si>
    <t>·         sve posredne i neposredne troškove za rad, materijal, alat  i građevinske strojeve</t>
  </si>
  <si>
    <t>·         postavu i skidanje radne skele</t>
  </si>
  <si>
    <t>·         sav spojni materijal</t>
  </si>
  <si>
    <t>·         tehnološku razradu svih detalja</t>
  </si>
  <si>
    <t>Širina iskopa treba biti 220 cm uz bočne pokose prema odluci geotehničara. Dno iskopa isplanirati u kosinama koje prate buduće stubište i radove na planiranju uključiti u jediničnu cijenu. Dubina iskopa iznosi od 100 do 200 cm.</t>
  </si>
  <si>
    <t>Izrada nacrta / projekta izvedenog stanja.</t>
  </si>
  <si>
    <t>Izvođač je dužan izraditi nacrte izvedenog stanja u kojima će biti sve stvarno izvedene veličine i u kojima će biti prikazana sva eventualna odstupanja od projektiranoga - po pitanju veličina prostora, instalacija i opreme.</t>
  </si>
  <si>
    <t>Svi izvođači dužni su izraditi izvedene nacrte svojih radova i to uključiti u jedinične cijene svojih radova, a glavni izvođač dužan je organizirati objedinjavanje nacrta u Projekt izvedenog stanja.</t>
  </si>
  <si>
    <t>Dobava i ugradnja protupožarnih aparata.</t>
  </si>
  <si>
    <t>U svemu prema projektu i prikazu mjera zaštite od požara.</t>
  </si>
  <si>
    <t>OSTALI RADOVI</t>
  </si>
  <si>
    <t>Izvoditi alatima za dijamantsko bušenje, a izvode se otvori koji nisu ucrtani u planove oplate.</t>
  </si>
  <si>
    <t>Izvedba svih detalja prema standardnim detaljima proizvođača sustava. U području dodira čeličnih profila s masivnim zidom, stropom ili podom na profile je potrebno nanijeti brtveću masu koja zadovoljava zahtjevima za zvučnu otpornost.</t>
  </si>
  <si>
    <t>Površina gipskartonskih ploča je pripremljena u sklopu Suhomontažnih radova – do kvalitete K2, a priprema do završne kvalitete (K4) sadržana je u ovoj stavci.</t>
  </si>
  <si>
    <t>- armiranobetonska stropna ploča (obračunato u armiranobetonskim radovima)</t>
  </si>
  <si>
    <t>U stavku uključiti sve potrebne radove i materijale.</t>
  </si>
  <si>
    <t>Plan evakuacije objekta</t>
  </si>
  <si>
    <t>Izrada i montaža plana evakuacije objekta za cijelu građevinu.</t>
  </si>
  <si>
    <t>Na vanjskoj strani se opšav postavlja preko završetka ventiliranog sustava pročelja bez spojnica pa detalje treba uskladiti s izvođačem pročelja.</t>
  </si>
  <si>
    <t>Jedinična cijena sadrži sitne popravke površina nakon izvedbe elektroinstalacija, dvostruko gletanje, brušenje i kitanje, te impregnaciju i dvostruki premaz završnom bojom. Radna skela, bez obzira na visinu, uračunata je u jediničnu cijenu.</t>
  </si>
  <si>
    <t>Jedinična cijena sadrži sitne popravke površina nakon izvedbe elektroinstalacija, eventualno potrebno gletanje, brušenje i kitanje, te impregnaciju i dvostruki premaz završnom bojom. Radna skela, bez obzira na visinu, uračunata je u jediničnu cijenu.</t>
  </si>
  <si>
    <t>U cijenu uključiti sve potrebne radove i materijale, uključivo i ispitivanje zbijenosti izvedenog sloja.</t>
  </si>
  <si>
    <t>a) skidanje površinskih slojeva</t>
  </si>
  <si>
    <t>b) odvajanje i deponiranje kvalitetnog humusa</t>
  </si>
  <si>
    <t>b) oplata</t>
  </si>
  <si>
    <t>U jediničnu cijenu uključiti sve potrebne radove i materijale.</t>
  </si>
  <si>
    <t>Pregradni zid sidriti u nosivu konstrukciju pomoću čeličnih ankera - prema preporukama odabranog proizvođača, te ugradnju ankera uključiti u jediničnu cijenu.</t>
  </si>
  <si>
    <t>U cijenu uključiti sve radove i materijale. Izvoditi u svemu prema uputama odabranog proizvođača.</t>
  </si>
  <si>
    <t>Slikanje unutarnjih gletanih ab  stropova disperznom bojom za unutarnje radove, u bijeloj boji.</t>
  </si>
  <si>
    <t>Slikanje unutarnjih gipskartonskih spuštenih stropova disperznom bojom za unutarnje radove, u bijeloj boji.  Površina gipskartonskih ploča je pripremljena u sklopu Suhomontažnih radova – do kvalitete K2, a priprema do završne kvalitete (K3) sadržana je u ovoj stavci.</t>
  </si>
  <si>
    <t xml:space="preserve">Napomena: Ličenje stolarije, bravarije i čelične konstrukcije  je sastavni dio tih radova, te se ovdje NE obračunava. </t>
  </si>
  <si>
    <t>Obračun po komadu, a jedinična cijena sadrži protupožarni aparat, montažu sa svim potrebnim spojnim i ovjesnim sredstvima, te s ormarićem i svim potrebnim oznakama.</t>
  </si>
  <si>
    <t xml:space="preserve">Dobava i postavljanje protupožarnih aparata za ručno gašenje požara. Način montaže uskladiti s Projektantom, uz poštivanje svih uvjeta iz prikaza mjera zaštite od požara.
</t>
  </si>
  <si>
    <t>Prije izvedbe žbuke izvođač je dužan proučiti u projektu na koje površine se polažu keramičke pločice.</t>
  </si>
  <si>
    <t>U stavku je uključena i dobava i ugradnja mrežice protiv ulaska kukaca u provjetravani prostor fasade.</t>
  </si>
  <si>
    <t>Koristi se aluminijski, plastificirani lim, debljine 1,0 mm .</t>
  </si>
  <si>
    <t>U cijenu su uključeni svi potrebni radovi i materijali: dobava, ugradnja, spojni materijal, gletanje spojeva i dostava uzoraka i detalja Projektantu na ovjeru. U jediničnu cijenu uključiti sve što je navedeno u općim uvjetima.</t>
  </si>
  <si>
    <t>Svi detalji i spojevi ploča koji nisu obrađeni detaljima moraju se uskladiti s Projektantom.</t>
  </si>
  <si>
    <t>Profili na uglovima zidova uključeni su u jediničnu cijenu ugradnje, a tip profila odobrava Projektant.</t>
  </si>
  <si>
    <t>Svi detalji moraju biti tehnološki razrađeni od strane Izvođača.</t>
  </si>
  <si>
    <t>Izvođač  je dužan dostaviti uzorke projektantu na odobrenje i to za svaku vrstu poda po 3 komada.</t>
  </si>
  <si>
    <t>Boju, strukturu i detalje poda  iz asortimana odabranog proizvođača odobrava Projektant.</t>
  </si>
  <si>
    <t>Izvođač je dužan donijeti Projektantu minimalno po 3 uzorka pločica iz asortimana odabranog proizvođača za svaku različitu vrstu opločenja, a uzorci trebaju biti odabrani prema opisu stavke.</t>
  </si>
  <si>
    <t>Zaštita građevne jame kao zaseban projekt nije predviđena, nego su Geotehničkim elaboratom propisani uvjeti iskopa i načini zaštite.</t>
  </si>
  <si>
    <t>Dio iskopanog materijala (drobljeni dolomit) sačuvati za naknadna zasipavanja oko objekta - obračunato u zasebnim stavkama.</t>
  </si>
  <si>
    <t>·         zidarske pripomoći kod ugradbe (rad i materijal)</t>
  </si>
  <si>
    <t>Izvedba impregnacijskog zaštitnog premaza armiranobetonskih površina dizala premazom na bazi silikona.  Premaz treba biti bezbojan i proziran nakon sušenja, postojan na lužine i UV zračenje te paropropustan.</t>
  </si>
  <si>
    <t>U jedinične cijene uključene su i zidarske pripomoći kod ugradbe (rad i materijal), ugradnja svih proizvoda prema uputama i tehničkim specifikacijama odabranog proizvođača, uključivo svi potrebni radovi i materijali do pune funkcionalnosti.</t>
  </si>
  <si>
    <t>U cijenu uključiti sve potrebne radove: iskop,  planiranje dna građevne jame, utovar u kamione, prijevoz do privremenog odlagališta.</t>
  </si>
  <si>
    <t>Redni
broj
stavke</t>
  </si>
  <si>
    <t>Naziv i opis stavke</t>
  </si>
  <si>
    <t>Jedinica
mjere</t>
  </si>
  <si>
    <t>Količina</t>
  </si>
  <si>
    <t>Jedinična cijena</t>
  </si>
  <si>
    <t>Ukupna cijena</t>
  </si>
  <si>
    <t>kpl.</t>
  </si>
  <si>
    <t>Kn</t>
  </si>
  <si>
    <t>ZEMLJANI RADOVI</t>
  </si>
  <si>
    <t>kpl</t>
  </si>
  <si>
    <t>Dobava, siječenje, savijanje i polaganje zavarenih armaturnih mreža i šipki od rebrastog čelika za armiranje B500 B, svih profila prema statičkom proračunu. Armatura mora biti čista bez korozije ili masnoće, pripremljena točno prema projektu konstrukcije, montirana na betonskim mikropodmetačima i distancerima prema statičkom proračunu, te prije početka betoniranja pregledana od strane nadzornog inženjera. Obračun po kg postavljene armature.</t>
  </si>
  <si>
    <t>Zidanje zidova, debljine 25 cm.</t>
  </si>
  <si>
    <t>Zidanje zidova, debljine 20 cm.</t>
  </si>
  <si>
    <t>Zidanje se izvodi blok opekom dimenzija 20 / 19 / 19 cm, MO 15 u cementnom mortu MM 10, ili u tankoslojnom mortu odabranog proizvođača.</t>
  </si>
  <si>
    <t xml:space="preserve">Žbukanje zidova od blok opeke, unutarnjom jednoslojnom strojnom produžnom žbukom, uz prethodni špric. Debljina sloja žbuke je 1,0 - 1,5 cm. </t>
  </si>
  <si>
    <t xml:space="preserve">Zidarska obrada armirano betonskih zidova, koji se ne žbukaju. </t>
  </si>
  <si>
    <t xml:space="preserve">Zidarska obrada armirano betonskih  stropnih ploča - na koje se ne postavlja toplinska izolacija. </t>
  </si>
  <si>
    <t>Izrada cementne glazure (estriha), debljine 5 cm.</t>
  </si>
  <si>
    <t>Sokl (h=7,0 cm) iz istih pločica kao što je osnovna prostorija u kojoj se polažu.</t>
  </si>
  <si>
    <t>Visina oblaganja  do stropa.</t>
  </si>
  <si>
    <t xml:space="preserve">Pločice se polažu u sloj vodootpornog građevinskog ljepila, ukupne debljina sloja 1,5 - 2 cm. Pločice su dimenzija 50x20cm (mat obrada). Polaganje fuga na fugu, debljine 3 mm.  </t>
  </si>
  <si>
    <t xml:space="preserve">Pločice se polažu u sloj vodootpornog građevinskog ljepila, ukupne debljina sloja 1,5 - 2 cm. Pločice su dimenzija 20x20cm R12. Polaganje fuga na fugu, debljine 3 mm.  </t>
  </si>
  <si>
    <t>Uključivo dobava i postava materijala, pribor,  te upotreba svih potrebnih alata i uređaja.</t>
  </si>
  <si>
    <t xml:space="preserve">priprema podloge </t>
  </si>
  <si>
    <t xml:space="preserve">Dobava i postava elastične podne obloge od sintetičkog kaučuka. </t>
  </si>
  <si>
    <t>Podna obloga ne smije prilikom sagorjevanja ne ispuštati toksične plinove. Podna obloga mora ispunjavati minimalno slijedeće:</t>
  </si>
  <si>
    <t>Sigurnosna svojstva:</t>
  </si>
  <si>
    <t>Osnovna svojstva :</t>
  </si>
  <si>
    <t>-debljina: 3,0 mm</t>
  </si>
  <si>
    <t>-dimenzije traka: 1.9mx10m</t>
  </si>
  <si>
    <t>-ukupna težina: 4900 g/m2</t>
  </si>
  <si>
    <t>-električni otpor ka uzemljenju VDE100: &gt;200 kΩ, antistatik</t>
  </si>
  <si>
    <t>- udovoljava za ugradnju na sustav podnog grijanja</t>
  </si>
  <si>
    <t>- podna obloga ne smije sadržavati halogene, teške metale, formaldehid, plastifikatore, PVC</t>
  </si>
  <si>
    <t xml:space="preserve">Podna obloga se lijepi za podlogu cijelom plohom prikladnim dvokomponentnim epoxi ljepilom prema preporuci proizvođača sa niskom emisijom štetnih tvari. </t>
  </si>
  <si>
    <t>U cijeni iskazati sve troškove dobave i postave te upotrebu svih porebnih alata i uređaja.</t>
  </si>
  <si>
    <t>Montažu kutne letvice izvesti lijepljenjem prikladnim ljepilima.</t>
  </si>
  <si>
    <t>sokl</t>
  </si>
  <si>
    <t>sokl oko stupova</t>
  </si>
  <si>
    <t>Slikanje unutarnjih zidarski obrađenih (gletanih) ab zidova  -  disperzna boja, latex disperzija.</t>
  </si>
  <si>
    <t>Slikanje armiranobetonskih zidarski obrađenih (gletanih) stropova - disperzna boja.</t>
  </si>
  <si>
    <t>Slikanje gipskartonskih spuštenih stropova - disperzna boja.</t>
  </si>
  <si>
    <t>Slikanje unutarnjih zidarski obrađenih (gletanih) ab stupova -   latex disperzija.</t>
  </si>
  <si>
    <t>Slikanje armiranobetonskih zidarski obrađenih (gletanih) greda na koje se ne postavlja toplinska izolacija - disperzna boja.</t>
  </si>
  <si>
    <t>Slikanje armiranobetonskih zidarski obrađenih (gletanih) podgleda podesta i međupodesta stubišta, te kompletnih podgleda podesta i krakova s bočnim stranicama - disperzna boja.</t>
  </si>
  <si>
    <t>Radna skela uključena u cijenu.</t>
  </si>
  <si>
    <t>Slikanje armiranobetonskih zidarski obrađenih (gletanih) greda i nadozida ravnog krova - disperzna boja.</t>
  </si>
  <si>
    <t>Normu utroška sati za vršenje radova treba obvezno računati sa svim potrebnim dodatnim koeficijentima za otežanje radova, u svemu po GN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</si>
  <si>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IZOLATERSKI RADOVI</t>
  </si>
  <si>
    <t>OBRTNIČKI  RADOVI</t>
  </si>
  <si>
    <t>a) beton C12/15</t>
  </si>
  <si>
    <t>a) beton C25/30</t>
  </si>
  <si>
    <t>A.II.</t>
  </si>
  <si>
    <t xml:space="preserve">A) </t>
  </si>
  <si>
    <t>GRAĐEVINSKI RADOVI UKUPNO:</t>
  </si>
  <si>
    <t>OBRTNIČKI RADOVI UKUPNO:</t>
  </si>
  <si>
    <t>BETONSKI I ARMIRANO BETONSKI RADOVI</t>
  </si>
  <si>
    <t>b) glatka oplata</t>
  </si>
  <si>
    <t xml:space="preserve">b) oplata </t>
  </si>
  <si>
    <t xml:space="preserve">b) glatka oplata </t>
  </si>
  <si>
    <t>A.III.</t>
  </si>
  <si>
    <t>A.III. BETONSKI I ARM. - BETONSKI RADOVI UKUPNO:</t>
  </si>
  <si>
    <t>A.I.2. ZEMLJANI RADOVI UKUPNO:</t>
  </si>
  <si>
    <t xml:space="preserve">B) </t>
  </si>
  <si>
    <t>OBRTNIČKI RADOVI</t>
  </si>
  <si>
    <t>B.VI. SOBOSLIKARSKO LIČILAČKI  RADOVI</t>
  </si>
  <si>
    <t xml:space="preserve">B.VI. SOBOSLIKARSKO LIČILAČKI  RADOVI UKUPNO: </t>
  </si>
  <si>
    <t>- dvostruke impregnirane gipskartonske ploče IGKB, debljine 2x1,25 cm.</t>
  </si>
  <si>
    <t>UVODNA NAPOMENA:</t>
  </si>
  <si>
    <t>Iskolčenje trasa, poligonih točaka i repera sa svim potrebnim geodetskim podacima.</t>
  </si>
  <si>
    <t>Osiguranje iskolčene osi po preuzimanju trase.</t>
  </si>
  <si>
    <t>Postavljanje poprečnih profila sa svim potrebnim obilježavanjima prema nacrtima.</t>
  </si>
  <si>
    <t>Potrebne geodetske izmjere tokom radova potrebne za obračun izvršenih radova.</t>
  </si>
  <si>
    <t>A</t>
  </si>
  <si>
    <t>Izrada nasipa</t>
  </si>
  <si>
    <t>Planiranje i valjanje posteljice</t>
  </si>
  <si>
    <t>Posteljica se planira i valja na cijeloj širini planuma poslije izvršenog nabijanja nasipa i posteljice zasjeka i usjeka. Neravnine treba izravnati grejderom ili ručno, a udubine ispuniti materijalom od kojeg je izvršen nasip, tako da posteljica poslije valjanja dobije projektirane uzdužne i poprečne nagibe sa tolerancijom ± 2 cm. Valjanjem glatkim valjkom mora se postići ravna površina, kako bi se omogućilo pravilno odvodnjavanje zastorske vode kao i posteljice. Kontrola zbijenosti gotove posteljice vrši se pločom promjera 30 cm i traži se modul stišljivosti Ms=30 MN/m2 za zemljani ugrađeni materijal. Prema OUT 2-10.1.</t>
  </si>
  <si>
    <t>B</t>
  </si>
  <si>
    <t>U stavke su uključena sva iskolčenja osi i rubova, te visinsko niveliranje sportskih terena.</t>
  </si>
  <si>
    <t xml:space="preserve">Geodetsko snimanje izvedenog stanja i unošenje u katastar. </t>
  </si>
  <si>
    <t>Ozelenjavanje na krovnim površinama nije uključeno u stavke.</t>
  </si>
  <si>
    <t>4) drenažna čepasta folija, debljine 4 mm, s čepićima okrenutima prema dolje.</t>
  </si>
  <si>
    <t>5) jednoslojna hidroizolacija izvedena sintetskim trakama neškodljivima za podzemne vode i otpornima na korijenje, debljine minimalno 2,0 mm, uz prethodnu postavu podložnog PES filca (geotekstil) - debljine 1 mm.</t>
  </si>
  <si>
    <t>6) PES filc, geotekstil debljine 1 mm.</t>
  </si>
  <si>
    <t>2)  filterski sloj SF - PP filc geotekstil debljine 3 mm</t>
  </si>
  <si>
    <t>4) filterski sloj SF - PP filc geotekstil debljine 3 mm</t>
  </si>
  <si>
    <t>6) jednoslojna hidroizolacija izvedena sintetskim trakama neškodljivima za podzemne vode i otpornima na korijenje, debljine minimalno 2,0 mm, uz prethodnu postavu podložnog PES filca (geotekstil) - debljine 1 mm.</t>
  </si>
  <si>
    <t>7) PES filc, geotekstil debljine 1 mm</t>
  </si>
  <si>
    <t>6) PES filc, geotekstil debljine 1 mm</t>
  </si>
  <si>
    <t xml:space="preserve">a) Šipke B500B </t>
  </si>
  <si>
    <t>b) Mreže B500B</t>
  </si>
  <si>
    <t>Napomena: Svi opšavi i okapi ostakljenih stijena, prozorske klupčice,  te detalji uz podizanja hidroizolacije sadržani su u stavkama tih radova i nisu ovdje posebno iskazani.</t>
  </si>
  <si>
    <t>Izrada i ugradnja  opšava nadozida ravnog krova.</t>
  </si>
  <si>
    <t>Zidanje se izvodi šupljom blok opekom,  dimenzija 37,5 / 25 / 23,8 cm, MO 15  u tankoslojnom mortu odabranog proizvođača. Specijalna zvučno izolacijska opeka (570 kg/m3) s ispunom šupljina cementnim mortom (1880 kg/m3).</t>
  </si>
  <si>
    <t>Zidanje obzida instalacija ventilacije i klimatizacije.</t>
  </si>
  <si>
    <t>Zidanje se izvodi punom oppekom normalnog formata NF 25, 10/12/6,5 cm, u cementnom mortu MM 10.</t>
  </si>
  <si>
    <t xml:space="preserve">Nabava, doprema i ugradnja kombi ploča debljine 5,0 cm na betonske elemente. </t>
  </si>
  <si>
    <t>Zidarska obrada armirano betonskih greda koje ostaju vidljive u prostoru.</t>
  </si>
  <si>
    <t>Cementna estrih se mora odvojiti od nosivih zidova i stupova tankim trakama elastificiranog polistirena EPS-T (12 kg/m3), debljine 2 cm, do visine gotovog poda.</t>
  </si>
  <si>
    <t>Izrada cementnog estriha (2200 kg/m3), debljine 6,0 cm.</t>
  </si>
  <si>
    <t xml:space="preserve">Cementni estrih (2200 kg/m3), odnosno zaglađena betonska podloga armirana mikrovlaknima, dilatiran, izrađuje se od brzosušećeg cementa i sitnozrnog pijeska, MM 20, u sloju  debljine 6,0 cm. </t>
  </si>
  <si>
    <t>Izrada cementnog estriha (2200 kg/m3), debljine 8,0 cm.</t>
  </si>
  <si>
    <t>Izvođač je dužan konzultirati izvođača podne obloge o načinu izvedbe glazure i njenoj njezi i zaštiti do postavljanja završnih slojeva.</t>
  </si>
  <si>
    <t xml:space="preserve">Cementna glazura (2200kg/m3), odnosno zaglađena betonska podloga armirana mikrovlaknima, izrađuje se od brzosušećeg cementa i sitnozrnog pijeska, MM 20, u sloju  debljine 5 cm. </t>
  </si>
  <si>
    <t>Izvedba toplinske izolacije u sklopu izolirane fasade unutar ETICS sustava. Rad se izvodi na fasadnim zidovima i drugim plohama na fasadi razne širine i visine. Izvodi se:</t>
  </si>
  <si>
    <t>cementno ljepilo i staklena mrežica (ljepilo-žbuka u dva sloja sa mrežicom u sredini).</t>
  </si>
  <si>
    <t xml:space="preserve">Izvedbom fasade treba obuhvatit i izvedbu tehnološki i konstruktivno uvjetovanih dilatacija, u svemu po detaljima i uputama odabranog proizvođača fasade. </t>
  </si>
  <si>
    <t xml:space="preserve">sve radove treba izvesti isključivo po uputama, koristeči materijale, alate i način izvođenje po tehnologiji proizvođača slojeva fasade. Bez obzira na oblik i veličinu plohe za oblaganje. Boja po odabiru projektanta. U cijeni m2 komplet izvedene i završno obrađene fasade obuhvatiti obradu svih špaleta, rubova, bridova, završetaka, spojeva, prodora, dilatacija. Bez obzira na oblik i veličinu plohe za obradu. </t>
  </si>
  <si>
    <t>toplinska izolacija od ploča mineralne vune (za fasadna oblaganja kompaktnih fasada) debljine 10,0 cm. Špalete posebno izolirat sa špaletnim elementima debljine 4,0 cm. Sa tipskim nehrđajučim pričvrsnim priborom (uključivo i čavli), do cca 8 komada po m2 plohe fasade;</t>
  </si>
  <si>
    <t>Obziđavanje i/ili podziđivanje elektrooramrića, PTT ormarića, ormarića hidranata kao i inih sličnih elemenata. Izvesti šupljom opekom i komadima opeke od pečene gline MO-10 u zidanom cem. mortu MM-10. U cijeni uključivo obradu rubova zida i spojeva s bočnim plohama te potrebna skela. Male količine i sva otežanja u cijeni. Po kom rada.</t>
  </si>
  <si>
    <t>Zatvaranje raznih šliceva i prodora u ab konstrukcijama. Izvesti cem. mortom ili mikrobetonom C25/30. Uključivo potrebna oplata za zatvaranje i podupiranje iste. Količine su informativne. Male količine i sve otežanja u cijeni. Po m3 stvarno ugrađenog morta (betona).</t>
  </si>
  <si>
    <t xml:space="preserve">- dvostruke gipskartonske ploče GKBI, 2x1,25 cm, </t>
  </si>
  <si>
    <t>Karakteristike ploče su:</t>
  </si>
  <si>
    <t xml:space="preserve">reakcija na požar A2 – s1, d0, koeficijent  prigušenja zvuka Rw = 12 dB, koeficijent redukcije zvuka Dnfw = 25 dB,  te vlagootpornosti 95% RH. </t>
  </si>
  <si>
    <t xml:space="preserve">U jediničnoj cijeni je cijena stropa uljučujući sav potreban dodatni materijal. </t>
  </si>
  <si>
    <t xml:space="preserve">Strop izvesti u cijelosti prema nacrtu spuštenog stropa. </t>
  </si>
  <si>
    <t>Obračun po m2 postavljenog stropa.</t>
  </si>
  <si>
    <t>Ploče se postavljaju na podkonstrukciju koja se mora sastojati od nosača sa ispupčenim vrhom.</t>
  </si>
  <si>
    <t>Rubni profil je kaskadni profil 15x8x15x25 boje je po odabiru projektanta.</t>
  </si>
  <si>
    <t>Mineralne akustične ploče</t>
  </si>
  <si>
    <t xml:space="preserve">Spušteni strop od gipskartonskih ploča. </t>
  </si>
  <si>
    <t>Slikanje gipskartonskih zidova - disperzivna boja.</t>
  </si>
  <si>
    <t>Slikanje unutarnjih  gipskartonskih zidova disperzivnom bojom za unutarnje radove, u bijeloj boji. Disperzivna boja je otporna na prljanje, kemikalije, sredstva za čišćenje i trenje od pranja zidova.  Jedinična cijena sadrži sitne popravke površina nakon izvedbe  elektroinstalacija, eventualno potrebno gletanje odgovarajućom  glet masom, brušenje i kitanje, te impregnaciju i dvostruki premaz završnom bojom. Radna skela, bez obzira na visinu, uračunata je u jediničnu cijenu.</t>
  </si>
  <si>
    <t>Slikanje podgleda vanjskih galerija  - akrilni  fasadni premaz za beton.</t>
  </si>
  <si>
    <t>Jedinična cijena sadrži sitne popravke i čišćenje površina te dvostruki premaz fasadnom bojom za beton.</t>
  </si>
  <si>
    <t>Toplinska izolacija izvodi se pločama od ekspandiranog polistirena EPS T u pločama s rubnim preklopima (12 kg/m3). Debljina ploča iznosi 2 cm. Ploče toplinske izolacije se lijepe (prskanim PU ljepilom ili slično – uskladiti s proizvođačem hidroizolacije) na prethodno izvedenu armiranobetonsku ploču.</t>
  </si>
  <si>
    <t>U stavci se obračunava toplinska izolacija poda na tlu grijanog i negrijanog prostora. Ploče izolacije se lijepe na prethodno postavljenu hidroizolaciju, a visina izolacije se produljuje prema zidovima u svrhu produljenja toplinskog mosta.</t>
  </si>
  <si>
    <t xml:space="preserve">Toplinska izolacija postojeće međukatne konstrukcije, strop prema negrijanom tavanu u postojećoj građevini - postavom toplinske izolacije s donje strane OSB ploče - sloj Mp3. </t>
  </si>
  <si>
    <t>Toplinska izolacija izvodi se pločama mineralne vune MW, kaširane staklenim voalom u podgledu, gustoće 30-50 kg/m3, debljine 14 cm, s λ&lt; 0,039 W/mK.</t>
  </si>
  <si>
    <t>Ploče se postavljaju u rastresitom stanju između greda i po potrebi učvršćuju odgovarajućim plastičnim pričvrsnicama sa širokom glavom, sve prema shemama odabranog proizvođača.</t>
  </si>
  <si>
    <t xml:space="preserve">- hladni bitumenski prednamaz - emulzija,  u količini od 0,4 kg/m2 debljine minimalno 0,2 cm, </t>
  </si>
  <si>
    <t>Ploče se postavljaju na postojeći daščani pod na prethodno postavljenu PE foliju (1000kg/m3) i po potrebi učvršćuju odgovarajućim plastičnim pričvrsnicama sa širokom glavom, sve prema shemama odabranog proizvođača. Na mineralnu vunu postavlja se paropropusno vodonepropusna folija (180 g/m2) debljine 1,0 mm.</t>
  </si>
  <si>
    <t>U cijeni stavke je dobava i izvedba PE folije i paropropusno vodonepropusne folije.</t>
  </si>
  <si>
    <t>Gornji sloj toplinske izolacije izvodi se pločama od ekspandiranog polistirena EPS-T u pločama s rubnim preklopima (12 kg/m3). Debljina ploča iznosi 3 cm. Ploče toplinske izolacije se lijepe (prskanim PU ljepilom ili slično – uskladiti s proizvođačem hidroizolacije) na prethodno postavljen sloj XPS ploča.</t>
  </si>
  <si>
    <t>SKELA</t>
  </si>
  <si>
    <t>beton C25/30</t>
  </si>
  <si>
    <t>glatka oplata</t>
  </si>
  <si>
    <t>Sve skele moraju u potpunosti biti izvedene u skladu s pravilima zaštite na radu, sa radnim podovima i ogradama, pravilno riješenim pristupima i ukrućenjima u oba smjera. Skele moraju biti izvedene na osnovu nacrta i dimenzionirane po statičkom proračunu, s spojnim sredstvima koja su proračunski predviđena.</t>
  </si>
  <si>
    <t>Skele treba redovito pregledavati i kontrolirati, a naročito nakon vremenskih nepogoda (kiša, vjetar i sl.), te po potrebi popravljati.</t>
  </si>
  <si>
    <t>U cijeni skele uzeti obavezno izradu, postavu, amortizaciju, sva premještanja i prijenose (po potrebi), prilaze, mostove i ograde te demontažu skele, popravke i uskladištenje. Također obavezno uračunati sve osnovne i pomoćne materijale za izvedbu i održavanje skele, te vezna sredstva potrebna za izvedbu konstrukcije.</t>
  </si>
  <si>
    <t>Po završetku radova izvoditelj mora sve skele, oplate, radne podove i dr. demontirati i odstraniti.</t>
  </si>
  <si>
    <t>PRIPREMNI RADOVI I RUŠENJA</t>
  </si>
  <si>
    <t>Površinski slojevi skidaju se do dubine cca 30 cm, a slojevi se sastoje od humusa, površinskih slojeva zemlje te mjestimično od nasutih slojeva.</t>
  </si>
  <si>
    <t>Kvalitetan humus odvojiti pri iskopu te ga odložiti na privremenu deponiju u sklopu zone obuhvata i sačuvati ga za potrebe kasnijeg niveliranja zelenih površina i sadnju stabala. Humus prekriti folijom i na taj način ga zaštititi od ispiranja.</t>
  </si>
  <si>
    <t>U cijenu uključiti sve potrebne radove: iskop uz upotrebu sve potrebne mehanizacije, pregled i ocjena stanja iskopa, radovi na zaštiti jame, utovar u kamione, otežane uvjete rada.</t>
  </si>
  <si>
    <t>Ostali radovi su obrađeni u projektu prometa, vanjske odvodnje i projektu krajobraznog uređenja.</t>
  </si>
  <si>
    <t>elastična podna obloga od sintetičkog kaučuka</t>
  </si>
  <si>
    <t xml:space="preserve">Projektom rušenja obuhvaćena je potpuna demontaža i rušenje građevine. Prilikom rušenja i demontaže treba voditi računa da ne dođe do oštećenja dijelova građevine ili konstrukcije koje ostaju odnosno okolnih građevina, a sve štete nastale u navedenim i sl. slučajevima izvođač je dužan sanirati o svom trošku. U jediničnu cijenu uračunati svu potrebnu radnu skelu i sva podupiranja da ne dođe do urušavanja ostalih dijelova konstrukcije i elemenata koji nisu obuhvaćeni sanacijom, rekonstrukcijom ili adaptacijom. </t>
  </si>
  <si>
    <t>PLAN UKLANJANJA</t>
  </si>
  <si>
    <t>b) armatura B500B</t>
  </si>
  <si>
    <t>b) mreža Q-257</t>
  </si>
  <si>
    <t>Opći uvjeti, tj. pravila struke i propisi kojih se treba pridržavati, te način obračuna su sastavni dio troškovnika.</t>
  </si>
  <si>
    <t>Izvođač treba izraditi Projekt betona koji će uz ostalo sadržavati nacrte i opis segmenata, redoslijed betoniranja i detalje spoja izvedenih etapa. Sve prodore za instalacije i druge otvore treba ostaviti prema nacrtima ili nalogu Nadzornog inženjera.</t>
  </si>
  <si>
    <t>Za izvedbu svih radova, bez obzira da li beton ostaje vidljiv ili ne, Izvođač mora koristiti sredstvo za premazivanje oplata na bazi mineralnih ulja i specijalnih emulgatora koje osigurava lagano odvajanje oplate od betona, a ne ostavlja nikakav trag na površini betona.</t>
  </si>
  <si>
    <t>Skidanju oplate treba posvetiti posebnu pozornost, jer zidovi moraju biti glatki i bez oštećenja.</t>
  </si>
  <si>
    <t>Ubetoniravanje svih ležajeva za čeličnu konstrukciju, ograde i slično mora se uključiti u obračun armiranobetonskih radova.</t>
  </si>
  <si>
    <t>Same ležajne ploče i ležajevi obračunavaju se u čeličnoj konstrukciji, odnosno u bravarskim radovima, a u armiranobetonskim radovima treba obračunati postavljanje isti.</t>
  </si>
  <si>
    <t>Sve navedene radove uključiti u jediničnu cijenu. U jediničnu cijenu betona uključiti i potrebnu oplatu gdje oplata nije posebno  iskazana.</t>
  </si>
  <si>
    <t>U cijenu je uključena podkonstrukcija od drvenih gredica koje su fungicidno zaštićene.</t>
  </si>
  <si>
    <t xml:space="preserve"> A.I. PRIPREMNI RADOVI I RUŠENJA UKUPNO:</t>
  </si>
  <si>
    <t>Završna obrada ploča izvedena sa masom za izravnavanje, uključenom u cijenu stavke.</t>
  </si>
  <si>
    <t>U stavku uračunati sav potreban spojni materijal. U cijenu stavke uključen sav osnovni i pomoćni materijal i rad sve do potpune gotovosti, kao i upotreba odgovarajuće radne skele.</t>
  </si>
  <si>
    <t>Obračun po m2 površine.</t>
  </si>
  <si>
    <t>Skidanje površinskih slojeva na prostoru objekta</t>
  </si>
  <si>
    <t>Drobljenac granulacije 0-63 mm, odgovarajućim vibracionim strojevima zbijen do modula stišljivosti  Ms=40 MN/m2. Potrebnu zbijenost Izvođač je dužan kontrolirati od za to ovlaštenih pravnih ili fizičkih osoba - pribaviti atest. Način nabijanja odrediti u dogovoru sa Nadzornim inženjerom.</t>
  </si>
  <si>
    <t>Toplinska izolacija izvodi se pločama od ekspandiranog polistirena EPS-T u pločama s rubnim preklopima (12 kg/m3). Debljina ploča iznosi 5 cm. Ploče toplinske izolacije se lijepe (prskanim PU ljepilom ili slično – uskladiti s proizvođačem hidroizolacije) na prethodno izvedene zidove.</t>
  </si>
  <si>
    <t>U stavci se obračunava toplinska izolacija zidova - pažljiva ispuna dilatacijske reške. Visina izolacije se produljuje u svrhu produljenja toplinskog mosta.</t>
  </si>
  <si>
    <t>Toplinska izolacija i ispuna dilatacijske reške zidova- slojevi - EPS-T debljine 5 cm.</t>
  </si>
  <si>
    <t>U stavci se obračunava toplinska izolacija zidova  prostora. Ploče izolacije se lijepe na prethodno postavljenu hidroizolaciju, a visina izolacije se produljuje u svrhu produljenja toplinskog mosta.</t>
  </si>
  <si>
    <t>Toplinska izolacija izvodi se pločama ekstrudiranog polistirena XPS (30 kg/m3) s rubnim preklopima, s λ &lt; 0,033 W/m2K. Debljina ploča iznosi 6 cm. Ploče toplinske izolacije se lijepe (prskanim PU ljepilom ili slično – uskladiti s proizvođačem hidroizolacije) na prethodno postavljenu vertikalnu hidroizolaciju.</t>
  </si>
  <si>
    <t>U cijenu uključiti sve radove i materijale  – u svemu prema uputama odabranog proizvođača. Obračun po komadu.</t>
  </si>
  <si>
    <t>Brtvljenje prodora instalacija kroz zid u zemlji, a koje se izvodi od fleksibilnih hidroekspanzivnih samobubrećih brtvenih traka od bentonita.</t>
  </si>
  <si>
    <t>Dobava i polaganje fleksibilnih hidroekspanzivnih samobubrećih brtvenih traka od bentonita, na spojevima temelja i zida - kao izolacija na prekidima betoniranja i radnim reškama. Trake se polažu po osi zida i pridržavaju se tipskim spojnicama.</t>
  </si>
  <si>
    <t>Dobava i polaganje fleksibilnih hidroekspanzivnih samobubrećih brtvenih traka od bentonita na prekidima betoniranja temeljne ploče. Trake se polažu po sredini debljine temeljne ploče i pridržavaju se tipskim spojnicama.</t>
  </si>
  <si>
    <t>Hidroizolacija na prekidima betoniranja temeljne ploče.</t>
  </si>
  <si>
    <t>Obračun po m2 komplet izrađene hidroizolacije u razvijenoj površini.</t>
  </si>
  <si>
    <t>Trake učvrstiti u gornjoj zoni, a detalj učvršćenja uskladiti s Nadzornim inženjerom. Preklopi traka trebaju biti minimalno 10 cm, a spoj izvesti umetanjem čepića jedne trake u drugu, te prema potrebi dodatno učvrstiti.</t>
  </si>
  <si>
    <t>Koristi se čepasta PEHD traka s čepićima (1000 kg/m3), debljine folije 1 mm, a ukupna debljina s čepićima treba biti 2 cm. Čepići okrenuti prema izolaciji.</t>
  </si>
  <si>
    <t xml:space="preserve">U stavci se obračunava drenažna traka sa čepićima koja se postavlja preko izoliranih zidova podzemnih etaža prema nasipu zemlje i šljunka. </t>
  </si>
  <si>
    <t>Hidroizolacijske trake se spajaju s horizontalnom hidroizolacijom.</t>
  </si>
  <si>
    <t>Spojevi i preklopi  traka se zavaruju vrućim zrakom, sve uz striktno poštivanje uvjeta koji propisuje odabrani proizvođač.</t>
  </si>
  <si>
    <t>Fiksiranje hidroizolacije na zid mora se izvoditi sustavom odabranog proizvođača hidroizolacijskih traka.</t>
  </si>
  <si>
    <t>Na dijelovima objekta gdje se podzemni zid nastavlja na nadzemni, hidroizolacija se podiže do 30 cm iznad kote uređenog terena.</t>
  </si>
  <si>
    <t>- jednoslojna hidroizolacija polimerbitumenskim trakama neškodljivim za podzemne vode, debljine minimalno 0,5 cm. Trake se izvode s podložnim PES filcem debljine 2 mm i mehanički se učvršćuje na podlogu.  Ukupna debljina sloja hidroizolacije iznosi ~5 mm.</t>
  </si>
  <si>
    <t>Hidroizolacija se izvodi preko glatko izvedenih i suhih armiranobetonskih zidova, u slijedećim slojevima:</t>
  </si>
  <si>
    <t>OKOLIŠ</t>
  </si>
  <si>
    <t>Sve nepravilnosti i  eventualna oštećenja od skidanja oplate popraviti reparaturnim mortom, pobrusiti, zagladiti i to uključiti u jediničnu cijenu svake pojedine stavke - svi zidovi koji se gletaju, sve vidljive grede i stupovi, sve stropne ploče koje ostaju vidljive.</t>
  </si>
  <si>
    <t>Napomena: gornja ploča ''plivajućeg poda'' iznad EPS - T mora biti bočno odijeljena od zidova vertikalnom trakom od EPS-T debljine 1 cm - u cijeni stavke.</t>
  </si>
  <si>
    <t xml:space="preserve">a) beton C25/30 </t>
  </si>
  <si>
    <t>Betoniranje armiranobetonskih zidova i stupova tehničke etaže betonom razreda tlačne čvrstoće C25/30, frakcije 0-16 mm. Stavka obuhvaća nabavu, transport, ugradnju betona, sa svim potrebnim podupiranjima i oplatom te potrebna ispitivanja i dokaze kvalitete. Obračun po m³ ugrađenog betona i m² izvedene oplate.</t>
  </si>
  <si>
    <t>Donji sloj toplinske izolacije izvodi se pločama ekstrudiranog polistirena XPS (33 kg/m3) s rubnim preklopima, s λ &lt; 0,033 W/m2K. Debljina ploča iznosi 6,0 cm. Ploče toplinske izolacije se lijepe (prskanim PU ljepilom ili slično – uskladiti s proizvođačem hidroizolacije) na prethodno postavljenu hidroizolaciju.</t>
  </si>
  <si>
    <t>Polaganje preko zaglađene armiranobetonske podne ploče na PE foliju (1000kg/m3). PE folija se mora izvoditi sa preklopima od 20,0 cm, debljine 0,02 cm.</t>
  </si>
  <si>
    <t>Hidroizolacija se izvodi preko izvedenih armiranobetonskih temeljnih ploča i/ili podložnog betona grijanih i negrijanih prostora, te kod postojeće zgrade:</t>
  </si>
  <si>
    <t>Polaganje preko zaglađene armiranobetonske ploče na PE foliju (1000kg/m3). PE folija se mora izvoditi sa preklopima od 20,0 cm, debljine 0,02 cm.</t>
  </si>
  <si>
    <t>Toplinska izolacija prostora poda na tlu - slojevi poda P1, P2  -  XPS debljine 6,0 cm i EPS-T 3,0 cm.</t>
  </si>
  <si>
    <t>Polaganje preko zaglađene armiranobetonske temeljne ploče na PE foliju (1000kg/m3). PE folija se mora izvoditi sa preklopima od 20,0 cm, debljine 0,02 cm.</t>
  </si>
  <si>
    <t>Toplinska izolacija izvodi se pločama ekstrudiranog polistirena XPS (33 kg/m3) s rubnim preklopima, s λ &lt; 0,033 W/m2K. Debljina ploča iznosi 6cm. Ploče toplinske izolacije se lijepe (prskanim PU ljepilom ili slično – uskladiti s proizvođačem hidroizolacije) na prethodno postavljenu vertikalnu hidroizolaciju, to jest na PES filc.</t>
  </si>
  <si>
    <t>Polaganje preko zaglađene armiranobetonske  ploče na PE foliju (1000kg/m3). PE folija se mora izvoditi sa preklopima od 20,0 cm, debljine 0,02 cm.</t>
  </si>
  <si>
    <t xml:space="preserve">Cementni estrih (2200 kg/m3), odnosno zaglađena betonska podloga armirana mikrovlaknima, dilatiran, zaglađen izrađuje se od brzosušećeg cementa i sitnozrnog pijeska, MM 20, u sloju  debljine 8,0 cm. </t>
  </si>
  <si>
    <t>Toplinska izolacija prostora prema tlu - slojevi poda P3, P3a i P4 -  XPS debljine 6 cm.</t>
  </si>
  <si>
    <t>Izrada horizotalne hidroizolacije poda na tlu - slojevi P1,P2, P3, P4 .</t>
  </si>
  <si>
    <t>Izrada plivajućih podova od cementnog estriha (2000kg/m3) debljine 6 cm.</t>
  </si>
  <si>
    <t>-  zaglađena cementna glazura (estrih), armirana čeličnim mikrovlaknima, izrađena od brzosušećeg cementa i sitnozrnog pijeska, MM 20, u sloju debljine 6 cm.</t>
  </si>
  <si>
    <t>Plivajući pod se polaže na zaglađenu armiranobetonsku  ploču na PE foliju (1000kg/m3). PE folija se mora izvoditi sa preklopima od 20,0 cm, debljine 0,02 cm.</t>
  </si>
  <si>
    <t>U stavci se obračunava toplinska izolacija poda na tlu i međukatnih građevnih dijelova između katova u novom dijelu zgrade, . Ploče toplinske  izolacije se lijepe na prethodno izvedenu armiranobetonsku ploču, a visina izolacije se produljuje prema zidovima u svrhu produljenja toplinskog mosta.</t>
  </si>
  <si>
    <t>Izrada cementnog estriha (2000 kg/m3), debljine 2,5 cm.</t>
  </si>
  <si>
    <t xml:space="preserve">Cementni estrih (2000 kg/m3), odnosno zaglađena betonska podloga armirana mikrovlaknima, dilatiran, izrađuje se od brzosušećeg cementa i sitnozrnog pijeska, MM 20, u sloju  debljine 5,0 cm. </t>
  </si>
  <si>
    <t xml:space="preserve">Cementni estrih (2000 kg/m3), odnosno zaglađena betonska podloga, izrađuje se od brzosušećeg cementa i sitnozrnog pijeska, MM 20, u sloju  debljine 2,5 cm. </t>
  </si>
  <si>
    <t>Polaganje preko zaglađene armiranobetonske stropne ploče.</t>
  </si>
  <si>
    <t>Izrada plivajućih podova od cementnog estriha (2000kg/m3) debljine 3,5 cm.</t>
  </si>
  <si>
    <t>Plivajući pod se polaže na postoječu betonsku ploču na PE foliju (1000kg/m3). PE folija se mora izvoditi sa preklopima od 20,0 cm, debljine 0,02 cm.</t>
  </si>
  <si>
    <t>-  zaglađena cementna glazura (estrih), armirana čeličnim mikrovlaknima, izrađena od brzosušećeg cementa i sitnozrnog pijeska, MM 20, u sloju debljine 3,5 cm.</t>
  </si>
  <si>
    <t>Toplinska izolacija poda na tlu i međukatnog građevinskog dijela - slojevi P5, M1, M5, Mp1, Mp2  -  EPS - T debljine 2 cm.</t>
  </si>
  <si>
    <t>6) postava podložnog PES filca (geotekstil) 1 mm.</t>
  </si>
  <si>
    <t>7) ploče tvrde kamene vune, hidrofobirane (130 kg/m3), debljine 15cm</t>
  </si>
  <si>
    <t>8) Parna brana - bitumenska traka (1100kg/m3) s uloškom Al folije debljine 5,0 mm, punoplošno varena.  Debljina trake iznosi 5 mm.</t>
  </si>
  <si>
    <t>9) Hladni bitumenski premaz položen na lagani beton u padu (800kg/m3), u padu od 1%. Bitumenski premaz je 1 mm.</t>
  </si>
  <si>
    <t>Izrada svih slojeva ravnog prohodnog krova - slojevi  K1A.</t>
  </si>
  <si>
    <t>3)  filterski sloj SF - PP filc geotekstil debljine 3 mm</t>
  </si>
  <si>
    <t>5)  filterski sloj SF - PP filc geotekstil debljine 3 mm</t>
  </si>
  <si>
    <t>8) ploče tvrde kamene vune, hidrofobirane (130 kg/m3), debljine 15cm</t>
  </si>
  <si>
    <t>9) Parna brana - bitumenska traka (1100kg/m3) s uloškom Al folije debljine 5,0 mm, punoplošno varena.  Debljina trake iznosi 5 mm.</t>
  </si>
  <si>
    <t>10) Hladni bitumenski premaz položen na lagani beton u padu (800kg/m3), u padu od 1%. Bitumenski premaz je 1 mm.</t>
  </si>
  <si>
    <t>Izrada svih slojeva prohodnog ravnog krova strojarske terase - sloja K1B.</t>
  </si>
  <si>
    <t>Stavka obuhvaća sve slojeve krovne konstrukcije  krova K1b.</t>
  </si>
  <si>
    <t>1)  cementni estrih, lagano armiran, dilatiran (2000kg/m3), bočno odvojen od nosive konstrukcije - u zidarskim radovima</t>
  </si>
  <si>
    <t>Izrada cementnog estriha (2000 kg/m3), debljine 10,0 cm.</t>
  </si>
  <si>
    <t xml:space="preserve">Cementni estrih (2000 kg/m3), odnosno zaglađena betonska podloga armirana mikrovlaknima, dilatiran, zaglađen izrađuje se od brzosušećeg cementa i sitnozrnog pijeska, MM 20, u sloju  debljine 10,0 cm. </t>
  </si>
  <si>
    <t>Polaganje preko armiranobetonske  ploče krova.</t>
  </si>
  <si>
    <t>4)  filterski sloj SF - PP filc geotekstil debljine 3 mm</t>
  </si>
  <si>
    <t>Izrada svih slojeva zelenog krova - sloj K1, K1c.</t>
  </si>
  <si>
    <t>Stavka obuhvaća sve slojeve krovne konstrukcije krova K1, K1c.</t>
  </si>
  <si>
    <t>2) PES filc, geotekstil debljine 1 mm.</t>
  </si>
  <si>
    <t>5) parna brana se polaže na lagani beton u padu (800 kg/m3) u padu na AB ploči (2500kg/m3)</t>
  </si>
  <si>
    <t>2) betonska ploča (1000-1200 kg/m3) visine10cm u armirano betonskim radovima. ( u AB radovima).</t>
  </si>
  <si>
    <t>3) Polaganje pjenaste folije za prigušenje udarnog zvuka (33kg/m3). Pjenasta folija se mora izvoditi sa preklopima od 20,0 cm, debljine 0,02 cm. Pjenasta foliju, ∆Lw = 19db, debljine 1,0cm. Polaže se na čepastu foliju.</t>
  </si>
  <si>
    <t>Izrada svih slojeva prohodnog ravnog krova, strojarska terasa s instalacijama iznad glavnog stubišta - slojevi K3.</t>
  </si>
  <si>
    <t>Stavka obuhvaća sve slojeve krovne konstrukcije krova K3 .</t>
  </si>
  <si>
    <t>8) Parna brana - polimerbitumenska traka (1100kg/m3) s uloškom Al folije debljine 0,1 mm, polagana zavarivanjem na lagani beton u padu (800kg/m3), uz prethodni hladni bitumenski prednamaz minimalne debljine 1 mm. Debljina trake iznosi 5 mm.</t>
  </si>
  <si>
    <t>Stavka obuhvaća sve slojeve krovne konstrukcije krova K2, K2a i K4.</t>
  </si>
  <si>
    <t>Izrada svih slojeva neprohodnog ravnog krova, nadstrešnice u nastavku K2, krov iznad nadgrađa okna dizala - slojevi K2, K2a, K4.</t>
  </si>
  <si>
    <t>Toplinska izolacija zidova - slojevi PZ1,  -  XPS debljine 6 cm.</t>
  </si>
  <si>
    <t>Toplinska izolacija zidova - slojevi PZ3 -  XPS debljine 4 cm.</t>
  </si>
  <si>
    <t>U stavci se obračunava toplinska izolacija nadtemeljnih zidova u tlu. Ploče izolacije se lijepe na prethodno postavljenu hidroizolaciju, a visina izolacije se produljuje u svrhu produljenja toplinskog mosta.</t>
  </si>
  <si>
    <t>Toplinska izolacija izvodi se pločama ekstrudiranog polistirena XPS (30 kg/m3) s rubnim preklopima, s λ &lt; 0,033 W/m2K. Debljina ploča iznosi 4 cm. Ploče toplinske izolacije se lijepe (prskanim PU ljepilom ili slično – uskladiti s proizvođačem hidroizolacije) na prethodno postavljenu vertikalnu hidroizolaciju.</t>
  </si>
  <si>
    <t xml:space="preserve">Izrada vertikalne hidroizolacije zidova - slojevi  PZ1, PZ3, . </t>
  </si>
  <si>
    <t xml:space="preserve">Žbukanje AB zidova unutarnjom jednoslojnom strojnom produžnom vapnenocementom žbukom (1800kg/m3), uz prethodno špricanje. Debljina sloja žbuke je 2,0 cm. </t>
  </si>
  <si>
    <t>a) objekt E</t>
  </si>
  <si>
    <t>b) zatrpavanje podruma u objektu A</t>
  </si>
  <si>
    <t>ZATRPAVANJE KAMPADNOG ISKOPA ZDRAVIM MATERIJALOM IZ ISKOPA.</t>
  </si>
  <si>
    <t>Dobava, transport, nasipavanje i nabijanje tampona od  drobljenog kamena / šljunka  u sloju debljine 20 cm, a na prethodno niveliranu i nabijenu zemljanu  posteljicu.   Drobljenac granulacije 0-63 mm, odgovarajućim vibracionim strojevima zbijen do modula stišljivosti  Ms=60 MN/m2. Potrebnu zbijenost Izvođač je dužan kontrolirati od za to ovlaštenih pravnih ili fizičkih osoba - pribaviti atest. Način nabijanja odrediti u dogovoru sa Nadzornim inženjerom. U cijenu uključiti i sve pokose na denivelacijama i sl.</t>
  </si>
  <si>
    <t>Tamponski sloj drobljenog kamena/šljunka - ispod temeljne ploče i temelja samaca, te temeljnih greda - debljine sloja 20 cm.</t>
  </si>
  <si>
    <t>Nasipavanje i nabijanje drobljenog kamena/šljunka iznad temeljne ploče.</t>
  </si>
  <si>
    <t>Dobava, transport, nasipavanje i nabijanje tampona od  drobljenog kamena / šljunka  u slojevima debljine 30 cm.</t>
  </si>
  <si>
    <t>Iskopi za vanjska stubišta.</t>
  </si>
  <si>
    <t>Iskopi za šahtove instalacija i kanale.</t>
  </si>
  <si>
    <t>1) sintetska hidroizolacijska folija, reflektirajuće boje, otporna na UV zračenje, dijelom s posipom po hodnim stazama, debljina sloja 0,2cm. Uz prethodnu postavu podložnog PES filca (geotekstil) - debljine 2 mm.</t>
  </si>
  <si>
    <t xml:space="preserve">Razvijena širina ~70 cm. </t>
  </si>
  <si>
    <t>Zidarska obrada armirano betonskih stupova.</t>
  </si>
  <si>
    <t>Hidroizolacija se izvodi preko gotovo izrađenog  zida od armiranog betona, pomoću tankoslojnog polimercementnog hidroizolacijskog premaza debljine sloja do 0,15 cm, izvedenog u dvije radne operacije. Premaz je potrebno uzdignuti uz zidove minimalno 15 cm, a na mjestima do pune visine zide.  Detalje oko cijevi, podnog sifona kao i sve obodne spojeve horizontalnih i vertikalnih ploha ojačati premazom gumenog elastomera i (ili) bandažnim trakama odabranog proizvođača.</t>
  </si>
  <si>
    <t>Izrada vertikalne hidroizolacije zidova postojećeg objekta A polimercementnim hidroizolacijskim premazom - slojevi PPZ1, PPZ2.</t>
  </si>
  <si>
    <t>Toplinska izolacija izvodi se pločama ekstrudiranog polistirena XPS (33 kg/m3) s rubnim preklopima, s λ &lt; 0,033 W/m2K. Debljina ploča iznosi 4 cm. Ploče toplinske izolacije se lijepe (prskanim PU ljepilom ili slično – uskladiti s proizvođačem hidroizolacije) na prethodno postavljenu vertikalnu hidroizolaciju.</t>
  </si>
  <si>
    <t>U stavci se obračunava toplinska izolacija postojećih zidova pri krovu objekta A, te nadozid na neprohodnom krovu. Ploče izolacije se lijepe na prethodno postavljenu hidroizolaciju, a visina izolacije se produljuje u svrhu produljenja toplinskog mosta.</t>
  </si>
  <si>
    <t>Toplinska izolacija zidova - slojevi DZ1, VZ4  -  XPS debljine 4 cm.</t>
  </si>
  <si>
    <t>- PE folija (1000kg/m3), parna brana</t>
  </si>
  <si>
    <t>- metalna potkonstrukcija iz odgovarajućih tipskih čeličnih pocinčanih profila UW i CW (debljina lima 0,6 mm), s ispunom mekim pločama mineralne vune (30 kg/m3), s λ &lt;0,035 W/mK, debljine 8 cm - potkonstrukcija debljine 10 cm,</t>
  </si>
  <si>
    <t>Nacrti, tehnički opis i ovaj  troškovnik čine cijelinu projekta. Izvođač je dužan proučiti sve gore navedene dijelove projekta, te u slučaju nejasnoća tražiti objašnjenje od projektanta, odnosno iznijeti svoje primjedbe.</t>
  </si>
  <si>
    <t>Jediničnom cijenom treba obuhvatiti sve elemente navedene kako slijedi:</t>
  </si>
  <si>
    <t>a) Materijal</t>
  </si>
  <si>
    <t>b) Rad</t>
  </si>
  <si>
    <t>c) Izmjere</t>
  </si>
  <si>
    <t>d) Zimski i ljetni rad</t>
  </si>
  <si>
    <t>e) Cijene</t>
  </si>
  <si>
    <t>U jediničnu cijenu rada izvođač treba obuhvatiti i slijedeće radove, koji se neće zasebno platiti kao naknadni rad, i to:</t>
  </si>
  <si>
    <t>Nikakvi režijski sati niti posebne naplate po navedenim radovima neće se posebno priznati, jer sve ovo ima biti uključeno u jediničnu cijenu. Prema ovom uvodu, opisu stavaka i grupi radova treba sastaviti jediničnu cijenu za svaku stavku troškovnika.</t>
  </si>
  <si>
    <t>f) Skele</t>
  </si>
  <si>
    <t>g) Ponude</t>
  </si>
  <si>
    <t>Pod ugradbom se podrazumijeva sav rad potreban za ugradbu, sa svim pomoćnim i veznim materijalima (ljepila, mortovi, vijci, kitovi i sl.), sav unutrašnji transport, te ostalo navedeno pod odrednicom  b) Rad.</t>
  </si>
  <si>
    <t>h) Ostalo</t>
  </si>
  <si>
    <t>Ovaj "Opći opis uz troškovnik" i svi “Opći uvjeti” (obračunsko-tehnički uvjeti) uz pojedine radove sastavni su dio troškovnika i moraju biti priloženi i ovjereni prilikom davanja ponude.</t>
  </si>
  <si>
    <t>Obračun količina radova vrši se na način opisan u svakoj poziciji ovog troškovnika, predviđen za taj rad u prosječnim građevinskim i obrtničkim normama.</t>
  </si>
  <si>
    <t>Sve obaveze i izdatke, te troškove po odredbama ovih uvjeta dužan je izvođač ukalkulirati u ponuđene jedinične cijene za sve radove na objektu i ne može zahtjevati da se ti radovi posebno naplaćuju.</t>
  </si>
  <si>
    <t xml:space="preserve">Sva oštećenja nastala tokom gradnje otkloniti će izvođač o svom trošku. </t>
  </si>
  <si>
    <t>Izvođač je dužan, u okviru ugovorene cijene, osigurati gradilište od djelovanja više sile i krađe.</t>
  </si>
  <si>
    <t>Obračunska cijena koju izvođač nudi po pojedinim stavkama troškovnika treba obuhvatiti sve troškove, što se naročito odnosi na:</t>
  </si>
  <si>
    <t>- Čišćenje gradilišta od blata i odvođenje oborinske vode</t>
  </si>
  <si>
    <t>- Završne radove, kao uklanjanje ograda i baraka, te poravnanje terena</t>
  </si>
  <si>
    <t>- Krpanje žbuke, popravak obojenih ploha, te svi popravci oštećenja koja su nastala tokom gradnje, a trebaju se obaviti u garantnom roku</t>
  </si>
  <si>
    <t>- Ispitivanja materijala, vodovodne instalacije, odnosno svi troškovi u vezi s dobavljanjem potrebnih atesta</t>
  </si>
  <si>
    <t>Svi radovi moraju biti izvedeni solidno prema opisu, izvedbenim i armaturnim nacrtima i statičkom proračunu.</t>
  </si>
  <si>
    <t>RADOVI RUŠENJA I DEMONTAŽE</t>
  </si>
  <si>
    <t>Sve iskope za novu građevinu izvesti u skladu s geomehaničkim izvještajem i statičkim proračunom.</t>
  </si>
  <si>
    <t>Završen iskop za temelje pregleda i preuzima unaprijed određena komisija prije početka betoniranja temelja.</t>
  </si>
  <si>
    <t>Sva geodetska kontrola, iskolčenje i sl. uključeno je u režiju gradilišta i ne naplaćuje se posebno.</t>
  </si>
  <si>
    <t>Jedinična cijena pojedine stavke mora sadržavati i :</t>
  </si>
  <si>
    <t>- sav rad na iskopu, sva nalaganja temelja i nanosne skele, razupiranja i podupiranja, osiguranja iskopa,</t>
  </si>
  <si>
    <t>Kad su u betonskim zidovima predviđeni otvori za prolaz vodovodne i kanalizacijske cijevi, cijevi centralnog grijanja i slično, kao i dimovodne i ventilacione kanale i otvore, treba još prije betoniranja izvesti i postaviti cijevi većeg profila od prolazeće cijevi da se iste mogu provući kroz zid i propisno zabrtviti.</t>
  </si>
  <si>
    <t>Na gradilištu odgovorna osoba mora obratiti naročitu pažnju na eventualne pukotine, jača vanjska oštećenja, slojeve hrđe, prljavštine i čvrstoću, te dati nalog da se takav čelik za armiranje odstrani ili očisti.</t>
  </si>
  <si>
    <t>ŽBUKANJE</t>
  </si>
  <si>
    <t>Mort za pojedine namjene mora imati slijedeće omjere, ako stavkom troškovnika nije drugačije određeno:</t>
  </si>
  <si>
    <t>Vapneni mort 1:1 – za žbukanje stropa</t>
  </si>
  <si>
    <t>Vapneni mort 1:3 – za unutrašnje žbukanje</t>
  </si>
  <si>
    <t>Produžni cem.mort 1:2:5 – za žbukanje zidova i fasade, zidanje zidova ispune i pregradnih zidova debljine ½ opeke i više</t>
  </si>
  <si>
    <t>Cementni mort 1:4 – za pačokiranje</t>
  </si>
  <si>
    <t>Cementni mort 1:3 – za cementnu glazuru podova i ugradbu željeznih predmeta</t>
  </si>
  <si>
    <t>UGRADBE</t>
  </si>
  <si>
    <t>ČELIČNA KONSTRUKCIJA</t>
  </si>
  <si>
    <t>ANTIKOROZIVNA ZAŠTITA ČELIČNIH KONSTRUKCIJA</t>
  </si>
  <si>
    <t xml:space="preserve">IZOLATERSKI  RADOVI </t>
  </si>
  <si>
    <t>HIDROIZOLACIJE</t>
  </si>
  <si>
    <t>Hidroizoalcijski premazi podova i zidova (oko tuš kabina i kada) u sanitarnim prostorima i u ulaznom prostoru
Visoko elastični hidroizolacijski premaz – sastoji se od inertnog cementnog veziva i akrilnih polimera koji, nakon miješanja, omogućuju izvođenje kontinuirane vodonepropusne hidroizolacije.
Prije postave visoko elastičnog hidroizolacijskog premaza izvršiti pripremu podloge prema uputama proizvođača hidroizolacijskog premaza.</t>
  </si>
  <si>
    <t>-   Izvođač je dužan dati za izolaterske radove garanciju od 10 godina od dana tehničkog preuzimanja objekta</t>
  </si>
  <si>
    <t>Obračun se vrši po tlocrtnoj površini izolacije bez dodataka na razvijenu površinu.</t>
  </si>
  <si>
    <t>ZVUČNA IZOLACIJA</t>
  </si>
  <si>
    <t>TESARSKI I KROVOPOKRIVAČKI RADOVI</t>
  </si>
  <si>
    <t>Izvođač mora upotrijebiti materijale koji su predviđeni nacrtom i troškovnikom. Ukoliko izvođač želi promijeniti vrstu materijala mora za isto tražiti odobrenje od investitora, ali isto ne smije ići na štetu kvalitete.</t>
  </si>
  <si>
    <t>U jediničnoj cijeni pojedine stavke sadržan je sav rad i materijal, uskladištenje, osiguranje od oštećenja, kvara ili krađe, svi prijenosi i prijevozi, horizontalni i vertikalni transporti, tako da je jedinična cijena konačna.</t>
  </si>
  <si>
    <t>Građa za drvenu konstrukciju mora biti kvalitetna i odgovarati normama:</t>
  </si>
  <si>
    <t>STOLARSKI RADOVI</t>
  </si>
  <si>
    <t>VANJSKA STOLARIJA</t>
  </si>
  <si>
    <t>U cijenu svake stavke mora biti uključena:</t>
  </si>
  <si>
    <t xml:space="preserve">- izrada, dobava i ugradnja prozora i vrata. </t>
  </si>
  <si>
    <t>OPĆI UVJETI ZA STAKLARSKE RADOVE U SKLOPU STOLARSKIH RADOVA</t>
  </si>
  <si>
    <t>Materijali moraju odgovarati slijedećim normama:</t>
  </si>
  <si>
    <t>Za ugrađivanje IZO stakla i ustakljenje koristiti silikonski trajno elastični prozirni kit. IZO staklo mora biti atestirano.</t>
  </si>
  <si>
    <t>Prije izvedbe mjere sve stolarije treba obavezno kontrolirati na licu mjesta.</t>
  </si>
  <si>
    <t>Sve ostalo radi se u dogovoru s projektantom i prema detaljima izvedbenog projekta.</t>
  </si>
  <si>
    <t>BRAVARSKI RADOVI</t>
  </si>
  <si>
    <t xml:space="preserve">Opći uvjeti </t>
  </si>
  <si>
    <t>Fasadna građ. bravarija izvodi se sa prekinutim toplinskim mostom.</t>
  </si>
  <si>
    <t>Tehnički propis za prozore i vrata (NN 69/06)</t>
  </si>
  <si>
    <t>Pravilnik o tehničkim normativima za projektiranje i izvođenje završnih radova u građevinarstvu (Sl 21/90)</t>
  </si>
  <si>
    <t>Izrada</t>
  </si>
  <si>
    <t>Okov</t>
  </si>
  <si>
    <t>Okov na protupožarnim vratima mora biti vatrootporan.</t>
  </si>
  <si>
    <t>Vratna krila šira od 80 cm ili viša od 200 cm ovješena su na min tri petlje.</t>
  </si>
  <si>
    <t>Ugradba</t>
  </si>
  <si>
    <t>Svi gotovi ugrađeni elementi moraju biti zaštićeni folijom, na način da ne dođe do njihovog oštećenja.</t>
  </si>
  <si>
    <t>Atesti</t>
  </si>
  <si>
    <t>Zaštita bravarije od korozije</t>
  </si>
  <si>
    <t>Prije početka radova izvoditelj je dužan predočiti:</t>
  </si>
  <si>
    <t>* podatke o sredstvima za čiščenje površina i zaštitu</t>
  </si>
  <si>
    <t>* tehnologiju čiščenja i zaštite</t>
  </si>
  <si>
    <t>Ostakljenje bravarskih elemenata</t>
  </si>
  <si>
    <t>Staklo koje se ugrađuje u bravarske elemente mora odgovarati važećim standardima.</t>
  </si>
  <si>
    <t xml:space="preserve">Staklo je brtvljeno brtvama iz EPDM-a te kitovima koje preporučuje proizvođač stakla. </t>
  </si>
  <si>
    <t>Jedinična cijena treba obuhvatiti:</t>
  </si>
  <si>
    <t xml:space="preserve">* dobavu, izradu i dopremu elementa </t>
  </si>
  <si>
    <t>* uzimanje potrebnih izmjera na objektu</t>
  </si>
  <si>
    <t>* izrada radioničkih nacrta i detalja i ovjeru od strane projektanta</t>
  </si>
  <si>
    <t>* predočenje uzoraka materijala</t>
  </si>
  <si>
    <t>* antikorozivnu zaštitu i završnu obradu u tonu prema RAL-u prema odabiru projektanta, ličenjem, plastificiranjem ili eloksiranjem prema opisu u stavci</t>
  </si>
  <si>
    <t>* slijepe okvire potrebne za montažu elemenata</t>
  </si>
  <si>
    <t>* sav potreban okov, spojni i pričvrsni materijal renomiranih proizvođača</t>
  </si>
  <si>
    <t xml:space="preserve">* potrebnu radnu skelu </t>
  </si>
  <si>
    <t>* čišćenje nakon završetka radova</t>
  </si>
  <si>
    <t>* troškove zaštite na radu, troškove atesta</t>
  </si>
  <si>
    <t>FASADNA ALUMINIJSKA BRAVARIJA</t>
  </si>
  <si>
    <t>Za izvođenje radova vrijede Opći uvjeti Ugovora o izvođenju radova za izvoditelje!</t>
  </si>
  <si>
    <t>Svi radovi moraju se izvoditi prema podacima iz projektne dokumentacije i u skladu sa važećim propisima.</t>
  </si>
  <si>
    <t>ATESTI</t>
  </si>
  <si>
    <t>Fasadni elementi moraju posjedovati sve ateste koji zadovoljavaju traženu fiziku zgrade.</t>
  </si>
  <si>
    <t>Za ugrađene fasadne elemente izvođač treba ishoditi:</t>
  </si>
  <si>
    <t>* atest o vodotjesnosti</t>
  </si>
  <si>
    <t>* atest o zrakotjesnosti</t>
  </si>
  <si>
    <t>* atest o zvučnoj izolaciji elementa</t>
  </si>
  <si>
    <t>* atest o toplinskoj izolaciji elementa</t>
  </si>
  <si>
    <t>* dokaz o kvaliteti površinske obrade</t>
  </si>
  <si>
    <t xml:space="preserve">Završne obrade </t>
  </si>
  <si>
    <t>OSTAKLJENJE</t>
  </si>
  <si>
    <t>AUTOMATSKA VRATA</t>
  </si>
  <si>
    <t>TEHNIČKI ZAHTJEVI</t>
  </si>
  <si>
    <t>Izradu elemenata i montažu na objektu treba izvesti prema detaljima proizvođača odabrane konstrukcije.</t>
  </si>
  <si>
    <t>STATIČKI ZAHTJEVI</t>
  </si>
  <si>
    <t xml:space="preserve">Dimenzije nosivih elemenata ovise o statičkom premošćavanju raspona. </t>
  </si>
  <si>
    <t>Statički proračun konstrukcija je obavezan a izrađuje ga izvođač radova.</t>
  </si>
  <si>
    <t>Izvedbeni nacrti</t>
  </si>
  <si>
    <t>Zaštita površina tijekom gradnje</t>
  </si>
  <si>
    <t>Sve gotove površine moraju biti zaštićene folijom, na način da ne dođe do njihovog oštećenja.</t>
  </si>
  <si>
    <t>Vodonepropusnost i paronepropusnost</t>
  </si>
  <si>
    <t>Vodonepropusne i paronepropusne folije moraju biti minimalno 100 mm zaljepljene na beton.</t>
  </si>
  <si>
    <t>ALUMINIJ</t>
  </si>
  <si>
    <t>ČELIK</t>
  </si>
  <si>
    <t>PODKONSTRUKCIJA – METALNA VEZA</t>
  </si>
  <si>
    <t>KONSTRUKCIJA</t>
  </si>
  <si>
    <t>Oticanje vode i kondenzata kao i odvodnjavanje utora za staklo treba se osigurati.</t>
  </si>
  <si>
    <t>OKOV</t>
  </si>
  <si>
    <t>OSIGURANJE KVALITETE</t>
  </si>
  <si>
    <t>* sav materijal, dopremu na gradilište i uskladištenje,</t>
  </si>
  <si>
    <t>* ukupne troškove rada opisanog u troškovniku, uključujući rad u radionici i montažu na gradilištu</t>
  </si>
  <si>
    <t>* sve horizontalne i vertikalne transporte do mjesta ugradnje</t>
  </si>
  <si>
    <t>* sve opšave i brtvljenja oko ugrađenih elemenata</t>
  </si>
  <si>
    <t>* potrebnu radnu skelu</t>
  </si>
  <si>
    <t>* potrebne sekundarne podkonstrukcije i slijepe okvire</t>
  </si>
  <si>
    <t>* ostakljenje i toplinsku izolaciju</t>
  </si>
  <si>
    <t>* izradu radioničkih nacrta, razradu sustava montaže, razradu detalja u fazi izvođenja</t>
  </si>
  <si>
    <t>* detaljne izmjere na licu mjesta</t>
  </si>
  <si>
    <t>* predočenje uzoraka materijala na ovjeru projektantu</t>
  </si>
  <si>
    <t>* čišćenje okoliša nakon završetka radova</t>
  </si>
  <si>
    <t>* vođenje evidencije radova koja se ovjerava od strane nadzornog inženjera</t>
  </si>
  <si>
    <t>* aktivno sudjelovanje na koordinacijskim sastancima</t>
  </si>
  <si>
    <t>* troškove zaštite na radu</t>
  </si>
  <si>
    <t xml:space="preserve">* troškove atesta </t>
  </si>
  <si>
    <t xml:space="preserve">* izradu uzoraka </t>
  </si>
  <si>
    <t>* statički izračun</t>
  </si>
  <si>
    <t>ALUMINIJSKA UNUTARNJA BRAVARIJA</t>
  </si>
  <si>
    <t>Ostakljenje</t>
  </si>
  <si>
    <t>* ukupne troškove rada uključujući rad u radionici i montažu na gradilištu</t>
  </si>
  <si>
    <t>* sva potrebna brtvljenja i opšave na spoju s okolnim konstrukcijama</t>
  </si>
  <si>
    <t xml:space="preserve">* svu potrebnu radnu skelu </t>
  </si>
  <si>
    <t>Materijal mora odgovarati standardima.</t>
  </si>
  <si>
    <t>Standardi za materijal:</t>
  </si>
  <si>
    <t>U principu ne smije se upotrebljavati više vrsta lima na istom elementu, a ako se iznimno upotrijebi, onda spojeve treba na pogodan način izolirati (premaz, izol.trake i dr.) kako nebi došlo do galvanskog elektriciteta.</t>
  </si>
  <si>
    <t>Debljina i vrsta lima odrediti će se u pojedinoj stavci troškovnika.</t>
  </si>
  <si>
    <t>Eventualne promjene detalja ili vrsta materijala obavezno dogovoriti s nadzornim inženjerom i projektantom.</t>
  </si>
  <si>
    <t>SUHOMONTAŽNA GRADNJA, GK STIJENE I SPUŠTENI STROPOVI</t>
  </si>
  <si>
    <t xml:space="preserve">Suhomontažne stijene, obloge i spuštene stropove izvoditi prema tehničkim listovima i uputama proizvođača. </t>
  </si>
  <si>
    <t>OTVORI VRATA I INSTALACIJE</t>
  </si>
  <si>
    <t>Površine za polaganje zidnih keramičkih pločica moraju biti ravne i s oštrim kutovima. Dozvoljeno odstupanje može iznositi maksimalno 2,5 mm/m. Keramičke pločice s polažu u fleksibilno ljepilo s reškama do 2 mm ukoliko nije drugačije specificirano u opisu pojedine stavke troškovnika po principu reška na rešku. Nakon polaganja reške je potrebno popuniti vodonepropusnom masom, dobro isfugirati i očistiti. Na sve istaknute rubove potrebno je postaviti tipske kutne PVC profile za keramiku, što je uključeno u jediničnu cijenu.</t>
  </si>
  <si>
    <t>Kod oblaganja u unutrašnjosti objekta, keramičarski radovi se izvode kada su prostorije ožbukane, postavljeni dovratnici i doprozornici i sprovedena i ispitana instalacija, ako to nije u opisu radova drugačije predviđeno.</t>
  </si>
  <si>
    <t>PODOPOLAGAČKI RADOVI</t>
  </si>
  <si>
    <t>OPĆI UVJETI UZ PODOPOLAGAČKE RADOVE</t>
  </si>
  <si>
    <t>U slučaju pojave neispravnosti na položenom podu treba se prvo ustanoviti razlog iste, tj. da li je zbog lošeg materijala, loše izrade ili lošeg rukovanja. Po ustanovljenju razloga, podove treba popraviti na račun krivca.</t>
  </si>
  <si>
    <t>Radovi na polaganju podova mogu se izvoditi nakon što su provjereni svi potrebni uvjeti, kao što su kvaliteta podloge, vlažnost, temperatura u prostorijama, kao i svi ostali uvjeti koje traži izvođač pojedinih vrsta radova.</t>
  </si>
  <si>
    <t>Sve radove izvesti prema:</t>
  </si>
  <si>
    <t>* sav materijal, dobavu, izradu i dopremu alata, mehanizaciju i uskladištenje</t>
  </si>
  <si>
    <t>* uzimanje potrebnih izmjera na objektu,</t>
  </si>
  <si>
    <t>* krojenje prema izmjerama</t>
  </si>
  <si>
    <t>* troškove radne snage za kompletan rad opisan u troškovniku,</t>
  </si>
  <si>
    <t>* sve horizontalne i vertikalne transporte do mjesta montaže,</t>
  </si>
  <si>
    <t>* čišćenje nakon završetka radova,</t>
  </si>
  <si>
    <t>* svu štetu kao i troškove popravka kao posljedica nepažnje u toku izvedbe,</t>
  </si>
  <si>
    <t>* troškove atesta.</t>
  </si>
  <si>
    <t>FASADERSKI RADOVI</t>
  </si>
  <si>
    <t>PROVJERA I PROCJENA PODLOGE
Opće važeće metode ispitivanja pogodnosti podloge za ugradnju ETICS-a uključuju: 
- vizualnu provjeru u cilju utvrđivanja vrste i kvalitete podloge, vlažnosti podloge, opasnosti od prodiranja vlage u ETICS i postojanje pukotina na podlozi 
- test brisanjem dlanom ili tamnom tkaninom radi procjene ima li prašine, štetnih iscvjetavanja ili kredastih starih premaza 
- test grebanjem ili zarezivanjem pomoću tvrdog oštrog predmeta radi provjere čvrstoće i nosivosti (npr. test „urezivanjem mrežice“, test ljepljivom trakom) Smjernice za izradu ETICS sustava 13 
- test močenjem pomoću kista ili test raspršivačem radi provjere vodoupojnosti i vlažnosti podloge 
- provjera ravnosti zida; ako odstupanje ravnosti podloge nije u dopuštenim granicama tolerancije prema HRN DIN 18202, moraju se poduzeti odgovarajuće mjere ravnanja (žbukanje i dr.) 
- provjera prionjivosti na obojenim podlogama: staklenu mrežicu dimenzija minimalno 30 x 30 cm položiti u mort za armaturni sloj debljine 3 do 5 mm predviđenog sustava tako da dio mrežice ostane slobodan; nakon najmanje tri dana sušenja prilikom povlačenja mrežice ne smije doći do odvajanja morta od podloge 
- u slučajevima kad podloga ne odgovara niti jednoj kategoriji prema ETAG 014 potrebno je izvesti test izvlačenja (tzv. pull off). 
Ova ispitivanja provode se na svakoj strani pročelja na nekoliko nasumično odabranih mjesta.</t>
  </si>
  <si>
    <t>SOBOSLIKARSKO-LIČILAČKI RADOVI</t>
  </si>
  <si>
    <t>Radove je potrebno izvoditi u skladu s važećim propisima, a svi radovi moraju biti izvedeni stručno i solidno.
U soboslikarske radove ubrajaju se bojanja unutarnjih zidova, stropova i podgleda stubišnih krakova i podesta.</t>
  </si>
  <si>
    <t>Gotovi tvornički proizvedeni materijali se moraju upotrebljavati strogo po uputstvima proizvođača.</t>
  </si>
  <si>
    <t>Podloga mora biti čista (bez prašine, smole, masti, čeđe, hrđe,bitumena i sl.)</t>
  </si>
  <si>
    <t>U cijenu uključeni revizijski otvori 60x60 ili 40x40 ukoliko je to potrebno, a sve prema izvedbenom nacrtu.</t>
  </si>
  <si>
    <t>Spušteni strop pričvršćuje se na  armiranobetonsku stropnu ploču  , a visina ovjesa do 50 cm, uključivo i debljine ploča. RAL 9003 boja signal white.</t>
  </si>
  <si>
    <t>Spušteni strop pričvršćuje se na  armiranobetonsku stropnu ploču  , a visina ovjesa iznosi 50-100 cm, uključivo i debljine ploča. RAL 9003 boja signal white.</t>
  </si>
  <si>
    <t>Spušteni strop pričvršćuje se na  armiranobetonsku stropnu ploču  , a visina ovjesa iznosi preko 100 cm, uključivo i debljine ploča. RAL 9003 boja signal white.</t>
  </si>
  <si>
    <t>Dobava i montaža mineralnog spuštenog stropa sa upuštenom podkonstrukcijom visine ovjesa preko 100 cm, dimenzija 600x600x15 mm. RAL 9003 boja signal white.</t>
  </si>
  <si>
    <t>Dobava i montaža mineralnog spuštenog stropa sa upuštenom podkonstrukcijom visine ovjesa 50-100 cm, dimenzija 600x600x15 mm. RAL 9003 boja signal white.</t>
  </si>
  <si>
    <t>Dobava i montaža mineralnog spuštenog stropa sa upuštenom podkonstrukcijom visine ovjesa do 50 cm, dimenzija 600x600x15 mm. RAL 9003 boja signal white.</t>
  </si>
  <si>
    <t>Boja siva, protukliznost R9</t>
  </si>
  <si>
    <t>b) aparat S6</t>
  </si>
  <si>
    <t xml:space="preserve">Pločice se polažu u sloj vodootpornog građevinskog ljepila, ukupne debljina sloja 1,5 - 2 cm. Pločice su dimenzija 60x60cm R9. Polaganje fuga na fugu, debljine 3 mm.  </t>
  </si>
  <si>
    <t xml:space="preserve">Sokl od 7,0cm je uključen u cijenu. </t>
  </si>
  <si>
    <t>Dobava i polaganje unutarnjih, neglaziranih, podnih, protukliznih, porculansko-granitnih (Gres - umjetni kamen) keramičkih pločica I klase, na podove prostorija objekta prema izvedbenom nacrtu.</t>
  </si>
  <si>
    <t>Dobava i polaganje unutarnjih, neglaziranih, podnih, protukliznih, porculansko-granitnih (Gres - umjetni kamen) keramičkih pločica I klase s utorima za procjeđivanje, na podove prostorija objekta prema izvedbenom nacrtu.</t>
  </si>
  <si>
    <t xml:space="preserve">Pločice se polažu u sloj vodootpornog građevinskog ljepila, ukupne debljina sloja 1,5 - 2 cm. Pločice su dimenzija 50x50cm R10. Polaganje fuga na fugu, debljine 3 mm.  </t>
  </si>
  <si>
    <t xml:space="preserve">Pločice se polažu u sloj vodootpornog građevinskog ljepila, ukupne debljina sloja 1,5 - 2 cm. Pločice su dimenzija 30x30cm R9. Polaganje fuga na fugu, debljine 3 mm.  </t>
  </si>
  <si>
    <t>keramičke pločice</t>
  </si>
  <si>
    <t>Betonski opločnici - obrada pjeskarena crna, d=6cm.</t>
  </si>
  <si>
    <t xml:space="preserve">Opločnjaci se postavljaju prema izvedbenom projektu na prostore vanjskih natkrivenih terasa, natkrivene ulazne trijeme na drobljeni agregat ili ab ploče. </t>
  </si>
  <si>
    <t xml:space="preserve">Opločnjaci se postavljaju prema izvedbenom projektu na prostore krovnih staza i terasa na ab ploče. </t>
  </si>
  <si>
    <t>Dobava i polaganje unutarnjih, neglaziranih,  porculansko-granitnih (Gres - umjetni kamen) keramičkih pločica I klase, na zidove prostorija prema izvedbenom nacrtu.</t>
  </si>
  <si>
    <t xml:space="preserve">Pločice se polažu u sloj vodootpornog građevinskog ljepila, ukupne debljina sloja 1,5 - 2 cm. Pločice su dimenzija 30x10cm (mat obrada). Polaganje fuga na fugu, debljine 3 mm.  </t>
  </si>
  <si>
    <t xml:space="preserve">Pločice se polažu u sloj vodootpornog građevinskog ljepila, ukupne debljina sloja 1,5 - 2 cm. Pločice su dimenzija 20x20cm (mat obrada). Polaganje fuga na fugu, debljine 3 mm.  </t>
  </si>
  <si>
    <t xml:space="preserve">Pločice se polažu u sloj vodootpornog građevinskog ljepila, ukupne debljina sloja 1,5 - 2 cm. Pločice su dimenzija 30x30cm (mat obrada). Polaganje fuga na fugu, debljine 3 mm.  </t>
  </si>
  <si>
    <t xml:space="preserve">Pločice su u boji bijele, a završno je pločica obrađena poliranjem. Zahtijeva se visoka otpornost na kemikalije i deterdžente. </t>
  </si>
  <si>
    <t xml:space="preserve">Pločice se polažu u sloj vodootpornog građevinskog ljepila, ukupne debljina sloja 1,5 - 2 cm. Pločice su dimenzija 30x15cm (mat obrada). Polaganje fuga na fugu, debljine 3 mm.  </t>
  </si>
  <si>
    <t xml:space="preserve">Pločice se polažu u sloj vodootpornog građevinskog ljepila, ukupne debljina sloja 1,5 - 2 cm. Pločice su dimenzija 40x10cm (mat obrada). Polaganje fuga na fugu, debljine 3 mm.  </t>
  </si>
  <si>
    <t>Transparentna, permanentna zaštita od grafita bazirana na nanotehnologiji. Grafiti se ne povezuju sa podlogom, jednokomponentna. Na bazi oligomernog siloksana, sa
sadržajem otapala. Smanjenog primanja prljavštine, spremna za upotrebu.</t>
  </si>
  <si>
    <t>Gustoća: cca 0,8 g/cm3</t>
  </si>
  <si>
    <t>konzistencija: tekuća</t>
  </si>
  <si>
    <t>Površina koja se impregnira mora biti potpuno stvrdnuta i zgotovljena.</t>
  </si>
  <si>
    <t>Antigrafitni premaz za AB zid kod ulaza (radi lakšeg čišćenja i mijenjanja grafita).</t>
  </si>
  <si>
    <t>Završna zaštitno - dekorativna obrada (izgled kulira) vanjskih i unutarnjih zidova zaglađene teksture.</t>
  </si>
  <si>
    <t xml:space="preserve">Osušeni nanos žbuke daje izgled mozaika prirodnog kamena. </t>
  </si>
  <si>
    <t>Panelna stijena s brojem učionice</t>
  </si>
  <si>
    <t>dimenzije 50x7x270cm</t>
  </si>
  <si>
    <t>visina broja 50cm</t>
  </si>
  <si>
    <t>font: CALIBRI</t>
  </si>
  <si>
    <t>RAL broja 9007</t>
  </si>
  <si>
    <t xml:space="preserve">U stavku su uključene sve potrebne predradnje, kompletni okov, pokrovne letvice, brtvljenja i svi dodatni materijali. </t>
  </si>
  <si>
    <t>Sve mjere kontrolirati izmjerom na licu mjesta.</t>
  </si>
  <si>
    <t>Fiksiranje svih alu profila i sva potrebna učvršćenja izvedena su inox vijcima. Inox u brušenoj izvedbi.</t>
  </si>
  <si>
    <t>a) dimenzija ogledala: 100x257cm 'Ogledalo montirati u prizemlju - sanitarije Ž, prema shemi P01</t>
  </si>
  <si>
    <t>b) dimenzija ogledala: 100x257cm 'Ogledalo montirati u prizemlju - sanitarije M, prema shemi P02</t>
  </si>
  <si>
    <t>c) dimenzija ogledala: 90x142cm 'Ogledalo montirati u prizemlju - garderoba sa sanitarijama, prema shemi P03.1 i P03.2</t>
  </si>
  <si>
    <t>d) dimenzija ogledala: 90x142cm 'Ogledalo montirati u prizemlju - garderoba sa sanitarijama, prema shemi P04.1 i P04.2</t>
  </si>
  <si>
    <t>e) dimenzija ogledala: 90x140cm 'Ogledalo montirati u prizemlju - garderoba sa sanitarijama, prema shemi P05</t>
  </si>
  <si>
    <t>f) dimenzija ogledala: 60x100cm 'Ogledalo montirati u prizemlju - garderoba sa sanitarijama, prema shemi P06</t>
  </si>
  <si>
    <t>g) dimenzija ogledala: 90x100cm 'Ogledalo montirati u prizemlju - radionica kućnog majstora, prema shemi P07</t>
  </si>
  <si>
    <t>h) dimenzija ogledala: 150x100cm 'Ogledalo montirati na katu - sanitarni čvor, prema shemi P08.1 i P08.2</t>
  </si>
  <si>
    <t>i) dimenzija ogledala: 150x100cm 'Ogledalo montirati na katu - sanitarni čvor, prema shemi P09.1 i P09.2</t>
  </si>
  <si>
    <t>j) dimenzija ogledala: 330x100cm 'Ogledalo montirati na katu - sanitarni čvor, prema shemi P10</t>
  </si>
  <si>
    <t>k) dimenzija ogledala: 330x100cm 'Ogledalo montirati na katu - sanitarni čvor, prema shemi P11</t>
  </si>
  <si>
    <t>l) dimenzija ogledala: 120x100cm 'Ogledalo montirati na katu - sanitarni čvor, prema shemi P12</t>
  </si>
  <si>
    <t>Izrada, dobava i montaža ogledala, utopljenih u ravninu s keramikom. Ogledalo je ultraclear. Sa završnom obradom spoja ruba keramike i ogledala sa silikonom. Predvidjeti eloksiranu kutnu lajsnu za keramiku po obodu ogledala.</t>
  </si>
  <si>
    <t>a) dimenzija pulta: 257x60cm 'Pult montirati u prizemlju - sanitarije Ž, prema shemi P01</t>
  </si>
  <si>
    <t>b) dimenzija pulta: 257x60cm 'Pult montirati u prizemlju - sanitarije M, prema shemi P02</t>
  </si>
  <si>
    <t>c) dimenzija pulta: 140x60cm 'Pult montirati u prizemlju - garderoba sa sanitarijama, prema shemi P03.1 i P03.2</t>
  </si>
  <si>
    <t>d) dimenzija pulta: 140x60cm 'Pult montirati u prizemlju - garderoba sa sanitarijama, prema shemi P04.1 i P04.2</t>
  </si>
  <si>
    <t>e) dimenzija pulta: 140x60cm 'Pult montirati u prizemlju - garderoba sa sanitarijama, prema shemi P05</t>
  </si>
  <si>
    <t>f) dimenzija pulta: 185x60cm 'Pult montirati na katu - sanitarni čvor, prema shemi P08.1 i P08.2</t>
  </si>
  <si>
    <t>g) dimenzija pulta: 185x60cm 'Pult montirati na katu - sanitarni čvor, prema shemi P09.1 i P09.2</t>
  </si>
  <si>
    <t>l) dimenzija pulta: 120x60cm 'Pult montirati na katu - sanitarni čvor, prema shemi P12</t>
  </si>
  <si>
    <t>h) dimenzija pulta: 344x60cm 'Pult montirati na katu - sanitarni čvor, prema shemi P10</t>
  </si>
  <si>
    <t>i) dimenzija pulta: 369x60cm 'Pult montirati na katu - sanitarni čvor, prema shemi P11</t>
  </si>
  <si>
    <t>26.</t>
  </si>
  <si>
    <t>Dobava materijala te izvedba obzida vanjskih zidova.</t>
  </si>
  <si>
    <t>Obzid se izvodi ispod nivoa vanjskog terena  porobetonskim pločama debljine 10 cm , na bazi kalcijevog silikata.</t>
  </si>
  <si>
    <t>1) Protuprašni premaz Protuprašni premaz nanosi se na već pripremljenu betonsku/cementnu podlogu. Podloga mora bit čvrsta, odmašćena, otprašena i suha. Nakon navedenih radnji nanosi se prvi sloj (praimer) te nakon sušenja navedenog sloja (približno 24 h) nanose se 1 ili 2 završna sloja, ovisno o potrebi. Svi slojevi nanose se valjkom i četkom.</t>
  </si>
  <si>
    <t>3) drenažna sloj - kadice za pohranu vlage, debljine 5cm. Drenažne kadice za deponiranje vode, sistemske za pokrov limenim koritima, PEHD folije kaširane filcem odozgora</t>
  </si>
  <si>
    <t>4) drenažna sloj - kadice za pohranu vlage, debljine 5cm. Drenažne kadice za deponiranje vode, sistemske za pokrov limenim koritima, PEHD folije kaširane filcem odozgora</t>
  </si>
  <si>
    <t>a) aparat S9</t>
  </si>
  <si>
    <t>c) aparat S50</t>
  </si>
  <si>
    <t xml:space="preserve">Dobava i montaža brušenih ogledala  poniklanim kapama. </t>
  </si>
  <si>
    <t>Obračun po komadu kompletno montiranog ogledala.</t>
  </si>
  <si>
    <t>PROČELJA</t>
  </si>
  <si>
    <t>Toplinska izolacija izvodi se pločama mineralne vune MW, kaširane staklenim voalom u podgledu, gustoće 100 kg/m3, debljine 10-20 cm, s λ&lt; 0,039 W/mK.</t>
  </si>
  <si>
    <t>U cijenu stavke uključiti sve potrebne radove i materijale. Uključiti OSB ploče 2,2cm debljine</t>
  </si>
  <si>
    <t>7) ploče tvrde kamene vune, hidrofobirane (130kg/m3), debljina sloja 20,0cm</t>
  </si>
  <si>
    <t>4) Parna brana od PE folije s preljepljenim preklopima, debljina sloja 0,03cm</t>
  </si>
  <si>
    <t>3) ploče tvrde kamene vune, hidrofobirane (130kg/m3), debljina sloja 20,0cm</t>
  </si>
  <si>
    <t>Podkonstrukcija za istegnuti lim</t>
  </si>
  <si>
    <t>Protuprašni premaz</t>
  </si>
  <si>
    <t>Protuprašni premaz nanosi se na već pripremljenu betonsku/cementnu podlogu. Podloga mora bit čvrsta, odmašćena, otprašena i suha. Nakon navedenih radnji nanosi se prvi sloj (praimer) te nakon sušenja navedenog sloja (približno 24 h) nanose se 1 ili 2 završna sloja, ovisno o potrebi. Svi slojevi nanose se valjkom i četkom.</t>
  </si>
  <si>
    <t>Hidroizolacijska impregnacija injektiranjem</t>
  </si>
  <si>
    <t>Drenažna čepasta PEHD folija - preko hidroizolacije zidova , odnosno preko toplinske izolacije u sloju PZ1,  PZ3 .</t>
  </si>
  <si>
    <t>POSTAVA STROPA OD PP PLOČA</t>
  </si>
  <si>
    <t>POSTAVA PP PLOČA UNUTAR OKVIRA STAKLENE STIJENE</t>
  </si>
  <si>
    <t>U cijenu uračunati sve PP brtvljenja, potrebno podkonstrukciju koja se premazuje jednokomponentnim protupožarnim akrilnim premazom F60 i ostale radove. Obračun po m2 kompletno izvedenog stropa.</t>
  </si>
  <si>
    <t>Pranje i odmašćivanje svih površina zidova nakon obijanja žbuke i čišćenja posebnim sredstvom.</t>
  </si>
  <si>
    <t>Čišćenje sljubnica i opeke postojećeg ziđa nakon demontaže žbuke, u stavku je uključeno i skidanje postojeće žbuke. Sve sljubnice i ostatke žbuke očistiti žičanim četkama do čiste opeke.</t>
  </si>
  <si>
    <t>Uklanjanje slabih dijelova ziđa odnosno zidnih elemenata od pune opeke koji su oštećeni ili slabo međusobno vezani u zidu,čišćenje te zapunjavanjem novom punom opekom u produžnom cementno vapnenom mortu.</t>
  </si>
  <si>
    <t>Izvedba sanacije konstruktivnih arm.betonskih elemenata zgrade (zidovi, stupovi i si.), na svim mjestima gdje je došlo do oštećenja betona, gdje je vidljiva (i korodirala) armatura i si. Izvodi se nakon što se potpuno mehanički očistiti od svih nevezanih betonskih čestica, te temeljito skine hrđa sa ogoljelih dijelova armatumog betonskog čelika. Izvesti sa reparaturnim mortom u dva sloja.</t>
  </si>
  <si>
    <t xml:space="preserve">Toplinska izolacija postojeće međukatne konstrukcije, ispuna između greda - postavom toplinske izolacije - sloj Mp2, Mp4. </t>
  </si>
  <si>
    <t>Obrada postojećih zidova objekta A vapnenom žbukom (1600kg/m3) s profilacijama.</t>
  </si>
  <si>
    <t>'Sastav slojeva:</t>
  </si>
  <si>
    <t xml:space="preserve"> parna brana 0,5cm</t>
  </si>
  <si>
    <t>XPS ploče - obrađene u toplinskim izolacijama</t>
  </si>
  <si>
    <t>PES filc, geotekstil 0,1cm</t>
  </si>
  <si>
    <t>sintetska hidroizolacijska folija 0,2cm</t>
  </si>
  <si>
    <t>lim kao zaštita hidroizolacije - obrađeno u limarskim radovima</t>
  </si>
  <si>
    <t>Obračun po m2 komplet izvedenih slojeva</t>
  </si>
  <si>
    <t>Dobava materijala i izrada hidroizolacijskih slojeva na postojećem zidu pri krovu: slojevi DZ2, VZ4</t>
  </si>
  <si>
    <t>Izvesti do pune funkcionalnosti. Stavku izvesti u svemu prema uputama proizvođača.</t>
  </si>
  <si>
    <t>Dobava materijala i izrada hidroizolacijskih slojeva na parapet na prohodnom krovu: slojevi VZ5</t>
  </si>
  <si>
    <t>Parna brana 0,5cm</t>
  </si>
  <si>
    <t>- 'Za ugradnju instalacija, bez zvučnih mostova 3,5cm</t>
  </si>
  <si>
    <t>Ukupna debljina zida je 19,5 cm.</t>
  </si>
  <si>
    <t>Izvedba unutarnjih razdjelnih zidova  od gipskartona između smještajnih jedinica u akademisu - sloj zida Z7.</t>
  </si>
  <si>
    <t>Laki mort (850 kg/m3)</t>
  </si>
  <si>
    <t xml:space="preserve">Dobava materijala te žbukanje postojećih zidova lakim mortom debljine 0,5cm - 1,0cm. </t>
  </si>
  <si>
    <t>Obračun po m2</t>
  </si>
  <si>
    <t>Izrada i postava lima kao zaštita hidroizolacije na postojećem zidu pri krovu - sloj DZ2; nadozida na neprohodnom krovu - sloj VZ4.</t>
  </si>
  <si>
    <t>U cijenu su uključeni svi pričvrsni elementi.</t>
  </si>
  <si>
    <t xml:space="preserve">Fasadna obloga od istegnutog lima na tehničkoj etaži i protupožarnom stubištu </t>
  </si>
  <si>
    <t>Dobava, postavljanje, održavanje te uklanjanje po završetku radova, vodootpornog panoa za označavanje gradilišta sa svim informacijama u skladu s Hrvatskim zakonodavstvom te oznakom EU vidljivosti. Mjesto postavljanja panoa će odrediti nadzorni inženjer. Izgled sadržaja, prije postavljanja, mora odobriti glavni projektant. Pano se mora postaviti uz pristupne  puteve gradilištu, te mora biti postavljen od početka do dovršetka radova.</t>
  </si>
  <si>
    <t xml:space="preserve">Prema Geotehničkom elaboratu izrađenom od tvrtke PREMUR d.o.o. teren na parceli sastoji se od 4 geotehničke sredine: </t>
  </si>
  <si>
    <t>Materijal A (85%), B i C (15%) ili KATEGORIJA 5/IV. Ukoliko se prilikom iskopa temeljne konstrukcije naiđe na čepove gline većih dimenzija, potrebno ih je iskopati i zamijeniti mršavim betonom ili drobljenom stijenskom masom.</t>
  </si>
  <si>
    <t>Zaštita i uklanjanje postojećih stabala, te sva potrebna osiguranja iskopa uz korijenje opisani su u Projektu krajobraznog rješenja, te se Izvođač mora u svemu pridržavati uvjeta koje taj projekt propisuje.</t>
  </si>
  <si>
    <t>KAMPADNI ISKOP GRAĐEVNE JAME ZA TEMELJENJE OBJEKTA E UZ POSTOJEĆI OBJEKT A (OTEŽANI UVJETI RADA).</t>
  </si>
  <si>
    <t>Izrada cementne glazure (2000 kg/m3), debljine 5,0 cm.</t>
  </si>
  <si>
    <t>Impregnirana zone zida mora biti preklopljena HI folijama izvana ili premazima iznutra - potrebno je osigurati kontinuitet hidroizolacije.</t>
  </si>
  <si>
    <t>hidroizolacijsku impregnaciju zidova injektiranjem izvesti visine minimalno 50cm, u zoni uz vanjski pod (30cm iznad razine vanjskog tla).</t>
  </si>
  <si>
    <t>Napomena: Ostale toplinske i hidroizolacije obračunavaju se u Zidarskim radovima (plivajući podovi), Suhomontažnim radovima (unutar zidova), Pročeljima i u Ravnim krovovima.</t>
  </si>
  <si>
    <t>U cijenu uključiti obradu nadozida do visine 45 cm - sve prema detaljima. Uključiti obradu vodolovnih grla s obradom izljeva, u cijenu uključiti sve potrebne radove i materijal.</t>
  </si>
  <si>
    <t>3) drenažni sloj - kadice za pohranu vlage, debljine 5cm. Drenažne kadice za deponiranje vode, sistemske za pokrov limenim koritima, PEHD folije kaširane filcem odozgora</t>
  </si>
  <si>
    <t>Obračun po m2   obojene površine. Uračunati sve potrebne radove i materijale.</t>
  </si>
  <si>
    <t>Pročelje sa Klinker pločama - sloj VZ1</t>
  </si>
  <si>
    <t>Dekorativne opečne klinker pločice, na visokoelastičnom ljepilu, armiranom alkalno otpornom mrežicom, ton: tamno smeđe/tamno crveno</t>
  </si>
  <si>
    <t>Ovim poglavljem obuhvaćeni su radovi na izvođenju vanjskih stubišta i zidova.</t>
  </si>
  <si>
    <t>Betonski opločnici - obrada pjeskarena bijela, d=5cm.</t>
  </si>
  <si>
    <t>Opločnici su od prešanog betona, i sljedećih kakarteristika: čvrstoća pri savijanju - razred U (≥5,0 N/mm2), apsorpcija vode - razred B (≤ 6%), otpornost na mraz i sol nakon 28ciklusa - razred D (gubitak mase ≤1,0kg/m2), otpornost na habanje  - razred I (≤20mm), završna obrada - pjeskareno.</t>
  </si>
  <si>
    <t xml:space="preserve">U cijenu uključiti sav potreban rad i materijal, sukladno preporukama proizvođača betonskih opločnjaka, uključujući sva rezanja i ukrajanja. Obračun po m2 izvedenih površina. </t>
  </si>
  <si>
    <t>36.</t>
  </si>
  <si>
    <t>37.</t>
  </si>
  <si>
    <t>39.</t>
  </si>
  <si>
    <t>40.</t>
  </si>
  <si>
    <t xml:space="preserve">Nabava, doprema i ugradnja kombi ploča debljine 10,0 cm na betonske elemente. </t>
  </si>
  <si>
    <t>Nabava, doprema i ugradnja kombi ploča debljine 15,0 cm na betonske elemente.</t>
  </si>
  <si>
    <t>Pri izvođenju drvenih konstrukcija i oplata obavezno se pridržavati propisanih normi za projektiranje i izvođenje (tehnički uvjeti) naročito temeljem čl. 20. Zakon o tehničkim zahtjevima za proizvode i ocjenjivanju sukladnosti (80/13, 14/14, 32/19) pravilnici i norme preuzete Zakonom o normizaciji (NN 80/13).</t>
  </si>
  <si>
    <t>SHEME STOLARIJE SU SASTAVNI DIO PONUDBENOG TROŠKOVNIKA!</t>
  </si>
  <si>
    <t>Zakon o normizaciji (NN 80/13)</t>
  </si>
  <si>
    <t>Tehnički propis o uštedi toplinske energije i toplinskoj zaštiti u zgradama (NN 128/15 i 70/18)</t>
  </si>
  <si>
    <t>Limarske radove izvesti prema opisu u troškovniku, uz eventualne korekcije projektom predviđenih razvijenih širina i opisa detalja po izmjeri na licu mjesta. Radove izvoditi po pravilima struke i primjenjujući važeće opće i posebne tehničke propise i norme, naročito temeljem čl. 20. Zakona o tehničkim zahtjevima za proizvode i ocjeni sukladnosti (NN 80/13, 14/14, 32/19), preuzetih pravilnika i normi Zakonom o normizaciji (NN 80/13):</t>
  </si>
  <si>
    <t>A.IV. ČELIČNA KONSTRUKCIJA UKUPNO:</t>
  </si>
  <si>
    <t>A.V. SKELA UKUPNO:</t>
  </si>
  <si>
    <t>A.V. SKELA</t>
  </si>
  <si>
    <t>A.VI. ZIDARSKI RADOVI</t>
  </si>
  <si>
    <t>A.VI. ZIDARSKI RADOVI UKUPNO:</t>
  </si>
  <si>
    <t>A.VI.</t>
  </si>
  <si>
    <t>B.VII.  STOLARSKI RADOVI</t>
  </si>
  <si>
    <t>OPĆENITO ZA SVE STAVKE</t>
  </si>
  <si>
    <t>Svi prozori i vrata se izvode prema shemama stolarije.</t>
  </si>
  <si>
    <t>Isporučuju se opšavnim letvama i pripadajućim okovom.</t>
  </si>
  <si>
    <t>Sva vrata imaju 3 petlje, imaju običnu ili usadnu bravu s pripadajućim kompletom ključeva.</t>
  </si>
  <si>
    <t>Krilo izrađeno iz sendviča ispunjenog olakšanom ivericom i obostrano obloženog MDF pločom d=4 mm. Ukupna širina krila iznosi 40-42 mm.</t>
  </si>
  <si>
    <t>Završna obrada je ličenjem PU lakom.</t>
  </si>
  <si>
    <t>Dovratnici su površinski obrađeni PU lakom u tonu vratnog krila.</t>
  </si>
  <si>
    <t>Svi dovratnici se izrađuju u punoj širini zida u koji se ugrađuju, osim ukoliko stavkom nije drugačije određeno. Debljina dovratnika minimalno 5 cm.</t>
  </si>
  <si>
    <t>Klizna vrata moraju imati kvalitetne vodilice, a svi detalji moraju se uskladiti s Projektantom.</t>
  </si>
  <si>
    <t xml:space="preserve">Prije izrade stolarskih stavki sve mjere ugradbe i broj komada obavezno je kontrolirati na objektu. </t>
  </si>
  <si>
    <t>S eventualnim promjenama građevinskih otvora (±2 cm) moraju biti upoznati Projektant i Nadzorni inženjer.</t>
  </si>
  <si>
    <t>Na svim ulaznim vratima u grupe sanitarija (javne M i Ž) se ugrađuje hidraulički samozatvarač.</t>
  </si>
  <si>
    <t>Sheme stolarije su sastavni dio Troškovnika i dopunjuju stavke, te ih je Ponuditelj dužan proučiti.</t>
  </si>
  <si>
    <t>Numeracija shema stolarije i troškovničkih stavki je identična.</t>
  </si>
  <si>
    <t>Sav okov, kvake i brave odobrava Projektant.</t>
  </si>
  <si>
    <t>Sve brave su uključene u cijenu.</t>
  </si>
  <si>
    <t>Specifikacije koje ugrađena stolarija mora zadovoljiti:</t>
  </si>
  <si>
    <t xml:space="preserve">novi prozori na postojećoj zgradi: </t>
  </si>
  <si>
    <t>U≤1,25 W/m2K</t>
  </si>
  <si>
    <t>zaštita od sunca: unutarnje tamne rolete/zavjese Fc=0,9; solarni faktor ostakljenja: g=0,6</t>
  </si>
  <si>
    <t>Unutrašnja ulazna vrata u učionice: R`w≥37 dB</t>
  </si>
  <si>
    <t>Unutrašnja ulazna vrata u smještajne jedinice akademije: R`w≥37 dB</t>
  </si>
  <si>
    <t>VANJSKA DRVENA STOLARIJA:</t>
  </si>
  <si>
    <t>Shema vanjske stolarije oznake P1</t>
  </si>
  <si>
    <t>Shema vanjske stolarije oznake P1o</t>
  </si>
  <si>
    <t>Shema vanjske stolarije oznake P3</t>
  </si>
  <si>
    <t>Shema vanjske stolarije oznake P4</t>
  </si>
  <si>
    <t>Shema vanjske stolarije oznake P5</t>
  </si>
  <si>
    <t>Shema vanjske stolarije oznake P6</t>
  </si>
  <si>
    <t>Shema unutarnje stolarije oznake 1</t>
  </si>
  <si>
    <t>Shema unutarnje stolarije oznake 1a</t>
  </si>
  <si>
    <t>Shema unutarnje stolarije oznake 1b</t>
  </si>
  <si>
    <t>Shema unutarnje stolarije oznake 2</t>
  </si>
  <si>
    <t>Shema unutarnje stolarije oznake 2a</t>
  </si>
  <si>
    <t>Shema unutarnje stolarije oznake 2b</t>
  </si>
  <si>
    <t>Shema unutarnje stolarije oznake 2c</t>
  </si>
  <si>
    <t>Shema unutarnje stolarije oznake 2d</t>
  </si>
  <si>
    <t>Shema unutarnje stolarije oznake 2e</t>
  </si>
  <si>
    <t>Shema unutarnje stolarije oznake 2f</t>
  </si>
  <si>
    <t>Shema unutarnje stolarije oznake 3</t>
  </si>
  <si>
    <t>Shema unutarnje stolarije oznake 3a</t>
  </si>
  <si>
    <t>Shema unutarnje stolarije oznake 3b</t>
  </si>
  <si>
    <t>Shema unutarnje stolarije oznake 3c</t>
  </si>
  <si>
    <t>Shema unutarnje stolarije oznake 3d</t>
  </si>
  <si>
    <t>Shema unutarnje stolarije oznake 3e</t>
  </si>
  <si>
    <t>Shema unutarnje stolarije oznake 4</t>
  </si>
  <si>
    <t>Shema unutarnje stolarije oznake 5</t>
  </si>
  <si>
    <t>Shema unutarnje stolarije oznake 6</t>
  </si>
  <si>
    <t>PREGRADE U SANITARIJAMA</t>
  </si>
  <si>
    <t>Shema unutarnje stolarije oznake I1</t>
  </si>
  <si>
    <t>Shema unutarnje stolarije oznake I2</t>
  </si>
  <si>
    <t>Shema unutarnje stolarije oznake I3</t>
  </si>
  <si>
    <t>Shema unutarnje stolarije oznake I4</t>
  </si>
  <si>
    <t>Shema unutarnje stolarije oznake I5</t>
  </si>
  <si>
    <t>Shema unutarnje stolarije oznake I5, I6</t>
  </si>
  <si>
    <t>Shema unutarnje stolarije oznake I7</t>
  </si>
  <si>
    <t>Shema unutarnje stolarije oznake I8</t>
  </si>
  <si>
    <t>Shema unutarnje stolarije oznake I8a</t>
  </si>
  <si>
    <t>Shema unutarnje stolarije oznake I9</t>
  </si>
  <si>
    <t>Shema unutarnje stolarije oznake I10</t>
  </si>
  <si>
    <t xml:space="preserve">B.VII. STOLARSKI RADOVI UKUPNO: </t>
  </si>
  <si>
    <t>B.VIII. BRAVARSKI RADOVI</t>
  </si>
  <si>
    <t>U cijenu ulazi sve u kompletu, do pune gotovosti ugrađenih   vrata ili ostakljene stijene. Okov, brave i kvake odobrava Projektant i moraju se uključiti u jediničnu cijenu.</t>
  </si>
  <si>
    <t>Zaštita od korozije i završni premazi sastavni su dijelovi svake bravarske stavke i moraju se uključiti u jediničnu cijenu.</t>
  </si>
  <si>
    <t>Sheme bravarije su sastavni dio troškovnika.</t>
  </si>
  <si>
    <t>Klizna vrata moraju imati kvalitetne vodilice, a svi detalji se moraju uskladiti s Projektantom.</t>
  </si>
  <si>
    <t>Prije izrade bravarskih stavki sve mjere ugradbe i broj komada obavezno je kontrolirati na objektu.</t>
  </si>
  <si>
    <t>Sve iskazane mjere su svijetle i zidarske mjere, a moguće je usklađivanje nakon odabira proizvođača.</t>
  </si>
  <si>
    <t>S eventualnim promjenama građevinskih otvora (max ±2 cm) moraju biti upoznati Projektant i Nadzorni inženjer.</t>
  </si>
  <si>
    <t>Ostakljenje svih unutarnjih stijena i nadsvjetla je lameliranim dvostrukim staklom minimalne debljine 8 mm (4+4) ako nije drugačije specificirano.</t>
  </si>
  <si>
    <t>RADIONIČKI NACRTI</t>
  </si>
  <si>
    <t>Izvođač je dužan izraditi radioničke nacrte i uskladiti sve detalje s Projektantom.</t>
  </si>
  <si>
    <t>Kroz radioničke nacrte statički provjeriti nosivost svih profila i okova.</t>
  </si>
  <si>
    <t>Izrada  nije dozvoljena prije nego Projektant potpisom ovjeri radioničku dokumentaciju.</t>
  </si>
  <si>
    <t>Cijenu izrade radioničkih nacrta uključiti u jedinične cijene stavki.</t>
  </si>
  <si>
    <t>Specifikacije koje ugrađena bravarija mora zadovoljiti:</t>
  </si>
  <si>
    <t>Prozori i vrata između negrijanih prostora:</t>
  </si>
  <si>
    <t>U≤3,0 W/m2K</t>
  </si>
  <si>
    <t>Ulazna vrata, ulaz iz grijanog u negrijane prostorije, izlazna vrata na krov:</t>
  </si>
  <si>
    <t>U≤2,0 W/m2K</t>
  </si>
  <si>
    <t>Sve prema shemi 1</t>
  </si>
  <si>
    <t>Sve prema shemi 2</t>
  </si>
  <si>
    <t>Sve prema shemi 2a</t>
  </si>
  <si>
    <t>Sve prema shemi 3</t>
  </si>
  <si>
    <t>Sve prema shemi 4</t>
  </si>
  <si>
    <t>Sve prema shemi 4a</t>
  </si>
  <si>
    <t>Sve prema shemi 4b</t>
  </si>
  <si>
    <t>Sve prema shemi 4c</t>
  </si>
  <si>
    <t>Sve prema shemi 5</t>
  </si>
  <si>
    <t>Sve prema shemi 6</t>
  </si>
  <si>
    <t>Sve prema shemi 7</t>
  </si>
  <si>
    <t xml:space="preserve">Sve prema shemi 4b </t>
  </si>
  <si>
    <t>Sve prema shemi 7-penjalice</t>
  </si>
  <si>
    <t>Sve prema shemi 8</t>
  </si>
  <si>
    <t>OSTALA BRAVARIJA</t>
  </si>
  <si>
    <t>Sve prema shemi P1r</t>
  </si>
  <si>
    <t>Sve prema shemi P3r</t>
  </si>
  <si>
    <t>Sve prema shemi O1</t>
  </si>
  <si>
    <t>Sve prema shemi O2; O3</t>
  </si>
  <si>
    <t>Sve prema shemi O4</t>
  </si>
  <si>
    <t>Sve prema shemi O5</t>
  </si>
  <si>
    <t>Sve prema shemi O6</t>
  </si>
  <si>
    <t>Sve prema shemi O7</t>
  </si>
  <si>
    <t>Sve prema shemi R1</t>
  </si>
  <si>
    <t>Sve prema shemi R2</t>
  </si>
  <si>
    <t xml:space="preserve">ograda </t>
  </si>
  <si>
    <t>rukohvat</t>
  </si>
  <si>
    <t xml:space="preserve">B.VIII. BRAVARSKI RADOVI UKUPNO: </t>
  </si>
  <si>
    <t>B.IX. ALUMINIJSKA BRAVARIJA</t>
  </si>
  <si>
    <t>Izvoditi prema shemama bravarije i radioničkim nacrtima usklađenim s Projektantom.</t>
  </si>
  <si>
    <t>Svi profili za vanjske stijene i prozore su izvedeni s prekidom toplinskog mosta. Površinska zaštita mora obuhvaćati obavezno žuto kromatiranje i dodatnu zaštitu protiv agresivnih atmosferskih utjecaja. Profili za izradu otvora trebaju biti iz visokovrijedne legure aluminija Al Mg 0,5 Si 0,4 Fe 0,2 (legura 6060).</t>
  </si>
  <si>
    <t>Ostakljenje: na prozore i vrata se ugrađuje staklo 4+16+4, plin Argon. Na fasadne stijene ugrađuje se staklo 6+16+6, plin Argon. Ostakljenja moraju zadovoljiti vanjske uvjete opterećenja u skladu sa elaboratom fizike zgrade,što je potrebno dokazati proračunom.</t>
  </si>
  <si>
    <t>U cijenu ulazi sve u kompletu, do pune gotovosti prozora, vrata ili ostakljene stijene.</t>
  </si>
  <si>
    <t>Izrada ostakljenog pročelja nije dozvoljena prije nego Projektant potpisom ovjeri radioničku dokumentaciju.</t>
  </si>
  <si>
    <t>Prozori, ostakljene stijene i ostakljena vrata:</t>
  </si>
  <si>
    <t>U≤1,6 W/m2K</t>
  </si>
  <si>
    <t>okviri: Al. Sa prekinutim toplinskim mostom</t>
  </si>
  <si>
    <t xml:space="preserve">zaštita od sunca: </t>
  </si>
  <si>
    <t>grilje na poziciji učionica i dr.: Fc=0,9; solarni faktor ostakljenja: g=0,6</t>
  </si>
  <si>
    <t>mrežna rešetka na priozemlju: Fc=0,4; solarni faktor ostakljenja: g=0,6</t>
  </si>
  <si>
    <t>perforirani fasadni zaslon na sanitarijama i sl: Fc=0,4; solarni faktor ostakljenja: g=0,6</t>
  </si>
  <si>
    <t>bočna zasjena ili streha na hodnicima i sl: Fc=0,5; solarni faktor ostakljenja: g=0,6</t>
  </si>
  <si>
    <t>UNUTARNJA ALUMINIJSKA BRAVARIJA</t>
  </si>
  <si>
    <t>Sve prema shemi K1</t>
  </si>
  <si>
    <t>Sve prema shemi K2</t>
  </si>
  <si>
    <t>Sve prema shemi S6</t>
  </si>
  <si>
    <t>Sve prema shemi S7</t>
  </si>
  <si>
    <t>Sve prema shemi S8</t>
  </si>
  <si>
    <t>Sve prema shemi SI1</t>
  </si>
  <si>
    <t>VANJSKA ALUMINIJSKA BRAVARIJA</t>
  </si>
  <si>
    <t>Sve prema shemi 1a</t>
  </si>
  <si>
    <t>Sve prema shemi 9</t>
  </si>
  <si>
    <t>Sve prema shemi 10</t>
  </si>
  <si>
    <t xml:space="preserve">B.IX. ALUMINIJSKA BRAVARIJA UKUPNO: </t>
  </si>
  <si>
    <t>B.X. OSTAKLJENA PROČELJA</t>
  </si>
  <si>
    <t>Bravarija otvora</t>
  </si>
  <si>
    <t>OPĆENITO</t>
  </si>
  <si>
    <t>Ova grupa radova obuhvaća slijedeće:</t>
  </si>
  <si>
    <t>Izvoditi prema shemama ostakljenog pročelja i radioničkim nacrtima koje je Izvođač dužan izraditi i donijeti Projektantu na ovjeru.</t>
  </si>
  <si>
    <t>Sheme su obrađene u Shemama aluminija za svaku stavku u troškovniku je navedeno kojoj shemi odgovara.</t>
  </si>
  <si>
    <t>U cijenu ulazi sve u kompletu, do pune gotovosti ostakljene stijene sa svim pripadajućim vratima i prozorima, UKLJUČIVO i svi limeni opšavi, okapi i zaštitni limovi, klupčice i sl.</t>
  </si>
  <si>
    <t>Površinska zaštita svih aluminijskih profila mora obuhvaćati obavezno kromatiranje i dodatnu zaštitu protiv agresivnih atmosferskih utjecaja. Profili za izradu otvora trebaju biti iz visokovrijedne legure aluminija Al Mg 0,5 Si 0,4 Fe 0,2 (legura 6060).</t>
  </si>
  <si>
    <t>U jediničnu cijenu uključiti međusobne spojeve stavki povezanih u cjelinu.</t>
  </si>
  <si>
    <t>Kroz radioničke nacrte statički provjeriti nosivost svih profila i okova. Okov, kvake i brave odobrava Projektant.</t>
  </si>
  <si>
    <t>Specifikacije koje ugrađena staklena fasada mora zadovoljiti:</t>
  </si>
  <si>
    <t>ostakljene stijene sa sigurnosnim staklom (kaljenim i laminiranim staklom u oba sloja) 6/16/6 mm sa unutrašnjim roletama/zavjesama.: Fc=0,75; solarni faktor ostakljenja: g=034</t>
  </si>
  <si>
    <t>ostakljene stijene i vrata ispod nadstrešnice: Fc=0,5; solarni faktor ostakljenja: g=0,6</t>
  </si>
  <si>
    <t>stubište i sl, bez zaštite- neboravišni prostor: Fc=1,0; solarni faktor ostakljenja: g=0,6</t>
  </si>
  <si>
    <t>STAKLENE STIJENE</t>
  </si>
  <si>
    <t>Prema shemi: S1</t>
  </si>
  <si>
    <t>Prema shemi: S2</t>
  </si>
  <si>
    <t>Prema shemi: S3</t>
  </si>
  <si>
    <t>B.X. OSTAKLJENA PROČELJA UKUPNO:</t>
  </si>
  <si>
    <t>B.XI. PROČELJA</t>
  </si>
  <si>
    <t>B.XI. PROČELJA UKUPNO:</t>
  </si>
  <si>
    <t>B.X.</t>
  </si>
  <si>
    <t>B.XI.</t>
  </si>
  <si>
    <t>B.XII.</t>
  </si>
  <si>
    <t>ALUMINIJSKA BRAVARIJA</t>
  </si>
  <si>
    <t>OSTAKLJENA PROČELJA</t>
  </si>
  <si>
    <t>1.1.</t>
  </si>
  <si>
    <t>1.2.</t>
  </si>
  <si>
    <t>1.3.</t>
  </si>
  <si>
    <t>1.4.</t>
  </si>
  <si>
    <t>1.5.</t>
  </si>
  <si>
    <t>1.6.</t>
  </si>
  <si>
    <t>1.7.</t>
  </si>
  <si>
    <t>1.8.</t>
  </si>
  <si>
    <t>2.1.</t>
  </si>
  <si>
    <t>2.2.</t>
  </si>
  <si>
    <t>2.3.</t>
  </si>
  <si>
    <t>2.4.</t>
  </si>
  <si>
    <t>2.5.</t>
  </si>
  <si>
    <t>2.6.</t>
  </si>
  <si>
    <t>2.7.</t>
  </si>
  <si>
    <t>2.8.</t>
  </si>
  <si>
    <t>2.9.</t>
  </si>
  <si>
    <t>2.10.</t>
  </si>
  <si>
    <t>2.11.</t>
  </si>
  <si>
    <t>2.12.</t>
  </si>
  <si>
    <t>2.13.</t>
  </si>
  <si>
    <t>2.14.</t>
  </si>
  <si>
    <t>2.15.</t>
  </si>
  <si>
    <t>2.16.</t>
  </si>
  <si>
    <t>2.17.</t>
  </si>
  <si>
    <t>2.18.</t>
  </si>
  <si>
    <t>2.19.</t>
  </si>
  <si>
    <t>3.1.</t>
  </si>
  <si>
    <t>3.2.</t>
  </si>
  <si>
    <t>3.3.</t>
  </si>
  <si>
    <t>3.4.</t>
  </si>
  <si>
    <t>3.5.</t>
  </si>
  <si>
    <t>3.6.</t>
  </si>
  <si>
    <t>3.7.</t>
  </si>
  <si>
    <t>3.8.</t>
  </si>
  <si>
    <t>3.9.</t>
  </si>
  <si>
    <t>3.10.</t>
  </si>
  <si>
    <t>3.11.</t>
  </si>
  <si>
    <t>4.1.</t>
  </si>
  <si>
    <t>4.2.</t>
  </si>
  <si>
    <t>4.3.</t>
  </si>
  <si>
    <t>4.4.</t>
  </si>
  <si>
    <t>4.5.</t>
  </si>
  <si>
    <t>4.6.</t>
  </si>
  <si>
    <t>4.7.</t>
  </si>
  <si>
    <t>4.8.</t>
  </si>
  <si>
    <t>5.1.</t>
  </si>
  <si>
    <t>5.2.</t>
  </si>
  <si>
    <t>5.3.</t>
  </si>
  <si>
    <t>5.4.</t>
  </si>
  <si>
    <t>5.5.</t>
  </si>
  <si>
    <t>5.6.</t>
  </si>
  <si>
    <t>5.7.</t>
  </si>
  <si>
    <t>5.8.</t>
  </si>
  <si>
    <t>5.9.</t>
  </si>
  <si>
    <t>5.10.</t>
  </si>
  <si>
    <t>5.11.</t>
  </si>
  <si>
    <t>Istegnuti lim RAL 7015</t>
  </si>
  <si>
    <t>a) CFRHS 100x100x4 mm</t>
  </si>
  <si>
    <t>b) CFRHS 80x80x3 mm</t>
  </si>
  <si>
    <t>c) pločice 200x200x8 mm</t>
  </si>
  <si>
    <t>d) dodatak na spojna sredstva</t>
  </si>
  <si>
    <t>Betonski L elementi su od prešanog betona, i sljedećih kakarteristika: čvrstoća pri savijanju - razred U (≥5,0 N/mm2), apsorpcija vode - razred B (≤ 6%), otpornost na mraz i sol nakon 28ciklusa - razred D (gubitak mase ≤1,0kg/m2), otpornost na habanje  - razred I (≤20mm), završna obrada - pjeskareno.</t>
  </si>
  <si>
    <t xml:space="preserve">U cijenu uključiti sav potreban rad i materijal, sukladno preporukama proizvođača betonskih opločnjaka, uključujući sva rezanja i ukrajanja. Obračun po ml izvedenih površina. </t>
  </si>
  <si>
    <t>Betonski L element - obrada pjeskarena crna, duljine 90+120+90cm, debljine 4cm,</t>
  </si>
  <si>
    <t>Betonski L element - obrada pjeskarena crna, duljine 48+60+48cm, debljine 4cm</t>
  </si>
  <si>
    <t>Betonski element - obrada pjeskarena crna, duljine 48+60+48cm, debljine 4cm,</t>
  </si>
  <si>
    <r>
      <t xml:space="preserve">* </t>
    </r>
    <r>
      <rPr>
        <sz val="10"/>
        <rFont val="Calibri"/>
        <family val="2"/>
        <charset val="238"/>
        <scheme val="minor"/>
      </rPr>
      <t>popravci štete na vlastitom ili drugim radovima učinjeni iz nepažnje</t>
    </r>
  </si>
  <si>
    <r>
      <t>Jedinična cijena uključuje</t>
    </r>
    <r>
      <rPr>
        <sz val="10"/>
        <color indexed="8"/>
        <rFont val="Calibri"/>
        <family val="2"/>
        <charset val="238"/>
        <scheme val="minor"/>
      </rPr>
      <t>:</t>
    </r>
  </si>
  <si>
    <r>
      <t xml:space="preserve">· popločenja prema površini izraženoj u </t>
    </r>
    <r>
      <rPr>
        <b/>
        <sz val="10"/>
        <color indexed="8"/>
        <rFont val="Calibri"/>
        <family val="2"/>
        <charset val="238"/>
        <scheme val="minor"/>
      </rPr>
      <t>m2</t>
    </r>
    <r>
      <rPr>
        <sz val="10"/>
        <color indexed="8"/>
        <rFont val="Calibri"/>
        <family val="2"/>
        <charset val="238"/>
        <scheme val="minor"/>
      </rPr>
      <t xml:space="preserve"> </t>
    </r>
  </si>
  <si>
    <t>R`w≥32 dB</t>
  </si>
  <si>
    <t>ostakljenje: dvostruko 4-16-4mm ispuna plinom; Ug≤1,1W/m2K; Low-E premaz+ plastični distanceri</t>
  </si>
  <si>
    <t>R`w≥30 dB</t>
  </si>
  <si>
    <t>ostakljenje vanjska bravarija-prozori: dvostruko sigurnosno 4-16-4mm ispuna plinom; Ug≤1,1W/m2K; Low-E premaz+ plastični distanceri</t>
  </si>
  <si>
    <t>ostakljenje: dvostruko sigurnosno staklo ispuna plinom; Ug≤1,1W/m2K; Low-E premaz+ plastični distanceri</t>
  </si>
  <si>
    <t>REKAPITULACIJA GRAĐEVINSKO OBRTNIČKI RADOVI:</t>
  </si>
  <si>
    <t>A.VII.</t>
  </si>
  <si>
    <t>Obveza izvođača je na propisan način zbrinuti višak materijala iz iskopa i otpad. Ta obveza također podrazumijeva pronalaženje lokacija odlagališta (gradske/općinske deponije ili slično), pribavljanje pripadajućih suglasnosti nadležnih komunalnih i drugih službi, nadzornog inženjera, glavnog projektanta i investitora, te sve ostale troškove za zbrinjavanje viška materijala i otpada, što je uključeno u jediničnu cijenu.</t>
  </si>
  <si>
    <t>Izvođač je u okviru ugovorene cijene dužan izvršiti koordinaciju radova svih kooperanata na način da omogući kontinuirano odvijanje posla i zaštitu već izvedenih radova. Sva oštećenja nastala na već izvedenim radovima izvođač je dužan otkloniti o vlastitom trošku. Izvođač je dužan zaštititi postojeći teren s pripadajućom vegetacijom od oštećivanja tijekom izvođenja radova. Ako se površine postojećeg terena s pripadajućom vegetacijom oštete tijekom izvođenja radova, izvođač je dužan izvršiti biološku sanaciju iste, i to o svom trošku.</t>
  </si>
  <si>
    <t>Izvođač je dužan gradilište održavati čistim, a na kraju radova treba izvesti detaljno čišćenje. Nakon dovršenja gradnje predat će Izvoditelj radova posve uređeno gradilište i okolinu predstavniku Investitora uz obveznu prisutnost projektanta. Primjedbe dane od strane projektanta imaju istu težinu kao i primjedbe dane od strane nadzornog inženjera investitora.</t>
  </si>
  <si>
    <t>Izvođačeva je obveza održavanje javnih cesta koje koristi u svrhu građenja te sanacija svih eventualnih oštećenja nastalih korištenjem. Po završetku radova ceste je potrebno dovesti u prvobitno stanje bez prava na naknadu troškova.</t>
  </si>
  <si>
    <t>Sav materijal i oprema, koju izvođač dobavlja i ugrađuje, mora imati isprave o sukladnosti, u skladu sa važećim zakonima i propisima iz područja gradnje (tvornička ispitivanja i atesti, certifikati sukladnosti i sl.) i uvjerenja o kakvoći u skladu s važećim zakonima i propisima.</t>
  </si>
  <si>
    <t>Jediničnim cijenama obuhvaćeno je osiguranje i ocjenjivanje kakvoće, tj. svi troškovi prethodnih i tekućih ispitivanja kako osnovnih materijala, tako i poluproizvoda, te definitivno dovršenih radova u skladu s važećim tehničkim propisima, pravilnicima i standardima i Općim tehničkim uvjetima investitora. Stavke troškovnika odnose se na definitivno dovršene radove, ispitane po kvaliteti i funkcionalnosti od ovlaštenih institucija, te preuzete po nadzornoj službi Investitora, ukoliko nije u opisu izričito drukčije određeno.</t>
  </si>
  <si>
    <t>U ovom troškovniku izložene cijene odnose se na jediničnu mjeru izvršenog rada. Prema tome, jedinične cijene obuhvaćaju sav rad, opremu, materijal, prijevoze, režiju gradilišta i uprave poduzeća, sva davanja te zaradu poduzeća. Sav montažni i sitni materijal je uključen i ne obračunava se zasebnim stavkama. Uključeni su sve vrste radova na izradi i montaži zaštitnih mjera i provizorija, sve vrste radova na montaži opreme, ispitivanja i parametriranja; po završetku svake faze i konačna ispitivanja po završetku svih radova, funkcionalne probe, podešenje i puštanje u probni rad, praćenje pogona i otklanjanje eventualnih nedostataka u jamstvenom roku, dodatni troškovi radne snage (dnevnice, prekovremeni i noćni rad) zbog izvođenja dijela radova u doba isključenog pogona, te svi ostali neimenovani pomoćni radovi i materijal, koji su potrebni za kompletno dovršenje radova po ovom troškovniku.</t>
  </si>
  <si>
    <t>Radovi se izvode prema projektu, a u svim slučajevima potrebne izmjene ili dopune projekta ili njegovih dijelova, odluku o tome donosit će sporazumno projektant, nadzorni inženjer, investitor i predstavnik izvođača radova, a tu svoju odluku unositi će u građevni dnevnik. Sve izmjene ili dopune projekta, ili njegovih dijelova, za koje se po građevnom dnevniku ne može dokazati da su uslijedile po opisanom postupku, neće se obračunavati ni po privremenom ni po konačnom obračunu.</t>
  </si>
  <si>
    <t>Količine radova, koje nakon izvršenja čitavog posla nije moguće mjeriti neposrednom izmjerom treba po izvršenju pojedinog takvog rada preuzeti i ovjeriti nadzorni inženjer. Nadzorni inženjer i predstavnik izvođača radova unosit će u građevnu knjigu količine pojedinih takvih radova, s potrebnim skicama i izmjerama, te će svojim potpisima jamčiti za njihovu točnost. Samo tako utvrđeni radovi mogu se uzeti u obzir kod izrade privremenog ili konačnog obračuna radova.</t>
  </si>
  <si>
    <t>Od trenutka preuzimanja gradilišta pa do primopredaje objekta izvođač je odgovoran za stvari i osobe koje se nalaze unutar gradilišta. U građevinski dnevnik se unose svi bitni podaci i događaji tijekom građenja (npr. meteorološke prilike, temperatura zraka i sl.), upisuju primjedbe projektanata, nalozi nadzornog inženjera i inspekcije. Tako registrirani zahtjevi obvezni su za Izvođača radova, s tim da je za svaku nepredviđenu višu radnju, kojom bi se povećalo ukupne troškove predviđene za izgradnju po ovom troškovniku, prethodno potrebna suglasnost investitora.</t>
  </si>
  <si>
    <t>Atesti za sve ugrađene materijale i elemente i Izvještaji o kontrolnim ispitivanjima uključeno u jedinične cijene.</t>
  </si>
  <si>
    <t>Sva prethodna i tekuća ispitivanja provode se o trošku izvođača.</t>
  </si>
  <si>
    <t>Samo tako utvrđeni radovi mogu se uzeti u obzir kod izrade privremenog ili konačnog obračuna radova.
U svim slučajevima potrebe izmjena ili nadopune projekta ili njegovih dijelova, odluku o tome donosit će sporazumno projektant, nadzorni inženjer (kao predstavnik investitora) i predstavnik izvođača, a tu svoju odluku unosit će u građevinski dnevnik.
Sve izmjene i dopune projekta, ili njegovih dijelova, za koje se po građevinskom dnevniku ne može dokazati da su vjerodostojni opisanom postupku neće se obračunati niti u privremenom, niti u konačnom obračunu.</t>
  </si>
  <si>
    <r>
      <t xml:space="preserve">Cijene koje se upisuju u ovaj troškovnik odnose se na jediničnu mjeru izvršenog rada. Ove jedinične cijene moraju obuhvatiti sav rad, materijal, organizaciju gradilišta, sve troškove te zaradu. </t>
    </r>
    <r>
      <rPr>
        <sz val="10"/>
        <rFont val="Calibri"/>
        <family val="2"/>
        <charset val="238"/>
      </rPr>
      <t xml:space="preserve">
Ovim cijenama obuhvaćeni su troškovi svih pripremnih i završnih radova koji se ne plaćaju posebno, kao i mehanizacija, spremišta i sve vrste privremenih instalacija, izrada i održavanje privremenih služnih puteva, sva sredstva za prijenos alata i pribora, priprema i obrada materijala, čuvarska služba 24 h/dan, odnosno sve što je potrebno ili neposredno potrebno za pravilno izvršenje radova. U cijenu su također uračunati završni radovi, kao što su demontiranje spremišta i instalacija potrebnih za gradnju.</t>
    </r>
  </si>
  <si>
    <t>B.</t>
  </si>
  <si>
    <t>Vrtno tehnički radovi</t>
  </si>
  <si>
    <t>C.</t>
  </si>
  <si>
    <t>Radovi s biljnim materijalom</t>
  </si>
  <si>
    <t>D.</t>
  </si>
  <si>
    <t>Održavanje zelenila</t>
  </si>
  <si>
    <t>Opći uvjeti uz troškovnik</t>
  </si>
  <si>
    <t>Biljni materijal - opći uvjeti</t>
  </si>
  <si>
    <t>TROŠKOVNIK KRAJOBRAZNOG UREĐENJA</t>
  </si>
  <si>
    <t>A.</t>
  </si>
  <si>
    <t xml:space="preserve"> Pripremni i zemljani radovi</t>
  </si>
  <si>
    <t>A.01.</t>
  </si>
  <si>
    <t>Geodetski radovi na iskolčenju svih elemenata krajobraznog uređenja.</t>
  </si>
  <si>
    <t>Geodetski radovi na iskolčenju svih elemenata krajobraznog uređenja. Uključuju sva mjerenja u vezi prijenosa podataka iz projekta na teren i obrnuto. Postavljanje i održavanje dobro uočljivih iskolčenih oznaka na terenu od početka radova do primopredaje radova te izradu snimke izvedenog stanja. Iskolčavanje prema planu sadnje, drveće pojedinačno, grmlje i pokrivače tla po grupaciji. Kolčići za označavanje trebaju biti obojeni bijelom bojom visine 30-40cm kako bi bili uočljivi u visokoj travi. Kolčići za označavanje ostaju u zemlji i nakon sadnje sve dok biljka ne dostigne svoju punu visinu kako se sadnice nebi oštetile prilikom radova održavanja.</t>
  </si>
  <si>
    <t>Obračun - komplet</t>
  </si>
  <si>
    <t>A.02.</t>
  </si>
  <si>
    <t>Čišćenje i priprema terena.</t>
  </si>
  <si>
    <t>A.03.</t>
  </si>
  <si>
    <t xml:space="preserve">Mehanička zaštita raslinja. </t>
  </si>
  <si>
    <t xml:space="preserve">Mehanička zaštita stabala od oštećenja prilikom izvedbe građevinskih radova. Zaštita se postavlja u vidu drvene oplate oko stabala visine do 2 m, u svrhu sprečavanja oštećenja prilikom izvođenja radova mehanizacijom. </t>
  </si>
  <si>
    <t>Obračun po 1 kom ograđenog stabla.</t>
  </si>
  <si>
    <t>A.04.</t>
  </si>
  <si>
    <t>Strojni iskop neplodnog sloja tla za sadnju.</t>
  </si>
  <si>
    <t>A.05.</t>
  </si>
  <si>
    <t>Nabava, doprema i razastiranje plodne zemlje.</t>
  </si>
  <si>
    <t>Nabava, doprema i razastiranje plodne zemlje na svim zelenim površinama u sloju od 30,00 cm, sa grubim planiranjem uz prethodno rahljenje zemljane površine prije navoženja plodne zemlje.</t>
  </si>
  <si>
    <t>Ukupna količina uvećana za 25% zbog slijeganja tla.</t>
  </si>
  <si>
    <t>Pripremni i zemljani radovi ukupno:</t>
  </si>
  <si>
    <t>B.01.</t>
  </si>
  <si>
    <t>Mineralni malč (lomljeni kamen) i geotekstil</t>
  </si>
  <si>
    <t>B.02.</t>
  </si>
  <si>
    <t>Razdjelni rubnjak.</t>
  </si>
  <si>
    <t xml:space="preserve">Ovom stavkom obuhvaćena je dobava i ugradnja gotovih plastičnih rubnjaka širine 100 mm, koji se postavljaju između pokrivača tla, malčiranih površina, površina prekrivenih kamenom sitneži i travnjaka. Rubnjak je potrebno savijati prema nacrtu. Rubnjaci se postavljaju utiskivanjem u tlo. Gornji rub razdjelnog rubnjaka postavlja se u nivou površina uz koje se postavljaju. U cijenu je uključen sav potreban materijal i rad. </t>
  </si>
  <si>
    <t>Vrtno tehnički radovi ukupno:</t>
  </si>
  <si>
    <t>C.01.</t>
  </si>
  <si>
    <t>Sadnja grmlja.</t>
  </si>
  <si>
    <t>Sadnja grmlja s izmjenom 100 % zemlje: iskop jame dim. 50x50x40 cm, odnosno dimenzija prilagođenih veličini korijenove grude – bale, rahljenje dna jame, gnojenje s 20 lit. komposta po jami, sadnja,  jednokratno zalijevanje. Sadnice saditi načinom u trokut u razmacima optimalnim za pojedinu vrstu.</t>
  </si>
  <si>
    <t>Obračun po komadu posađenog grma (bez dobave biljnog materijala).</t>
  </si>
  <si>
    <t>C.02.</t>
  </si>
  <si>
    <t>Sadnja pokrivača tla i puzavica</t>
  </si>
  <si>
    <t>Priprema površine frezanjem uz gnojenje s 10 lit. komposta po m², fino planiranje površine, jednokratno zalijevanje. Sadnice saditi načinom u trokut u razmacima optimalnim za pojedinu vrstu.</t>
  </si>
  <si>
    <t>Obračun po komadu posađene sadnice (bez biljnog materijala)</t>
  </si>
  <si>
    <t>C.03.</t>
  </si>
  <si>
    <t>Sadnja stabala</t>
  </si>
  <si>
    <t>Sadnja drveća s izmjenom 50% zemlje: Iskop jame promjera 100 x 80 cm dubine, odnosno dimenzija prilagođenih veličini korijenove grude – bale, rahljenje dna jame, gnojenje s 50 lit. komposta po jami, sadnja, učvršćivanje sadnice povezivanjem jutenom trakom s 3 (tri) tokarena kolca za koljenje stabala dimenzija ø 5-10 cm i duljine 3-4 m. 60x3=180</t>
  </si>
  <si>
    <t>C.04.</t>
  </si>
  <si>
    <t>Uklanjanje postojećih stabala.</t>
  </si>
  <si>
    <t>C.05.</t>
  </si>
  <si>
    <t>Uklanjanje postojećeg grmlja.</t>
  </si>
  <si>
    <t>C.06.</t>
  </si>
  <si>
    <t>Sanacija postojećih stabala.</t>
  </si>
  <si>
    <t>C.07.</t>
  </si>
  <si>
    <t>Izvedba novih travnjaka.</t>
  </si>
  <si>
    <t>Izvedba travnjaka na prethodno pripremljenim površinama. Stavka obuhvaća pripremu površine za sjetvu frezanjem uz gnojenje s 5 lit. komposta po m², fino planiranje površine, dobava travne smjese (Festuca arundinacea ''Durango''  80%, Lolium perenne 10%, Cynodon dactylon 10%), sjetva 4-5 dkg/m², ježenje, valjanje, jednokratno zalijevanje.</t>
  </si>
  <si>
    <t>C.08.</t>
  </si>
  <si>
    <t>Nabava sadnica i dovoz do mjesta sadnje.</t>
  </si>
  <si>
    <t xml:space="preserve">Sav biljni materijal mora imati zdravstvene certifikate i garanciju o vrsti i varijetetu. Sve vrste moraju biti dopremljene na gradilište sa zaštićenim korijenovim sustavom, tj. balirane ili kontejnirane (školovanjem) povezane krošnje sa čitljivom etiketom i prema navedenoj specifikaciji,  A-kvalitete,  (iste visine, habitusa i rasporeda grana). Projektant i nadzorni inženjer potvrđuju kvalitetu sadnica prije sadnje. U slučaju da postoji opravdan razlog eventualne zamjene vrste za drugu vrstu ili kultivar u radu na terenu, promjena mora biti u pismenom suglasju s projektantom, nadzornim inženjerom i predstavnikom investitora, prema pravilima struke. </t>
  </si>
  <si>
    <t>Obračun po komadu dobavljene sadnice:</t>
  </si>
  <si>
    <t>Grmlje:</t>
  </si>
  <si>
    <t>Rosmarinus officinalis - min. h= 40/60 cm, r (razmak sadnje)= 50cm</t>
  </si>
  <si>
    <t>Nerium oleander - min. h=150 cm, r=100cm</t>
  </si>
  <si>
    <t>Euonymus Pulchellus -min. h= 20 cm, r=30cm</t>
  </si>
  <si>
    <t>Pokrivači tla i puzavice:</t>
  </si>
  <si>
    <t>Senecio serpens -  min. h= 10 cm, r=20cm</t>
  </si>
  <si>
    <t>Stabla:</t>
  </si>
  <si>
    <t>Cercis siliquastrum  - min. h= 220 cm</t>
  </si>
  <si>
    <t>Tilia platyphyllos - min. h= 300/350 cm</t>
  </si>
  <si>
    <t>Pinus pinea - pinija - min. h= 400 cm</t>
  </si>
  <si>
    <t>Radovi s biljnim materijalom ukupno:</t>
  </si>
  <si>
    <t>D.01.</t>
  </si>
  <si>
    <t>Ovim cijenama obuhvaćeni su troškovi svih pripremnih i završnih radova koji se ne plaćaju posebno, kao i mehanizacija, spremišta i sve vrste privremenih instalacija, izrada i održavanje privremenih služnih puteva, sva sredstva za prijenos alata i pribora, priprema i obrada materijala, čuvarska služba 24 h/dan, odnosno sve što je potrebno ili neposredno potrebno za pravilno izvršenje radova. U cijenu su također uračunati završni radovi, kao što su demontiranje spremišta i instalacija potrebnih za gradnju.</t>
  </si>
  <si>
    <t xml:space="preserve">Samo tako utvrđeni radovi mogu se uzeti u obzir kod izrade privremenog ili konačnog obračuna radova.
U svim slučajevima potrebe izmjena ili nadopune projekta ili njegovih dijelova, odluku o tome donosit će sporazumno projektant, nadzorni inženjer (kao predstavnik investitora) i predstavnik izvođača, a tu svoju odluku unosit će u građevinski dnevnik.
</t>
  </si>
  <si>
    <t>Sve izmjene i dopune projekta, ili njegovih dijelova, za koje se po građevinskom dnevniku ne može dokazati da su vjerodostojni opisanom postupku neće se obračunati niti u privremenom, niti u konačnom obračunu.</t>
  </si>
  <si>
    <t>REKAPITULACIJA KRAJOBRAZNO UREĐENJE:</t>
  </si>
  <si>
    <t>PRIPREMNI I ZEMLJANI RADOVI</t>
  </si>
  <si>
    <t>VRTNO TEHNIČKI RADOVI</t>
  </si>
  <si>
    <t>RADOVI S BILJNIM MATERIJALOM</t>
  </si>
  <si>
    <t>ODRŽAVANJE ZELENILA</t>
  </si>
  <si>
    <t>KRAJOBRAZNO UREĐENJE UKUPNO:</t>
  </si>
  <si>
    <t>Izvođač je dužan pridržavati se svih važećih zakona i propisa iz područja gradnje, hrvatskih normi, "Općih tehničkih uvjeta za radove na cestama" (Zagreb, IGH, izdanje 2001. god.). Svi radovi moraju se izvesti solidno i stručno prema važećim propisima i pravilima dobrog zanata.</t>
  </si>
  <si>
    <t>U stavkama, gdje se radi definiranja tehničkih svojstava i minimalnih tehničkih karakteristika navodi tip ili proizvođač predmeta nabave nudi se predmet nabave kao navedeni ili jednakovrijedan. U stavkama gdje se navodi određeni proizvod s dodatkom "ili jednakovrijedan", ponuditelj mora na za to predviđenim praznim mjestima troškovnika, prema odgovarajućim stavkama, navesti podatke o proizvodu i tipu odgovarajućeg proizvoda koji nudi te priložiti dokaze iz kojih će se vidjeti karakteristike jednakovrijednih materijala ili proizvoda koje ponuditelj nudi za stavke troškovnika gdje je ta mogućnost predviđena. Proizvodi koji su u dokumentaciji za nadmetanje navedeni kao primjeri smatraju se ponuđenima ako ponuditelj ne navede nikakve druge proizvode na za to predviđenom mjestu troškovnika predmeta nabave.</t>
  </si>
  <si>
    <t>Jedinične cijene obuhvaćaju izradu geodetskog snimka izvedenog stanja (6 primjeraka), predanog i ovjerenog u katastru, izradu tehničke dokumentacije izvedenog stanja (6 primjeraka) koja uključuje izradu uputa za rukovanje i održavanje ugrađene opreme, obuku korisnika i izradu svih protokola o ispitivanju. Uključena je sva dokumentacija i troškovi potrebni za tehnički pregled.</t>
  </si>
  <si>
    <t>REKAPITULACIJA - INTERNE PROMETNE POVRŠINE</t>
  </si>
  <si>
    <t>A1</t>
  </si>
  <si>
    <t>PRIPREMNI RADOVI</t>
  </si>
  <si>
    <t>A2</t>
  </si>
  <si>
    <t>A3</t>
  </si>
  <si>
    <t>KOLNIČKA KONSTRUKCIJA</t>
  </si>
  <si>
    <t>A4</t>
  </si>
  <si>
    <t>PROMETNA OPREMA I SIGNALIZACIJA</t>
  </si>
  <si>
    <t>INTERNE PROMETNE POVRŠINE UKUPNO:</t>
  </si>
  <si>
    <t>Napomena:</t>
  </si>
  <si>
    <t>INTERNE PROMETNE POVRŠINE</t>
  </si>
  <si>
    <t>A1.</t>
  </si>
  <si>
    <t>Geodetski radovi</t>
  </si>
  <si>
    <t>(OTU I st. 1-02.).</t>
  </si>
  <si>
    <t>Geodetski radovi pri iskolčenju, iskolčenje i građenje obuhvaćaju:</t>
  </si>
  <si>
    <t>a) iskolčenje osi prometnica sa čvrstim oznakama na terenu i osiguranje tjemena</t>
  </si>
  <si>
    <t>b)  iskolčenje poprečnih profila i iskolčenje kompletne prometne površine</t>
  </si>
  <si>
    <t xml:space="preserve">c) sva mjerenja koja su u vezi s prijenosom podataka iz projekata na teren i obrnuto, za sve vrijeme građenja </t>
  </si>
  <si>
    <t xml:space="preserve">d) održavanje iskolčenih oznaka na terenu u cijelom razdoblju od početka radova do predaje radova investitoru i </t>
  </si>
  <si>
    <t>e) prije početka radova potrebno je "grubo iskolčiti" cijelu situaciju, sve objekte, instalacije i ceste, da se ustanovi točnost parcele i površine za građenje, te suradnja sa projektantom</t>
  </si>
  <si>
    <t xml:space="preserve">f) izradu snimka izvedenog stanja. </t>
  </si>
  <si>
    <t xml:space="preserve">Rad se mjeri u m2 zahvata u skladu s projektima. Osiguranje osi, održavanje i obnova osi i drugih točaka nužnih za uspješno izvođenje radova za sve vrijeme građenja, odnosno poslovi opisani u potpoglavlju 1-02 OTU te potreban materijal I troškovi prijevoza vezani uz taj radu plaćaju se po m2 zahvata.  </t>
  </si>
  <si>
    <t>Oko 5.000 m2</t>
  </si>
  <si>
    <t xml:space="preserve">Ručno otkopavanje rovova (šlicanje) za detekciju instalacija </t>
  </si>
  <si>
    <t>(OTU I st.1-03.5; II st.2-05 ).</t>
  </si>
  <si>
    <t>Ručni otkop rovova na mjestima gdje postoji sumnja da bi se mogle nalaziti još neke podzemne instalacije, što treba istražiti na trasi.</t>
  </si>
  <si>
    <t>Izvođač je dužan ishoditi katastarske planove i karte položaja postojećih instalacija kod nadležnih službi, te na temelju njih odrediti pozicije probnih rovova.</t>
  </si>
  <si>
    <t>Ova stavka obuhvaća slijedeće radove:</t>
  </si>
  <si>
    <t xml:space="preserve"> - ručni otkop rova uz pažnju da se ne ošteti instalacija, do dubine 1.8 m s mogućim razupiranjem,</t>
  </si>
  <si>
    <t xml:space="preserve"> - po potrebi zatrpavanje rova,</t>
  </si>
  <si>
    <t>Izrada radova, obračun radova i kontrola kvalitete prema OTU t. 2-05.</t>
  </si>
  <si>
    <t>Rušenje i odstranjivanje slojeva postojeće kolničke konstrukcije - asfaltirane površine i pješačke staze</t>
  </si>
  <si>
    <t>Ove radove treba izvoditi specijalnim strojevima namjenjenim za tu vrstu radova. Slojevi se moraju pažljivo rušiti i uklanjati u blizini dijelova pojedinih instalacija koje se zadržavaju (ventili, škrinjice, poklopci, revizijska okna, zasunske komore, hidranti, zdenci kabelske kanalizacije i pojedine plitke instalacije).</t>
  </si>
  <si>
    <t>U jediničnoj cijeni ove stavke obuhvaćeno je slijedeće:</t>
  </si>
  <si>
    <t>- razbijanje kolnika specijalnim strojevima,</t>
  </si>
  <si>
    <t>- usitnjavanje dijelova kolnika u manje dijelove prikladne za utovar,</t>
  </si>
  <si>
    <t>Izvedba i kontrola kakvoće i obračun prema Općim tehničkim uvjetima za radove na cestana, IGH 2001.(OTU), 1. Poglavlje; odredba 1-03.2.</t>
  </si>
  <si>
    <t>1.3.1.</t>
  </si>
  <si>
    <t xml:space="preserve"> - asfaltirani kolnik</t>
  </si>
  <si>
    <t>1.3.2.</t>
  </si>
  <si>
    <t xml:space="preserve"> - šljunčane staze</t>
  </si>
  <si>
    <t>Rušenje, demontaža i odstranjivanje postojećih betonskih rubnjaka i parkovnih rubnjaka (raznih dimenzija),</t>
  </si>
  <si>
    <t>Ova stavka obuhvaća:</t>
  </si>
  <si>
    <t>vađenje i usitnjavanje rubnjaka u dijelove prikladne za utovar,</t>
  </si>
  <si>
    <t>Rušenje i uklanjanje postojećih slivnika, monolitnih, s utovarom i prijevozom na mjesto oporabe ili zbrinjavanja, te zatrpavanjem rupe i uređenjem okoliša nakon rušenja. Stavka obuhvaća sav rad i opremu potrebnu za potpuno dovršenje stavke. Obračun je po komadu porušenog i uklonjenog slivnika.</t>
  </si>
  <si>
    <t>Zaštita postojećih komunalnih ili drugih instalacija koje ostaju u prometnici</t>
  </si>
  <si>
    <t>Stavka i njezina jedinična cijena obuhvaća:</t>
  </si>
  <si>
    <t>- odgovarajuću zaštitu tijekom izvođenja radova odgovarajućim tehnološkim postupkom,</t>
  </si>
  <si>
    <t>- uređenje okolnog terena,</t>
  </si>
  <si>
    <t xml:space="preserve">Stavka obuhvaća ručni otkop zemlje oko instalacija s odbacivanjem zemlje ili utovarom i odvozom do 25 km (po odredbi nadzornog inženjera), oblaganje instalacija betonskim ili PVC prefabrikatima polucijevima Ø 10 do 15 cm prema zahtjevu komunalnih tvrtki i upisu u građ. dnevnik. Stavka uključuje i betoniranje zaštitnog sloja betona oko polucijevi betonom C12/16 u količini do 0,15 m3/m1. </t>
  </si>
  <si>
    <t>Obračun izvedenih radova: po (od strane nadzornog inženjera priznatim) stvarno izvršenim količinama po jedinicama mjere iz troškovnika.</t>
  </si>
  <si>
    <t>Dodatni zahtjevi: Premještanje treba obaviti na način kojim se neće nanositi šteta na ostalim dijelovima ceste, te građevinama i posjedima uz cestu. Sve eventualno nastale štete izvoditelj treba kvalitetno sanirati o vlastitom trošku.</t>
  </si>
  <si>
    <t>Za uklanjanje i postavljanje na novu lokaciju treba imati suglasnost vlasnika.</t>
  </si>
  <si>
    <t>Prilagođavanje novoj niveleti poklopaca komunalnih instalacija s nabavom NOVIH POKLOPACA.</t>
  </si>
  <si>
    <t>- uklanjanje i zaštita kod iskopa okvira sa poklopcem</t>
  </si>
  <si>
    <t>- iskop i štemanje betona oko poklopca</t>
  </si>
  <si>
    <t>- nabava i doprema novog poklopca</t>
  </si>
  <si>
    <t xml:space="preserve">- postavljanje na novu kotu i betoniranje istih </t>
  </si>
  <si>
    <t xml:space="preserve">- zatpavanje oko poklopaca uz nabijanje materijala </t>
  </si>
  <si>
    <t>1.7.1.</t>
  </si>
  <si>
    <t xml:space="preserve"> - poklopaca revizionih okana - novi (C250 kN)</t>
  </si>
  <si>
    <t>1.7.2.</t>
  </si>
  <si>
    <t xml:space="preserve"> - slivničke rešetke - nove (C250 kN)</t>
  </si>
  <si>
    <t>Čišćenje okoliša</t>
  </si>
  <si>
    <t>PRIPREMNI RADOVI UKUPNO:</t>
  </si>
  <si>
    <t xml:space="preserve">Iskop površinskog sloja humusa </t>
  </si>
  <si>
    <t>2800m2</t>
  </si>
  <si>
    <t>Široki iskop</t>
  </si>
  <si>
    <t>(OTU II st. 2-02)</t>
  </si>
  <si>
    <t>264,79m3</t>
  </si>
  <si>
    <t>(OTU II st. 2-09)</t>
  </si>
  <si>
    <t xml:space="preserve">Obuhvaća nabavu materijala iz pozajmišta, utovar, prijevoz, nasipanje, razastiranje, vlaženje ili sušenje, planiranje i zbijanje. </t>
  </si>
  <si>
    <t>Ukoliko se koristi materijal sa pozajmišta, u cijenu je uračunato i usitnjavanje materijala na potrebnu granulaciju za ugradnju;</t>
  </si>
  <si>
    <t>Nabava materijala doprema i izrada nasipa u slojevima ne većim od 40 cm, materijal i način ugradnje prema OTU 2-09.3.</t>
  </si>
  <si>
    <t>Ukupno:</t>
  </si>
  <si>
    <t xml:space="preserve">Uređenje temeljnog tla </t>
  </si>
  <si>
    <t>(OTU II st. 2-08)</t>
  </si>
  <si>
    <t>2.4.1.</t>
  </si>
  <si>
    <t>Mehaničkim zbijanjem</t>
  </si>
  <si>
    <t>(OTU II st. 2-08.1)</t>
  </si>
  <si>
    <t>Obuhvaća sav prijevoz i materijal, čišćenje, planiranje, izravnavanje usitnjenim kamenim materijalom, sušenje ili vlaženje i zbijanje.</t>
  </si>
  <si>
    <t>3786m2</t>
  </si>
  <si>
    <t>2.4.2.</t>
  </si>
  <si>
    <t>Uređenje temeljnog tla geotekstilom</t>
  </si>
  <si>
    <t>(OTU II 2-08.4)</t>
  </si>
  <si>
    <t>Obuhvaća dobavu geotekstila, pripremu tla, prijevoz, upotrebu opreme i rad na postavljanju geotekstila. Koristi se geotekstil namijenjen razdvajanju i pojačanju.</t>
  </si>
  <si>
    <t>prema HRN EN 13249:2016</t>
  </si>
  <si>
    <t>2.4.3.</t>
  </si>
  <si>
    <t xml:space="preserve">Izrada posteljice </t>
  </si>
  <si>
    <t>(OTU II st. 2-10)</t>
  </si>
  <si>
    <t>Obuhvaća materijal, grubo i fino planiranje i nabijanje do tražene zbijenosti.</t>
  </si>
  <si>
    <t xml:space="preserve">Izrada posteljice od kamenog materijala                
(OTU II st. 2-10.2) </t>
  </si>
  <si>
    <t>ZEMLJANI RADOVI UKUPNO:</t>
  </si>
  <si>
    <t>Nosivi sloj od kamenog materijala</t>
  </si>
  <si>
    <t>(OTU III st.5-01)</t>
  </si>
  <si>
    <t xml:space="preserve">Nosivi sloj izvodi se od mehanički zbijenog zrnatog kamenog materijala. Obuhvaća nabavu materijala, prijevoz, upotrebu opreme te sav rad na izradi i ugradnji sloja. </t>
  </si>
  <si>
    <t>Nakon preuzimanja ispitanog planuma u pogledu zabijenosti, ravnosti projektiranih nagiba, a sve prema važečim normama, pristupa se izradi nosivog sloja od drobljenog kamenog materijala.</t>
  </si>
  <si>
    <t>Za izradu ovog sloja treba upotrijebiti drobljeni kameni materijal za koji je pribavljen atest o njegovoj podobnosti za izradu nosivog sloja.</t>
  </si>
  <si>
    <t>Kameni materijal se mora navoziti (navlačiti) tako da se ne ošteti izvedeni profil posteljice.</t>
  </si>
  <si>
    <t>Sve nepravilnosti utvrđene za vrijeme zbijanja mora izvođač o svom trošku ukloniti.</t>
  </si>
  <si>
    <t>Sva tekuća i kontrolna ispitivanja treba vršiti prema važećim standardima i propisima u toku građenja.</t>
  </si>
  <si>
    <t>3.1.1.</t>
  </si>
  <si>
    <t>3.1.2.</t>
  </si>
  <si>
    <t>Izrada sloja za izravnavanje od nevezanog kamenog materijala ispod nogostupa.</t>
  </si>
  <si>
    <t>Dobava, doprema te ugradnja kamenog materijala. Materijal je potrebno sabiti u slojevima do 5 cm na potrebnu zbijenost odnosno fino isplanirati s točnošću ±2 cm.</t>
  </si>
  <si>
    <t>Nosivi sloj od asfaltbetona AC 22 base 50/70</t>
  </si>
  <si>
    <t>(OTU III st.5-04.).</t>
  </si>
  <si>
    <t>Izrada nosivog sloja AC 22 base 50/70, debljine 6,0 cm.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t>
  </si>
  <si>
    <t xml:space="preserve"> i tehničkim svojstvima i zahtjevima za građevne proizvode za proizvodnju asfaltnih mješavina i za asfaltne slojeve kolnika.</t>
  </si>
  <si>
    <t>Nosivi sloj od asfaltbetona AC 22 base 50/70, d = 6 cm</t>
  </si>
  <si>
    <t>Habajući sloj od asfaltbetona AC 8 surf 50/70</t>
  </si>
  <si>
    <t>(OTU III st.6-03).</t>
  </si>
  <si>
    <t xml:space="preserve">Izrada habajućeg sloja AC 8 surf 50/70, debljine prema projektu.  U cijeni su sadržani svi troškovi nabave materijala, proizvodnje i ugradnje asfaltne mješavine, prijevoz, oprema i sve ostalo što je potrebno za potpuno izvođenje radova. Obračun je po m2 gornje površine stvarno položenog i ugrađenog habajućeg sloja od asfaltbetona sukladno projektu. Izvedba i kontrola kakvoće prema HRN EN 13108-1 </t>
  </si>
  <si>
    <t xml:space="preserve"> - Habajući sloj od asfaltbetona AC 8 surf 50/70, d = 4 cm</t>
  </si>
  <si>
    <t xml:space="preserve"> - Habajući sloj od asfaltbetona AC 8 surf 50/70, d = 3 cm</t>
  </si>
  <si>
    <t xml:space="preserve">Betonski opločnik dimenzija 20×20,10×10 cm - obrada pjeskarena crna, d=6cm
Ugrađuje se u pješačke staze. </t>
  </si>
  <si>
    <t>Stavka obuhvaća nabavu, dopremu na gradilište i postavljanje opločnika uključivo s izvedbom podloge, te sav potreban dodatni rad i materijal  ako je potrebno za potpuno dovršenje rada.</t>
  </si>
  <si>
    <t xml:space="preserve">Opločnici su sukladni normi HRN EN 1339:2004, HRN EN 1339:2004/AC:2007 </t>
  </si>
  <si>
    <t>što podrazumjeva zadovoljenje visokih trajnosnih svojstava (mehanička otpornost, otpornost na djelovanje mraza i soli, otpornost na habanje i protukliznost). Opločnici se polažu na prethodno uređeni sloj nevezanog kamenog sloja 2-4 mm za niveliranje. Reške se zapunjavaju pijeskom za fugiranje.</t>
  </si>
  <si>
    <t>Betonski rigol</t>
  </si>
  <si>
    <t>(OTU II st.3-04.8.1.)</t>
  </si>
  <si>
    <t>Obuhvaća nabavu materijala, prijevoz, upotrebu opreme, te sav rad na izradi i ugradnji monolitnog ili predgotovljenog rigola uključujući, pripremu podloge, njegu, izradu dilatacija i uzdužnog spoja s kolnikom.</t>
  </si>
  <si>
    <t>Rigol od C 35/45, širine vodnog lica 0,50 m</t>
  </si>
  <si>
    <t>Betonski rubnjak</t>
  </si>
  <si>
    <t>(OTU II st.3-04.7.1.)</t>
  </si>
  <si>
    <t>Obuhvaća nabavu materijala, prijevoz, upotrebu opreme, te sav rad na izradi i ugradnji rubnjaka uključujući pripremu podloge, njegu, izradu dilatacija i uzdužnog spoja s kolnikom.</t>
  </si>
  <si>
    <t>prema HRN EN 1340:2004</t>
  </si>
  <si>
    <t>Rubnjak 15/25 cm,</t>
  </si>
  <si>
    <t>Rubnjak 8/20 cm,</t>
  </si>
  <si>
    <t>Rampa za osobe sa invaliditetom i smanjene pokretljivosti</t>
  </si>
  <si>
    <t>Nabava, doprema i polaganje tipskih betonskih elemenata debljine 8 cm na rampama za osobe sa invaliditetom i smanjene pokretljivosti u zoni pješačkih prijelaza. Polažu se u sloj kamenog granulata debljine 5 cm, veličine zrna 1-4 mm, pomiješanog sa 10% hidratiziranog vapna kao veziva. Cijela površina rampe od betonskih elemenata uokvirena je upuštenim betonskim rubnjacima dimenzija 8/20/50 cm, položen na betonsku podlogu od C12/16.</t>
  </si>
  <si>
    <t>Brtvene trake za vruću ugradbu na spojevima starog i novog asfalta</t>
  </si>
  <si>
    <t>Stavka obuhvaća nabavu, dopremu na gradilište i postavljanje brtvenih traka, te sav potreban dodatni rad i materijal  ako je potrebno za potpuno dovršenje rada.</t>
  </si>
  <si>
    <t>prema HRN EN 14188-1,3:2005</t>
  </si>
  <si>
    <t>Priključci na javne prometnice 30 m</t>
  </si>
  <si>
    <t>KOLNIČKA KONSTRUKCIJA UKUPNO:</t>
  </si>
  <si>
    <t>Prometni znakovi (okomita signalizacija)</t>
  </si>
  <si>
    <t>(OTU VI st. 9-01.).</t>
  </si>
  <si>
    <t>Tipski stupovi vertikalne signalizacije</t>
  </si>
  <si>
    <t xml:space="preserve">Dobava, montaža i ugradnja tipskih pocinčanih stupova Ø 63,5 mm na koji se ugrađuju prometni znakovi. Obračun se vrši po komadu, a u cijenu uključen i iskop temelja stupa dubine min 70 cm, dobavu betona klase C25/30 i ugradnju stupa s ankerom na donjem dijelu u beton s min. 0,2 m³ betona po jednom stupu. </t>
  </si>
  <si>
    <t>Obračun po komadu ugrađenog stupa</t>
  </si>
  <si>
    <t>Stup dužine 3,50 - 3,80 m</t>
  </si>
  <si>
    <t>Prometni znakovi</t>
  </si>
  <si>
    <t>prema HRN EN 12899-1_3:2008</t>
  </si>
  <si>
    <t>Stavka obuhvaća dobavu i montažu prometnih znakova, koji se pričvršćuju na metalne stupove ili na tipske nosače. Znakovi su izrađeni s pojačanim okvirima, kao i s retroreflektirajućom folijom klase II stabilne na ultra ljubičasto zračenje apliciranom na aluminijsku podlogu debljine 2 mm.</t>
  </si>
  <si>
    <t>Obračun po komadu ugrađenog znaka.</t>
  </si>
  <si>
    <t>Znakovi izričitih naredbi - Ø 60 cm (B02)</t>
  </si>
  <si>
    <t>Znakovi obavijesti - 60×60 (C02, C39)</t>
  </si>
  <si>
    <t>Dopunske ploče - 60×30 cm (E11)</t>
  </si>
  <si>
    <t>Oznake na kolniku (vodoravna signalizacija)
II klasa retrorefleksije</t>
  </si>
  <si>
    <t>(OTU VI st. 9-02.).</t>
  </si>
  <si>
    <t>Stavka obuhvaća nabavu, dopremu i izradu elemenata horizontalne signalizacije s retroreflektivnim zrncima, retrorefleksije klasa II.</t>
  </si>
  <si>
    <t>prema HRN EN 1463-1:2009</t>
  </si>
  <si>
    <t>Puna rubna crta širine 10 cm (bijele boje) - H01</t>
  </si>
  <si>
    <t>m</t>
  </si>
  <si>
    <t>Isprekidana (3/3 m) razdjelna crta širine 10 cm (bijele boje) - H03</t>
  </si>
  <si>
    <t>Puna crta za zaustavljanje vozila širine 50 cm (bijele boje) - H14</t>
  </si>
  <si>
    <t>Oznaka osobe sa invaliditetom (žute boje) - H83</t>
  </si>
  <si>
    <t>Mjesta za parkiranje (žute boje) - H57</t>
  </si>
  <si>
    <t>Mjesta za parkiranje (bijele boje) - H61-1</t>
  </si>
  <si>
    <t>Taktilna površina sa reljefnom obradom</t>
  </si>
  <si>
    <t>Nabava i ugradnja  pristupačne taktilne površine sa reljefnom obradom/čepaste strukture visine do 5 mm na način da ne otežava kretanje invalidskih kolica, da je prepoznatljiva na dodir stopala ili bijelog štapa, da ne zadržava vodu, snijeg i prljavštinu i da se lako održava. Ugrađuje se na mjestu vitoperenja nogostupa u zoni pješačkog prijelaza. Obračunato po m2 ugrađene taktilne površine.</t>
  </si>
  <si>
    <t>PROMETNA OPREMA I SIGNALIZACIJA UKUPNO:</t>
  </si>
  <si>
    <t>Sve radove potrebno je izvesti prema opisima pojedine stavke troškovnika, u svemu prema projektu, tehničkom opisu, proračunima, shemama, detaljima i svim važećim tehničkim propisima, hrvatskim normama, odredbama Zakona o gradnji kao i uputama proizvođača materijala i opreme te pravilima elektrotehničke struke.</t>
  </si>
  <si>
    <t xml:space="preserve">Kod pripreme ponude, ponuditelj mora provjeriti rokove dobave materijala i opreme, rokove i način plaćanja, da bi izvršio ugovoreni rok bez kašnjenja i bez prava na alternative, a uzrokovano rokovima isporuke ili nestašicom materijala. </t>
  </si>
  <si>
    <t>Ponuđač može, prije davanja ponude, pregledati gradilište, pogledati sve mogućnosti prilaza i mogućnosti dostave i skladištenja materijala.</t>
  </si>
  <si>
    <t>Prije početka izvođenja radova, izvođač je dužan izvršiti pregled objekta i o eventualnim odstupanjima projekta od stvarnog stanja pismeno upozoriti investitora.</t>
  </si>
  <si>
    <t>Izvođač radova se mora upoznati s projektnom dokumentacijom prije početka izvođenja radova. Ako uoči nedostatke, treba odmah s uočenim nedostacima upoznati investitora (nadzornog inženjera) i projektanta.</t>
  </si>
  <si>
    <t>¸</t>
  </si>
  <si>
    <t>Prije početka radova treba odrediti točnu trasu kabela, a tek onda početi s polaganjem kabela i vodova i izvođenjem instalacija. Kod toga treba paziti na propisani razmak u odnosu na druge instalacije.</t>
  </si>
  <si>
    <t xml:space="preserve">Mijenjanje projekta od strane izvođača bez pismenih odobrenja investitora (nadzornog inženjera) i projektanta nije dozvoljeno.  </t>
  </si>
  <si>
    <t>Izvođač treba tijekom izvođenja radova na objektu voditi građevinski dnevnik u koji upisuje početak izvođenja radova na objektu, svakodnevno upisuje broj ljudi na radu i poslove koje su obavili, a po potrebi i ostale stavke (vremenski uvjeti, temperatura). U knjigu nadzorni inženjer i investitor upisuju primjedbe na izvedene radove i eventualne promjene prema projektu.</t>
  </si>
  <si>
    <t>Radi normalnog odvijanja radova izvoditelj je dužan izvesti sve građevinske predradnje, osigurati prostoriju za smještaj materijala i alata.</t>
  </si>
  <si>
    <t>Sav korišteni materijal kod izvođenja instalacija mora odgovarati postojećim propisima i normama, kao i popisu u troškovniku. Radove treba izvesti točno po nacrtu i opisu, a po uputama projektanta i nadzornog inženjera. Radove izvesti stručno i solidno.</t>
  </si>
  <si>
    <t>Investitor je dužan da tijekom čitave izgradnje objekta osigura stručni nadzor nad izvođenjem radova.</t>
  </si>
  <si>
    <t>Tijekom izvođenja radova izvođač je dužan da sva nastala odstupanja trasa od onih predviđenih projektom unese u projekt, a po završetku radova treba predati investitoru projekt stvarno izvedenog stanja.</t>
  </si>
  <si>
    <t>Ako troškovnikom i tehničkim opisom nije drugačije navedeno, narudžba materijala obuhvaća isporuku pripadajućeg materijala i proizvoda uključujući istovar, skladištenje i otpremu do mjesta ugradnje.</t>
  </si>
  <si>
    <t>Za sav ugrađeni materijal i proizvode treba osigurati i priložiti atest o ispravnosti i kvaliteti, od ovlaštene organizacije. Ako nije u tekstu od strane investitora drugačije napisano, ponuđač se obvezuje za ponuđene proizvode, dokazati kvalitet proizvoda i priložiti atest ovlaštene organizacije. To naročito važi za proizvode kojima se kvaliteta (vrijednost) ne vidi na temelju tehničkih podataka.</t>
  </si>
  <si>
    <t>Naročitu pažnju, kod pakiranja, transporta i skladištenja na gradilištu, treba posvetiti kod:</t>
  </si>
  <si>
    <t>- razdjelnika
- uključnih uređaja 
- rasvjetnih tijela ili drugih osjetljivih dijelova uređaja.</t>
  </si>
  <si>
    <t>Zagađeni ili oštećeni dijelovi uređaja neće se preuzeti.</t>
  </si>
  <si>
    <t>Nadzorna služba mora imati uvid u terminski plan te se mora odazvati na svaki poziv. Za svako neopravdano produženje termina koje utvrdi nadzorna služba bit će u ugovoru određena kazna.</t>
  </si>
  <si>
    <t>Ako drugačije nije dogovoreno, izvođač treba, bez posebnih zahtjeva, čistiti redovno svoje radno mjesto. Izvođač mora u toku gradnje iz gradilišta odvesti svu građevinsku šutu, sav otpadni materijal i nepotrebne uređaje.</t>
  </si>
  <si>
    <t>Pri izvođenju radova izvođač je dužan voditi računa o već izvedenim radovima na objektu. Ako bi se izvedeni radovi pri montaži električnih instalacija nepotrebno i uslijed nemarnosti i nestručnosti oštetili, troškove štete snosit će izvođač instalacija.</t>
  </si>
  <si>
    <t>Rušenje i siječenje čeličnih armirano betonskih greda i stupova ne smije se vršiti bez znanja i odobrenja nadzornog inženjera za ove radove.</t>
  </si>
  <si>
    <t>Svaki izvođač ima pravo izbora kome će dati ispitati kvalitetu i funkcionalnost, no to svakako mora biti ovlaštena organizacija. Troškove ispitivanja snosi izvođač elektroradova.</t>
  </si>
  <si>
    <t>Ugovorene cijene su prodajne cijene Izvoditelja i one obuhvaćaju:</t>
  </si>
  <si>
    <t>Sav potrebiti rad i materijal za izradu kompletne pozicije troškovnika, sve potrebite prijevoze i prenose, uskladištenja, skele i unutarnje komunikacije na gradilištu te faktore radne snage i poslovanja tvrtke izvoditelja. Gotovost svake stavke je do njezine pune funkcije primljene od investitora.</t>
  </si>
  <si>
    <t>Projektant garantira za ispravan rad instalacija samo uz uvjet da su izvedene točno prema projektu bez ikakvog odstupanja od istoga, kao i uz uvjet da su pri izradi instalacija upotrebljeni samo prvorazredni materijali predviđeni ovim projektom. Ukoliko bi bilo koji element bio zamijenjen nekim drugim tipom bez prethodne suglasnosti Projektanta, Projektant ne snosi nikakvu odgovornost za neispravan rad instalacija, već ista automatski prelazi na Izvoditelja.</t>
  </si>
  <si>
    <t>Nabava, razvrstavanje, sortiranje te predaja Investitoru na uporabu certifikata, atesta i garancija sveukupnog ugrađenog materijala  i opreme na građevini, ispitivanja funkcije moraju odgovarati odredbama: Zakona o gradnji, Zakona o zaštiti na radu, Zakona o zaštiti od požara, a ti troškovi su sadržani u pojedinim stavkama troškovnika (treba ih uračunati)</t>
  </si>
  <si>
    <t>U slučaju da Izvoditelj radova izvede neke radove čiji bi kvalitet bio u suprotnosti s predviđenom kvalitetom i opisom, dužan je o svom trošku iste demontirati i ukloniti te ponovo izvesti onako kako je to postavljeno projektom.</t>
  </si>
  <si>
    <t>Ako se ukaže potreba izvedbe radova koji nisu predviđeni troškovnikom, Izvoditelj radova mora prethodno za izvedbu istih dobiti odobrenje od nadzornog inženjera te sa istim utvrditi cijenu izvedbe, sastaviti ponudu i radove ugovoriti s Investitorom.</t>
  </si>
  <si>
    <t>Sve stavke moraju se količinski kontrolirati prije narudžbe.</t>
  </si>
  <si>
    <t>Puštanje instalacije u eksploataciju dozvoljeno je tek nakon obavljenog tehničkog pregleda i dobivanja uporabne dozvole.</t>
  </si>
  <si>
    <t xml:space="preserve">Prije stavljanja instalacije u pogon i tehničkog pregleda izvođač je dužan izvršiti mjerenja i ispitivanja u svemu prema zahtijevima iz projekta. Za sva mjerenja i ispitivanja koja su izvršena sastaviti odgovarajuće izvještaje, a sva potrebna mjerenja moraju biti uračunati u jedinične cijene i neće se posebno plaćati izuzev ako je to izričito stavkom troškovnika traženo i nuđeno. Izvođač radova dužan je po završetku radova dostaviti investitoru upute za rukovanje instalacijama i uređajima na hrvatskom jeziku. </t>
  </si>
  <si>
    <t>Izvođač za svoje radove daje garanciju koja mora biti minimalno dvije godine. Garantni rok počinje teći od dana primopredaje objekta na uporabu investitoru. Izvođač je dužan otkloniti sve nedostatke u garantnom roku. Ako se izvođač ne odazove na poziv investitora da otkloni nedostatke, investitor će iste otkloniti po trećem licu na teret izvođača.</t>
  </si>
  <si>
    <t>U radove za izradu predmetnih električnih instalacija: montažu razvodnih ormara, polaganje vodova i pripadajućeg instalacionog materijala, opreme i uređaja uračunati su svi potrebni radovi. Troškovima obuhvatiti sve potrebne pripremno završne radove ( izrada skela, obilježavanje trasa, dubljenje zidova za polaganje kabela i plastičnih cijevi, zatvaranje otvora u zidu žbukom i gletanjem, bušenje prodora kroz zidove, čiščenje otpada nakon završenih radova, potrebne kontrole ispitivanja i drugo). U izradi razvodnih ormara uračunati su sitni i spojni materijal bravice, zaštitne maske i izolacijske ploče, natpisi strujnih krugova, oznake karakterističnih vrijednosti pojedinih elemenata, postavljanje oznaka na kućišta (opasnost od električnog udara zaštitne mjere, obilježavanje ) te postavljanje sheme izvedenog stanja. Svaki kabel deblji od 2.5 mm² koji ulazi u razvodni ormar i izlazi iz ormara potrebno je označiti plastificiranom natpisnom pločicom sa oznakom ulaza ili izlaza, tipa kabela i nazivom strujnog kruga na koji se spaja kabel. Naročitu pažnju potrebno je povezivanju metalnih masa u jednu galvansku i uzemljenu cjelinu.</t>
  </si>
  <si>
    <t>U cijenu proizvoda i radova potrebno je uračunati trošak građevinskog priključka električne energije za potrebe gradilišta izvedenog podzemnim kabelima i odgovarajućim priključno mjernim ormarom ili iznajmljivanjem privremene niskonaponske transformatorske stanice ukoliko lokalni distributer ne može osigurati potrebnu snagu za potrebe gradilišta. Sva elektrotehnička instalacija na gradlištu i sva oprema uključivo razvodne ormare mora zadovoljavati minimalno zahtjeve Pravilnika o zaštiti na radu na privremenim ili pokretnim gradilištima i pripadajućih normi.</t>
  </si>
  <si>
    <t>RASVJETA</t>
  </si>
  <si>
    <t>RAZVODNI ORMARI</t>
  </si>
  <si>
    <t>Glavni razdjelnik objekta GRO</t>
  </si>
  <si>
    <t/>
  </si>
  <si>
    <t>grebenasta sklopka, 0-1, 20A, 1-polna</t>
  </si>
  <si>
    <t>Razdjelnik sigurnosnih potrošača R-SP</t>
  </si>
  <si>
    <t>Razdjelnik R-1</t>
  </si>
  <si>
    <t>Razdjelnik R-1.3</t>
  </si>
  <si>
    <t>Razdjelnik R-1.5</t>
  </si>
  <si>
    <t>Razdjelnik sobe R-S</t>
  </si>
  <si>
    <t>REKAPITULACIJA - ELEKTRIČNIH INSTALACIJA</t>
  </si>
  <si>
    <t>ELEKTRIČNE INSTALACIJE UKUPNO:</t>
  </si>
  <si>
    <t>UKUPNO RAZVODNI ORMARI:</t>
  </si>
  <si>
    <t>RASVJETA (unutarnja i vanjska)</t>
  </si>
  <si>
    <t>Minimalni tehnički uvjeti - kriterij kvalitete:</t>
  </si>
  <si>
    <t>Obračun po kom</t>
  </si>
  <si>
    <t>Kriteriji mjerodavni za ocjenu jednakovrijednosti:</t>
  </si>
  <si>
    <t xml:space="preserve">Dobava, isporuka, i montaža stolne radne svjetiljke sa svim potrebnim priborom, priključnim materijalom i elementima. 
          </t>
  </si>
  <si>
    <t>Dobava, montaža i spajanje nadgradnog senzora visoke osjetljivosti za mjerenje ambijentalnog svjetla, sa detekcijom prisutnosti i pokreta 360°, sa obuhvatom detekcije roto-simetrične karakteristike, za upravljanje digitalnim adresabilnim elektroničkim predspojnim napravama kojima se može prigušiti nivo rasvijetljenosti, namijenjen za hodnike, mehaničke zaštite IP20, sukladno HRN EN 60529+A1 ili jednakovriejdno. Oznaka u projektu "PD2-SM DALI"</t>
  </si>
  <si>
    <t>41.</t>
  </si>
  <si>
    <t>42.</t>
  </si>
  <si>
    <t>43.</t>
  </si>
  <si>
    <t>44.</t>
  </si>
  <si>
    <t>45.</t>
  </si>
  <si>
    <t>46.</t>
  </si>
  <si>
    <t xml:space="preserve">NAPOMENA: Rasvjetni stup se montira na za to predviđeni betonski temelj, minimalnih dimenzija 70x70x85cm, uz moguće odstupanje ±2%. Temelji rasvjetnih stupova projektirani su kao betonski blok temelji, za tla čija je nosivost tla σdop,tla≤20N/cm2, a temelji se izrađuju od minimalno 0.42m³ betona minimalne kvalitete MB-15, uz moguće odstupanje ±2%. Temeljni vijci 4xM24. U koliko se stupovi temelje na zelenim površinama, potrebno je gornji dio temelja izdignuti cca 10 cm, uz moguće odstupanje ±2%.  </t>
  </si>
  <si>
    <t>47.</t>
  </si>
  <si>
    <t>48.</t>
  </si>
  <si>
    <t xml:space="preserve">NAPOMENA: Rasvjetni stup se montira na za to predviđeni betonski temelj, minimalnih dimenzija 110x110x110cm, uz moguće odstupanje ±2%. Temelji rasvjetnih stupova projektirani su kao betonski blok temelji, za tla čija je nosivost tla σdop,tla≤20N/cm2, a temelji se izrađuju od minimalno 1.37m³ betona minimalne kvalitete MB-20, uz moguće odstupanje ±2%. Temeljni vijci 4xM27. U koliko se stupovi temelje na zelenim površinama, potrebno je gornji dio temelja izdignuti cca 10 cm, uz moguće odstupanje ±2%.  </t>
  </si>
  <si>
    <t>49.</t>
  </si>
  <si>
    <t xml:space="preserve">Programiranje i adresiranje sustava upravljanja rasvjetom. 
Izrada projekta dispozicije opreme i plana adresiranja. Usklađivanje specificirane opreme sa strujnim shemama i tlocrtima. 
Definiranje logike upravljanja i izrada plana rasvjetnih scena i krugova upravljanja rasvjetom </t>
  </si>
  <si>
    <t>50.</t>
  </si>
  <si>
    <t>UKUPNO RASVJETA (unutarnja i vanjska):</t>
  </si>
  <si>
    <t>SIGURNOSNA RASVJETA</t>
  </si>
  <si>
    <t>Dobava i isporuka, te montaža upravljačko/nadzornog uređaja (kompleta uređaja) za ispitivanje i nadzor sustava svjetiljaka (s vlastitim baterijama) sigurnosne rasvjete. Komplet s puštanjem u pogon sustava.</t>
  </si>
  <si>
    <t>Dobava i isporuka, te montaža ugradne sigurnosne /protupanične svjetiljke s LED izvorom svjetlosti; s asimetričnom karakteristikom, s baterijom za vlastito napajanje autonomije 3h; za spajanje na centralni nadzorni sustav; s automatskim adresiranjem svjetiljke.</t>
  </si>
  <si>
    <t>Oznaka u projekltu E1</t>
  </si>
  <si>
    <t>Dobava i isporuka, te montaža ugradne sigurnosne /protupanične svjetiljke s LED izvorom svjetlosti; sa simetričnom karakteristikom, s baterijom za vlastito napajanje autonomije 3h; za spajanje na centralni nadzorni sustav; s automatskim adresiranjem svjetiljke,</t>
  </si>
  <si>
    <t>Oznaka u projektu E2, E21</t>
  </si>
  <si>
    <t>Dobava i isporuka, te montaža ugradne sigurnosne /protupanične svjetiljke s LED izvorom svjetlosti; s asimetričnom karakteristikom za rasvjetu vatrogasne opreme, s baterijom za vlastito napajanje autonomije 3h; za spajanje na centralni nadzorni sustav; s automatskim adresiranjem svjetiljke,</t>
  </si>
  <si>
    <t>Oznaka u projektu E27</t>
  </si>
  <si>
    <t>Dobava i isporuka, te montaža nadgradne sigurnosne /protupanične svjetiljke s LED izvorom svjetlosti; sa simetričnom karakteristikom, s baterijom za vlastito napajanje autonomije 3h; za spajanje na centralni nadzorni sustav; s automatskim adresiranjem svjetiljke.</t>
  </si>
  <si>
    <t>Oznaka u projektu E4, E41</t>
  </si>
  <si>
    <t>Dobava i isporuka, te montaža nadgradne sigurnosne /protupanične svjetiljke s LED izvorom svjetlosti; s asimetričnom karakteristikom, s baterijom za vlastito napajanje autonomije 3h; za spajanje na centralni nadzorni sustav; s automatskim adresiranjem svjetiljke,</t>
  </si>
  <si>
    <t>Oznaka u projektu E9</t>
  </si>
  <si>
    <t>Dobava i isporuka, te montaža konzolne sigurnosne /protupanične svjetiljke s LED izvorom svjetlosti; s asimetričnom karakteristikom, s baterijom za vlastito napajanje autonomije 3h; za spajanje na centralni nadzorni sustav; s automatskim adresiranjem svjetiljke,</t>
  </si>
  <si>
    <t>Oznaka u projektu E9k</t>
  </si>
  <si>
    <t>Dobava i isporuka, te montaža nadgradne zidne sigurnosne s LED izvorom svjetlosti; s dvostranom piktogramskom oznakom, s baterijom za vlastito napajanje autonomije 3h; za spajanje na centralni nadzorni sustav; s automatskim adresiranjem svjetiljke,</t>
  </si>
  <si>
    <t>Dobava i isporuka, te montaža nadgradne stropne sigurnosne s LED izvorom svjetlosti; s dvostranom piktogramskom oznakom, s baterijom za vlastito napajanje autonomije 3h; za spajanje na centralni nadzorni sustav; s automatskim adresiranjem svjetiljke,</t>
  </si>
  <si>
    <t>Oznaka u projektu EX2</t>
  </si>
  <si>
    <t>Oznaka u projektu EX2-I</t>
  </si>
  <si>
    <t>Dobava i isporuka, te montaža ovjesne sigurnosne s LED izvorom svjetlosti; s dvostranom piktogramskom oznakom, s baterijom za vlastito napajanje autonomije 3h; za spajanje na centralni nadzorni sustav; s automatskim adresiranjem svjetiljke,</t>
  </si>
  <si>
    <t>Oznaka u projektu EX2o</t>
  </si>
  <si>
    <t>Oznaka u projektu EX6</t>
  </si>
  <si>
    <t>Oznaka u projektu EX7</t>
  </si>
  <si>
    <t>Oznaka u projektu EX7-I</t>
  </si>
  <si>
    <t>Dobava i isporuka, te montaža nadgradne zidne sigurnosne s LED izvorom svjetlosti; s jednostranom piktogramskom oznakom, s baterijom za vlastito napajanje autonomije 3h; za spajanje na centralni nadzorni sustav; s automatskim adresiranjem svjetiljke,</t>
  </si>
  <si>
    <t>Oznaka u projektu EX9</t>
  </si>
  <si>
    <t>Dobava i isporuka, te montaža stropne sigurnosne s LED izvorom svjetlosti; s dvostranom piktogramskom oznakom, s baterijom za vlastito napajanje autonomije 3h; za spajanje na centralni nadzorni sustav; s automatskim adresiranjem svjetiljke,</t>
  </si>
  <si>
    <t>Oznaka u projektu EX10</t>
  </si>
  <si>
    <t>Dobava i isporuka, te montaža konzolne sigurnosne s LED izvorom svjetlosti; s dvostranom piktogramskom oznakom, s baterijom za vlastito napajanje autonomije 3h; za spajanje na centralni nadzorni sustav; s automatskim adresiranjem svjetiljke,</t>
  </si>
  <si>
    <t>Oznaka u projektu EX10k</t>
  </si>
  <si>
    <t xml:space="preserve">Ispitivanje instalacije i uređaja sigurnosne i protupanične rasvjete, puštanje u rad te izdavanje protokola o upuštanju u funkciju sa atestima, educiranje korisnika. Uključena 2 dolaska na gradilište u cijenu. </t>
  </si>
  <si>
    <t>Dobava i isporuka, programskog paketa za nadzor i protokoliranje sustava sigurnosne rasvjete; za instalaciju na PC (bez PC), komplet s adapterom za spajanje i inicijalnim podešavanjem (na osnovu pripremljene dokumentacije izvedenog stanja,a prema uputama za spajanje i montažu)</t>
  </si>
  <si>
    <t>KABELI, KABELSKE POLICE, CIJEVI I SL.</t>
  </si>
  <si>
    <t>Dobava i polaganje uglavnom u sustav kabelskih polica i zaštinih cijevi slijedećih kabela:</t>
  </si>
  <si>
    <t>Dobava i polaganje upravljačkih i signalnih kabela bez halogena za potrebe automatske regulacije.</t>
  </si>
  <si>
    <t>Kabeli se polažu dijelom na kabelske i podne kanale, a dijelom u cijevi u betonu ili pregradnom zidu. Komplet sa svim spojnim materijalom i priborom.</t>
  </si>
  <si>
    <t>J-H(St)H 2x2x0.8 mm</t>
  </si>
  <si>
    <t>J-H(St)H 3x2x0.8 mm</t>
  </si>
  <si>
    <t>FTP Cat. 6e 4x2x0,55 LSOH (BUS za CNUS)</t>
  </si>
  <si>
    <t>J-H(st)H 2x0,8mm  (mikrokontakti)</t>
  </si>
  <si>
    <t>Dobava i montaža na stropne i zidne nosače i konzole pocinčanih kabelskih polica sa poklopcem, komplet sa svim potrebnim spojnim i montažnim materijalom:</t>
  </si>
  <si>
    <t>dim. 600/60</t>
  </si>
  <si>
    <t>dim. 400/60</t>
  </si>
  <si>
    <t>dim. 300/60</t>
  </si>
  <si>
    <t>dim. 200/60</t>
  </si>
  <si>
    <t>dim. 100/60</t>
  </si>
  <si>
    <t>Stavka obuhvaća kabelske police i slabe struje!</t>
  </si>
  <si>
    <t>Dobava i polaganje u zid samogasivih zaštitnih cijevi,  komplet sa potrebnim sitnim i spojnim montažnim materijalom:</t>
  </si>
  <si>
    <t>fleksi cijev promjera 16-25mm</t>
  </si>
  <si>
    <t>fleksi cijev promjera 32mm</t>
  </si>
  <si>
    <t>fleksi cijev promjera 40mm</t>
  </si>
  <si>
    <t>Dobava i polaganje samogasivih krutih cijevi, komplet sa potrebnim sitnim i spojnim montažnim materijalom:</t>
  </si>
  <si>
    <t>Promjera 16-23 mm</t>
  </si>
  <si>
    <t>Razne oznake za označavanje kabela i elemenata.</t>
  </si>
  <si>
    <t>UKUPNO KABELI, KABELSKE POLICE, CIJEVI I SL.:</t>
  </si>
  <si>
    <t>INSTALACIJSKI MATERIJAL I PRIBOR</t>
  </si>
  <si>
    <t>Dobava, montaža i spajanje p/ž mrežne utičnice:</t>
  </si>
  <si>
    <t>Dobava, montaža i spajanje p/ž dvostruke mrežne utičnice:</t>
  </si>
  <si>
    <t>Dobava, montaža p/ž pod istim okvirom i spajanje utičnica za TV uređaj:</t>
  </si>
  <si>
    <t>Dobava, montaža p/ž pod istim okvirom i spajanje (ploča):</t>
  </si>
  <si>
    <t xml:space="preserve">Dobava, montaža i spajanje podne priključne kutije kapaciteta do 6 modula, 2 x dupla utičnica 10/16A, 250V crvena (agregat) + 1 x 2 x RJ45 cat. 6 piključka, komplet sa okvirima, nosačima, zaštitnim pločicama sve komplet (učenici). </t>
  </si>
  <si>
    <t xml:space="preserve">Dobava, montaža i spajanje podne priključne kutije kapaciteta do 6 modula, 2 x dupla utičnica 10/16A, 250V crvena (agregat) + 2 x 2 x RJ45 cat. 6 piključka, komplet sa okvirima, nosačima, zaštitnim pločicama sve komplet. </t>
  </si>
  <si>
    <t xml:space="preserve">Dobava, montaža i spajanje podne priključne kutije kapaciteta do 12 modula, 2 x dupla utičnica 10/16A, 250V crvena (agregat) + 1 x 2 x RJ45 cat. 6 piključka + HMDI utičnica + USB utičnica, komplet sa okvirima, nosačima, zaštitnim pločicama sve komplet (profesor). </t>
  </si>
  <si>
    <t xml:space="preserve">Dobava, montaža i spajanje podne priključne kutije kapaciteta do 12 modula, 3 x dupla utičnica 10/16A, 250V crvena (agregat) + 2 x 2 x RJ45 cat. 6 piključka, komplet sa okvirima, nosačima, zaštitnim pločicama sve komplet. </t>
  </si>
  <si>
    <t>Dobava, montaža i spajanje tipkala za deblokadu kliznih vrata u slučaju hitnosti, sa 1-radnim kontaktom, 10A, 250V, u zaštitnom kućištu min IP44.</t>
  </si>
  <si>
    <t>Izvođenje spoja - jednofazni.</t>
  </si>
  <si>
    <t>Izvođenje spoja - trofazni.</t>
  </si>
  <si>
    <t>Izvođenje i spajanje automatike pisoara,  komplet.</t>
  </si>
  <si>
    <t>Izvođenje napajanja WIFI jedinice.</t>
  </si>
  <si>
    <t>Spajanje nape.</t>
  </si>
  <si>
    <t>Pripomoć kod spajanja rolo stijene.</t>
  </si>
  <si>
    <t>Dobava, montaža p/ž i spajanje odlagača kartice od materijal tehnopolimer, 25A, 250V.</t>
  </si>
  <si>
    <t>Dobava, montaža i spajanje luksomat 1CO, 230VAC, od 2-15.000 lx, sa sondom za vanjsku montažu</t>
  </si>
  <si>
    <t>UKUPNO INSTALACIJSKI MATERIJAL I PRIBOR:</t>
  </si>
  <si>
    <t>ELEKTROMOTORNI POGOM (EMP)</t>
  </si>
  <si>
    <t>Spajanje opreme grijanja, ventilacije i klimatizacije i to sa sitnim spojnim i montažnim materijalom:</t>
  </si>
  <si>
    <t>PP zaklopke</t>
  </si>
  <si>
    <t>unutarnji stropni ventilokonvektori</t>
  </si>
  <si>
    <t>unutarnji parapetni/zidni ventilokonvektori</t>
  </si>
  <si>
    <t>Spajanje pogona ventila, prostornih termostata je obuvaćeno je u poglavlju automatske regulacije!</t>
  </si>
  <si>
    <t>Vanjska + unutarnja snage do 1 kW</t>
  </si>
  <si>
    <t>Nazočnost i usluga električara kod spajanja jedinica sustava grijanja i hlađenja, komplet po shemama isporučitelja opreme sa sitnim spojnim i montažnim materijalom:</t>
  </si>
  <si>
    <t>VJ-S1 snage 9,1 Kw, 3f</t>
  </si>
  <si>
    <t>VJ-S2 snage 11,2 kW, 3f</t>
  </si>
  <si>
    <t>VJ-S3 snage 8,33 kW, 3f</t>
  </si>
  <si>
    <t>VJ-S4 i S5,  snage 2,92 kW, 3f</t>
  </si>
  <si>
    <t>KK-1-VJ, KK-2-VJ snage 17,0 kW, 3f</t>
  </si>
  <si>
    <t>KK-3 snage 5,56 kW, 3f</t>
  </si>
  <si>
    <t>KK-4-VJ, KK-6-VK snage 4,1 kW, 3f</t>
  </si>
  <si>
    <t>KK-5-VJ snage 12,8 kW, 3f</t>
  </si>
  <si>
    <t>VJ-S6 snage 2,92 kW, 3f</t>
  </si>
  <si>
    <t>KK-1, KK-2 snage 3,4 kW, 3f</t>
  </si>
  <si>
    <t>KK-3 snage 0,78 kW, 3f</t>
  </si>
  <si>
    <t>KK-4 snage 2,5 kW, 1f</t>
  </si>
  <si>
    <t>KK-5 snage 12,2 kW, 3f</t>
  </si>
  <si>
    <t>KK-6 snage 4,5 kW, 3f</t>
  </si>
  <si>
    <t>Spajanje ventilatora, komplet po shemama isporučitelja opreme sa sitnim spojnim i montažnim materijalom:</t>
  </si>
  <si>
    <t>ventilator do 100 W, 1f</t>
  </si>
  <si>
    <t>ventilator od 100-300 W, 1f</t>
  </si>
  <si>
    <t>ventilator do 500-1000 W, 3f</t>
  </si>
  <si>
    <t>ventilator do 1500-2000 W, 3f</t>
  </si>
  <si>
    <t>Spajanje crpki, komplet po shemama isporučitelja opreme sa sitnim spojnim i montažnim materijalom:</t>
  </si>
  <si>
    <t>crpka do 100 W, 1f</t>
  </si>
  <si>
    <t>crpka od 100 W - 200 W, 1f</t>
  </si>
  <si>
    <t>crpka od 500 W - 700 W, 1f</t>
  </si>
  <si>
    <t>solarna crpka</t>
  </si>
  <si>
    <t>Spajanje kondezacijskog plinskog kotla snage 44/494 W, komplet sa sitnim spojnim i montažnim materijalom</t>
  </si>
  <si>
    <t>Spajanje zračne zavjese snage 200 W, komplet sa sitnim spojnim i montažnim materijalom</t>
  </si>
  <si>
    <t>Spajanje solarne pumpe do 200 W, 230 V, komplet sa sitnim spojnim i montažnim materijalom</t>
  </si>
  <si>
    <t>Spajanje spremnika PTV-a snage do 5,0 kW, 400 V, komplet sa sitnim spojnim i montažnim materijalom</t>
  </si>
  <si>
    <t>Dobava, montaža i spajanje micro sklopke, prozorski kontakt.</t>
  </si>
  <si>
    <t>Usluga kod spajanja dizala.</t>
  </si>
  <si>
    <t>UKUPNO ELEKTROMOTORNI POGOM (EMP):</t>
  </si>
  <si>
    <t>Dobava i polaganje u temeljnu ploču ispod horizontalne izolacije, trake od nehrđajućeg čelika RF 30x3,5mm. Traku povezati sa betonskim željezom na svakih cca 3 m.</t>
  </si>
  <si>
    <t>Izrada izvoda od temeljnog uzemljivača da mjernog mjesta u podu (nehrđajući uzemni zdenac) pa do krova RF vodom promjera 10 mm.</t>
  </si>
  <si>
    <t>Dobava i montaža križne spojnice 80x80mm i izvođenje spoja traka RF 30x3,5mm.</t>
  </si>
  <si>
    <t>Dobava, montaža križne spojnice i izvođenje spajanje vodova RF fi 8-10mm od nehrđajuće čelika RF.</t>
  </si>
  <si>
    <t>Dobava i montža RF spojnice za oluk i izrada spoja trake / vod na oluk i metalni obrubni lim.</t>
  </si>
  <si>
    <t>Dobava, montaža i spajanje kutije-sabirnica za izjednačenje potencijala sa plastičnim postoljem, uključujući stitni spojni i montažni materijal</t>
  </si>
  <si>
    <t>Jedan okrugli vodič Rd 8-10</t>
  </si>
  <si>
    <t>Jedan plosnati vodič do FL30 ili okrugli vodič Rd 8-10</t>
  </si>
  <si>
    <t>Podnožje i poklopac od sivog polistirola</t>
  </si>
  <si>
    <t>Kontaktna šina od mjedi, niklano</t>
  </si>
  <si>
    <t>Vijci i premosnik od čelika, galvanski pocinčani</t>
  </si>
  <si>
    <t>Opteretivost strujom munje 100 kA (10/350)</t>
  </si>
  <si>
    <t>Dobava i polaganje u kabelske police, zaštitne cijevi, na obbujmicama i direktno pod žbuku vodiča za uzemljenje i izjednačenje potencijala. Stavka uključuje i sav spojni i montažni materijal.</t>
  </si>
  <si>
    <t>Dobava i montaža glavne jednopotencijalne sabirnice SIP izrađene iz Cu 50x5 mm, L=800 mm, komplet s potpornim izolatorima i zaštitnim poklopcem.</t>
  </si>
  <si>
    <t>Izrada uzemnog prstena od FeZn 25x3 mm  u tehničkim prostorima (strojarnice i sl.), Traka se polaže na zidne potpore na visini cca 30 cm od poda sa spajanjem izvoda uzemljivača na prsten. Stavka uključuje sav potreban spojni i montažni materijal.</t>
  </si>
  <si>
    <t>SUSTAV ZAŠTITE OD MUNJE, UZEMLJENJE METALNIH MASA I IZJEDNAČENJE POTENCIJALA</t>
  </si>
  <si>
    <t>UKUPNO SUSTAV ZAŠTITE OD MUNJE, UZEMLJENJE METALNIH MASA I IZJEDNAČENJE POTENCIJALA:</t>
  </si>
  <si>
    <t>TELEFONSKA I RAČUNALNA MREŽA</t>
  </si>
  <si>
    <t>Komunikacijski ormar 42U KO BD SERV</t>
  </si>
  <si>
    <t>Komunikacijski ormar 42U KO BD</t>
  </si>
  <si>
    <t>KABLIRANJE SUSTAVA</t>
  </si>
  <si>
    <t>Tip proizvoda i proizvođač jednakovrijednog proizvoda (ispuniti ukoliko je nuđen jednakovrijedni proizvod):</t>
  </si>
  <si>
    <t>Dobava i polaganje uključivo i provlačenje kroz PVC cijevi optičkog kabla 12 niti SM 9/125, sa zaštitom protiv glodavaca i LSOH izolacijom</t>
  </si>
  <si>
    <t>Dobava i polaganje uključivo i provlačenje kroz PVC cijevi telefonskog kabla TK59 10x4x0,8 mm</t>
  </si>
  <si>
    <t>Dobava i spajanje Patch kablovi Cat6/s 2m - CRVENI (AP-ovi)</t>
  </si>
  <si>
    <t>Dobava i spajanje Patch kablovi Cat6/s 1m - SIVI</t>
  </si>
  <si>
    <t>Dobava i spajanje Patch kablovi Cat6/s 2m - SIVI (računala)</t>
  </si>
  <si>
    <t>AKTIVNA MREŽNA OPREMA</t>
  </si>
  <si>
    <t>Dobava i ugradnja mrežnog preklopnika, 52-port Gigabit PoE Managed</t>
  </si>
  <si>
    <t>Dobava i ugradnja mrežnog preklopnika,  52-port Gigabit Managed Switch</t>
  </si>
  <si>
    <t>Dobava i ugradnja AP, pristupnih točki  sa potrebnim licencama</t>
  </si>
  <si>
    <t xml:space="preserve">Dobava i ugradnja SFP/Transceivers modula 1G -MM (SX), SM (LX, LH)‎ </t>
  </si>
  <si>
    <t>48G Switch, managed, 48x 10/100/1000Mbps, 4 fixed Gigabit Ethernet SFP porta, rackmount, fiksna konfiguracija, 1U, Layer 2, napajanje unutarnje, doživotno jamstvo</t>
  </si>
  <si>
    <t>Doba i postavljenje UPS-a 2200VA/1980W, Line-int., euro, t</t>
  </si>
  <si>
    <t>Izlazna snaga 1980 W, Tehnologija Line interactive AVR, Pure sinewave, Izlazni napon 230 V, Ulazni napon 230 V, Vrijeme punjenja 5h, komunikacija USB/RS232</t>
  </si>
  <si>
    <t>Dobava servera</t>
  </si>
  <si>
    <t>Smart Carrier Smart Array, Business Day Warranty</t>
  </si>
  <si>
    <t>Dobava hard diska</t>
  </si>
  <si>
    <t xml:space="preserve">HDD 2,5" SAS 300GB 15K, 12G, kompatibilan server genaraciji 10, za šasiju 2,5" </t>
  </si>
  <si>
    <t>Usluga administracije servera</t>
  </si>
  <si>
    <t>SVEUKUPNO TELEFONSKA I RAČUNALNA MREŽA:</t>
  </si>
  <si>
    <t>ANTENSKI SUSTAV</t>
  </si>
  <si>
    <t>Dobava, montaža i spajanje antenskog sustava sastavljenog iz slijedećih elemenata:</t>
  </si>
  <si>
    <t>sastavljene iz sljedećih elemenata:</t>
  </si>
  <si>
    <t>Dobava, doprema i montaža priključnog limenog ormarića, oznake CATV, dimenzija 400 x 300 x 140 mm.</t>
  </si>
  <si>
    <t>Dobava i polaganje u zaštitne cijevi i kabelske police  koaksijalnog kabela 75 Ohm-a:</t>
  </si>
  <si>
    <t>Izlaz pojačala se temelji na GaAs hibridni sklop.</t>
  </si>
  <si>
    <t>Visoka razina izlaza: 123 dBuV.</t>
  </si>
  <si>
    <t>Jednostavna konfiguracija - podesiva ili univerzalni plug-in modul</t>
  </si>
  <si>
    <t>Prebacivanje povrata kanala: pasivno / off / aktivan.</t>
  </si>
  <si>
    <t>Ulazni napon: 230 V, 50 Hz</t>
  </si>
  <si>
    <t>Al hermetično i kompaktano kućište.</t>
  </si>
  <si>
    <t>fleksi cijev promjera 20mm</t>
  </si>
  <si>
    <t>PVC doza kutija ugradna fi 60mm s poklopcem</t>
  </si>
  <si>
    <t>Dosmjeravanje antena, podešavanje i programiranje RTV stanice, izrada uputa za korisnika s popisom rezervnih dijelova.</t>
  </si>
  <si>
    <t>Ispitivanje rada cijelog sustava i puštanje u funkciju sa izdavanjem atesta. Stavka uključuje upute za rad i održavanje.</t>
  </si>
  <si>
    <t>UKUPNO ANTENSKI SUSTAV:</t>
  </si>
  <si>
    <t>SUSTAV ZA DOJAVU POŽARA</t>
  </si>
  <si>
    <t>Dobava i isporuka s montažom i spajanjem akumulatorskih baterija 12 VDC, 24Ah za autonomiju sustava 72h</t>
  </si>
  <si>
    <t>Dobava i isporuka s montažom i spajanjem komunikacijske kartice za produljenje RS485 linije. Montira se na matičnu ploču u kućištu vatrodojavne centrale.</t>
  </si>
  <si>
    <t>Dobava i isporuka relejnog upravljačkog proširenja sa 16 OC kontakata.</t>
  </si>
  <si>
    <t>Dobava i isporuka telefonskog komunikatora sa 4 različite glasovne poruke za spoj na zaštitarsku službu</t>
  </si>
  <si>
    <t>Dobava i isporuka daljinskog upravljačkog-indikacijskog terminala. Na LCD-u veličine 4x20 znakova prikazuju se tekstualne informacije. Upravljanje i prikaz informacija ostvaruje se izborom odgovarajućeg menija</t>
  </si>
  <si>
    <t>Minimalni tehnički uvjeti - kriterij kjvalitete:</t>
  </si>
  <si>
    <t>- Napajanje 230VAC (+10/-15%), 50 Hz</t>
  </si>
  <si>
    <t>- Radni napon 12 VDC</t>
  </si>
  <si>
    <t>- Struja potrošnje 100 mA</t>
  </si>
  <si>
    <t>- Opterećenje relejnih kontakata 2A / 12VDC</t>
  </si>
  <si>
    <t>- Radno područje -5 do +40 0C</t>
  </si>
  <si>
    <t>Dobava i isporuka s polaganjem crvenog vatrodojavnog kabela JEB H(St)H FE180 E30 2x2x0,8mm</t>
  </si>
  <si>
    <t>Dobava i polaganje n/ž zaštitnih samogasivih bezhalogenih cijevi 13,5-23 mm, komplet sa sitnim i spojnim materijalom</t>
  </si>
  <si>
    <t>Dobava i polaganje p/ž zaštitnih samogasivih bezhalogenih cijevi ø 13,5-23 mm, komplet sa sitni spojnim i montažnim materijalom.</t>
  </si>
  <si>
    <t>Protupožarno brtvljenje između požarnih sektora provrta fi 40mm, komplet sa potrebnim PP materijalom</t>
  </si>
  <si>
    <t xml:space="preserve">Dobava i montaža naljepnica za označavenje elemenata sustava za dojavu požara </t>
  </si>
  <si>
    <t>UKUPNO SUSTAV ZA DOJAVU POŽARA:</t>
  </si>
  <si>
    <t>SUSTAV ODIMLJAVANJA</t>
  </si>
  <si>
    <t>Dobava, montaža i spajanje ručnog javljača, komplet sa sitnim spojnim i montažnim materijalom.</t>
  </si>
  <si>
    <t>Dobava, montaža i spajanje pogonskog motora za otvaranje</t>
  </si>
  <si>
    <t>Ispitivanje, izdavanje atesta od ovlaštene institucije i puštanje u rad. Stavka uključuje izradu uputa za rad i održavanje sa edukacijom osoblja.</t>
  </si>
  <si>
    <t>UKUPNO SUSTAV ODIMLJAVANJA:</t>
  </si>
  <si>
    <t>DETEKCIJA PLINA</t>
  </si>
  <si>
    <t>SUSTAV ZA DETEKCIJE PLINA U KUHINJI</t>
  </si>
  <si>
    <t>Dobava, isporuka, ugradnja i spajanje centralnog uređaja za detekciju plina s kućištem za zidnju ugradnju s mikroporcesorska kontrolna modula za ukupno 10 mjerne glave, s LCD zaslonom za prikazivanje koncentracije plina svake mjerne glave, LED indikatorima za svaku mjernu glavu, tri podesiva alarmna nivoa i relejnim izlazima za svaki nivo i smetnju, napajanje 230VAC</t>
  </si>
  <si>
    <t>Dobava, isporuka, ugradnja i spajanje mjerne glave u "S" izvedbi Ex d IIC T5 za detekciju ekplozivnosg plina (metal ili UNP) s atestom Ex-Agencije. Stavka uključuje i kabelsku uodnicu.</t>
  </si>
  <si>
    <t>Dobava, isporuka, ugradnja i spajanje alarmne sirene s bljeskalicom do 96dB@1m, 230VAC sa bljaskalicom.</t>
  </si>
  <si>
    <t>Podešavanje i puštanje u rad sustava do pune funkcionalnosti, uključujući interakcije sa vatrodojavom, edukacija osoblja korisnika za rukovanje sustavom i izdavanje uputa za rad i održavanje.</t>
  </si>
  <si>
    <t>Ispitivanje funkcionalnosti sustava detekcije plina od strane ovlaštene tvrtke i izdavanje Uvjerenja.</t>
  </si>
  <si>
    <t>SUSTAV ZA DETEKCIJE PLINA U KOTLOVNICI</t>
  </si>
  <si>
    <t>Dobava, isporuka, ugradnja i spajanje centralnog uređaja za detekciju plina s kućištem za zidnu ugradnju s dva mikroporcesorska kontrolna modula za ukupno četiri mjerne glave, s LCD zaslonom za prikazivanje koncentracije plina svake mjerne glave, LED indikatorima za svaku mjernu glavu, tri podesiva alarmna nivoa i relejnim izlazima za svaki nivo i smetnju, napajanje 230VAC</t>
  </si>
  <si>
    <t>UKUPNO DETEKCIJA PLINA:</t>
  </si>
  <si>
    <t>UKUPNO SUSTAV ZA DETEKCIJE PLINA U KOTLOVNICI:</t>
  </si>
  <si>
    <t>UKUPNO SUSTAV ZA DETEKCIJE PLINA U KUHINJI:</t>
  </si>
  <si>
    <t>AUTOMATSKA REGULACIJA I CNUS:</t>
  </si>
  <si>
    <t>Oprema automatske regulacije u polju</t>
  </si>
  <si>
    <t xml:space="preserve">Oprema u polju za strojarnicu </t>
  </si>
  <si>
    <t>Oprema automatske regulacije za upravljanje radom  podnih konvektora</t>
  </si>
  <si>
    <t>Regulacijska DDC oprema</t>
  </si>
  <si>
    <t>Regulacijska DDC oprema za ugradnju u  ormara R-SP</t>
  </si>
  <si>
    <t>Regulacijska DDC oprema za ugradnju u ormar RO-PR</t>
  </si>
  <si>
    <t>Regulacijska DDC oprema za ugradnju u ormar R1</t>
  </si>
  <si>
    <t>Regulacijska DDC oprema za ugradnju u ostale elektro ormare R-P1,3,4</t>
  </si>
  <si>
    <t>Regulacijska DDC oprema za ugradnju u ostale elektro ormare R-P2</t>
  </si>
  <si>
    <t>Regulacijska DDC oprema za ugradnju u ostale elektro ormare R-P4</t>
  </si>
  <si>
    <t>CNUS</t>
  </si>
  <si>
    <t>Server Računalo  CNUS-a</t>
  </si>
  <si>
    <t>Monitor</t>
  </si>
  <si>
    <t>24" Flat Panel monitor, Rezolucija 1920x1080</t>
  </si>
  <si>
    <t xml:space="preserve">Software za CNUS </t>
  </si>
  <si>
    <t>Software daje sljedeće mogućnosti:
-vizuallizacija i upravljanje sustavom sa bilo kojeg računala na mreži putem internet preglednika
-alarmiranje
-trendiranje
-slanje e-mailova u slučaju alarma</t>
  </si>
  <si>
    <t>RADOVI:</t>
  </si>
  <si>
    <t>Montažerski radovi opreme u polju:</t>
  </si>
  <si>
    <t>-Radovi montaže elemenata automatike, te spajanje svih kabela na strani elemenata u polju i el. razdjelnika na prethodno položene i ispitane kabele.
Napomena: dobava i polaganje kabela, završno s uvlačenjem u elemente i el. razdjelnik nije uključeno u stavci. Stavka uključuje samo spajanje gore specificirane opreme. Polaganje kabela i spajanje ostale opreme  je u troškovniku elektroradova.</t>
  </si>
  <si>
    <t>Specijalistički radovi programiranja i puštanja u rad na nivou opreme u polju</t>
  </si>
  <si>
    <t>-nadzor nad ugradnjom opreme u polju</t>
  </si>
  <si>
    <t>-ugađanje opreme u polju</t>
  </si>
  <si>
    <t>-puštanje u rad</t>
  </si>
  <si>
    <t>-izrada uputstava za rad</t>
  </si>
  <si>
    <t>-obuka osoblja krajnjeg korisnika</t>
  </si>
  <si>
    <t>Specijalistički radovi programiranja i puštanja u rad na nivou DDC podstanica koji uključuju:</t>
  </si>
  <si>
    <t>-programiranje DDC regulatora</t>
  </si>
  <si>
    <t>-izrada I programiranje grafičkih prikaza na touch panelu</t>
  </si>
  <si>
    <t>-izrada funkcionalnih testiranja svih komponenti sustava  (OQ test)</t>
  </si>
  <si>
    <t>-spajanje DDC podstanica na korisničku ethernet mrežu</t>
  </si>
  <si>
    <t>-izrada potrebnih ispitnih listova i funkcionalnih proba</t>
  </si>
  <si>
    <t>-izrada uputstava za rad obuka i osoblja krajnjeg korisnika</t>
  </si>
  <si>
    <t xml:space="preserve">Specijalistički radovi integracije </t>
  </si>
  <si>
    <t>Specijalistički radovi programiranja na nivou  CNUS-a</t>
  </si>
  <si>
    <t>-spajanje na korisničku kompjutersku mrežu</t>
  </si>
  <si>
    <t>-izrada i programiranje  grafičkih prikaza</t>
  </si>
  <si>
    <t>-programiranje prikaza putem Internet explorera</t>
  </si>
  <si>
    <t>-programiranje alarmnih prikaza</t>
  </si>
  <si>
    <t>-programiranje history prikaza</t>
  </si>
  <si>
    <t>-programiranje e-mail i SMS alarmiranja</t>
  </si>
  <si>
    <t>Specijalistički radovi daljinskog praćenja rada sustava putem Internet konekcije s ciljem optimizacije rada, podešavanja parametara, otkrivanja skrivenih grešaka i pomoć kod održavanja i rukovanja sustavom u trajanju jedne godine od finalnog puštanja u rad i primopredaje.</t>
  </si>
  <si>
    <t>UKUPNO AUTOMATSKA REGULACIJA I CNUS:</t>
  </si>
  <si>
    <t>AUTOMATSKA REGULACIJA I CNUS</t>
  </si>
  <si>
    <t>GRAĐEVINSKI RADOVI (NN razvod i kabelska kanalizacija)</t>
  </si>
  <si>
    <t>NN razvod (napajanje objekta)</t>
  </si>
  <si>
    <t>Napajanje građevine iz SPMO</t>
  </si>
  <si>
    <t>RF 30x3,5 mm</t>
  </si>
  <si>
    <t>PVC traka za upozorenja</t>
  </si>
  <si>
    <t>PVC štitnici</t>
  </si>
  <si>
    <t>Paralerno se polažu tri kabela s time da je u st. dana ukupna dužina.</t>
  </si>
  <si>
    <t>PRIVOD TK KABELSKE KANALIZACIJE</t>
  </si>
  <si>
    <t>Iskolčenje trase kabelske kanalizacije (DTK).</t>
  </si>
  <si>
    <t>Razbijanje asfalta za povezivanje trase na posotjeći zdenac</t>
  </si>
  <si>
    <t>Dobava i postava češljeva (držači razmaka).</t>
  </si>
  <si>
    <t>Dobava i postava pješačkog prijelaza.</t>
  </si>
  <si>
    <t>Dobava i postava kolnih prijelaza.</t>
  </si>
  <si>
    <t>Ishođenje pozitivnog mišljenja i preuzimanje kabelske</t>
  </si>
  <si>
    <t>Dobava i polaganje trake FeZn 25x4mm za uzmljenje stupova.</t>
  </si>
  <si>
    <t>Dobava, polaganje i spajanje inox žice promjera RF 10 mm, dužine 1,7 m, za spoj stopova na traku uzemljenja.</t>
  </si>
  <si>
    <t>UKUPNO GRAĐEVINSKI RADOVI (NN razvod i kabelska kanalizacija):</t>
  </si>
  <si>
    <t>UKUPNO NN razvod (napajanje objekta):</t>
  </si>
  <si>
    <t>UKUPNO PRIVOD TK KABELSKE KANALIZACIJE:</t>
  </si>
  <si>
    <t>UKUPNO VANJSKA STUPNA  RASVJETA:</t>
  </si>
  <si>
    <t>GRAĐEVINSKI RADOVI
(NN razvod i kabelska kanalizacija)</t>
  </si>
  <si>
    <t>- ispitni protokol o izvršenom mjerenju otpora izolacije,</t>
  </si>
  <si>
    <t>- ispitni protokol o otporu uzemljenja,</t>
  </si>
  <si>
    <t>- ispitni protokol o izjednačenju potencijala,</t>
  </si>
  <si>
    <t>- ispitni protokol o mjerenju jakosti rasvjete,</t>
  </si>
  <si>
    <t>- ispitni protokol o kvaliteti razdjelnika,</t>
  </si>
  <si>
    <t>- ispitni protokol o podešenosti zaštite (termičke i mag.),</t>
  </si>
  <si>
    <t>- atesti i prospekti za ugrađenu opremu i materijal,</t>
  </si>
  <si>
    <t>- primopredaja izvedeni radova sa puštanjem u funkciju,</t>
  </si>
  <si>
    <t>- priprema za tehnički pregled i uvezivanje u zasebnu</t>
  </si>
  <si>
    <t xml:space="preserve">  knjigu svih atesta isporučene opreme i materijala,</t>
  </si>
  <si>
    <t>- izrada uputa za rad i održavanje izvedene instalacije.</t>
  </si>
  <si>
    <t>UKUPNO OSTALI RADOVI:</t>
  </si>
  <si>
    <r>
      <t>HSLH 7x0.75 mm</t>
    </r>
    <r>
      <rPr>
        <vertAlign val="superscript"/>
        <sz val="10"/>
        <rFont val="Calibri"/>
        <family val="2"/>
        <charset val="238"/>
        <scheme val="minor"/>
      </rPr>
      <t>2</t>
    </r>
  </si>
  <si>
    <r>
      <t>Dobava, montaža i spajanje p/ž razvodne kutije za kabele 2,5mm</t>
    </r>
    <r>
      <rPr>
        <vertAlign val="superscript"/>
        <sz val="10"/>
        <rFont val="Calibri"/>
        <family val="2"/>
        <charset val="238"/>
        <scheme val="minor"/>
      </rPr>
      <t>2</t>
    </r>
  </si>
  <si>
    <r>
      <t>Dobava, montaža i spajanje n/ž razvodne kutije za kabele 2,5mm</t>
    </r>
    <r>
      <rPr>
        <vertAlign val="superscript"/>
        <sz val="10"/>
        <rFont val="Calibri"/>
        <family val="2"/>
        <charset val="238"/>
        <scheme val="minor"/>
      </rPr>
      <t>2</t>
    </r>
  </si>
  <si>
    <r>
      <t>Dobava, montaža i spajanje p/ž razvodne kutije za kabele 4mm</t>
    </r>
    <r>
      <rPr>
        <vertAlign val="superscript"/>
        <sz val="10"/>
        <rFont val="Calibri"/>
        <family val="2"/>
        <charset val="238"/>
        <scheme val="minor"/>
      </rPr>
      <t>2</t>
    </r>
  </si>
  <si>
    <r>
      <t>Mogućnost priključka: 7 jednožičanih ili višežičanih vodiča do 16 mm</t>
    </r>
    <r>
      <rPr>
        <vertAlign val="superscript"/>
        <sz val="10"/>
        <rFont val="Calibri"/>
        <family val="2"/>
        <charset val="238"/>
        <scheme val="minor"/>
      </rPr>
      <t>2</t>
    </r>
  </si>
  <si>
    <r>
      <t>Uzemljenje - premoštenje cijevi i kanala fleksibilnim vodićem P/F1x16mm</t>
    </r>
    <r>
      <rPr>
        <vertAlign val="superscript"/>
        <sz val="10"/>
        <rFont val="Calibri"/>
        <family val="2"/>
        <charset val="238"/>
        <scheme val="minor"/>
      </rPr>
      <t>2</t>
    </r>
    <r>
      <rPr>
        <sz val="10"/>
        <rFont val="Calibri"/>
        <family val="2"/>
        <charset val="238"/>
        <scheme val="minor"/>
      </rPr>
      <t xml:space="preserve"> dužine 0,2m sa svim potrebnim spojnim materijalom.</t>
    </r>
  </si>
  <si>
    <r>
      <t>Izvođenje uzemljenja stubišnog rukohvata preko izvoda uzemljenja vodom H05Z-K 16mm</t>
    </r>
    <r>
      <rPr>
        <vertAlign val="superscript"/>
        <sz val="10"/>
        <rFont val="Calibri"/>
        <family val="2"/>
        <charset val="238"/>
        <scheme val="minor"/>
      </rPr>
      <t>2</t>
    </r>
    <r>
      <rPr>
        <sz val="10"/>
        <rFont val="Calibri"/>
        <family val="2"/>
        <charset val="238"/>
        <scheme val="minor"/>
      </rPr>
      <t xml:space="preserve"> u gornjem i donjem dijelu, komlet sa sitnim spojnim i monažnim materijalom.</t>
    </r>
  </si>
  <si>
    <r>
      <t xml:space="preserve">Dobava i isporuka s montažom i spajanjem podnožja detektora požara sa 4 kontakta. 
</t>
    </r>
    <r>
      <rPr>
        <b/>
        <sz val="10"/>
        <rFont val="Calibri"/>
        <family val="2"/>
        <charset val="238"/>
        <scheme val="minor"/>
      </rPr>
      <t>Minimalni tehnički uvjeti - kriterij kvalitete:</t>
    </r>
    <r>
      <rPr>
        <sz val="10"/>
        <rFont val="Calibri"/>
        <family val="2"/>
        <charset val="238"/>
        <scheme val="minor"/>
      </rPr>
      <t xml:space="preserve">
Mora biti kompatibilan sa specificiranim automatskim javljačima požara.</t>
    </r>
  </si>
  <si>
    <r>
      <t xml:space="preserve">Dobava i isporuka s montažom i spajanjem paralelnog  optičkog indikatora aktivacije požara.
</t>
    </r>
    <r>
      <rPr>
        <b/>
        <sz val="10"/>
        <rFont val="Calibri"/>
        <family val="2"/>
        <charset val="238"/>
        <scheme val="minor"/>
      </rPr>
      <t>Minimalni tehnički uvjeti - kriterij kvalitete:</t>
    </r>
    <r>
      <rPr>
        <sz val="10"/>
        <rFont val="Calibri"/>
        <family val="2"/>
        <charset val="238"/>
        <scheme val="minor"/>
      </rPr>
      <t xml:space="preserve">
- mora imati minimalno jednu LED diodu za indikaciju aktivacije</t>
    </r>
  </si>
  <si>
    <r>
      <t xml:space="preserve">Dobava i isporuka s montažom i spajanjem unutarnje vatrodojavne sirene. 
</t>
    </r>
    <r>
      <rPr>
        <b/>
        <sz val="10"/>
        <rFont val="Calibri"/>
        <family val="2"/>
        <charset val="238"/>
        <scheme val="minor"/>
      </rPr>
      <t>Minimalni tehnički uvjeti - kriterij kvalitete:</t>
    </r>
    <r>
      <rPr>
        <sz val="10"/>
        <rFont val="Calibri"/>
        <family val="2"/>
        <charset val="238"/>
        <scheme val="minor"/>
      </rPr>
      <t xml:space="preserve">
- stupanj zaštite kućišta minimalno IP66 
- crvena bljeskalica, 
- nominalni radni napon 24V, 
- glasnoća minimalno 103 dB 
- potrošnja u alarmu maksimalno 60mA</t>
    </r>
  </si>
  <si>
    <r>
      <t xml:space="preserve">Dobava i isporuka s montažom i spajanjem vanjske vatrodojavne sirene. 
</t>
    </r>
    <r>
      <rPr>
        <b/>
        <sz val="10"/>
        <rFont val="Calibri"/>
        <family val="2"/>
        <charset val="238"/>
        <scheme val="minor"/>
      </rPr>
      <t>Minimalni tehnički uvjeti - kriterij kvalitete:</t>
    </r>
    <r>
      <rPr>
        <sz val="10"/>
        <rFont val="Calibri"/>
        <family val="2"/>
        <charset val="238"/>
        <scheme val="minor"/>
      </rPr>
      <t xml:space="preserve">
- stupanj zaštite kućišta minimalno IP66 
- crvena bljeskalica, 
- nominalni radni napon 24V, 
- glasnoća minimalno 103 dB 
- potrošnja u alarmu maksimalno 60mA</t>
    </r>
  </si>
  <si>
    <r>
      <t>prozora/kupola za odimljavanje (1,0m</t>
    </r>
    <r>
      <rPr>
        <vertAlign val="superscript"/>
        <sz val="10"/>
        <rFont val="Calibri"/>
        <family val="2"/>
        <charset val="238"/>
        <scheme val="minor"/>
      </rPr>
      <t>2</t>
    </r>
    <r>
      <rPr>
        <sz val="10"/>
        <rFont val="Calibri"/>
        <family val="2"/>
        <charset val="238"/>
        <scheme val="minor"/>
      </rPr>
      <t>).</t>
    </r>
  </si>
  <si>
    <r>
      <t>Pogonski motor kompatibilan centrali za odimljavanje, za otvaranje kupole veličine cca 1,0m</t>
    </r>
    <r>
      <rPr>
        <vertAlign val="superscript"/>
        <sz val="10"/>
        <rFont val="Calibri"/>
        <family val="2"/>
        <charset val="238"/>
        <scheme val="minor"/>
      </rPr>
      <t>2</t>
    </r>
    <r>
      <rPr>
        <sz val="10"/>
        <rFont val="Calibri"/>
        <family val="2"/>
        <charset val="238"/>
        <scheme val="minor"/>
      </rPr>
      <t>, za napon 24VDC.</t>
    </r>
  </si>
  <si>
    <r>
      <t>XP00-A 4x150 mm</t>
    </r>
    <r>
      <rPr>
        <vertAlign val="superscript"/>
        <sz val="10"/>
        <rFont val="Calibri"/>
        <family val="2"/>
        <charset val="238"/>
        <scheme val="minor"/>
      </rPr>
      <t>2</t>
    </r>
  </si>
  <si>
    <r>
      <t>Dobava i polaganje u iskopani rov i zaštitne cijevi kabela NYY-J 5x6 mm</t>
    </r>
    <r>
      <rPr>
        <vertAlign val="superscript"/>
        <sz val="10"/>
        <rFont val="Calibri"/>
        <family val="2"/>
        <charset val="238"/>
        <scheme val="minor"/>
      </rPr>
      <t>2</t>
    </r>
  </si>
  <si>
    <r>
      <t>NYY-J 5x6 mm</t>
    </r>
    <r>
      <rPr>
        <vertAlign val="superscript"/>
        <sz val="10"/>
        <rFont val="Calibri"/>
        <family val="2"/>
        <charset val="238"/>
        <scheme val="minor"/>
      </rPr>
      <t>2</t>
    </r>
    <r>
      <rPr>
        <sz val="10"/>
        <rFont val="Calibri"/>
        <family val="2"/>
        <charset val="238"/>
        <scheme val="minor"/>
      </rPr>
      <t xml:space="preserve">  (rasvjeta ceste i parkinga)</t>
    </r>
  </si>
  <si>
    <r>
      <t>NYY-J 5x6 mm</t>
    </r>
    <r>
      <rPr>
        <vertAlign val="superscript"/>
        <sz val="10"/>
        <rFont val="Calibri"/>
        <family val="2"/>
        <charset val="238"/>
        <scheme val="minor"/>
      </rPr>
      <t>2</t>
    </r>
    <r>
      <rPr>
        <sz val="10"/>
        <rFont val="Calibri"/>
        <family val="2"/>
        <charset val="238"/>
        <scheme val="minor"/>
      </rPr>
      <t xml:space="preserve">  (rasvjeta igrališta)</t>
    </r>
  </si>
  <si>
    <r>
      <t>NYY-J 5x6 mm</t>
    </r>
    <r>
      <rPr>
        <vertAlign val="superscript"/>
        <sz val="10"/>
        <rFont val="Calibri"/>
        <family val="2"/>
        <charset val="238"/>
        <scheme val="minor"/>
      </rPr>
      <t>2</t>
    </r>
    <r>
      <rPr>
        <sz val="10"/>
        <rFont val="Calibri"/>
        <family val="2"/>
        <charset val="238"/>
        <scheme val="minor"/>
      </rPr>
      <t xml:space="preserve">  (rasvjeta igrališta za nogomet-rukomet)</t>
    </r>
  </si>
  <si>
    <r>
      <t>Dobava i polaganje kabela NYY-J 3x4 mm</t>
    </r>
    <r>
      <rPr>
        <vertAlign val="superscript"/>
        <sz val="10"/>
        <rFont val="Calibri"/>
        <family val="2"/>
        <charset val="238"/>
        <scheme val="minor"/>
      </rPr>
      <t xml:space="preserve">2 </t>
    </r>
    <r>
      <rPr>
        <sz val="10"/>
        <rFont val="Calibri"/>
        <family val="2"/>
        <charset val="238"/>
        <scheme val="minor"/>
      </rPr>
      <t>za stupiće.</t>
    </r>
  </si>
  <si>
    <r>
      <t>Dobava, polaganje i spajanje kabela  P/F 16 mm</t>
    </r>
    <r>
      <rPr>
        <vertAlign val="superscript"/>
        <sz val="10"/>
        <rFont val="Calibri"/>
        <family val="2"/>
        <charset val="238"/>
        <scheme val="minor"/>
      </rPr>
      <t>2</t>
    </r>
    <r>
      <rPr>
        <sz val="10"/>
        <rFont val="Calibri"/>
        <family val="2"/>
        <charset val="238"/>
        <scheme val="minor"/>
      </rPr>
      <t xml:space="preserve"> dužine 0,5 m za premoštenje stupne razdjelnice na tijelo stupa vanjske rasvjete.</t>
    </r>
  </si>
  <si>
    <t>UKUPNO SIGURNOSNA RASVJETA:</t>
  </si>
  <si>
    <t>Dobava i polaganje uglavnom u sustav limenih polica vatrootpornog kabela za napajanje nužnih potrošača:</t>
  </si>
  <si>
    <t>Dobava i montaža na krovi na podne nosaće perfor. vruće pocinčanih kabelskih polica sa poklopcem, komplet sa potrebnim spojnim, ovjesnim i montažnim materijalom:</t>
  </si>
  <si>
    <t>Dobava i montaža na stropne i zidne nosače i konzole pocinčanih PP kabelskih polica sa poklopcem, komplet sa svim potrebnim spojnim i montažnim materijalom, vatrootpornosti 90 min.:</t>
  </si>
  <si>
    <t>Dobava i postavljanje protupožarne mase panel pregrada ili žbuka između požarnih zona vatrootpornosti F/T 120 min, a sve prema HR DIN 4102 dio 9 ili jednakovrijednima</t>
  </si>
  <si>
    <t>Ispitivanje i mjerenje izvedene instalacije sa izdavanjem atesta i revizione knjige gromobranske instalacije.</t>
  </si>
  <si>
    <t>Dobava i polaganje sa u zid fasade zaštitne PVC fleksi cijevi: CSS promjera 32mm</t>
  </si>
  <si>
    <t>- mogućnost spajanja PC radi vizualizacije sustava i nadzora nad radom i protokoliranja stanja, testova
- mogućnost spajanja na LON sustav preko dodatnog LON sučelja ili na PC preko USB/ETHERNET/RS232 sučelja (definirati ovisno o konfiguraciji mrežnog sustava)</t>
  </si>
  <si>
    <t>Obvezatno prije narudžbe provjeriti dužinu kabela kabela većih presjeka!</t>
  </si>
  <si>
    <t>Napajanje građevine iz SPMO je obuhvaćeno u poglavlju vanjskog razvoda!</t>
  </si>
  <si>
    <t>Dobava i polaganje uglavnom u sustav limenih polica i zaštitnih cijevi slijedećih bezhalogenih kabela:</t>
  </si>
  <si>
    <t>Dobava i polaganje na krovne potpore voda od nehrđajućeg čelika promejra 8 mm. Stavka uključuje krovne potpore i sitni spojni i montažni materijal.</t>
  </si>
  <si>
    <t>Dobava, montaža i spajanje štapnih hvataljki na krovu sukladno HRN EN 62305 ili jednakovrijedna, razred zaštite od munje II, zona vjetra 2. uključujući podni nosač i učvršni pribor, komplet sa spojnim i montažnim materijalom. Dužine 4 m</t>
  </si>
  <si>
    <t>Mjerenje prijemnih signala i usklađivanje sa projektom.</t>
  </si>
  <si>
    <t>Napomena: antenska utičnica je specificirana u 5. poglavlju - Instalacijski materijal.</t>
  </si>
  <si>
    <t>- memorija događaja za minimalno 9999 zapisa
- autonomije minimalno do 72 sata u normalnom radu i 30 minuta u alarmu
- izlazi: minimalno 4x 750 mA / 24 VDC s mogućnošću programiranja; 2x 350 mA / 24 VDC za požarni alarm / grešku; 2x relejni izlazi za požarni alarm / grešku; 1x aux 500 mA / 24 VDC
- ulazi: minimalno 2 
- napajanje: 220/230 VAC, 50/60 Hz, 
- stupanj zaštite kućišta: minimalno IP30
- sukladno standardima CPD, WEEE, RoHS, normama HRN EN 54-2, HRN EN 54-4,  HRN EN 54-21 ili jednakovrijednima</t>
  </si>
  <si>
    <t xml:space="preserve">Dobava i isporuka s montažom i spajanjem adresabilnog optičko-termičkog detektora požara s kombiniranim optičkim i termičkim senzorom. Senzore je moguće konfigurirati u pet različitih logičkih načina rada. Mogućnost programiranja osjetljivosti putem vatrodojavne centrale.
</t>
  </si>
  <si>
    <t>Ispitivanje linija (vizuelni pregled i pregled mjernim instrumentima) predmetnih instalacija tako da se mjeri otpor petlje/linije prije postavljanja javljača požara, alarminih sirena i sl.</t>
  </si>
  <si>
    <t>Programiranje, instaliranje programa i puštanje u funkciju sustava dojave požara.</t>
  </si>
  <si>
    <t>Izdavanje atesta za funkcionalnost sustava za dojavu požara kao cjeline od ovlaštene ustanove.</t>
  </si>
  <si>
    <t>Obuka operatera i osoblja za održavanje i upotrebu sustava za dojavu požara.</t>
  </si>
  <si>
    <t>Dobava i polaganje u sustav polica i zaštitnim cijevi kabela bez halogena: BM-YY E30 4x2x0,8mm.</t>
  </si>
  <si>
    <t>Dobava i polaganje u sustav zaštitnih PVC cijevi vatrootpornog kabela za napajanje pogonskih motora: NHXH FE180/E90 3x2,5mm2</t>
  </si>
  <si>
    <t>Dobava i polaganje u sustav kabelskih polica i zaštitnih cijevi vatrootpornog kabela za napajanje centrale: NHXH FE180/E90 3x2,5mm2</t>
  </si>
  <si>
    <t>Dobava i polaganje u zid samogasivih zaštitnih cijevi,  komplet sa potrebnim sitnim i spojnim montažnim materijalom: fleksi cijev promjera 16-25mm</t>
  </si>
  <si>
    <t>Dobava, isporuka, ugradnja i spajanje mjerne glave u "S" izvedbi Ex d IIC T5 za detekciju ekplozivnosg plina (metal ili UNP) s atestom Ex-Agencije. Stavka uključuje i kabelsku uvodnicu.</t>
  </si>
  <si>
    <t>Dobava i polaganje bezhalogenog komunikacijskog kabela: JE-H (St)H 2x2x0,8mm</t>
  </si>
  <si>
    <t>Dobava, isporuka i ugradnja bezhalogenog kabela za međuvezu sa sustavom ventilacije, magnetskim ventilom i alarmnim sirenama: NHXMH 3x1,5mm2</t>
  </si>
  <si>
    <t>Dobava i polaganje napojnog bezhalogenog kabela: NHXMH 3x2,5mm2</t>
  </si>
  <si>
    <t>Dobava i polaganje bezhalogenog komunikacijskog kabela JE-H (St)H 2x2x0,8mm.</t>
  </si>
  <si>
    <t>Iskop rova širine 45cm i dubine 100cm u zemlji C/D kat. za potrebe polaganja cijevi TK kanalizacije. Nakon polaganja cijevi i trake upozorenja izvesti ponovno zatrpavanje rova sa nabijanjem zemlje u slojevima. U stavku uračunati dovoz nove zemlje za zatrpavanje.</t>
  </si>
  <si>
    <t>Dobava i zasipavanje mršavim betonom cijevi kod prolaza ispod ceste.</t>
  </si>
  <si>
    <t>Betoniranje podloge za asfalt od MB 25 visine 30cm u dijelu postojeće ceste i pješačkog kolnika.</t>
  </si>
  <si>
    <t>Sanacija betona i asfalta, dozvola prijekopa javnih površina i regulacija prometa.</t>
  </si>
  <si>
    <t>Izrada posteljice od pijeska 5cm i nasipavanje pijeska oko cijevi DTK i 10cm iznad cijevi.</t>
  </si>
  <si>
    <t>Izrada posteljice od pijeska 10cm za DTK zdence sa dobavom pijeska.</t>
  </si>
  <si>
    <t>Dobava i polaganje cijevi PEHD NO 50 u iskopani rov kabelske kanalizacije.</t>
  </si>
  <si>
    <t>Dobava i polaganje trake za upozorenje žute boje s natpisom TELEFONSKI KABEL.</t>
  </si>
  <si>
    <t>Dobava i montaža tipskog kabelskog zdenca MZD1-E sa ljevano željeznim poklopcem 150 KN.</t>
  </si>
  <si>
    <t>Izrada TK priključka u postojećim zdencima uključivo spojnice i pomoćni materijal.</t>
  </si>
  <si>
    <t>Snimanje izvedene kabelske kanalizacije prije zatrpavanja i unos u katastar vodova.</t>
  </si>
  <si>
    <t>Monataža i spajanje svjetiljki i stupova je obuhvaćeno u poglavlju rasvjete.</t>
  </si>
  <si>
    <t>Nabava, isporuka i izrada posteljice od pijeska 5cm i nasipavanje pijeska oko kabela i cijevi i/ili 5cm iznad kabela i/ili cijevi.</t>
  </si>
  <si>
    <t>Dobava i polaganje PVC trake za upozorenje širine 100 mm s natpisom “POZOR KABEL 0.4 kV”.</t>
  </si>
  <si>
    <t>Dobava i polaganje PVC štitnika za zaštitu kabela dužine 1000mm.</t>
  </si>
  <si>
    <r>
      <t>Dobava i polaganje kabela NYY-J 3x2,5 mm</t>
    </r>
    <r>
      <rPr>
        <vertAlign val="superscript"/>
        <sz val="10"/>
        <rFont val="Calibri"/>
        <family val="2"/>
        <charset val="238"/>
        <scheme val="minor"/>
      </rPr>
      <t>2</t>
    </r>
    <r>
      <rPr>
        <sz val="10"/>
        <rFont val="Calibri"/>
        <family val="2"/>
        <charset val="238"/>
        <scheme val="minor"/>
      </rPr>
      <t xml:space="preserve">, za spajanje u stupu. </t>
    </r>
  </si>
  <si>
    <t>Ispitivanje izvedenih instalacija sa izradom i primopredajom u tri primjerka ispitnih protokola i to</t>
  </si>
  <si>
    <t xml:space="preserve"> </t>
  </si>
  <si>
    <t>- ispitni protokol o izvršenom mjerenju otpora petlje i  efikasnosti zaštite od napona dodira,</t>
  </si>
  <si>
    <t>Izrada dokumentacije izvedenog stanja u 3 kopije sa zapisom na CD-u u digitalnom obliku.</t>
  </si>
  <si>
    <t>PLINSKA INSTALACIJA</t>
  </si>
  <si>
    <t>KUĆNI PRIKLJUČAK</t>
  </si>
  <si>
    <t>Strojarski radovi</t>
  </si>
  <si>
    <t>Dobava navarnog sedla za nabušavanje sa zaporom od polietilena visoke gustoće SDR 11, sljedećih dimenzija:</t>
  </si>
  <si>
    <t>d 160/d 90 s otvorom za nabušavanje</t>
  </si>
  <si>
    <t xml:space="preserve">Plinski zasun za podzemnu ugradnju DN80 PN 16 sa  PE krajevima za zavarivanje i produžnom garniturom. </t>
  </si>
  <si>
    <t>d 90 SDR 11</t>
  </si>
  <si>
    <t>Dobava spojnice od polietilena visoke gustoće s elektro zavojnicom</t>
  </si>
  <si>
    <t>Dobava prijelaznog komada čelik/polietilen sljedećih dimenzija:</t>
  </si>
  <si>
    <t>d 90/DN 80 SDR 11</t>
  </si>
  <si>
    <t>DN 80</t>
  </si>
  <si>
    <t>Dobava polietilenske trake za izolaciju čeličnog dijela plinovoda i čeličnog dijela kućnog priključka.</t>
  </si>
  <si>
    <t>Dobava traka za detekciju plastičnog kućnog priključka od polietilena s metalnim vodičima</t>
  </si>
  <si>
    <t>Dobava plastične trake za označavanje kućnog priključka žute boje s natpisom PLIN ili POZOR PLIN, širine najmanje 6 cm</t>
  </si>
  <si>
    <t>Dobava plinovodnog priključka koji se sastoji od sljedećega:</t>
  </si>
  <si>
    <t>(obuhvaćena stavkom 7.)</t>
  </si>
  <si>
    <t>Građevinski radovi</t>
  </si>
  <si>
    <t>Strojni iskop rova</t>
  </si>
  <si>
    <t>Ručni iskop rova</t>
  </si>
  <si>
    <t>Planiranje dna rova</t>
  </si>
  <si>
    <t>Izrada posteljice cijevi</t>
  </si>
  <si>
    <t>Izrada obloge cijevi</t>
  </si>
  <si>
    <t>Zatrpavanje šljunkom</t>
  </si>
  <si>
    <t>Nabava, transport i razastiranje šljunka u rov plinovoda ispod uređenih površina. Nasipavati nakon izvedbe pješčane obloge u tri faze:</t>
  </si>
  <si>
    <t xml:space="preserve">Zatrpavanje rova plinovoda šljunkom treba izvesti do kote uređene površine. Obračun po kubiku stvarno izvedenih količina. </t>
  </si>
  <si>
    <t>Zatrpavanje rova zemljom iz iskopa</t>
  </si>
  <si>
    <t>Zatrpavanje izvesti iznad pješčane obloge cijevi u slojevima uz nabijanje, s time da se prvi sloj nabija ručno. Obračun po kubiku stvarno izvedenih količina</t>
  </si>
  <si>
    <t>Odvoz viška materijala</t>
  </si>
  <si>
    <t>INSTALACIJA NEMJERENOG PLINA</t>
  </si>
  <si>
    <t>DN 50</t>
  </si>
  <si>
    <t>DN 40</t>
  </si>
  <si>
    <t>Izrada proturne cijevi zaštićene od korozije za prolaz plinskog voda kroz zid uz izradu nepropusnog spoja brtvljenjem. Proturna cijev je za dva nazivna promjera veća od plinske cijevi  i  dulja  od  debljine zida sa svake strane 5 cm</t>
  </si>
  <si>
    <t>za cijev DN 50</t>
  </si>
  <si>
    <t>Prodori kroz zidove s bušenjem i sanacijom prodora za proturne cijevi</t>
  </si>
  <si>
    <t>za cijev DN 80</t>
  </si>
  <si>
    <t>MJERNI SKLOP KOTLOVNICE - OMM1</t>
  </si>
  <si>
    <t>Dobava ispitanog i baždarenog regulatora tlaka s osiguračem od nestašice plina.</t>
  </si>
  <si>
    <t>DN 50, PN 16</t>
  </si>
  <si>
    <t>opruga regulatora za radno područje 17-25 mbar</t>
  </si>
  <si>
    <t>Dobava, Ispitano i baždareno plinsko membransko brojilo sa vatrootpornim kučištem i reed kontaktima u glavi plinomjera,  Stavka obuhvaća i podne oslonce.</t>
  </si>
  <si>
    <t>veličina: G-25, DN 50</t>
  </si>
  <si>
    <t>MJERNI SKLOP KUHINJE - OMM2</t>
  </si>
  <si>
    <t>DN 40, PN 16</t>
  </si>
  <si>
    <t>opruga regulatora za radno područje 17-25 mbar bijela</t>
  </si>
  <si>
    <t>veličina: G-10, DN 40</t>
  </si>
  <si>
    <t>INSTALACIJA MJERENOG PLINA - KOTLOVNICA
(VODOVI OD PLINOMJERA DO POTROŠAČA)</t>
  </si>
  <si>
    <t>DN 32</t>
  </si>
  <si>
    <t>DN 25</t>
  </si>
  <si>
    <t>Priključenje kotlova na plinsku instalaciju čvrstim spojem, uključujući sitni potrošni materijal.</t>
  </si>
  <si>
    <t>INSTALACIJA MJERENOG PLINA - KUHINJA
(VODOVI OD PLINOMJERA DO POTROŠAČA)</t>
  </si>
  <si>
    <t>DN 20</t>
  </si>
  <si>
    <t>Dobava, Elektromagnetski ventil za plinsku instalaciju. U stavku su uključene vijčane spojnice te spojni i brtveni materijal.</t>
  </si>
  <si>
    <t>Priključenje opreme kuhinje na plinsku instalaciju čvrstim spojem, uključujući sitni potrošni materijal.</t>
  </si>
  <si>
    <t>za cijev DN 25</t>
  </si>
  <si>
    <t>Izrada prodora kroz zidove s bušenjem i sanacijom prodora za proturne cijevi</t>
  </si>
  <si>
    <t>ZAJEDNIČKE STAVKE ZA PLINSKU INSTALACIJU</t>
  </si>
  <si>
    <t>Antikorozivna zaštita čeličnih cijevi. U sklopu ove stavke uključeno je odmašćivanje i čišćenje površina.  Antikorozivna zaštita izvodi se sa dva premaza temeljnom bojom</t>
  </si>
  <si>
    <t>Troškovi prijevoza i uskladištenja specificirane opreme i materijala od mjesta nabavke do gradilišta, troškovi dovoza i odvoza alata potrebnog za montažu instalacije, svi prijenosi po gradilištu te odvoz preostalog materijala, uključivo čišćenje gradilišta.</t>
  </si>
  <si>
    <t>Montaža opreme, instalacija i svog navedenog materijala do pune pogonske gotovosti. Montažu opreme izvršiti prema uputama proizvođača. Montažu u svemu treba izvesti prema projektnim nacrtima, tehničkom opisu i ovom troškovniku, sa svim potrebnim sitnim montažnim materijalom. Sve radove izvoditi sa stručnim i kvalificiranim osobljem prema važećim smjernicama distributera.</t>
  </si>
  <si>
    <t>Troškovi ispitivanja cjelokupne plinske instalacije, i to:</t>
  </si>
  <si>
    <t>prethodno ispitivanje (čvrstoća)</t>
  </si>
  <si>
    <t>glavno ispitivanje (nepropusnost)</t>
  </si>
  <si>
    <t>Pribavljanje atesta dimnjaka od ovlaštene tvrtke</t>
  </si>
  <si>
    <t>Geodetsko i strojarsko snimanje izvedenog stanja plinovoda s izradom pripadajuće dokumentacije</t>
  </si>
  <si>
    <t>UKUPNO PLINSKA INSTALACIJA:</t>
  </si>
  <si>
    <r>
      <t>p</t>
    </r>
    <r>
      <rPr>
        <vertAlign val="subscript"/>
        <sz val="10"/>
        <rFont val="Calibri"/>
        <family val="2"/>
        <charset val="238"/>
        <scheme val="minor"/>
      </rPr>
      <t>u</t>
    </r>
    <r>
      <rPr>
        <sz val="10"/>
        <rFont val="Calibri"/>
        <family val="2"/>
        <charset val="238"/>
        <scheme val="minor"/>
      </rPr>
      <t>= 50 mbar</t>
    </r>
  </si>
  <si>
    <r>
      <t>p</t>
    </r>
    <r>
      <rPr>
        <vertAlign val="subscript"/>
        <sz val="10"/>
        <rFont val="Calibri"/>
        <family val="2"/>
        <charset val="238"/>
        <scheme val="minor"/>
      </rPr>
      <t>i</t>
    </r>
    <r>
      <rPr>
        <sz val="10"/>
        <rFont val="Calibri"/>
        <family val="2"/>
        <charset val="238"/>
        <scheme val="minor"/>
      </rPr>
      <t>= 25 mbar</t>
    </r>
  </si>
  <si>
    <r>
      <t>Qmax= 40 m</t>
    </r>
    <r>
      <rPr>
        <vertAlign val="superscript"/>
        <sz val="10"/>
        <rFont val="Calibri"/>
        <family val="2"/>
        <charset val="238"/>
        <scheme val="minor"/>
      </rPr>
      <t>3</t>
    </r>
    <r>
      <rPr>
        <sz val="10"/>
        <rFont val="Calibri"/>
        <family val="2"/>
        <charset val="238"/>
        <scheme val="minor"/>
      </rPr>
      <t>/h</t>
    </r>
  </si>
  <si>
    <r>
      <t>Qmin= 0,25 m</t>
    </r>
    <r>
      <rPr>
        <vertAlign val="superscript"/>
        <sz val="10"/>
        <rFont val="Calibri"/>
        <family val="2"/>
        <charset val="238"/>
        <scheme val="minor"/>
      </rPr>
      <t>3</t>
    </r>
    <r>
      <rPr>
        <sz val="10"/>
        <rFont val="Calibri"/>
        <family val="2"/>
        <charset val="238"/>
        <scheme val="minor"/>
      </rPr>
      <t>/h</t>
    </r>
  </si>
  <si>
    <r>
      <t>Qmax= 16 m</t>
    </r>
    <r>
      <rPr>
        <vertAlign val="superscript"/>
        <sz val="10"/>
        <rFont val="Calibri"/>
        <family val="2"/>
        <charset val="238"/>
        <scheme val="minor"/>
      </rPr>
      <t>3</t>
    </r>
    <r>
      <rPr>
        <sz val="10"/>
        <rFont val="Calibri"/>
        <family val="2"/>
        <charset val="238"/>
        <scheme val="minor"/>
      </rPr>
      <t>/h</t>
    </r>
  </si>
  <si>
    <r>
      <t>Qmin= 0,1 m</t>
    </r>
    <r>
      <rPr>
        <vertAlign val="superscript"/>
        <sz val="10"/>
        <rFont val="Calibri"/>
        <family val="2"/>
        <charset val="238"/>
        <scheme val="minor"/>
      </rPr>
      <t>3</t>
    </r>
    <r>
      <rPr>
        <sz val="10"/>
        <rFont val="Calibri"/>
        <family val="2"/>
        <charset val="238"/>
        <scheme val="minor"/>
      </rPr>
      <t>/h</t>
    </r>
  </si>
  <si>
    <t>REKAPITULACIJA - STROJARSKIH INSTALACIJA</t>
  </si>
  <si>
    <t>STROJARSKE INSTALACIJE UKUPNO:</t>
  </si>
  <si>
    <t>d 110 SDR 17,6 za zaštitnu cijev (ugraditi na križanju s postojećim instalacijama po potrebi)</t>
  </si>
  <si>
    <t>Izolacijski komad za plinsku instalaciju DN 80 kom.  1</t>
  </si>
  <si>
    <r>
      <t>Fasadni ormarić dimenzija 400 × 500 mm dubine 250 mm. Limeni dijelovi ormarića zaštićeni su sa dva premaza temeljne boje i dva premaza laka za metal žute boje. Vratašca ormarića su s pantama i bravom za usadni ključ te s ventilacijskim otvorima gore i dolje, izvedenim štancanjem proreza i izvlačenjem, svijetlog otvora svaki najmanje 10 cm</t>
    </r>
    <r>
      <rPr>
        <vertAlign val="superscript"/>
        <sz val="10"/>
        <rFont val="Calibri"/>
        <family val="2"/>
        <charset val="238"/>
        <scheme val="minor"/>
      </rPr>
      <t>2</t>
    </r>
    <r>
      <rPr>
        <sz val="10"/>
        <rFont val="Calibri"/>
        <family val="2"/>
        <charset val="238"/>
        <scheme val="minor"/>
      </rPr>
      <t>.
kom.  1</t>
    </r>
  </si>
  <si>
    <t>Glavna zaporna prirubnička kuglasta slavina DN 80  PN 16
kom.  1</t>
  </si>
  <si>
    <t>DN 80  PN 16
kom.  2</t>
  </si>
  <si>
    <t>Čelična bešavna cijev DN 80
kom.  1</t>
  </si>
  <si>
    <t xml:space="preserve">Dodatni potrebni materijal sa svim potrebnim koljenima, vijčanim spojnicama, fitinzima i kolčacima te spojnim i brtvenim materijalom i priborom za montažu uz ispitivanje spojnih mjesta
kpl.    1         </t>
  </si>
  <si>
    <r>
      <rPr>
        <sz val="10"/>
        <rFont val="Calibri"/>
        <family val="2"/>
        <charset val="238"/>
      </rPr>
      <t xml:space="preserve">- </t>
    </r>
    <r>
      <rPr>
        <sz val="10"/>
        <rFont val="Calibri"/>
        <family val="2"/>
        <charset val="238"/>
        <scheme val="minor"/>
      </rPr>
      <t>nasipavanje šljunka u sloju od oko 35 cm uz pažljivo ručno nabijanje</t>
    </r>
  </si>
  <si>
    <r>
      <rPr>
        <sz val="10"/>
        <rFont val="Calibri"/>
        <family val="2"/>
        <charset val="238"/>
      </rPr>
      <t xml:space="preserve">- </t>
    </r>
    <r>
      <rPr>
        <sz val="10"/>
        <rFont val="Calibri"/>
        <family val="2"/>
        <charset val="238"/>
        <scheme val="minor"/>
      </rPr>
      <t>postavljanje trake upozorenja</t>
    </r>
  </si>
  <si>
    <r>
      <rPr>
        <sz val="10"/>
        <rFont val="Calibri"/>
        <family val="2"/>
        <charset val="238"/>
      </rPr>
      <t xml:space="preserve">- </t>
    </r>
    <r>
      <rPr>
        <sz val="10"/>
        <rFont val="Calibri"/>
        <family val="2"/>
        <charset val="238"/>
        <scheme val="minor"/>
      </rPr>
      <t xml:space="preserve">nasipavanje šljunka u slojevima od 50 cm uz nabijanje vibropločama do potpune zbijenosti. </t>
    </r>
  </si>
  <si>
    <t>INSTALACIJA TOPLOVODNOG GRIJANJA I PRIPREME PTV</t>
  </si>
  <si>
    <t>NAPOMENA:</t>
  </si>
  <si>
    <t>Sva oprema mora biti otporna na atmosferske uvjete koji vladaju uz more !!!</t>
  </si>
  <si>
    <t>TOPLOVODNA PLINSKA KOTLOVNICA</t>
  </si>
  <si>
    <t xml:space="preserve">Karakteristike kotla: 
- visok stupanj iskorištenja 
- kompaktne dimenzije 
- širok opseg rada (modulacija 1:10.7)  
- jednostavno održavanje 
- tihi rad bez vibracija (do 65 dB) 
- integrirani plamenici s gornje strane 
- minimalni hidraulički otpor 
- mala potrošnja el. energije (od 44 do 494 W) 
- velika površina izmjenjivača topline 
- samočisteća površina izmjenjivača </t>
  </si>
  <si>
    <t>Opseg isporuke: 
- tijelo kotlova s izolacijama
- plamenici
- automatska regulacije za 2x miješajući krug grijanja, 2x direktni krug grijanja, kaskadno upravljanje kotlovima, priprema potrošne tople vode
- automatska paljenja s nadgledanjem BIC 960</t>
  </si>
  <si>
    <t>Uređaj opremiti karticom za integraciju u sustav automatske regulacije</t>
  </si>
  <si>
    <t xml:space="preserve">Plinski filter Rp 1 1/4''
sa spojnicama za mjerenje prije i poslije priključka filtera (promjer 9 mm). Klasa filtracije &lt; 50 μm. Maksimalna razlika tlaka 10 mbar. Maksimalni ulazni tlak 100 mbar. </t>
  </si>
  <si>
    <t>SD kartica s HR jezikom posluživanja</t>
  </si>
  <si>
    <t>Sučelje WLAN/LAN. Aplikacija omogućuje pristup i rad sa sustavima grijanja preko mobilnih uređaja, tableta i računala u ili izvan objekta, jednostavnom promjenom željenih parametara, osnovnih programa regulacije, mogućnosti pregleda dodatnih funkcija preko web stranice s prijavom). 
WLAN ili LAN sučelje za povezivanje na router kućne mreže.
Minimalni zahtjevi sustava mobilnih pametnih uređaja:
- Android 4.3
- IOS 7.1</t>
  </si>
  <si>
    <t>Sastoji se od:
Mrežnog adaptera za zidnu ugradnju, licence, WLAN antena, pokrov za instalaciju, Mrežni adapter 12 V / 6 W sa kabelom,L = 1800 mm</t>
  </si>
  <si>
    <t>Sigurnosna grupa DN32 - Rp 1/1/4 do 350 kW (3 bar)</t>
  </si>
  <si>
    <t>Posuda za neutralizaciju kondenzata</t>
  </si>
  <si>
    <t>Za instalaciju ispod ili pored kondenzacijskog kotla, bez pumpe, s 12 kg neutralizacijskog granulata</t>
  </si>
  <si>
    <t>Hidraulički spojni set za kotlove PN16</t>
  </si>
  <si>
    <t>Elementi priključne dimovodne cijevi(dimnjača):</t>
  </si>
  <si>
    <t xml:space="preserve">NAPOMENA: Potrebno je držati se tehničkih uputa proizvođača i sheme dimnjaka strojarskog projekta. Obračun je prema komadu.   Preporuka je prije naručivanja kontaktirati predstavnika proizvođača   i prije konačne naruđbe napraviti izmjeru na objektu                                                  </t>
  </si>
  <si>
    <t>Osnovni servis kotlova, uključivo završne provjere svih spojeva, puštanje u probni pogon, podešavanje plamenika, kotlova i automatske regulacije, funkcionalna proba s kontrolom rada uređaja, te mjerenje osnovnih radnih parametara uz mjerenje i analizu ispušnih dimnih plinova. Gore spomenute radnje izvodi isključivo ovlašteni serviser uz nazočnost nadzornog inženjera nakon potpuno završenih strojarskih i elektroinstalaterskih radova. Stavka obuhvaća i izdavanje orginalnog servisnog protokola o puštanju u rad, skupa sa svim izvršenim mjerenjima, te izdavanje jamstvenih listova o ispravnosti uređaja. Stavkom su  obuhvaćeni svi radovi i sav eventualno potreban dopunski materijal za dovođenje uređaja do potpune pogonske sposobnosti.</t>
  </si>
  <si>
    <t>Akumulacijski spremnik potrošne tople vode</t>
  </si>
  <si>
    <t xml:space="preserve">Akumulacijski spremnik za zagrijavanje potrošne tople vode, izrađen od čelika i emajliran s unutarnje strane, ugrađeni dvostruki glatkocijevni izmjenjivač topline s velikom grijaćom površinom, ugrađena Correx anoda. Toplinska izolacija izrađena od Polyester pjene i vanjske folije crvene boje - s mogućnosti skidanja radi lakšeg unosa, prirubnica za ugradnju električnog grijača, Uranjajuća čahura za osjetnike s termometrom. </t>
  </si>
  <si>
    <t>Dimenzije spremnika:
- promjer    1.050 mm
- visina    2063 mm
- masa s toplinskom izolacijom 387 kg</t>
  </si>
  <si>
    <t>Solarni pločasti kolektor, horizontalne izvedbe, 4 kom. u paketu. Visokoučinkoviti solarni kolektor koji se sastoji od aluminijskog absorbera s visokoselektivnim premazom (stupanj apsorpcije 95%, stupanj emisije 5%), sa zavarenim bakrenim cijevima i antirefleksnim sigurnosnim staklenim pokrovom. Kućište od lijevanog aluminija za maksimalnu stabilnost i nepropusnost. Visokokvalitetna izolacija izvedena s mineralnom vunom debljine 20 mm. Utični priključci R ¾″/ Rp ¾″ izrađeni od mesinga.</t>
  </si>
  <si>
    <t>Dimenzije pojedinog kolektora: 
- visina   1202 mm
- širina   2102 mm
- dubina   65 mm
- masa    43 kg</t>
  </si>
  <si>
    <t xml:space="preserve">Ovjesni set za ugradnju na krov horizontalne  izvedbe kolektora za instalaciju pod kutem od 20 do 45°. Pričvršćenje horizontalnih nosećih profila preko ovjesnih vijaka (nisu u isporuci). Noseća kostrukcija izrađena od aluminijskih profila i čelika. Izvedba za 4 kolektora priključenih u seriju po jednom kolektorskom polju. Izvedba za sve vrste krova. </t>
  </si>
  <si>
    <t xml:space="preserve">Nosači horizontalnog profila s jednim vijkom </t>
  </si>
  <si>
    <t>Osnovni hidraulični set GS 18-3/4'' vanjski navoj FD90</t>
  </si>
  <si>
    <t>Za hidraulično spajanje kolektora navojnim spojem 3/4'' FD.
Sastoji se od:
-2 komada spojnih koljena 90°, Ø18-3/4''AG
-odzračni ventil (1 kom.)
-čep (1 kom.)
Spojevi na kolektor:
-bakrena cijev Ø18 mm</t>
  </si>
  <si>
    <t>Solarna protusmrzavajuća tekućina, mješavina, do -23°C, na bazi propilen glikola, sa zaštitom od korozije. Isporuka u plastičnom kanisteru 30 kg</t>
  </si>
  <si>
    <t xml:space="preserve">Ekspanzijska posuda za solarni sustav V=80 l, za rad s do 50% sadržaja glikola i dozvoljenog pritiska do 10 bar. Dozvoljena radna temperatura posude/dijafragme 120/ 70 °C. Stojeća izvedba s nogicama. </t>
  </si>
  <si>
    <t>Predekspanzijska posuda za solarni sustav V=12 l, za rad do 10 bar. Za ugradnju na zid sa stezaljkama.</t>
  </si>
  <si>
    <t>Sastoji se od:
- solarng modula uključujući montažni set.(2 kom), 
- 1 uranjajući osjetnik TF / 2P / 5 / 6T, L = 5 m, 
- 1 uranjajući osjetnik kolektorskog polja TF / 1.1P / 2.5S / 6T, L = 2,5 m,
- osnovni priključni set za kontrolni modul, 
- priključci za napajanje 230 V potrošače (crpke direktnog kruga i miješajućeg kruga), 
- priključak za 2x 230V - izlaz (motori miješajućih ventila), 
- priključak za OptoCoupler - ulaz (nadgledanje teemperatura u sustavu), 
- 2x priključci za osjetnike, 
- priključak za 0-10 V - ulaz, 
- priključak za CAN bus, 
- vodilica za pričvršćenje sa spojnim priborom.</t>
  </si>
  <si>
    <t>Sljedećih dimenzija i količina:</t>
  </si>
  <si>
    <t>Debljina izolacije iznosi 20 mm.</t>
  </si>
  <si>
    <t>Za cijevi slijedećih dimenzija i količina:</t>
  </si>
  <si>
    <t>Toplinski izolirani cjevovodi (prema gornjem opisu) koji se vode po krovu, dodatno se opremaju zaštitnim aluminijskim limom i vodonepropusno brtve.</t>
  </si>
  <si>
    <t xml:space="preserve"> kuglasta slavina DN 15</t>
  </si>
  <si>
    <t>Automatski  samočisteći fini filtar</t>
  </si>
  <si>
    <t>Uređaj za sprečavanje povrata omekšane vode u vodovodnu instalaciju.</t>
  </si>
  <si>
    <t>kuglasta slavina DN 25</t>
  </si>
  <si>
    <t>hvatać nečistoća DN 25</t>
  </si>
  <si>
    <t>el. magnetski on/off ventil  DN 25</t>
  </si>
  <si>
    <t>Zatvorena membranska ekspanzijska posuda za ugradnju u kotlovski krug tople vode, tvornički punjena dušikom i baždarena,  te spojni i brtveni materijal.</t>
  </si>
  <si>
    <t>- volumena 50 l</t>
  </si>
  <si>
    <t>Kombinirani kompaktni razdjelnik/sabirnik tople vode (60/40°C) smješteni jedan iznad drugoga, izrađen iz zavarenih čeličnih C profila.</t>
  </si>
  <si>
    <t>Dimenzija BxH=350x350 mm, 10 prirubničkih priključaka. Priključci za polazni i povratni vod jedan pored drugog, svaki sa navarenom prirubnicom PN 10 slijedećih dimenzija: 2xDN80 kotlovi, 2xDN50 krug GR-1, 2xDN25 krug GR-2, 2xDN50 krug GR-3, 2xDN32 krug GR-4. Na razdjelnoj i sabirnoj komori dodatno predvidjeti priključke za manometre i termometre dimenzije 1/2", postavljene sa njihove prednje strane, te priključak za punjenje i pražnjenje, postavljene na krajevima komora dimenzije 1".</t>
  </si>
  <si>
    <t>Kombinirani razdjelnik/sabirnik mora biti tlačno ispitan, zaštićen temeljnom bojom i isporučen sa važećim atestima.</t>
  </si>
  <si>
    <t>Stavka uključuje izolaciju mineralnom vunom debljine 100 mm u oblozi od aluminijskog lima.</t>
  </si>
  <si>
    <t>30.1.</t>
  </si>
  <si>
    <t>krug GR-1,  topla voda 60/40°C</t>
  </si>
  <si>
    <t xml:space="preserve">V= 4,40 m³/h </t>
  </si>
  <si>
    <t>H= 80 kPa</t>
  </si>
  <si>
    <t>Nel=17-608 W; 230V/50Hz</t>
  </si>
  <si>
    <t>30.2.</t>
  </si>
  <si>
    <t>krug GR-2,  topla voda 60/40°C</t>
  </si>
  <si>
    <t xml:space="preserve">V= 0,67 m³/h </t>
  </si>
  <si>
    <t>H= 70 kPa</t>
  </si>
  <si>
    <t>Nel=3-50 W; 230V/50Hz</t>
  </si>
  <si>
    <t>30.3.</t>
  </si>
  <si>
    <t>krug GR-3,  topla voda 70/50°C</t>
  </si>
  <si>
    <t xml:space="preserve">V= 4,92 m³/h </t>
  </si>
  <si>
    <t>30.4.</t>
  </si>
  <si>
    <t>krug GR-4,  topla voda 60/40°C</t>
  </si>
  <si>
    <t xml:space="preserve">V= 1,5 m³/h </t>
  </si>
  <si>
    <t>H= 30 kPa</t>
  </si>
  <si>
    <t>Nel=3-34 W; 230V/50Hz</t>
  </si>
  <si>
    <t>30.5.</t>
  </si>
  <si>
    <t>krug grijača media nape praktikum 1.1, 1.2, 2.1, 2.2;  topla voda 60/40°C</t>
  </si>
  <si>
    <t xml:space="preserve">V= 0,86 m³/h </t>
  </si>
  <si>
    <t>Nel=9-116 W; 230V/50Hz</t>
  </si>
  <si>
    <t>30.6.</t>
  </si>
  <si>
    <t>krug grijača media nape slastičarstvo;  topla voda 60/40°C</t>
  </si>
  <si>
    <t xml:space="preserve">V= 0,56 m³/h </t>
  </si>
  <si>
    <t>Recirkulacijska pumpa PTV</t>
  </si>
  <si>
    <t xml:space="preserve">V= 1 m³/h </t>
  </si>
  <si>
    <t>H= 25 kPa</t>
  </si>
  <si>
    <t>Nel=32 W; 230V/50Hz</t>
  </si>
  <si>
    <t>33.1.</t>
  </si>
  <si>
    <t>Troputni elektromotorni ventil regulacijskog kruga GR-1, 60/40°C</t>
  </si>
  <si>
    <t>Qg= 102,410 kW</t>
  </si>
  <si>
    <t>DN 40, PN 10</t>
  </si>
  <si>
    <t>33.2.</t>
  </si>
  <si>
    <t>Troputni elektromotorni ventil regulacijskog kruga GR-2, 60/40°C</t>
  </si>
  <si>
    <t>Qg= 15,490 kW</t>
  </si>
  <si>
    <t>DN 15, PN 10</t>
  </si>
  <si>
    <t>33.3.</t>
  </si>
  <si>
    <t>Navojni ventil neovisan o promjeni diferencijalnog tlaka za regulaciju i hidraulično uravnoteženje s slijedećim karakteristikama:</t>
  </si>
  <si>
    <t>34.1.</t>
  </si>
  <si>
    <t>Zatvorena membranska ekspanzijska posuda za sanitarnu toplu vodu, tvornički punjena dušikom i baždarena,  te spojni i brtveni materijal.</t>
  </si>
  <si>
    <t>- volumena 100 l</t>
  </si>
  <si>
    <t>za regulaciju temperature potrošne sanitarne tople vode, izrađen od mesinga. Maksimalna temperatura ulazne tople vode 90°C. Raspon podešavanja temperature na izlazu iz ventila od 45-65°C. U setu s navojnim stegama.</t>
  </si>
  <si>
    <t>Tvorničko podešenje 55°C
Dozvoljeni pritisak vode PN10
Dimenzija 1 1/4”, navojni priključak 2''
kvs = 8.5 m³/h</t>
  </si>
  <si>
    <t>DN 25, tlak otvaranja 6 bar</t>
  </si>
  <si>
    <t>-kuglasta slavina DN 32</t>
  </si>
  <si>
    <t>-kuglasta slavina DN 25</t>
  </si>
  <si>
    <t>-nepovratni ventil DN 32</t>
  </si>
  <si>
    <t>-nepovratni ventil DN 25</t>
  </si>
  <si>
    <t>-hvatač nečistoća DN 32</t>
  </si>
  <si>
    <t>Sljedećih veličina i količina:</t>
  </si>
  <si>
    <t>DN 65</t>
  </si>
  <si>
    <t>Prestrujni ventil za toplu vodu sa kontinuiranom regulacijom postavne vrijednosti propuštanja 10 - 60 kPa, sa navojnim priključkom. Stavka obvezno uključuje jednokratno podešavanje ventila, i izradu zapisnika o podešenim parametrima.</t>
  </si>
  <si>
    <t>DN 15</t>
  </si>
  <si>
    <t xml:space="preserve"> 0  –  6  bar  </t>
  </si>
  <si>
    <t xml:space="preserve">0 - 120 °C </t>
  </si>
  <si>
    <t>Automatski odzračni lončić dimenzije 1/2", PN10.</t>
  </si>
  <si>
    <t>1/2", PN10</t>
  </si>
  <si>
    <t>51.</t>
  </si>
  <si>
    <t>Toplovodna zračna zavjesa za  vidljivu horizontalnu ugradnju.</t>
  </si>
  <si>
    <t xml:space="preserve">U sklopu isporuke obuhvatiti: </t>
  </si>
  <si>
    <t>-lako izmjenjivi perivi filtar na usisnoj strani.</t>
  </si>
  <si>
    <t>-elektronički upravljački uređaj zračne zavjese za upravljanje 3-brzinskim motorom ventilatora i prostorni osjetnik temperature</t>
  </si>
  <si>
    <t>-kontaktni uređaj za ulazna vrata (otvoreno/zatvoreno)</t>
  </si>
  <si>
    <t>-sav potreban ovjesni, spojni i brtveni materijal</t>
  </si>
  <si>
    <t>-toplinski učin Qg= 10,7 kW</t>
  </si>
  <si>
    <t>-topla voda 60/40°C, prostorija 18°C</t>
  </si>
  <si>
    <t>-Nel=200 W, 1x230V/50Hz</t>
  </si>
  <si>
    <t>-zvučni tlak: 53dB(A)</t>
  </si>
  <si>
    <t>-težina 35 kg</t>
  </si>
  <si>
    <t>-dimenzije ŠxDxV = 2050 x 346 x 229 mm</t>
  </si>
  <si>
    <t>52.</t>
  </si>
  <si>
    <t>Prolazni regulacijski ventil, neovisan o promjeni diferencijalnog tlaka, za regulaciju protoka, diferencijalnog tlaka i temperature, s mogućnošću zatvaranja,  vanjski navoj  s priključcima za mjerenje i podešavanje, s navojnim priključkom za pogon M 30x1,5, za spajanje zračnih zavjesa na cijevnu mrežu tople vode 60/40°C.</t>
  </si>
  <si>
    <t>protok 0,21-1,115 m³/h</t>
  </si>
  <si>
    <t>Dimenzija DN 20
nazivni tlak PN 16
dPmin=  13,7 - 14,5 kPa.</t>
  </si>
  <si>
    <t>53.</t>
  </si>
  <si>
    <t>DN 20 (3/4")</t>
  </si>
  <si>
    <t>54.</t>
  </si>
  <si>
    <t>Fleksibilnom INOX žicom opletene cijevi PN 6, s navojnim priključkom, duljine cijevi oko 400 mm, za spajanje zračnih zavjesa na cijevnu mrežu tople vode 60/40 °C.</t>
  </si>
  <si>
    <t>Slijedećih dimenzija i količina:</t>
  </si>
  <si>
    <t>55.</t>
  </si>
  <si>
    <t>55.1.</t>
  </si>
  <si>
    <t>Dimenzije (L x B x H): 3000x300x110</t>
  </si>
  <si>
    <t>Qgr,sr = 1945 W; (60/40°C, Tu=20°C)</t>
  </si>
  <si>
    <t>Nel = 150 W; 230 V/ 50 Hz</t>
  </si>
  <si>
    <t>LwA = 41 dB(A)</t>
  </si>
  <si>
    <t>55.2.</t>
  </si>
  <si>
    <t>Dimenzije (L x B x H): 2800x300x110</t>
  </si>
  <si>
    <t>Qgr,sr = 1905 W; (60/40°C, Tu=20°C)</t>
  </si>
  <si>
    <t>55.3.</t>
  </si>
  <si>
    <t>Dimenzije (L x B x H): 2600x300x110</t>
  </si>
  <si>
    <t>Qgr,sr = 1865 W; (60/40°C, Tu=20°C)</t>
  </si>
  <si>
    <t>55.4.</t>
  </si>
  <si>
    <t>Dimenzije (L x B x H): 2000x300x110</t>
  </si>
  <si>
    <t>Qgr,sr = 1270 W; (60/40°C, Tu=20°C)</t>
  </si>
  <si>
    <t>Nel = 120 W; 230 V/ 50 Hz</t>
  </si>
  <si>
    <t>LwA = 38 dB(A)</t>
  </si>
  <si>
    <t>55.5.</t>
  </si>
  <si>
    <t>Dimenzije (L x B x H): 1800x300x110</t>
  </si>
  <si>
    <t>Qgr,sr = 1230 W; (60/40°C, Tu=20°C)</t>
  </si>
  <si>
    <t>Uz podne konvektore isporučiti:</t>
  </si>
  <si>
    <t>- Nagazna rolo rešetka izvedena sa poprečnim Al. profilima eloksirani u natur boju aluminija</t>
  </si>
  <si>
    <t>- Prigušnica kutna 1/2”</t>
  </si>
  <si>
    <t xml:space="preserve">- Spojna stranica za linijski spoj </t>
  </si>
  <si>
    <t>- Sobni termostat</t>
  </si>
  <si>
    <t>56.</t>
  </si>
  <si>
    <t xml:space="preserve">Ventilski pločasti vertikalni radijatori. </t>
  </si>
  <si>
    <t>Izrađeni od hladnovaljanoga čeličnog lima za toplu vodu  60/40  °C za radni tlak 7 bar (6 bar pretlaka). Isporučuju se u bijeloj boji.</t>
  </si>
  <si>
    <t>Priključci su G1/2" s unutarnjim navojem za dovod i odvod medija s donje strane u sredini. Srednja udaljenost između dovoda i odvoda je 50 mm.</t>
  </si>
  <si>
    <t>Predviđeni su sljedeći tipovi, veličine i količine:</t>
  </si>
  <si>
    <t>22/2100/600</t>
  </si>
  <si>
    <t>57.</t>
  </si>
  <si>
    <t>Cijevni radijatori za ugradnju u kupaonicama s horizontalnim cijevima za toplu vodu 60/40 °C sa srednjim priključkom. Isporučuju se u bijeloj boji.</t>
  </si>
  <si>
    <t>Priključci su 2×G3/4" s vanjskim navojem za dovod i odvod medija s donje strane u sredini. Srednja udaljenost između dovoda i odvoda je 50 mm.</t>
  </si>
  <si>
    <t>visina/širina: 1800/500</t>
  </si>
  <si>
    <t>58.</t>
  </si>
  <si>
    <t>ukupno radijatora:</t>
  </si>
  <si>
    <t>59.</t>
  </si>
  <si>
    <t>Termostatski radijatorski ventil neovisan o promjeni dinamičkog tlaka.</t>
  </si>
  <si>
    <t>60.</t>
  </si>
  <si>
    <t>Radijatorska termostatska glava robusne izvedbe protiv vandalizma, krađe i neovlaštenog upravljanja.</t>
  </si>
  <si>
    <t xml:space="preserve">Montaža i demontaža moguća samo pomoću uređaja za izvlačenje  i ključa  koji se posebno naručuju. Namještanje željene temperature napravom  za deblokadu  koji je sadržan u isporuci. Pokazivač namještanja ostaje pokriven u položaju blokade. </t>
  </si>
  <si>
    <t>61.</t>
  </si>
  <si>
    <t>62.</t>
  </si>
  <si>
    <t>Bešavne čelične cijevi (DIN 2448) s krajevima pripremljenim za zavarivanje, sljedećih dimenzija i količina:</t>
  </si>
  <si>
    <t>63.</t>
  </si>
  <si>
    <t>Navojne pocinčane cijevi za razvod pitke sanitarne vode, sljedećih veličina i količina:</t>
  </si>
  <si>
    <t xml:space="preserve">DN 25 (R 1") </t>
  </si>
  <si>
    <t xml:space="preserve">DN 32 (R 1 1/4") </t>
  </si>
  <si>
    <t>64.</t>
  </si>
  <si>
    <t>65.</t>
  </si>
  <si>
    <t>66.</t>
  </si>
  <si>
    <t>Razni tipski, pocinčani materijal za ovješenje i učvrščenje (držači cjevovoda, obujmice, zavješenja, pričvrsnice, podupore te ostala pomoćna učvršćenja za montažu, uz potrebne matice i vijke) sa umecima za zvučnu izolaciju, sve u potrebnoj količini i kvaliteti.</t>
  </si>
  <si>
    <t>Stavka uključuje pomoćni spojni i brtveni materijal kao što su brtve, klingerit, kudjelja, firnis, vijci i matice, žica za autogeno zavarivanje, kisik, disuplin, te materijal koji nije specificiran, također sve u potrebnoj količini i kvaliteti.</t>
  </si>
  <si>
    <t>67.</t>
  </si>
  <si>
    <t>Čišćenje čeličnih cijevi od korozije čeličnim četkama, premaz aktivnim naličem, očišćeno, osušeno otpadnim pamukom i dva puta minizirano minijem otpornim na temperaturu do 150 °C.</t>
  </si>
  <si>
    <t>68.</t>
  </si>
  <si>
    <t>Bojenje neizoliranih čeličnih cijevi dva puta osnovnom bojom i lakirano lakom otpornim na temperature do 150 °C za tople cijevi, u boji koju odredi nadzorni organ.</t>
  </si>
  <si>
    <t>69.</t>
  </si>
  <si>
    <t>Stavkom obuhvatiti i predpripremljene dijelove za izoliranje pripadajućih fazonskih komada, koljena, ogranaka, odzračnih lonaca, cijevne armature, završnih manžeta i slično, te orginalnu samoljepljivu alufolijsku traku za brtvljenje šavova. Debljina izolacije za cjevovod dimenzija do DN 20 iznosi 20 mm, za cjevovod od DN20 do DN50 debljina izolacije jednaka je nazivnom promjeru cijevi, dok za cjevovode od DN65 do DN80 debljina izolacije iznosi 60 mm.</t>
  </si>
  <si>
    <t xml:space="preserve">Toplinski izolirani cjevovodi (prema gornjem opisu) za razvod tople vode, dodatno se opremaju sa zaštitnom oblogom od Aluminijskog lima. </t>
  </si>
  <si>
    <t>Sve dostupne cjevovode označiti sa obojenim prstenovima za označavanje ili strelicama s oznakom smjera strujanja medija.</t>
  </si>
  <si>
    <t>70.</t>
  </si>
  <si>
    <t>Toplinska izolacija za zaštitu podžbukne cijevne instalacije u sloju poda ili podžbukno od agresivnih građevinskih materijala debljine 9 mm.</t>
  </si>
  <si>
    <t>Toplinska izolacija za cijevi sljedećih dimenzija i količina:</t>
  </si>
  <si>
    <t>71.</t>
  </si>
  <si>
    <t xml:space="preserve">Natpisne pločice i samoljepljive naljepnice za označavanje opreme i elemenata cijevnog razvoda instalacije grijanja, u kotlovnici i na svim regulacijskim grupama po objektu. </t>
  </si>
  <si>
    <t xml:space="preserve">Stavka uključuje dobavu i postavu natpisa, s vanjske strane vrata kotlovnice "KOTLOVNICA – NEZAPOSLENIMA ULAZ ZABRANJEN" i "PLIN, OPASNOST OD POŽARA I EKSPLOZIJE", s unutarnje strane vrata "IZLAZ" i "IZLAZ U NUŽDI", a na vidljivom mjestu unutar kotlovnice "ZABRANJENO PUŠENJE" i "ZABRANJEN PRISTUP OTVORENIM PLAMENOM". </t>
  </si>
  <si>
    <t>U stavku uključiti i izradu jedne police za odlaganje tehničke dokumentacije.</t>
  </si>
  <si>
    <t>72.</t>
  </si>
  <si>
    <t>Montaža opreme, instalacije i svog navedenog materijala do pune pogonske i funkcionalne spremnosti  uključivo sve potrebno za ishođenje uporabne dozvole. Montažu opreme treba izvršiti prema uputama proizvođača. Montažu u svemu treba izvesti prema projektnim nacrtima, tehničkom opisu i ovom troškovniku, sa svim potrebnim sitnim montažnim materijalom. Radove treba izvesti stručna radna snaga uz stručni nadzor.</t>
  </si>
  <si>
    <t>U cijeni montaže treba predvidjeti i sve potrebne skele, fiksne i pomične za rad na visini, sukladno postojećim propisima.</t>
  </si>
  <si>
    <t>Provesti grubo i fino balansiranje i umjeravanje pojedinih grana cjevovoda radi ravnomjernog rasporeda topline, uz potpuno postizanje projektom predviđenih parametara. Izvodi neovisna ovlaštena ustanova uz suglasnost nadzornog inženjera. Uključiti popratne zapisnike.</t>
  </si>
  <si>
    <t>UKUPNO INSTALACIJA TOPLOVODNOG GRIJANJA I PRIPREME PTV:</t>
  </si>
  <si>
    <t>INSTALACIJA GRIJANJA I HLAĐENJA - PVRT I SPLIT SUSTAVI</t>
  </si>
  <si>
    <r>
      <t>Tehnički podaci:
- sadržaj vode 961 l
- radni/ispitni tlak na ogrjevnoj strani: 10/13 bara
- debljina izolacije 100 mm
- maksimalna radna 95°C temperatura
- površina izmjenjivača 9,15 m</t>
    </r>
    <r>
      <rPr>
        <vertAlign val="superscript"/>
        <sz val="10"/>
        <rFont val="Calibri"/>
        <family val="2"/>
        <charset val="238"/>
        <scheme val="minor"/>
      </rPr>
      <t>2</t>
    </r>
    <r>
      <rPr>
        <sz val="10"/>
        <rFont val="Calibri"/>
        <family val="2"/>
        <charset val="238"/>
        <scheme val="minor"/>
      </rPr>
      <t xml:space="preserve">
- sadržaj vode u izmjenjivaču 64.6 l
- maks. radna temperatura 110 °C</t>
    </r>
  </si>
  <si>
    <t>Ekspanzijski automatski diktir sustav tople vode 70/50°C za precizno održavanje tlaka ± 0,2 bar, otplinjavanje i nadopunjavanje.</t>
  </si>
  <si>
    <t>-termometar 0-120°C Ø 80</t>
  </si>
  <si>
    <t>- Autotransformator sa relejnom pločicom</t>
  </si>
  <si>
    <t>- Termostatski ventil kutni 1/2”</t>
  </si>
  <si>
    <t>- Elektrotermički pogon ventila 230V AC (NC)</t>
  </si>
  <si>
    <t>- ugrađenim termostatskim ventilom (neovisan o promjeni diferencijalnog tlaka) s kapicom za montažu termostatske glave</t>
  </si>
  <si>
    <t>- odzračnim i ispusnim pipcem</t>
  </si>
  <si>
    <t>- potrebnim brojem konzola za pričvršćivanje na zid s ugrađenim osiguračem za sprečavanje pomicanja ugrađenih radijatora i s mogućnošću vodoravnog i okomitog podešavanja</t>
  </si>
  <si>
    <t>- montažnom šablonom.</t>
  </si>
  <si>
    <t>Aluminijske radijatorske baterije spojene od članaka pomoću spojnica, za toplu vodu 60/40°C i radni tlak 7 bar (6 bar pretlaka). Isporučuje se u bijeloj boji.</t>
  </si>
  <si>
    <t>- radijatorskim čepovima, lijevim i desnim</t>
  </si>
  <si>
    <t xml:space="preserve">DN 15, &amp;1/2" </t>
  </si>
  <si>
    <t xml:space="preserve">DN 65   (&amp;76,1×2,9)                  </t>
  </si>
  <si>
    <t xml:space="preserve">DN 80   (&amp;88,9×3,2)                  </t>
  </si>
  <si>
    <t>Zrakom hlađena jedinica kompresorsko - kondenzatorska jedinica za vanjsku ugradnju u izvedbi toplinske pumpe sa ugrađenim hermetičkim kompresorima i izmjenjivačem.</t>
  </si>
  <si>
    <t>Jedinica je namjenjena za spajanje na DX izmjenjivač klima komore za obradu svježeg zraka.</t>
  </si>
  <si>
    <t>Maksimalna dozvoljena udaljenost između vanjske i ekspanzijskog ventila iznosi 50 m (neovisno da li je pozicija vanjske jedinice iznad ili ispod pozicije ekspanzijskog ventila uz ograničenja prema uputama proizvođača).</t>
  </si>
  <si>
    <t>Jedinica je opremljena opcijom za "Ekstra tihi rad" sa mogućnošću jednostavnog podešavanja reduciranog rada uz redukciju nivoa zvučnog tlaka na 45 dB(A) u stupnju 3, 50 dB(A) u stupnju 2, odnosno 55 dB(A) u stupnju 1.</t>
  </si>
  <si>
    <t>Izmjenjivač topline: Visoko učinkovit kondenzator / isparivač optimiziran je za rad sa R410a. Kompaktna konstrukcija protusmjernog izmjenjivača sa HI-X bakrenim cijevima zahtjeva minimalnu količinu rashladnog medija u sustavu. Aluminijske lamele kondenzatora / isparivača na vanjskoj jedinici su zaštićene specijalnim plastičnim premazom protiv korozije, slane atmosfere, kiselih kiša i sl. u svrhu produženja vijeka trajanja.</t>
  </si>
  <si>
    <t>Ventilator: Jedinice imaju eksterni statički tlak ventilatora od 78 Pa te su prikladne i za unutarnju ugradnju. Lopatice ventilatora su posebno projektirane za tihi rad i prilagođene radu pri parcijalnom opterećenju sustava. Zrak se uzima sa bočnih strana vanjske jedinice, a izbacuje vertikalno prema gore kroz aerodinamičnu zaštitnu rešetku posebno dizajniranu za minimalni pad tlaka.</t>
  </si>
  <si>
    <t>Kompresor: zvučno izolirani G2-tip hermetički scroll kompresori (inverter + on/off) sa ugrađenim motorom optimizirani za rad sa R410a. Sve zaštitne funkcije kao kontrola povrata ulja, zagrijavanje, elektro i termička zaštita su kontrolirane preko mikroprocesorskog regulatora.</t>
  </si>
  <si>
    <t>Rashladni krug: Jedinice rade sa rashladnim medijem R410a. Rashladni krug uključuje kolektor, filter i separator ulja.</t>
  </si>
  <si>
    <t>Individulano podesive funkcije: Low - Noise operation - rad sa smanjenim kapacitetom u svrhu snižavanja buke u određeno vrijeme, noćni režim rada (dva stupnja); i-Demand - funkcija koja omogućava ograničavanje maksimalne priključne snage u svrhu limitiranja potrošnje u kritičnom razdoblju (tzv. peak).</t>
  </si>
  <si>
    <t>Qh ukupno = 14,0 kW</t>
  </si>
  <si>
    <t>Priključna snaga:</t>
  </si>
  <si>
    <t>N-hlađenje(nom.)  =3,52 kW    /   400 V - 50 Hz</t>
  </si>
  <si>
    <t>EER: 3,98</t>
  </si>
  <si>
    <t>Tv = 35°C ST</t>
  </si>
  <si>
    <t>Tp = 27°C ST, 46%RH</t>
  </si>
  <si>
    <t>Qg ukupno = 16,0 kW</t>
  </si>
  <si>
    <t>N-grijanje(nom.) =4,0 kW    /   400 V - 50 Hz</t>
  </si>
  <si>
    <t>COP: 4,0</t>
  </si>
  <si>
    <t>Tv= 7°C ST</t>
  </si>
  <si>
    <t>Tp = 20°C ST</t>
  </si>
  <si>
    <t>Radno područje: grijanje: od -20° do 15°C</t>
  </si>
  <si>
    <t>Radno područje: hlađenje: od -5° do 43°C</t>
  </si>
  <si>
    <t>Protok zraka hlađenje: 95 m3/min</t>
  </si>
  <si>
    <t>Protok zraka grijanje: 95 m3/min</t>
  </si>
  <si>
    <t>Nivo zvučnog tlaka: hlađenje: 54 dBA</t>
  </si>
  <si>
    <t>Nivo zvučne snage: hlađenje: 72 dB(A)</t>
  </si>
  <si>
    <t>Priključci cjevovoda: Cu Φ 9,52 / Φ 15,9 mm</t>
  </si>
  <si>
    <t>Min. ulazna temp. na kond. 10 °C</t>
  </si>
  <si>
    <t>Max. ulazna temp. na ispar.  35°C</t>
  </si>
  <si>
    <t>Dimenzije (š x d x v)=635 x 765 x 1680 mm</t>
  </si>
  <si>
    <t>Težina ukupno: 159 kg</t>
  </si>
  <si>
    <t>Priključak: tekuća faza: 9,52 mm</t>
  </si>
  <si>
    <t>Priključak: plinovita faza: 15,9 mm</t>
  </si>
  <si>
    <t>Radni medij: R-410A</t>
  </si>
  <si>
    <t>Qh ukupno = 22,4 kW</t>
  </si>
  <si>
    <t>N-hlađenje(nom.)  =5,22 kW    /   400 V - 50 Hz</t>
  </si>
  <si>
    <t>EER: 4,29</t>
  </si>
  <si>
    <t>Qg ukupno = 25,0 kW</t>
  </si>
  <si>
    <t>N-grijanje(nom.) =5,56 kW    /   400 V - 50 Hz</t>
  </si>
  <si>
    <t>COP: 4,5</t>
  </si>
  <si>
    <t>Protok zraka hlađenje: 171 m3/min</t>
  </si>
  <si>
    <t>Protok zraka grijanje: 171 m3/min</t>
  </si>
  <si>
    <t>Nivo zvučnog tlaka: hlađenje: 57 dBA</t>
  </si>
  <si>
    <t>Nivo zvučne snage: hlađenje: 78 dB(A)</t>
  </si>
  <si>
    <t>Priključci cjevovoda: Cu Φ 9,52 / Φ 19,1 mm</t>
  </si>
  <si>
    <t>Dimenzije (š x d x v)=930 x 765 x 1680 mm</t>
  </si>
  <si>
    <t>Težina: 187 kg</t>
  </si>
  <si>
    <t>Priključak: plinovita faza: 19,1 mm</t>
  </si>
  <si>
    <t>PVRT (variant refigerent volume / temperature) vanjska jedinica u izvedbi aerotermalne toplinske pumpe sa ugrađenim hermetičkim kompresorima i izmjenjivačem.</t>
  </si>
  <si>
    <t>konfigurator omogućuje kontinuiranu promjenu temperature isparavanja i kondenzacije radnog medija prema temperaturi okoliša u svrhu dodatne uštede energije i većeg komfora zbog viših temperatura medija.</t>
  </si>
  <si>
    <t>Maksimalno dozvoljena ukupna duljina cjevnog razvoda iznosi 1000 metara  uz ograničenja navedena u uputama proizvođača. Maksimalna dozvoljena visinska razlika između vanjske i unutarnje jedinice iznosi 90 m (neovisno da li je pozicija vanjske jedinice iznad, ili ispod pozicije unutarnjih jedinica). Maksimalna dozvoljena visinska razlika između pojedinih unutarnjih jedinica iznosi 30 m.</t>
  </si>
  <si>
    <t>Jedinica je opremljena opcijom za "Ekstra tihi rad" sa mogućnošću jednostavnog podešavanja reduciranog rada uz smanjeni nivo zvučnog tlaka na 45 dB(A) u stupnju 2, odnosno 50 dB(A) u stupnju 1 (navedene vrijednosti zvučnog tlaka odnose se na jedinice sastavljene od 1 modula).</t>
  </si>
  <si>
    <t>Konstrukcija: Jedinice su modularne izvedbe sa osnovnim nosivim okvirom i galvaniziranim čeličnim panelima sa odgovarajućom zaštitom za vanjsku i unutarnju ugradnju. Do veličine 20HP jedinice mogu biti u izvedbi 1 modula, dok su veće sastavljene od dva, ili tri modula.</t>
  </si>
  <si>
    <t>Jedinice imaju eksterni statički tlak ventilatora od 78 Pa te su prikladne i za unutarnju ugradnju.</t>
  </si>
  <si>
    <t>Svi kompresori u uređaju su inverterski, zvučno izolirani K-tip hermetički scroll izvedbe s ugrađenim motorom, optimizirani za rad sa R410a.</t>
  </si>
  <si>
    <t>Jedinice su opremljene Back-up funkcijom koja omogućava rad jedinice sa dva kompresora u slučaju kvara na jednom od njih (minimalno 50% kapaciteta).</t>
  </si>
  <si>
    <t>Jedinice su opremljene funkcijom automatskog nadopunjavanja rashladnog medija i očitanja količine rashladnog medija direktno na vanjskoj jedinici.</t>
  </si>
  <si>
    <t>Tehničke karakteristike u hlađenju pri varijabilnoj temperaturi radne tvari (VRT), i kod nominalnih uvjeta (Tok=35°CDB i  Tpr=27°CDB/19°CWB kod 100% omjera priključenja):</t>
  </si>
  <si>
    <t>Qh =33,50 kW</t>
  </si>
  <si>
    <t>N =8,98 kW / 400 V / 50 Hz</t>
  </si>
  <si>
    <t>EER: 3,73 (100% opterećenja)</t>
  </si>
  <si>
    <t>SEER: 6,30</t>
  </si>
  <si>
    <t>Tehničke karakteristike u grijanju pri Tcond=46°C, i kod nominalnih uvjeta (Tok=7°CDB/ 6°CWB i Tpr=20°C kod 100% omjera priključenja):</t>
  </si>
  <si>
    <t>Qg = 37,50 kW</t>
  </si>
  <si>
    <t>N = 9,10 kW / 400 V / 50 Hz</t>
  </si>
  <si>
    <t>COP: 4,12 (100% opterećenja)</t>
  </si>
  <si>
    <t>Tehničke karakteristike u grijanju pri Tcond=43°C, i kod nominalnih uvjeta (Tok=7°CDB/ 6°CWB i Tpr=20°C kod 100% omjera priključenja):</t>
  </si>
  <si>
    <t>Qg = 33,50 kW</t>
  </si>
  <si>
    <t>N = 7,77 kW / 400 V / 50 Hz</t>
  </si>
  <si>
    <t>COP: 4,31 (100% opterećenja)</t>
  </si>
  <si>
    <t>Tehničke karakteristike u grijanju pri varijabilnoj temperaturi radne tvari (VRT), i kod nominalnih uvjeta (Tok=7°CDB/ 6°CWB i Tpr=20°C kod 100% omjera priključenja):</t>
  </si>
  <si>
    <t>Qg = 30,30 kW</t>
  </si>
  <si>
    <t>N = 6,76 kW / 400 V / 50 Hz</t>
  </si>
  <si>
    <t>COP: 4,48 (100% opterećenja)</t>
  </si>
  <si>
    <t>SCOP: 4,10</t>
  </si>
  <si>
    <t>Kapacitet: 12 HP</t>
  </si>
  <si>
    <t>Broj kompresora: 1</t>
  </si>
  <si>
    <t>Radno područje grijanje: od -20,0°C do 15,5°C</t>
  </si>
  <si>
    <t>Radno područje hlađenje: od -5,0°C do 43,0°C</t>
  </si>
  <si>
    <t>Protok zraka grijanje: 11.100 m3/h</t>
  </si>
  <si>
    <t>Protok zraka hlađenje: 11.100 m3/h</t>
  </si>
  <si>
    <t>Nivo zvučnog tlaka: 61,0 dBA</t>
  </si>
  <si>
    <t>Dimenzije (š x d x v) :930 x 765 x 1685 mm</t>
  </si>
  <si>
    <t>Težina: 198kg</t>
  </si>
  <si>
    <t>Boja kućišta: bijela</t>
  </si>
  <si>
    <t>Priključak tekuća faza: 12,7 mm</t>
  </si>
  <si>
    <t>Priključak plinovita faza: 28,6 mm</t>
  </si>
  <si>
    <t>Qh =40,00 kW</t>
  </si>
  <si>
    <t>N =10,99 kW / 400 V / 50 Hz</t>
  </si>
  <si>
    <t>EER: 3,64 (100% opterećenja)</t>
  </si>
  <si>
    <t>Qg = 45,00 kW</t>
  </si>
  <si>
    <t>N = 11,20 kW / 400 V / 50 Hz</t>
  </si>
  <si>
    <t>COP: 4,02 (100% opterećenja)</t>
  </si>
  <si>
    <t>Qg = 40,00 kW</t>
  </si>
  <si>
    <t>N = 9,52 kW / 400 V / 50 Hz</t>
  </si>
  <si>
    <t>COP: 4,20 (100% opterećenja)</t>
  </si>
  <si>
    <t>Qg = 36,30 kW</t>
  </si>
  <si>
    <t>N = 8,34 kW / 400 V / 50 Hz</t>
  </si>
  <si>
    <t>COP: 4,35 (100% opterećenja)</t>
  </si>
  <si>
    <t>SCOP: 4,00</t>
  </si>
  <si>
    <t>Kapacitet: 14 HP</t>
  </si>
  <si>
    <t>Broj kompresora: 2</t>
  </si>
  <si>
    <t>Protok zraka grijanje: 13.380 m3/h</t>
  </si>
  <si>
    <t>Protok zraka hlađenje: 13.380 m3/h</t>
  </si>
  <si>
    <t>Nivo zvučnog tlaka: 60,0 dBA</t>
  </si>
  <si>
    <t>Dimenzije (š x d x v) :1240 x 765 x 1685 mm</t>
  </si>
  <si>
    <t>Težina: 275 kg</t>
  </si>
  <si>
    <t>Priključa tekuća faza: 12,7 mm</t>
  </si>
  <si>
    <t>Qh =45,00 kW</t>
  </si>
  <si>
    <t>N =12,98 kW / 400 V / 50 Hz</t>
  </si>
  <si>
    <t>EER: 3,47 (100% opterećenja)</t>
  </si>
  <si>
    <t>SEER: 6,00</t>
  </si>
  <si>
    <t>Qg = 50,00 kW</t>
  </si>
  <si>
    <t>N = 12,80 kW / 400 V / 50 Hz</t>
  </si>
  <si>
    <t>COP: 3,91 (100% opterećenja)</t>
  </si>
  <si>
    <t>N =11,10 kW / 400 V / 50 Hz</t>
  </si>
  <si>
    <t>COP: 4,05 (100% opterećenja)</t>
  </si>
  <si>
    <t>Qg = 40,40 kW</t>
  </si>
  <si>
    <t>N = 9,55 kW / 400 V / 50 Hz</t>
  </si>
  <si>
    <t>COP: 4,23 (100% opterećenja)</t>
  </si>
  <si>
    <t>Kapacitet: 16 HP</t>
  </si>
  <si>
    <t>Protok zraka grijanje: 15.600 m3/h</t>
  </si>
  <si>
    <t>Protok zraka hlađenje: 15.600 m3/h</t>
  </si>
  <si>
    <t>Nivo zvučnog tlaka: 63,0 dBA</t>
  </si>
  <si>
    <t>Qh =56,00 kW</t>
  </si>
  <si>
    <t>N =18,48 kW / 400 V / 50 Hz</t>
  </si>
  <si>
    <t>EER: 3,03 (100% opterećenja)</t>
  </si>
  <si>
    <t>SEER: 5,90</t>
  </si>
  <si>
    <t>Qg = 63,00 kW</t>
  </si>
  <si>
    <t>N = 17,00 kW / 400 V / 50 Hz</t>
  </si>
  <si>
    <t>COP: 3,71 (100% opterećenja)</t>
  </si>
  <si>
    <t>Qg = 56,00 kW</t>
  </si>
  <si>
    <t>N =14,50 kW / 400 V / 50 Hz</t>
  </si>
  <si>
    <t>COP: 3,86(100% opterećenja)</t>
  </si>
  <si>
    <t>Qg = 50,90 kW</t>
  </si>
  <si>
    <t>N = 12,71 kW / 400 V / 50 Hz</t>
  </si>
  <si>
    <t>COP: 4,00 (100% opterećenja)</t>
  </si>
  <si>
    <t>Kapacitet: 20 HP</t>
  </si>
  <si>
    <t>Protok zraka grijanje: 15.660 m3/h</t>
  </si>
  <si>
    <t>Protok zraka hlađenje: 15.660 m3/h</t>
  </si>
  <si>
    <t>Nivo zvučnog tlaka: 65,0 dBA</t>
  </si>
  <si>
    <t>Težina: 308 kg</t>
  </si>
  <si>
    <t>Priključak tekuća faza: 15,9 mm</t>
  </si>
  <si>
    <t>Vanjska jedinica MINI VRV IV sustava u izvedbi toplinske pumpe sastavljena iz jednog modula, namjenjena za vanjsku montažu - zaštićena od vremenskih utjecaja, s ugrađenim hermetičkim kompresorima (standardni i inverter),  zrakom hlađenim kondenzatorom i svim potrebnim elementima za zaštitu, kontrolu i regulaciju uređaja (Inverter Control) i funkcionalni rad. Rashladna radna tvar je R-410A.</t>
  </si>
  <si>
    <t>konfigurator omogućuje kontinuiranu promjenu temperature isparavanja i kondenzacije radne tvari prema temperaturi okoliša u svrhu dodatne uštede energije  zbog viših temperatura radne tvari</t>
  </si>
  <si>
    <t>Uređaj je opremljen s dva ventilatora s horizontalnim istrujavanjem.</t>
  </si>
  <si>
    <t>Maksimalno dozvoljena ukupna duljina cjevnog razvoda iznosi 300 metara u jednom smjeru uz ograničenja navedena u uputama proizvođača.  Dozvoljena udaljenost između vanjske jednice i najudaljenije unutarnje jedinice iznosi 160 m.</t>
  </si>
  <si>
    <t>Jedinica omogućuje spajanje do 64 unutarnjih VRV jedinica.</t>
  </si>
  <si>
    <t>Qh  = 12,1 kW</t>
  </si>
  <si>
    <t>ESEER-automatski: 7,89</t>
  </si>
  <si>
    <t>ESEER-standardni: 6,18</t>
  </si>
  <si>
    <t>N-hlađenje (nom.) = 3,03 kW    /   380÷415 V - 50 Hz</t>
  </si>
  <si>
    <t>EER: 4</t>
  </si>
  <si>
    <t>Tp = 27°C ST, 19°C VT</t>
  </si>
  <si>
    <t>SEER = 6.8</t>
  </si>
  <si>
    <t>Qg = 14,2 kW</t>
  </si>
  <si>
    <t>N-grijanje = 3,43 kW    /   380÷415 V - 50 Hz</t>
  </si>
  <si>
    <t>COP = 4,14</t>
  </si>
  <si>
    <t>SCOP = 3.9</t>
  </si>
  <si>
    <t>Radno područje: grijanje: od -20° do 15,5°C</t>
  </si>
  <si>
    <t>Radno područje: hlađenje: od -5° do 46°C</t>
  </si>
  <si>
    <t>Protok zraka hlađenje: 6.360 m3/h</t>
  </si>
  <si>
    <t>Protok zraka grijanje: 6.360 m3/h</t>
  </si>
  <si>
    <t>Nivo zvučnog tlaka: hlađenje: 50 dBA</t>
  </si>
  <si>
    <t>Nivo zvučne snage: hlađenje: 68 dB(A)</t>
  </si>
  <si>
    <t>Dimenzije (š x d x v)=900 x 320 x 1345 mm</t>
  </si>
  <si>
    <t>Težina: 104 kg</t>
  </si>
  <si>
    <t>Napajanje: 3~/50/380-415</t>
  </si>
  <si>
    <t>Qh = 22,4 kW</t>
  </si>
  <si>
    <t>N-hlađenje (nom.) = 6,12 kW    /   380÷415 V - 50 Hz</t>
  </si>
  <si>
    <t>EER: 3,66</t>
  </si>
  <si>
    <t>SEER = 6,3</t>
  </si>
  <si>
    <t>ESEER-automatski: 6,72</t>
  </si>
  <si>
    <t>ESEER-standardni: 5,63</t>
  </si>
  <si>
    <t>Qg = 25 kW</t>
  </si>
  <si>
    <t>N-grijanje = 6,22 kW    /   380÷415 V - 50 Hz</t>
  </si>
  <si>
    <t>COP = 4,02</t>
  </si>
  <si>
    <t>SCOP = 4,2</t>
  </si>
  <si>
    <t>Protok zraka hlađenje: 8.400 m3/h</t>
  </si>
  <si>
    <t>Protok zraka grijanje: 8.400 m3/h</t>
  </si>
  <si>
    <t>Nivo zvučnog tlaka: hlađenje: 55 dBA</t>
  </si>
  <si>
    <t>Nivo zvučne snage: hlađenje: 73 dB(A)</t>
  </si>
  <si>
    <t>Dimenzije (š x d x v)=940 x 320 x 1430 mm</t>
  </si>
  <si>
    <t>Težina: 144 kg</t>
  </si>
  <si>
    <t>Qh = 28 kW</t>
  </si>
  <si>
    <t>ESEER-automatski: 6,41</t>
  </si>
  <si>
    <t>ESEER-standardni: 5,02</t>
  </si>
  <si>
    <t>N-hlađenje (nom.) = 8,24 kW    /   380÷415 V - 50 Hz</t>
  </si>
  <si>
    <t>EER: 3,4</t>
  </si>
  <si>
    <t>SEER = 6,5</t>
  </si>
  <si>
    <t>Qg = 31,5 kW</t>
  </si>
  <si>
    <t>N-grijanje = 8,33 kW    /   380÷415 V - 50 Hz</t>
  </si>
  <si>
    <t>COP = 3,78</t>
  </si>
  <si>
    <t>SCOP = 4,3</t>
  </si>
  <si>
    <t>Protok zraka hlađenje: 10.920 m3/h</t>
  </si>
  <si>
    <t>Protok zraka grijanje: 10.920 m3/h</t>
  </si>
  <si>
    <t>Nivo zvučne snage: hlađenje: 74 dB(A)</t>
  </si>
  <si>
    <t>Dimenzije (š x d x v)=940 x 460 x 1615 mm</t>
  </si>
  <si>
    <t>Težina: 175 kg</t>
  </si>
  <si>
    <t>Priključak: plinovita faza: 22,2 mm</t>
  </si>
  <si>
    <t>Unutarnja  jedinica PVRT sustava sa maskom  predviđena za  montažu na zid, opremljena ventilatorom, izmjenjivačem topline s direktnom ekspanzijom freona, elektronskim ekspanzijskim ventilom, te svim potrebnim elementima za zaštitu, kontrolu i regulaciju uređaja i temperature.</t>
  </si>
  <si>
    <t>Qh = 1,7 kW</t>
  </si>
  <si>
    <t>Qg = 1,9 kW</t>
  </si>
  <si>
    <t>N= 20/30 W - 230 V - 50 Hz</t>
  </si>
  <si>
    <t>Protok zraka hlađenje: 7 - 8,4 m3/min</t>
  </si>
  <si>
    <t>Nivo zvučnog tlaka: hlađenje: 28,5 - 32 dBA</t>
  </si>
  <si>
    <t>Nivo zvučnog tlaka: grijanje: 28,5 - 33 dBA</t>
  </si>
  <si>
    <t>Nivo zvučne snage: hlađenje: 51 dB(A)</t>
  </si>
  <si>
    <t>Dimenzije: (š x d x v)= 795 x 266 x 290 mm</t>
  </si>
  <si>
    <t>Težina: 12 kg</t>
  </si>
  <si>
    <t>Priključak tekuća faza: 6,35 mm</t>
  </si>
  <si>
    <t>Priključak plinovita faza: 12,7 mm</t>
  </si>
  <si>
    <t>Medij: R-410A</t>
  </si>
  <si>
    <t>Qh = 2,2 kW</t>
  </si>
  <si>
    <t>Qg = 2,5 kW</t>
  </si>
  <si>
    <t>Protok zraka hlađenje: 7 - 9,1 m3/min</t>
  </si>
  <si>
    <t>Nivo zvučnog tlaka: hlađenje: 28,5 - 33 dBA</t>
  </si>
  <si>
    <t>Nivo zvučnog tlaka: grijanje: 28,5 - 34 dBA</t>
  </si>
  <si>
    <t>Nivo zvučne snage: hlađenje: 52 dB(A)</t>
  </si>
  <si>
    <t>Unutarnja  jedinica PVRT sustava kazetne SLIM izvedbe sa donjom ukrasnom maskom za kružno istrujavanje zraka u 360°, predviđena za ugradnju u spušteni strop. Vrlo mala ugradna visina jedinice omogućava ugradnju i kod malih raspoloživih visina spuštenog stropa.</t>
  </si>
  <si>
    <t>Jedinica je opremljena pumpom kondenzata (dobava 750mm), ventilatorom, izmjenjivačem topline s direktnom ekspanzijom freona, elektronskim ekspanzijskim ventilom te svim potrebnim elementima za zaštitu, kontrolu i regulaciju uređaja i temperature. Boja istrujnog panela RAL9010 - bijela.</t>
  </si>
  <si>
    <t>Qh = 4,5 kW</t>
  </si>
  <si>
    <t>Qg = 5 kW</t>
  </si>
  <si>
    <t>N= 40 W - 230 V - 50 Hz</t>
  </si>
  <si>
    <t>Protok zraka hlađenje: 10,4 - 14,8 m3/min</t>
  </si>
  <si>
    <t>Protok zraka grijanje: 10,4 – 14,8 m3/min</t>
  </si>
  <si>
    <t>Nivo zvučnog tlaka: hlađenje: 29 - 33 dBA</t>
  </si>
  <si>
    <t>Nivo zvučnog tlaka: grijanje: 29 - 33 dBA</t>
  </si>
  <si>
    <t>Dimenzije: (š x d x v)= 840 x 840 x 204 mm</t>
  </si>
  <si>
    <t>Težina: 19 kg</t>
  </si>
  <si>
    <t>Dimenzije panela BYCQ140E: (š x d x v)= 950 x 950 x 65 mm</t>
  </si>
  <si>
    <t>Težina panela: 5,5 kg</t>
  </si>
  <si>
    <t>Qh = 7,1 kW</t>
  </si>
  <si>
    <t>Qg = 8 kW</t>
  </si>
  <si>
    <t>N= 60 W - 230 V - 50 Hz</t>
  </si>
  <si>
    <t>Protok zraka hlađenje: 10,7 - 16,6 m3/min</t>
  </si>
  <si>
    <t>Protok zraka grijanje: 10,7 – 16,6 m3/min</t>
  </si>
  <si>
    <t>Nivo zvučnog tlaka: hlađenje: 30 - 35 dBA</t>
  </si>
  <si>
    <t>Nivo zvučnog tlaka: grijanje: 30 - 35 dBA</t>
  </si>
  <si>
    <t>Nivo zvučne snage: hlađenje: 53 dB(A)</t>
  </si>
  <si>
    <t>Težina: 21 kg</t>
  </si>
  <si>
    <t>Priključak tekuća faza: 9,52 mm</t>
  </si>
  <si>
    <t>Qh = 9 kW</t>
  </si>
  <si>
    <t>Qg = 10 kW</t>
  </si>
  <si>
    <t>N= 90 W - 230 V - 50 Hz</t>
  </si>
  <si>
    <t>Protok zraka hlađenje: 13,5 - 23,3 m3/min</t>
  </si>
  <si>
    <t>Protok zraka grijanje: 13 – 22,5 m3/min</t>
  </si>
  <si>
    <t>Nivo zvučnog tlaka: hlađenje: 30 - 38 dBA</t>
  </si>
  <si>
    <t>Nivo zvučnog tlaka: grijanje: 30 - 38 dBA</t>
  </si>
  <si>
    <t>Nivo zvučne snage: hlađenje: 55 dB(A)</t>
  </si>
  <si>
    <t>Dimenzije: (š x d x v)= 840 x 840 x 246 mm</t>
  </si>
  <si>
    <t>Težina: 24 kg</t>
  </si>
  <si>
    <t>Priključak plinovita faza: 15,9 mm</t>
  </si>
  <si>
    <t>Qh = 11,2 kW</t>
  </si>
  <si>
    <t>Qg = 12,5 kW</t>
  </si>
  <si>
    <t>N= 120 W - 230 V - 50 Hz</t>
  </si>
  <si>
    <t>Protok zraka hlađenje: 13 - 27,8 m3/min</t>
  </si>
  <si>
    <t>Protok zraka grijanje: 13 – 27,8 m3/min</t>
  </si>
  <si>
    <t>Nivo zvučnog tlaka: hlađenje: 30 - 43 dBA</t>
  </si>
  <si>
    <t>Nivo zvučnog tlaka: grijanje: 30 - 43 dBA</t>
  </si>
  <si>
    <t>Nivo zvučne snage: hlađenje: 60 dB(A)</t>
  </si>
  <si>
    <t>Dimenzije penela BYCQ140E: (š x d x v)= 950 x 950 x 65 mm</t>
  </si>
  <si>
    <t>Unutarnja  jedinica VRV sustava kazetne izvedbe sa donjom ukrasnom maskom  predviđena za  montažu pod strop sa 4 smjera ispuhivanja, opremljena ventilatorom, izmjenjivačem topline s direktnom ekspanzijom freona, elektronskim ekspanzijskim ventilom te svim potrebnim elementima za zaštitu, kontrolu i regulaciju uređaja i temperature.</t>
  </si>
  <si>
    <t>6.1</t>
  </si>
  <si>
    <t>N= 36/43 W - 230 V - 50 Hz</t>
  </si>
  <si>
    <t>Protok zraka hlađenje: 6,5 - 8,5 m3/min</t>
  </si>
  <si>
    <t>Protok zraka grijanje: 6,5 – 8,5 m3/min</t>
  </si>
  <si>
    <t>Nivo zvučnog tlaka: hlađenje: 25,5 - 31,5 dBA</t>
  </si>
  <si>
    <t>Nivo zvučnog tlaka: grijanje: 25,5 - 31,5 dBA</t>
  </si>
  <si>
    <t>Nivo zvučne snage: hlađenje: 49 dB(A)</t>
  </si>
  <si>
    <t>Dimenzije: (š x d x v)= 575 x 575 x 260 mm</t>
  </si>
  <si>
    <t>Težina: 15,5 kg</t>
  </si>
  <si>
    <t>6.2.</t>
  </si>
  <si>
    <t>Protok zraka hlađenje: 6,5 - 8,7 m3/min</t>
  </si>
  <si>
    <t>Protok zraka grijanje: 6,5 – 8,7 m3/min</t>
  </si>
  <si>
    <t>Nivo zvučnog tlaka: hlađenje: 25,5 - 32 dBA</t>
  </si>
  <si>
    <t>Nivo zvučnog tlaka: grijanje: 25,5 - 32 dBA</t>
  </si>
  <si>
    <t>Dimenzije panela: (š x d x v): 620 x 620 x 46 mm</t>
  </si>
  <si>
    <t>Težina panela: 2,8 kg</t>
  </si>
  <si>
    <t>6.3.</t>
  </si>
  <si>
    <t>Qh = 2,8 kW</t>
  </si>
  <si>
    <t>Qg = 3,2 kW</t>
  </si>
  <si>
    <t>Protok zraka hlađenje: 6,5 - 9 m3/min</t>
  </si>
  <si>
    <t>Protok zraka grijanje: 6,5 – 9 m3/min</t>
  </si>
  <si>
    <t>Nivo zvučnog tlaka: hlađenje: 25,5 - 33 dBA</t>
  </si>
  <si>
    <t>Nivo zvučnog tlaka: grijanje: 25,5 - 33 dBA</t>
  </si>
  <si>
    <t>Nivo zvučne snage: hlađenje: 50 dB(A)</t>
  </si>
  <si>
    <t>Težina panele: 2,8 kg</t>
  </si>
  <si>
    <t>Priključak: tekuća faza: 6,35 mm</t>
  </si>
  <si>
    <t>Priključak: plinovita faza: 12,7 mm</t>
  </si>
  <si>
    <t>Priključak s elektronskim ekspanzijskim ventilom - spaja se na instalaciju prema uputama proizvođača - maksimalno 5m udaljenosti od izmjenivača klima komore.</t>
  </si>
  <si>
    <t>7.1.</t>
  </si>
  <si>
    <t>Dimenzije:(š x d x v)  215 x 78 x 401 mm</t>
  </si>
  <si>
    <t>Težina: 2,9 kg</t>
  </si>
  <si>
    <t>Volumen DX izmjenjivača: 2,09 - 2,64 dm3</t>
  </si>
  <si>
    <t>Priključak R410A: tekuća faza - ulaz i izlaz: 9,52mm</t>
  </si>
  <si>
    <t>7.2.</t>
  </si>
  <si>
    <t>Dimenzije: 215 x 78 mm ; h = 401 mm</t>
  </si>
  <si>
    <t>Volumen DX izmjenjivača: 2,65 - 3,3 dm3</t>
  </si>
  <si>
    <t>7.3.</t>
  </si>
  <si>
    <t>Qh = 14 kW</t>
  </si>
  <si>
    <t>Qg = 16 kW</t>
  </si>
  <si>
    <t>Dimenzije: (š x d x v) 215 x 78 x401 mm</t>
  </si>
  <si>
    <t>Volumen DX izmjenjivača: 3,31 - 4,12 dm3</t>
  </si>
  <si>
    <t>7.4.</t>
  </si>
  <si>
    <t>Qh = 44,8 kW</t>
  </si>
  <si>
    <t>Qg = 50 kW</t>
  </si>
  <si>
    <t>Volumen DX izmjenjivača: 9,26 - 13,2 dm3</t>
  </si>
  <si>
    <t>Priključak R410A: tekuća faza - ulaz i izlaz: 12,7 mm</t>
  </si>
  <si>
    <t>7.5.</t>
  </si>
  <si>
    <t>Qh = 56 kW</t>
  </si>
  <si>
    <t>Qg = 63 kW</t>
  </si>
  <si>
    <t>Dimenzije: 215 x 78 x 401 mm</t>
  </si>
  <si>
    <t>Volumen DX izmjenjivača: 13,2 - 16,5 dm3</t>
  </si>
  <si>
    <t>Priključak R410A: tekuća faza - ulaz i izlaz: 15,9 mm</t>
  </si>
  <si>
    <t>Kit za elektronsku regulaciju i vezu sa ERQ jedinicom, ekspanzijskim ventilom - kontrola temperature istrujavanja u prostor. Spaja se na instalaciju prema uputama proizvođača:</t>
  </si>
  <si>
    <t>Dimenzije:(š x d x v)= 400 x 200 x 132 mm</t>
  </si>
  <si>
    <t>Težina: 3,9 kg</t>
  </si>
  <si>
    <t>Napajanje: 230V - 1f</t>
  </si>
  <si>
    <t>Centralni nadzorno upravljački sustav za regulaciju do 64 grupe unutarnjih jedinica PVRT sustava. Regulator je predviđen za montažu na zid i spaja se na vanjske jedinice PVRTV-a.</t>
  </si>
  <si>
    <t>Mogućnosti kontrole: on / off, režim rada, setpoint, brzina ventilatora i pozicija istrujnih lamela, grupno ili individualno upravljanje (on/off, režim i setpoint), regulacija temperature, kalendar, tjedni i dnevni programi  ograničavanje pristupa elektronskim upravljačima u sobama.</t>
  </si>
  <si>
    <t>Mogućnosti nadzora: grafički prikaz na računalu, rad unutarnjih i vanjskih jedinica, signalizacija greške, signalizacija zaprljanosti filtera na unutarnjim jedinicama, različite razine pristupa.</t>
  </si>
  <si>
    <t>Uređaj uključuje software koji omogućuje internetski pristup instaliranom sustavu PVRT-a (svim jedinicama pojedinačno ili grupno) ili pristup svakog pojedinačnog korisnika ograničenom i unaprijed definiranom broju uređaja (pristup je zaštićen šifrom).</t>
  </si>
  <si>
    <t>Modularna integracija sustava treće strane poput WAGO poveznice, Du modula, Di modula, Au modula i modula termistora.</t>
  </si>
  <si>
    <t>Priključak: 230V, 50Hz</t>
  </si>
  <si>
    <t>Dimenzije:(š x d x v)= 290x243x50 mm</t>
  </si>
  <si>
    <t>Težina: 2,4 kg</t>
  </si>
  <si>
    <t>Adapter za ugradnju u regulator koji omogućava kontrolu za dodatne 64 adrese. Maksimalno do 7 adaptera se može spojiti na jedan upravljački sustav za kontrolu do 512 adresa.</t>
  </si>
  <si>
    <t>Touch screen žičani daljinski upravljač. Mogućnost bluetooth povezivanja sa pametnim telefonom te aplikacijom koja omogućuje dodatne korisničke postavke te servisne napredne postavke za puštanje u pogon i održavanje. Aplikacija je kompatibilna i sa iOS i sa Android uređajima.</t>
  </si>
  <si>
    <t>KHRQ22M20T</t>
  </si>
  <si>
    <t>Račva za indeks kapaciteta do 200.</t>
  </si>
  <si>
    <t>KHRQ22M29T9</t>
  </si>
  <si>
    <t>Račva za indeks kapaciteta od 201 do 290.</t>
  </si>
  <si>
    <t>KHRQ22M64T</t>
  </si>
  <si>
    <t>Račva za indeks kapaciteta od 291 do 640.</t>
  </si>
  <si>
    <t>Puštanje u pogon PVRT sustava uključivo provjeru nepropusnosti freonske instalacije, vakumiranje i dopunjavanje rashladnog sredstva od strane ovlaštenog servisa uz izdavanje potrebnih uputa za korištenje, atesta i garancija.</t>
  </si>
  <si>
    <t>Programiranje i puštanje u pogon centralnog upravljačkog sustava i mikroprocesorskog regulatora od strane ovlaštenog servisa.</t>
  </si>
  <si>
    <t>Split sustav sastavljen od:</t>
  </si>
  <si>
    <t>Profesionalna unutarnja zidna jedinica s maskom predviđena za montažu na zid, opremljena ventilatorom, 5-brzinskim elektromotorom, izmjenjivačem topline s direktnom ekspanzijom freona, te svim potrebnim elementima za filtriranje, zaštitu, kontrolu i regulaciju uređaja i temperature, s mogućnošću WiFi upravljanja putem mobilne aplikacije. Uređaj je opremljen dvozonskim inteligentnim okom za dvosmjernu prostornu detekciju i ima funkciju poboljšanog istrujavanja zraka korištenjem Coanda efekta, a pripada Bluevolution klasi koja koristi novu radnu tvar R-32. Zbog iznimnih tehničkih karakteristika i optimiziranosti za kontinuirani rad, pogodna je i za zadovoljavanje potreba tehničkog hlađenja.</t>
  </si>
  <si>
    <t>Vanjska jedinica split sustava, namijenjena za vanjsku montažu - zaštićena od vremenskih utjecaja, s ugrađenim inverter kompresorom, zrakom hlađenim kondenzatorom i svim potrebnim elementima za zaštitu, kontrolu i regulaciju uređaja i funkcionalni rad. Rashladni medij R-32.</t>
  </si>
  <si>
    <t>Nazivna učinkovitost (hlađenje 35°C/27°C, grijanje 7°C/20°C)</t>
  </si>
  <si>
    <t>Hlađenje:</t>
  </si>
  <si>
    <t>Qh = 3,4 kW (1,4 - 4,0)</t>
  </si>
  <si>
    <t>EER= 4,23</t>
  </si>
  <si>
    <t>Oznaka energetske učinkovitosti: A</t>
  </si>
  <si>
    <t>N (nom) = 0,8 kW (0,31 - 1,04) / 230 V - 50 Hz</t>
  </si>
  <si>
    <t>Grijanje:</t>
  </si>
  <si>
    <t>Qg = 4,0 kW (1,4 - 5,2)</t>
  </si>
  <si>
    <t>COP= 4,04</t>
  </si>
  <si>
    <t>N (nom) = 0,99 kW (0,32 - 1,67 ) / 230 V - 50 Hz</t>
  </si>
  <si>
    <t>Godišnja potrošnja: 400 kWh</t>
  </si>
  <si>
    <t>Pdesign= 3,40 kW</t>
  </si>
  <si>
    <t>SEER= 8,51</t>
  </si>
  <si>
    <t>Oznaka energetske učinkovitosti: A+++</t>
  </si>
  <si>
    <t>Godišnja potrošnja energije: 140 kWh</t>
  </si>
  <si>
    <t>Pdesign= 2,50 kW</t>
  </si>
  <si>
    <t>SCOP= 5,10</t>
  </si>
  <si>
    <t>Godišnja potrošnja energije: 686 kWh</t>
  </si>
  <si>
    <t>Radno područje: grijanje: od -20 do 24°C</t>
  </si>
  <si>
    <t>Radno područje: hlađenje: od -10 do 50°C</t>
  </si>
  <si>
    <t>Priključak plinovita faza: 9,5 mm</t>
  </si>
  <si>
    <t>Radni medij: R-32</t>
  </si>
  <si>
    <t>Unutarnja jedinica:</t>
  </si>
  <si>
    <t>N(ukupno)= 0,035 / 0,025 kW - 220 V - 50 Hz</t>
  </si>
  <si>
    <t>Protok zraka hlađenje: 4,6 - 12,6 m3/min</t>
  </si>
  <si>
    <t>Protok zraka grijanje: 5,3 - 10,4 m3/min</t>
  </si>
  <si>
    <t>Nivo zvučnog tlaka: hlađenje: 19 - 45 dBA</t>
  </si>
  <si>
    <t>Nivo zvučnog tlaka: grijanje: 20 - 39 dBA</t>
  </si>
  <si>
    <t>Nivo zvučne snage: grijanje: 54 dB(A)</t>
  </si>
  <si>
    <t>Dimenzije: (ŠxDxV)=(811x272x294) mm</t>
  </si>
  <si>
    <t>Težina: 10 kg</t>
  </si>
  <si>
    <t>Vanjska jedinica:</t>
  </si>
  <si>
    <t>Protok zraka: hlađenje: 36 m3/min</t>
  </si>
  <si>
    <t>Protok zraka: grijanje: 28,3 m3/min</t>
  </si>
  <si>
    <t>Nivo zvučne snage: 61 dBA</t>
  </si>
  <si>
    <t>Nivo zvučnog tlaka: hlađenje: 49 dBA</t>
  </si>
  <si>
    <t>Nivo zvučnog tlaka: grijanje: 49 dBA</t>
  </si>
  <si>
    <t>Dimenzije: (ŠxDxV)=(765x285x550) mm</t>
  </si>
  <si>
    <t>Težina: 32 kg</t>
  </si>
  <si>
    <t>Maksimalna duljina cjevovoda od unutarnje do vanjske jedinice 20 m a od toga visinski 20 m.</t>
  </si>
  <si>
    <t>Napajanje: 220 - 240 V / 50 Hz ~1</t>
  </si>
  <si>
    <t>Stavka uključuje bežični daljinski upravljač sa 7-dnevnim timerom i WiFi sučelje</t>
  </si>
  <si>
    <t>Puštanje u pogon SPLIT sustava uključivo provjeru nepropusnosti freonske instalacije, vakumiranje i dopunjavanje rashladnog sredstva od strane ovlaštenog servisa uz izdavanje potrebnih uputa za korištenje, atesta i garancija.</t>
  </si>
  <si>
    <t>Ø 6,4</t>
  </si>
  <si>
    <t>Ø 9,5</t>
  </si>
  <si>
    <t>Ø 12,7</t>
  </si>
  <si>
    <t>Ø 15,9</t>
  </si>
  <si>
    <t>Ø 19,1</t>
  </si>
  <si>
    <t>Ø 22,2</t>
  </si>
  <si>
    <t>Ø 28,6</t>
  </si>
  <si>
    <t xml:space="preserve">Cijevi od plastičnih materijala s potrebnim spojnim materijalom, pričvrsnicama i fazonskim komadima za gravitacijski odvod kondenzata,  sifoni za priključak  na odvodnju. </t>
  </si>
  <si>
    <t>Rashladni medij R410A za nadopunu VRV sistem:</t>
  </si>
  <si>
    <t>Izrada nosive konstrukcije za montažu vanjskih jedinica VRV sustava na krovu, napravljena od pocinčanih čeličnih profila, pripremljeni za prihvat vanjskih jedinica VRV-a. Stavka obavezno uključuje izradu radioničke dokumentacije, spojni i pričvrsni materijal, gumene podloške, antikorozivnu zaštitu nepocinčanih dijelova konstrukcije, te sav montažni materijal potreban za dovođenje u puno pogonsko stanje.</t>
  </si>
  <si>
    <t>Izrada oslonaca od pocinčanih čelićnih profila i betonskih pragova za vođenje cijevi po krovu, pripremljeni za prihvat cijevi rashladnog sredstva VRV-a. Stavka obavezno uključuje izradu radioničke dokumentacije, spojni i pričvrsni materijal, antikorozivnu zaštitu nepocinčanih dijelova konstrukcije, te sav montažni materijal potreban za dovođenje u puno pogonsko stanje.</t>
  </si>
  <si>
    <t>Montaža opreme, instalacija i svog navedenog materijala do pune pogonske gotovosti. Montažu opreme treba izvršiti prema uputama proizvođača. U cijeni montaže predvidjeti i sve potrebne skele, za rad na visini.</t>
  </si>
  <si>
    <t>Montažu u svemu treba izvesti prema projektnim nacrtima, tehničkom opisu i ovom troškovniku, sa svim potrebnim sitnim montažnim materijalom. Radove treba izvesti stručna radna snaga uz stručni nadzor.</t>
  </si>
  <si>
    <t>Stavkom obuhvatiti tlačnu probu, zatim vakumiranje sustava, eventualno nadopunjavanje freonom, te funkcionalnu probu uz potpuno postizanje projektnih parametara.</t>
  </si>
  <si>
    <t>UKUPNO INSTALACIJA HLAĐENJA - PVRT I SPLIT SUSTAVI:</t>
  </si>
  <si>
    <t>INSTALACIJA HLAĐENJA - PVRT I SPLIT SUSTAVI</t>
  </si>
  <si>
    <t>INSTALACIJA VENTILACIJE</t>
  </si>
  <si>
    <t>KLIMA KOMORA KK-1, KK-2</t>
  </si>
  <si>
    <t xml:space="preserve">Jednoetažna ventilokomora vanjske izvedbe </t>
  </si>
  <si>
    <t>Materijali:</t>
  </si>
  <si>
    <t>profili: Aluminij</t>
  </si>
  <si>
    <t>kutnici: Nylon</t>
  </si>
  <si>
    <t>vanjski plašt: galvanized precoated</t>
  </si>
  <si>
    <t>unutarnji plašt: ZnAlMg coated</t>
  </si>
  <si>
    <t>dno: ZnAlMg coated</t>
  </si>
  <si>
    <t>vodiči: ZnAlMg coated</t>
  </si>
  <si>
    <t>izolacija: Mineral wool 100kg/m3 kg/m3</t>
  </si>
  <si>
    <t>debljina pokrova: 50 mm</t>
  </si>
  <si>
    <t>Jedinica je iznutra u potpunosi glatka i ima sva potrebna vrata  ili  pokrove za posluživanje i dostup do funkcijskih elemenata unutar kućišta. Duž oboda je ugrađen gumirani brtveni profil kvalitete EPDM. Vrata su na okvir pričvršćena pantima i zatvaraju se kukama.</t>
  </si>
  <si>
    <t>Vodni priključci za grijač, hladnjak i glikolni rekuperator su u unutrašnjosti jedinice.</t>
  </si>
  <si>
    <t>Jedinice su postavljene na nosive okvire koji su izrađeni od pocinčanog čeličnog lima ili AL profila. U okvirima su otvori koji služe kao točke za dizanje, provrti za odvod kondenza i za pričvršćivanje nogica sa vijačnim spojem.</t>
  </si>
  <si>
    <t>Haube su postavljene na otvorima za ulaz vanjskog zraka i za ispuh otpadnog zraka kod vanjskih izvedbi ventilokomora. Izrađene su od obojanog čeličnog lima i zaštitne mreže od pocinčane ili plastificirane čelične ploče.</t>
  </si>
  <si>
    <t>Pokrov ventilokomore za vanjsku ugradnju je ugrađen na vanjskoj strani stropa ventiokomore i proteže se dijelom za odvođenje vode preko cijele jedinice. Izrađen je od obojanog čeličnog lima.</t>
  </si>
  <si>
    <t>mehanička stabilnost: razred D1</t>
  </si>
  <si>
    <t>brtvenost kućišta pri negativnom tlaku -400 Pa: razred L1</t>
  </si>
  <si>
    <t xml:space="preserve">brtvenost kućišta pri pozitivnom tlaku +700 Pa: razred L1   </t>
  </si>
  <si>
    <t>brtvenost ugrađenih filtera pri negativnom tlaku -400 Pa: razred F9</t>
  </si>
  <si>
    <t xml:space="preserve">brtvenost ugrađenih filtera pri pozitivnom tlaku +400 Pa: razred F9 </t>
  </si>
  <si>
    <t>toplinska provodljivost kućišta: razred T2</t>
  </si>
  <si>
    <t>faktor toplinskih mostova razred TB2</t>
  </si>
  <si>
    <t>Ukupni podaci za uređaj:</t>
  </si>
  <si>
    <t>dužina: 4430 mm</t>
  </si>
  <si>
    <t>širina: 1360 mm</t>
  </si>
  <si>
    <t>visina: 1055 mm</t>
  </si>
  <si>
    <t>težina: 1103 kg</t>
  </si>
  <si>
    <t>Protok zraka kroz jedinicu:</t>
  </si>
  <si>
    <t>Dovod: 8,000 m3/h</t>
  </si>
  <si>
    <t>DOVOD</t>
  </si>
  <si>
    <t>nehrđajućeg čelika. Posluživanje filtra je preko prazne jedinice kroz vrata za posluživanje.</t>
  </si>
  <si>
    <t>Prigušivač zvuka sastavljen je od odgovarajućeg broja prigušnih kulisa širine 200 mm, dužine 450 mm, izrađen iz okvira od Pocinčano i punila od mineralne vune kaširane staklenim ovalom, namijenjen za osiguranje stupnjeva prigušenja: min. 14 dB pri 250 Hz</t>
  </si>
  <si>
    <t>Tehnički podaci:</t>
  </si>
  <si>
    <t>Protok zraka: 8,000 m3/h,</t>
  </si>
  <si>
    <t>Vanjski pad tlaka: 300 Pa,</t>
  </si>
  <si>
    <t>Broj ventilatora: 1,</t>
  </si>
  <si>
    <t>SFP: 1,062 kW/(m3/h),</t>
  </si>
  <si>
    <t>Snaga= 3.400 kW - IE4 EC</t>
  </si>
  <si>
    <t>DX hladnjak</t>
  </si>
  <si>
    <t>Iza hladnjaka je po potrebi ugrađen eliminator vodenih kapljica, koji je sastavljen iz okvira od korozijski otpornog aluminija i sabirnih lamela od PPTV. Ispod hladnjaka i eliminatora je posuda za sakupljanje i odvod kondenzata od nehrđajučeg materijala.</t>
  </si>
  <si>
    <t>okvir: Pocinčano</t>
  </si>
  <si>
    <t>cijevi: Bakar</t>
  </si>
  <si>
    <t xml:space="preserve">lamele: Aluminij </t>
  </si>
  <si>
    <t>sabirna cijev: Bakar</t>
  </si>
  <si>
    <t>hladivo: R410A</t>
  </si>
  <si>
    <t>temperatura isparivanja: 7.00°C</t>
  </si>
  <si>
    <t>potrebna rashladna snaga: 47.87kW</t>
  </si>
  <si>
    <t>temperatura ispred hladnjaka: 33.00°C/45.0%</t>
  </si>
  <si>
    <t>temperatura iza hladnjaka: 20.00°C/85.0%</t>
  </si>
  <si>
    <t>Eliminator vodenih kapljica izrađen je iz okvira od Al profila u koji su jednakomjerno ugrađene plastične lamele od polypropilena za prikupljanje i odvajanje vodenih kapljica. Trajna temperaturna otpornost lamela je do 125°C, ugrađene su unutar kućišta jedinice u toku struje zraka, iza hladnjaka ili direktnog isparivača. Postavlja se iznad kade ili posude za prikupljanje kondenzata, te ga je preko vodilica moguće izvući iz kućišta ventilokomore.</t>
  </si>
  <si>
    <t>Prigušivač zvuka sastavljen je od odgovarajućeg broja prigušnih kulisa širine 200 mm, dužine 450 mm, izrađen iz okvira od Pocinčano i punila od mineralne vune kaširane staklenim ovalom, namijenjen za osiguranje stupnjeva prigušenja: min. 14dB pri 250 Hz</t>
  </si>
  <si>
    <t>Podaci o buci uređaja - zvučna snaga (ukupna suma):</t>
  </si>
  <si>
    <t>Ulaz: 53,2 dB</t>
  </si>
  <si>
    <t>Izlaz: 51,7 dB</t>
  </si>
  <si>
    <t>Kučište: 65,4 dB</t>
  </si>
  <si>
    <t>Oprema:</t>
  </si>
  <si>
    <t>Vanjska električna priključna kutija za priključenje motora   kom. 1 ventilatora.</t>
  </si>
  <si>
    <t>KLIMA KOMORA KK-3</t>
  </si>
  <si>
    <t>širina: 750 mm</t>
  </si>
  <si>
    <t>visina: 750 mm</t>
  </si>
  <si>
    <t>težina: 548 kg</t>
  </si>
  <si>
    <t>Dovod: 2,500 m3/h</t>
  </si>
  <si>
    <t>Prigušivač zvuka sastavljen je od odgovarajućeg broja prigušnih kulisa širine 200 mm, dužine 650 mm, izrađen iz okvira od Pocinčano i punila od mineralne vune kaširane staklenim ovalom, namijenjen za osiguranje stupnjeva prigušenja: min. 13dB pri 250 Hz</t>
  </si>
  <si>
    <t>Protok zraka: 2,500 m3/h,</t>
  </si>
  <si>
    <t>SFP: 1,123 kW/(m3/h),</t>
  </si>
  <si>
    <t>Snaga= 1.350 kW - IE4 EC</t>
  </si>
  <si>
    <t>potrebna rashladna snaga: 14.96kW</t>
  </si>
  <si>
    <t>Prigušivač zvuka sastavljen je od odgovarajućeg broja prigušnih kulisa širine 200 mm, dužine 650 mm, izrađen iz okvira od Pocinčano i punila od mineralne vune kaširane staklenim ovalom, namijenjen za osiguranje stupnjeva prigušenja: min. 13 dB pri 250 Hz</t>
  </si>
  <si>
    <t>KLIMA KOMORA KK-4</t>
  </si>
  <si>
    <r>
      <t>Dvoetažna ventilokomora vanjske</t>
    </r>
    <r>
      <rPr>
        <b/>
        <sz val="10"/>
        <rFont val="Calibri"/>
        <family val="2"/>
        <charset val="238"/>
        <scheme val="minor"/>
      </rPr>
      <t xml:space="preserve"> </t>
    </r>
    <r>
      <rPr>
        <sz val="10"/>
        <rFont val="Calibri"/>
        <family val="2"/>
        <charset val="238"/>
        <scheme val="minor"/>
      </rPr>
      <t>izvedbe s ugrađenim elektrokomandnim ormarom s automatskom regulacijom</t>
    </r>
  </si>
  <si>
    <t>Energetska klasa uređaja (min): A+</t>
  </si>
  <si>
    <t>dužina: 5540 mm</t>
  </si>
  <si>
    <t>visina: 1300 mm</t>
  </si>
  <si>
    <t>težina: 1041 kg</t>
  </si>
  <si>
    <t>Podaci o buci uređaja – dobava</t>
  </si>
  <si>
    <t>Podaci o buci uređaja – odsis</t>
  </si>
  <si>
    <t>Dovod: 1.570 m3/h</t>
  </si>
  <si>
    <t>Odvod: 1.520 m3/h</t>
  </si>
  <si>
    <t>Prigušivač zvuka sastavljen je od odgovarajućeg broja prigušnih kulisa širine 200 mm, dužine 750 mm, minimalno prigušenje pri 250Hz je 15 dB, izrađen iz okvira od Pocinčano i punila od mineralne vune kaširane staklenim ovalom, namijenjen za osiguranje stupnjeva prigušenja: min. 15dB pri 250 Hz</t>
  </si>
  <si>
    <t>Dijagonalno ugrađen pločasti rekuperator temperaturnog učinka povrata otpadne topline iznad 67%, kod razmjera zračnih protoka 1:1. Jedinica sa pločastim rekuperatorom ima mimoilazni kanal za vanjski zrak sa žaluzijom i eliminator vodenih kapljica na strani odvodnog zraka, koji je sastavljen iz okvira od korozijski otpornog aluminija i sabirnih lamela od PPTV. Ispod rekuperatora i eliminatora je u dnu integrirana posuda za sakupljanje i odvod kondenzata od nehrđajučeg materijala.</t>
  </si>
  <si>
    <t>Materijali rekuperatora:</t>
  </si>
  <si>
    <t>-        saće: Aluminij</t>
  </si>
  <si>
    <t>-        okvir: Aluminij</t>
  </si>
  <si>
    <t>Tehnički podaci za zimsko razdoblje:</t>
  </si>
  <si>
    <t>Tehnički podaci za ljetno razdoblje:</t>
  </si>
  <si>
    <t>-        Broj ventilatora: 1,</t>
  </si>
  <si>
    <t>DX hladnjak / grijač</t>
  </si>
  <si>
    <t>Režim grijanja:</t>
  </si>
  <si>
    <t>Prigušivač zvuka sastavljen je od odgovarajućeg broja prigušnih kulisa širine 200 mm, dužine 750 mm, minimalno prigušenje pri 250Hz je 15 dB izrađen iz okvira od Pocinčano i punila od mineralne vune kaširane staklenim ovalom, namijenjen za osiguranje stupnjeva prigušenja: min. 15dB pri 250 Hz</t>
  </si>
  <si>
    <t>ODVOD</t>
  </si>
  <si>
    <t>Prigušivač zvuka sastavljen je od odgovarajućeg broja prigušnih kulisa širine 200 mm, dužine 750 mm, minimalno prigušenje pri 250Hz je 15 dB, izrađen iz okvira od Pocinčano i punila od mineralne vune kaširane staklenim ovalom, namijenjen za osiguranje stupnjeva prigušenja: min. 15 dB pri 250 Hz</t>
  </si>
  <si>
    <t>-        Protok zraka: 1.520 m3/h,</t>
  </si>
  <si>
    <t>-        Vanjski pad tlaka: 400 Pa,</t>
  </si>
  <si>
    <t>-        SFP: 1.255 kW/(m3/h), (max)</t>
  </si>
  <si>
    <t>-        Snaga= 0,780 kW - IE5 EC</t>
  </si>
  <si>
    <t>KLIMA KOMORA KK-5</t>
  </si>
  <si>
    <t>dužina: 5700 mm</t>
  </si>
  <si>
    <t>širina: 1970 mm</t>
  </si>
  <si>
    <t>visina: 1500 mm</t>
  </si>
  <si>
    <t>težina: 2646 kg</t>
  </si>
  <si>
    <t>Dovod: 7.740 m3/h</t>
  </si>
  <si>
    <t>Odvod: 6.430 m3/h</t>
  </si>
  <si>
    <t>Prigušivač zvuka sastavljen je od odgovarajućeg broja prigušnih kulisa širine 200 mm, dužine 500 mm, , minimalno prigušenje pri 250Hz je 15 dB, izrađen iz okvira od Pocinčano i punila od mineralne vune kaširane staklenim ovalom, namijenjen za osiguranje stupnjeva prigušenja: min. 15 dB pri 250 Hz</t>
  </si>
  <si>
    <t>Prigušivač zvuka sastavljen je od odgovarajućeg broja prigušnih kulisa širine 200 mm, dužine 500 mm, minimalno prigušenje pri 250Hz je 15 dB, izrađen iz okvira od Pocinčano i punila od mineralne vune kaširane staklenim ovalom, namijenjen za osiguranje stupnjeva prigušenja: min. 15dB pri 250 Hz</t>
  </si>
  <si>
    <t>Prigušivač zvuka sastavljen je od odgovarajućeg broja prigušnih kulisa širine 200 mm, dužine 500 mm, , minimalno prigušenje pri 250Hz je 15 dB, izrađen iz okvira od Pocinčano i punila od mineralne vune kaširane staklenim ovalom, namijenjen za osiguranje stupnjeva prigušenja: min.15 dB pri 250 Hz</t>
  </si>
  <si>
    <t>KLIMA KOMORA KK-6</t>
  </si>
  <si>
    <t>dužina: 5300 mm</t>
  </si>
  <si>
    <t>širina: 1055 mm</t>
  </si>
  <si>
    <t>težina: 1254 kg</t>
  </si>
  <si>
    <t>Dovod: 2.060 m3/h</t>
  </si>
  <si>
    <t>Odvod: 2.060 m3/h</t>
  </si>
  <si>
    <t>Prigušivač zvuka sastavljen je od odgovarajućeg broja prigušnih kulisa širine 200 mm, dužine 700 mm, minimalno prigušenje pri 250Hz je 15 dB, izrađen iz okvira od Pocinčano i punila od mineralne vune kaširane staklenim ovalom, namijenjen za osiguranje stupnjeva prigušenja: 15 dB pri 250 Hz</t>
  </si>
  <si>
    <t>6.1.</t>
  </si>
  <si>
    <t>L=80 m3/h</t>
  </si>
  <si>
    <t>Δpext=240 Pa</t>
  </si>
  <si>
    <t>Nel=34 W; 230V/50Hz</t>
  </si>
  <si>
    <t xml:space="preserve">Krovni ventilator sa vertikalnim ispuhom. Okvir izrađen od plastificiranog i  obojanog pocinčanog lima, a vanjsko kućište i unatrag zakrivljene lopatice ventilatora od aluminija. Dodatno zvučno izoliran mineralnom vunom debljine 50 mm čime je smanjena razina buke. Primjeren i za ugradnju u primorskom okruženju. Motor je izvan toka struje zraka. Konstantno djelovanje pri temperaturi transportiranog zraka do 120°C. Uređaj ima ugrađen termički kontakt sa električnim resetom za zaštitu motora. Ugrađeni EC motori sa visokom učinkovitošću. Brzinska regulacija od 0-100%.
Zaštita motora IP 55. Izolacijski razred motora F. </t>
  </si>
  <si>
    <r>
      <t xml:space="preserve">oznaka u dokumentaciji: </t>
    </r>
    <r>
      <rPr>
        <b/>
        <sz val="10"/>
        <rFont val="Calibri"/>
        <family val="2"/>
        <charset val="238"/>
        <scheme val="minor"/>
      </rPr>
      <t>O-1.1., O-2.1</t>
    </r>
  </si>
  <si>
    <t>Protok zraka: 5000 m3/h</t>
  </si>
  <si>
    <t>Vanjski pad tlaka: 600 Pa</t>
  </si>
  <si>
    <t>Napajanje: 400V / 50Hz / 3  ̴</t>
  </si>
  <si>
    <t>Priključna snaga: 1975 W</t>
  </si>
  <si>
    <t>Nazivna struja: 2,91 A</t>
  </si>
  <si>
    <t xml:space="preserve">Zvučni tlak na 4m: 50dB </t>
  </si>
  <si>
    <t>Težina: 71 kg</t>
  </si>
  <si>
    <r>
      <t xml:space="preserve">oznaka u dokumentaciji: </t>
    </r>
    <r>
      <rPr>
        <b/>
        <sz val="10"/>
        <rFont val="Calibri"/>
        <family val="2"/>
        <charset val="238"/>
        <scheme val="minor"/>
      </rPr>
      <t>O-1.2., O-2.2</t>
    </r>
  </si>
  <si>
    <t>Protok zraka: 3500 m³/h</t>
  </si>
  <si>
    <t>Vanjski pad tlaka: 500 Pa</t>
  </si>
  <si>
    <t>Priključna snaga: 974 W</t>
  </si>
  <si>
    <t>Nazivna struja: 1,6 A</t>
  </si>
  <si>
    <t xml:space="preserve">Zvučni tlak na 4m: 47 dB </t>
  </si>
  <si>
    <t>Težina: 53,5 kg</t>
  </si>
  <si>
    <r>
      <t xml:space="preserve">oznaka u dokumentaciji: </t>
    </r>
    <r>
      <rPr>
        <b/>
        <sz val="10"/>
        <rFont val="Calibri"/>
        <family val="2"/>
        <charset val="238"/>
        <scheme val="minor"/>
      </rPr>
      <t>O-3</t>
    </r>
  </si>
  <si>
    <t>Protok zraka: 2500 m3/h</t>
  </si>
  <si>
    <t xml:space="preserve">Okrugli kanalski ventilator od specijalnog kompozita za ugradnju na okrugli ventilacijski kanal. S priloženim nosačem za montažu ventilatora na zid ili strop. Montaža na okrugli kanal vrši se pomoću kanalskih obujmica koje umanjuju prijenos vibracija uzduž kanala. Ventilator se može ugraditi u bilo kojem položaju i ne zahtjeva dodatno održavanje. Rotor ventilatora ima unazad zakrivljene lopatice, te je statično i dinamično uravnotežen. Ugrađeni EC motori sa visokom učinkovitošću. Brzinska regulacija je moguća od 0-100% sa bezstupanjskim tiristorom.
Zaštita motora IP 44. Izolacijski razred motora B. </t>
  </si>
  <si>
    <r>
      <t xml:space="preserve">oznaka u dokumentaciji: </t>
    </r>
    <r>
      <rPr>
        <b/>
        <sz val="10"/>
        <rFont val="Calibri"/>
        <family val="2"/>
        <charset val="238"/>
        <scheme val="minor"/>
      </rPr>
      <t>V-3.1</t>
    </r>
  </si>
  <si>
    <t>Protok zraka: 1550m3/h</t>
  </si>
  <si>
    <t>Vanjski pad tlaka: 150 Pa</t>
  </si>
  <si>
    <t>Napajanje: 230V / 50Hz / 1  ̴</t>
  </si>
  <si>
    <t>Priključna snaga: 170 W</t>
  </si>
  <si>
    <t>Nazivna struja: 1,34 A</t>
  </si>
  <si>
    <t xml:space="preserve">Zvučni tlak na 3m: 50 dB </t>
  </si>
  <si>
    <t>Težina: 3,8 kg</t>
  </si>
  <si>
    <t xml:space="preserve">Okruglo kanalski ventilator od pocinčanog lima za ugradnju na okrugli ventilacijski kanal. S priloženim nosačem za montažu ventilatora na zid ili strop. Montaža na okrugli kanal vrši se pomoću kanalskih obujmica FK, koje umanjuju prijenos vibracija uzduž kanala. Ventilator se može ugraditi u bilo kojem položaju i ne zahtjeva dodatno održavanje. Rotor ventilatora ima unazad zakrivljene lopatice, te je statično i dinamično uravnotežen. Uređaj ima ugrađen termički kontakt sa električnim resetom za zaštitu motora. Brzinska regulacija izvodi se bezstupanjskim tiristorskim regulatorom. 
Zaštita motora IP 44. Izolacijski razred motora F. </t>
  </si>
  <si>
    <t>9.1.</t>
  </si>
  <si>
    <r>
      <t xml:space="preserve">oznaka u dokumentaciji: </t>
    </r>
    <r>
      <rPr>
        <b/>
        <sz val="10"/>
        <rFont val="Calibri"/>
        <family val="2"/>
        <charset val="238"/>
        <scheme val="minor"/>
      </rPr>
      <t>O-4</t>
    </r>
  </si>
  <si>
    <t>Protok zraka: 300 m3/h</t>
  </si>
  <si>
    <t>Vanjski pad tlaka: 250 Pa</t>
  </si>
  <si>
    <t>Priključna snaga: 102 W</t>
  </si>
  <si>
    <t>Nazivna struja: 0,447 A</t>
  </si>
  <si>
    <t xml:space="preserve">Zvučni tlak na 3m: 46 dB </t>
  </si>
  <si>
    <t>Težina: 4 kg</t>
  </si>
  <si>
    <t>9.2.</t>
  </si>
  <si>
    <r>
      <t xml:space="preserve">oznaka u dokumentaciji: </t>
    </r>
    <r>
      <rPr>
        <b/>
        <sz val="10"/>
        <rFont val="Calibri"/>
        <family val="2"/>
        <charset val="238"/>
        <scheme val="minor"/>
      </rPr>
      <t>O-5</t>
    </r>
  </si>
  <si>
    <t>Protok zraka: 100 m3/h</t>
  </si>
  <si>
    <t>Priključna snaga: 53 W</t>
  </si>
  <si>
    <t>Nazivna struja: 0,229 A</t>
  </si>
  <si>
    <t xml:space="preserve">Zvučni tlak na 3m: 44 dB </t>
  </si>
  <si>
    <t>9.3.</t>
  </si>
  <si>
    <r>
      <t xml:space="preserve">oznaka u dokumentaciji: </t>
    </r>
    <r>
      <rPr>
        <b/>
        <sz val="10"/>
        <rFont val="Calibri"/>
        <family val="2"/>
        <charset val="238"/>
        <scheme val="minor"/>
      </rPr>
      <t>O-6</t>
    </r>
  </si>
  <si>
    <t>Protok zraka: 320 m3/h</t>
  </si>
  <si>
    <t>9.4.</t>
  </si>
  <si>
    <r>
      <t xml:space="preserve">oznaka u dokumentaciji: </t>
    </r>
    <r>
      <rPr>
        <b/>
        <sz val="10"/>
        <rFont val="Calibri"/>
        <family val="2"/>
        <charset val="238"/>
        <scheme val="minor"/>
      </rPr>
      <t>O-7</t>
    </r>
  </si>
  <si>
    <t>Protok zraka: 640 m3/h</t>
  </si>
  <si>
    <t>Priključna snaga: 145 W</t>
  </si>
  <si>
    <t>Nazivna struja: 0,631 A</t>
  </si>
  <si>
    <t xml:space="preserve">Zvučni tlak na 3m: 48 dB </t>
  </si>
  <si>
    <t>Težina: 4,8 kg</t>
  </si>
  <si>
    <t>9.5.</t>
  </si>
  <si>
    <r>
      <t xml:space="preserve">oznaka u dokumentaciji: </t>
    </r>
    <r>
      <rPr>
        <b/>
        <sz val="10"/>
        <rFont val="Calibri"/>
        <family val="2"/>
        <charset val="238"/>
        <scheme val="minor"/>
      </rPr>
      <t>O-8</t>
    </r>
  </si>
  <si>
    <t>Protok zraka: 560 m3/h</t>
  </si>
  <si>
    <t>Vanjski pad tlaka: 280 Pa</t>
  </si>
  <si>
    <t>MONTAŽA ELEMENATA VENTILACIJSKOG SUSTAVA KUHINJE</t>
  </si>
  <si>
    <t>SLASTIČARNA</t>
  </si>
  <si>
    <t>10.1.</t>
  </si>
  <si>
    <t>ŠTEDNA KUHINJSKA NAPA SA OPREMOM</t>
  </si>
  <si>
    <t>Kuhinjska napa uključuje opremu za regulaciju protoka zraka sa obzirom na termičko opterećenje ispod nape.</t>
  </si>
  <si>
    <t>Štedna kuhinjska napa uključuje:
•  Vodeni grijač za dogrijavanje zraka na željenu temperaturu.
•  "By-pass" za "free cooling", reguliran motornim pogonom.
•  Rasvjetu ugrađenu iznad stakla.
•  Kanalske priključke za dovod i odvod zraka.
•  Temperaturne senzore za zrak.</t>
  </si>
  <si>
    <t>•  Dodatni kanalni priključci za dovod svježeg temperaturno pripremljenog zraka u prostore kuhinje koji su udaljeniji od nape.</t>
  </si>
  <si>
    <t>Protok odvod: 2.500 m3/h</t>
  </si>
  <si>
    <t>Pad tlaka u napi odvod: 140 Pa</t>
  </si>
  <si>
    <t>Protok dovod: 2.500 m3/h</t>
  </si>
  <si>
    <t>Pad tlaka u napi dovod: 100 Pa</t>
  </si>
  <si>
    <t>Grijač vodeni</t>
  </si>
  <si>
    <r>
      <t>P</t>
    </r>
    <r>
      <rPr>
        <vertAlign val="subscript"/>
        <sz val="10"/>
        <rFont val="Calibri"/>
        <family val="2"/>
        <charset val="238"/>
        <scheme val="minor"/>
      </rPr>
      <t>gr</t>
    </r>
    <r>
      <rPr>
        <sz val="10"/>
        <rFont val="Calibri"/>
        <family val="2"/>
        <charset val="238"/>
        <scheme val="minor"/>
      </rPr>
      <t xml:space="preserve"> = 13 kW</t>
    </r>
  </si>
  <si>
    <r>
      <t>T</t>
    </r>
    <r>
      <rPr>
        <vertAlign val="subscript"/>
        <sz val="10"/>
        <rFont val="Calibri"/>
        <family val="2"/>
        <charset val="238"/>
        <scheme val="minor"/>
      </rPr>
      <t>vode</t>
    </r>
    <r>
      <rPr>
        <sz val="10"/>
        <rFont val="Calibri"/>
        <family val="2"/>
        <charset val="238"/>
        <scheme val="minor"/>
      </rPr>
      <t xml:space="preserve"> = 70/50 °C</t>
    </r>
  </si>
  <si>
    <r>
      <t>Q</t>
    </r>
    <r>
      <rPr>
        <vertAlign val="subscript"/>
        <sz val="10"/>
        <rFont val="Calibri"/>
        <family val="2"/>
        <charset val="238"/>
        <scheme val="minor"/>
      </rPr>
      <t>vode</t>
    </r>
    <r>
      <rPr>
        <sz val="10"/>
        <rFont val="Calibri"/>
        <family val="2"/>
        <charset val="238"/>
        <scheme val="minor"/>
      </rPr>
      <t xml:space="preserve"> = 0,15 l/s</t>
    </r>
  </si>
  <si>
    <t>Dimenzije kuhinjske nape:</t>
  </si>
  <si>
    <t>Dužina L = 3600 mm</t>
  </si>
  <si>
    <t>Širina B = 1200 mm</t>
  </si>
  <si>
    <t>Visina H = 620 mm</t>
  </si>
  <si>
    <t>Hidraulični modul za vodeno grijanje ugrađen u napu</t>
  </si>
  <si>
    <t>Hidraulični modul sadrži: regulacijski ventil s motornim pogonom, pumpu, prigušni ventil, zaporni ventili, ventil za ispust-punjenje i potopne temperaturne osjetnike za mjerenje temperature dovodne i odvodne vode.</t>
  </si>
  <si>
    <r>
      <t>Krajnji sastav štedne nape</t>
    </r>
    <r>
      <rPr>
        <sz val="10"/>
        <color indexed="17"/>
        <rFont val="Calibri"/>
        <family val="2"/>
        <charset val="238"/>
        <scheme val="minor"/>
      </rPr>
      <t xml:space="preserve"> </t>
    </r>
    <r>
      <rPr>
        <sz val="10"/>
        <rFont val="Calibri"/>
        <family val="2"/>
        <charset val="238"/>
        <scheme val="minor"/>
      </rPr>
      <t>na objektu</t>
    </r>
  </si>
  <si>
    <t xml:space="preserve">Zaštićena, krajnje sastavljena kuhinjska napa sa sastavnim funkcionalnim dijelovima od nehrđajućeg čelika, funkcionalna je kada su središnji dijelovi kuhinjske nape sukladno uputstvima proizvođača ovješeni na strop, spojeni na ventilacijski sustav i na sustav vodenog grijanja. Montaža se izvodi prije  postavljanja termičkog bloka. Ukoliko su elementi termičkog bloka već postavljeni, naručitelj radova ih mora zaštititi na način da serviser po njima može hodati. </t>
  </si>
  <si>
    <t>Inox obloga između štedne nape i stropa</t>
  </si>
  <si>
    <t>Inox obloga u prostoru između nape i stropa. Izrađuje se na osnovi napravljene izmjere na objektu. Montira se po gornjem unutarnjem obodu nape po detalju proizvođača nape. Visina obloge je približno 200 mm.</t>
  </si>
  <si>
    <t>Montaža inox obloge između glavne štedne nape i stropa.</t>
  </si>
  <si>
    <t>10.2.</t>
  </si>
  <si>
    <t>REGULACIJSKI SUSTAV ZA POTPUNU VENTILACIJU KUHINJE
sa slijedećim osnovnim funkcijama:</t>
  </si>
  <si>
    <t>• Upravljanje različitih dovoda i odvoda zraka.</t>
  </si>
  <si>
    <t>• Upravljanje EC ventilatora</t>
  </si>
  <si>
    <t>• Upravljanje ventilatora za dovod svježeg zraka iz glavne štedne nape u druge prostorije, gdje nema prozračivanja direktno sa štednom napom.</t>
  </si>
  <si>
    <t>• Upravljanje hidrauličnog modul u glavnoj štednoj napi za vodeno grijanje dovodnog zraka.</t>
  </si>
  <si>
    <t>• Regulacija hlađenja na direktnu ekspanziju sa analognim izlazom 0-10 V. 0 V - nema hlađenja, 10 V - maksimalna snaga hlađenja.
Uslovi regulacije:
• Analogni ulaz 0-10 V za regulaciju snage hlađenja. 0 V - nema hlađenja, 10 V - maksimalna snaga hlađenja.
• Digitalni izlaz (bez potencijala) o alarmu uređaja.
• Opcija - digitalni ulaz za uključivanje i isključivanje rada rashladnog uređaja.</t>
  </si>
  <si>
    <t>• Automatsko uključivanje i isključivanje sustava prozračivanja prema namještenom tjednom rasporedu.</t>
  </si>
  <si>
    <t>• Automatsko upozorenje korisnika na intervencije održavanja i servisa.</t>
  </si>
  <si>
    <t>• Provedba sigurnosnih i zaštitnih funkcija.</t>
  </si>
  <si>
    <t>• Alarm za poremećaj u radu i zastoj.</t>
  </si>
  <si>
    <t>• Povijest poremećaja u radu i zastoja.</t>
  </si>
  <si>
    <t>SUSTAV AUTOMATSKE REGULACIJE PROTOKA ZRAKA</t>
  </si>
  <si>
    <t>• Automatska regulacija protoka zraka sa obzirom na termičko opterećenje ispod nape za sve kuhinjske nape regulirane sa regulacijskim sustavom osigurava visoke uštede toplinske i električne energije zajedno sa dobrim uvjetima za rad u kuhinji. Sustav štedi i više od 50% toplinske energije za grijanje zraka za odvodne kuhinjske nape, kao i više od 50% električne energije za ventilatore za sve nape u sustavu.
Sustav automatske regulacije povećava prosječnu temperaturu otpadnog zraka ispod nape i na taj način povećava učinkovitost sustava za povrat topline štednih napa. Uz sustav povrata topline iz zraka štedi se i više od 85% toplinske energije za grijanje zraka pomoću automatskog sustava kontrole protoka zraka.</t>
  </si>
  <si>
    <t>• Automatsko podešavanje raspoloživog tlaka zajedničkog dovodnog i odvodnog ventilatora onoj napi u sustavu, koja zahtjeva najviši tlak. Tako se postiže dodatna ušteda električne energije za ventilatore i osigurava niža razina buke ventilatora.</t>
  </si>
  <si>
    <t>• Neprekidna opskrba sa potrebnim protokom zraka pojedinog dovoda i odvoda zraka bez obzira na promjene drugih korisnika zraka, koji su povezani na isti ventilator.</t>
  </si>
  <si>
    <t>• Kompenzacija zraka za odvodne nape sa dovodom svježeg zraka iz glavne štedne nape, da se postigne kontroliran podtlak u prostorijama kuhinje. Tako se kompenziraju odvodi zraka odvodnih napa reguliranih sa regulacijskim sustavom kao i odvodnih ventilator koji rade autonomno sa takvom količinom dovedenog zraka, kojeg omugućava štedna napa.</t>
  </si>
  <si>
    <t>Odgovarajući sustav automatske regulacije protoka zraka</t>
  </si>
  <si>
    <t>10.3</t>
  </si>
  <si>
    <t>PERIFERNA OPREMA SUSTAVA VENTILACIJE KUHINJE</t>
  </si>
  <si>
    <t>Upravljački panel glavne štedne kuhinjske nape nadžbukne izvedbe sa sljedećim funkcijama:</t>
  </si>
  <si>
    <t>• Namještanje i praćenje radnih parametara sustava.</t>
  </si>
  <si>
    <t>• Signaliziranje vrste kvara, začepljenosti dovodnog filtera i potrebe po pranju odvodnog filtera.</t>
  </si>
  <si>
    <t>• Resetiranje grešaka sustava.</t>
  </si>
  <si>
    <t>Periferna oprema glavne kuhinjske štedne nape</t>
  </si>
  <si>
    <t>Kanalni temperaturni senzor otpadnog zraka NTC  kom.1</t>
  </si>
  <si>
    <t>Prostorni temperaturni senzor NTC kom.2</t>
  </si>
  <si>
    <t>Periferna oprema dovodnog ventilatorskog uređaja</t>
  </si>
  <si>
    <t>Kanalni temperaturni senzor vanjskog zraka NTC  kom.1</t>
  </si>
  <si>
    <t>Senzor tlaka 4-20 mA, -100 - 2500 Pa za upravljanje konstantnog tlaka  dovodnog ventilatora.  kom. 1</t>
  </si>
  <si>
    <t>Periferna oprema glavnog odvodnog ventilatora</t>
  </si>
  <si>
    <t>Senzor tlaka 4-20 mA, -100 - 2500 Pa za upravljanje konstantnog tlaka glavnog odvodnog ventilatora. kom. 1</t>
  </si>
  <si>
    <t xml:space="preserve">Motorni pogonom on/off 24 VAC montirano na žaluzijo. kom. 1 </t>
  </si>
  <si>
    <t>10.4.</t>
  </si>
  <si>
    <t>ŽALUZINE</t>
  </si>
  <si>
    <t>Žaluzina sa župcanicima za pogon lamela 400 x 400 mm sa nosačem za motorni pogon za zatvaranje protoka zraka za glavni odvodni ventilator.</t>
  </si>
  <si>
    <t>PRAKTIKUM 1</t>
  </si>
  <si>
    <t>11.1.</t>
  </si>
  <si>
    <t>ŠTEDNA KUHINJSKA NAPA SA OPREMOM STANICA 1, 2, 3, 4</t>
  </si>
  <si>
    <t>Napa treba biti ugrađena skladno sa EN 16282-1 tako, da je donji rub nape udaljen 2100 mm od poda. Zbog toga treba imati napa visinu oko 600 mm.</t>
  </si>
  <si>
    <t>Protok odvod: 3.000 m3/h</t>
  </si>
  <si>
    <t>Pad tlaka u napi odvod: 120 Pa</t>
  </si>
  <si>
    <t>Protok dovod: 4.000 m3/h</t>
  </si>
  <si>
    <r>
      <t>P</t>
    </r>
    <r>
      <rPr>
        <vertAlign val="subscript"/>
        <sz val="10"/>
        <rFont val="Calibri"/>
        <family val="2"/>
        <charset val="238"/>
        <scheme val="minor"/>
      </rPr>
      <t>gr</t>
    </r>
    <r>
      <rPr>
        <sz val="10"/>
        <rFont val="Calibri"/>
        <family val="2"/>
        <charset val="238"/>
        <scheme val="minor"/>
      </rPr>
      <t xml:space="preserve"> = 20 kW</t>
    </r>
  </si>
  <si>
    <r>
      <t>Q</t>
    </r>
    <r>
      <rPr>
        <vertAlign val="subscript"/>
        <sz val="10"/>
        <rFont val="Calibri"/>
        <family val="2"/>
        <charset val="238"/>
        <scheme val="minor"/>
      </rPr>
      <t>vode</t>
    </r>
    <r>
      <rPr>
        <sz val="10"/>
        <rFont val="Calibri"/>
        <family val="2"/>
        <charset val="238"/>
        <scheme val="minor"/>
      </rPr>
      <t xml:space="preserve"> = 0,24 l/s</t>
    </r>
  </si>
  <si>
    <t>Dužina L = 3400 mm</t>
  </si>
  <si>
    <t>Širina B = 2000 mm</t>
  </si>
  <si>
    <t>11.2.</t>
  </si>
  <si>
    <t>KLASIČNA ODVODNA NAPA PROF. STANICA</t>
  </si>
  <si>
    <t>Napa je proizvedena od plemenitog čelika kvalitete 1.4301.</t>
  </si>
  <si>
    <t>Labirintni filteri</t>
  </si>
  <si>
    <t>Pleteni filteri</t>
  </si>
  <si>
    <t>Ugrađena regulacijska zaklopka</t>
  </si>
  <si>
    <t>Rasvjeta nape</t>
  </si>
  <si>
    <t>Protok odvod: 2.000 m3/h</t>
  </si>
  <si>
    <t>Odgovara: klasična kuhinjska napa 3000 x 1300, priključak na kanal 2 x  400 x 300</t>
  </si>
  <si>
    <t>11.3.</t>
  </si>
  <si>
    <t>Odgovarajući sustav automatske regulacije protoka zraka media</t>
  </si>
  <si>
    <t>Odgovarajući sustav automatske regulacije protoka zraka klasik</t>
  </si>
  <si>
    <t>11.4.</t>
  </si>
  <si>
    <t>UPRAVLJAČKI ORMAR</t>
  </si>
  <si>
    <t>Upravljački ormar nadžbukne izvedbe, izrađen u zaštiti IP20. U ormariću su ugrađeni i PLC kontroler za upravljanje cijelim sustavom ventilacije kuhinje, elementi sklopne tehnike, zaštita i spajalice.</t>
  </si>
  <si>
    <t>Modul servisiranja i održavanja</t>
  </si>
  <si>
    <t>Modul servisiranja i održavanja za omogućivanje (daljinskoga) uvida u povijest rada sustava prozračivanja kuhinje, na osnovi kojeg se stranci omogućuje lakša i brža dijagnostika i otklanjanje grešaka tijekom rada te savjetovanje u vezi mjera za postizanje maksimalne energetske učinkovitosti i dobrih uvjeta za rad u kuhinji.</t>
  </si>
  <si>
    <t>Ethernet šalter.</t>
  </si>
  <si>
    <t>Ethernet komunikacijska kartica.</t>
  </si>
  <si>
    <t>Interpretacija komunikacijske tablice za drugog izvođaća CNUS nadzornog sustava.</t>
  </si>
  <si>
    <t>11.6</t>
  </si>
  <si>
    <t xml:space="preserve">Kanalni temperaturni senzor otpadnog zraka NTC kom.1 </t>
  </si>
  <si>
    <t>Prostorni temperaturni senzor NTC kom. 2</t>
  </si>
  <si>
    <t>Regulator protoka dovodnog zraka pravokutnog presjeka, sa elektromotornim pogonom 24V AC/DC, vodljiv sa analognim naponskim signalom 0-10V DC, 0V=zatvoreno.
Min. protok: 500 m3/h
Max. protok: 4.000 m3/h
Dimenzije b x h x l = 500 x 400 x 400 mm kom. 1</t>
  </si>
  <si>
    <t>Motorni pogon 0-10 V, 24 VAC za žaluzinu za regulaciju protoka odvodnog zraka glavne štedne nape. kom. 1</t>
  </si>
  <si>
    <t>Kanalni temperaturni senzor vanjskog zraka NTC kom. 1</t>
  </si>
  <si>
    <t>Senzor tlaka 4-20 mA, -100 - 2500 Pa za upravljanje konstantnog tlaka  dovodnog ventilatora. kom. 1</t>
  </si>
  <si>
    <t>Motorni pogonom on/off 24 VAC montirano na žaluzijo. kom. 1</t>
  </si>
  <si>
    <t>Periferna oprema odvodne nape vezane na zajednički odvodni ventilator sa glavnom štednom napom</t>
  </si>
  <si>
    <t>Senzor tlaka 4-20 mA, 0-500 Pa za regulacijo protoka odvodnog zraka kuhinjske nape. kom. 1</t>
  </si>
  <si>
    <t>Motorni pogon 0-10 V, 24 VAC, 35 s za žaluzinu za regulaciju protoka odvodnog zraka glavne štedne nape. kom. 1</t>
  </si>
  <si>
    <t>Kanalni temperaturni senzor otpadnog zraka NTC kom. 1</t>
  </si>
  <si>
    <t>11.5.</t>
  </si>
  <si>
    <t>Žaluzina sa župcanicima za pogon lamela 500 x 500 mm sa nosačem za motorni pogon za zatvaranje protoka zraka za glavni odvodni ventilator.</t>
  </si>
  <si>
    <t>Žaluzina sa župcanicima za pogon lamela 500 x 400 sa nosačem za motorni pogon za regulaciju protoka odvodnog zraka glavne štedne nape.</t>
  </si>
  <si>
    <t>Žaluzina sa župcanicima za pogon lamela 300 x 300 sa nosačem za motornim pogon za regulaciju protoka odvodnog zraka odvodne nape.</t>
  </si>
  <si>
    <t>ŠTEDNA KUHINJSKA NAPA SA OPREMOM STANICA 5, 6, 7, 8</t>
  </si>
  <si>
    <t>Krajnji sastav štedne nape na objektu</t>
  </si>
  <si>
    <t>11.7</t>
  </si>
  <si>
    <t>KLASIČNA ODVODNA NAPA KONVEKTOMATI</t>
  </si>
  <si>
    <t>Protok odvod: 500 m3/h</t>
  </si>
  <si>
    <t>Odgovara: klasična kuhinjska napa 1800 x 1200, priključak na kanal 400 x 300</t>
  </si>
  <si>
    <t>11.8.</t>
  </si>
  <si>
    <t>11.9.</t>
  </si>
  <si>
    <t>Regulator protoka dovodnog zraka pravokutnog presjeka, sa elektromotornim pogonom 24V AC/DC, vodljiv sa analognim naponskim signalom 0-10V DC, 0V=zatvoreno.
Min. protok: 500 m3/h
Max. protok: 4.000 m³/h  kom. 1</t>
  </si>
  <si>
    <t>Periferna oprema odvodne nape vezane na zajednički odvodni ventilator sa glavnom štednom napom kom. 1</t>
  </si>
  <si>
    <t>Motorni pogon 0-10 V, 24 VAC, 35 s za žaluzinu za regulaciju protoka odvodnog zraka glavne štedne nape. kom.1</t>
  </si>
  <si>
    <t>Kanalni temperaturni senzor otpadnog zraka NTC kom. 1ž</t>
  </si>
  <si>
    <t>11.10</t>
  </si>
  <si>
    <t>Žaluzina sa župcanicima za pogon lamela 500 x 400 mm sa nosačem za motorni pogon za zatvaranje protoka zraka za glavni odvodni ventilator.  kom. 1</t>
  </si>
  <si>
    <t>Žaluzina sa župcanicima za pogon lamela 300 x 300 sa nosačem za motorni pogon za regulaciju protoka odvodnog zraka glavne štedne nape.  kom. 1</t>
  </si>
  <si>
    <t>PRAKTIKUM 2</t>
  </si>
  <si>
    <t>12.1.</t>
  </si>
  <si>
    <t>12.2.</t>
  </si>
  <si>
    <t>12.3.</t>
  </si>
  <si>
    <t>12.5</t>
  </si>
  <si>
    <t>12.6</t>
  </si>
  <si>
    <t>12.7</t>
  </si>
  <si>
    <t>12.8</t>
  </si>
  <si>
    <t>12.11</t>
  </si>
  <si>
    <t>Protupožarne zaklopke vatrootpornosti 90 min za ugradnju u požarni zid s prirubnicama za spajanje u limeni kanal. Zaklopka je opremljena termoosjetnikom za okidanje (72 °C), elektromotornim pogonom s povratnom oprugom, automatsko zatvaranje pri prekidu napajanja i pripadajućim krajnjim sklopkama za indikaciju položaja zaklopke (otvoreno/zatvoreno). Napajanje zaklopke definirano je projektom upravljanja i regulacije.</t>
  </si>
  <si>
    <t>Protupožarne zaklopke isporučiti s važečim hrvatskim atestima.</t>
  </si>
  <si>
    <t>Pravokutnog presjeka</t>
  </si>
  <si>
    <t xml:space="preserve">    B   ×   H</t>
  </si>
  <si>
    <t>1200 × 600</t>
  </si>
  <si>
    <t xml:space="preserve">  700 × 500</t>
  </si>
  <si>
    <t xml:space="preserve">  600 × 500</t>
  </si>
  <si>
    <t xml:space="preserve">  500 × 300</t>
  </si>
  <si>
    <t xml:space="preserve">  400 × 300</t>
  </si>
  <si>
    <t xml:space="preserve">  300 × 300</t>
  </si>
  <si>
    <t xml:space="preserve">  300 × 200</t>
  </si>
  <si>
    <t>Okruglog presjeka, duljine 400 mm</t>
  </si>
  <si>
    <t>Vatrootporna samozatvarajuća ekspandirajuća rešetka za ugradnju u vrata. Vatrootpornost T 90.</t>
  </si>
  <si>
    <t xml:space="preserve">   B   ×   H</t>
  </si>
  <si>
    <t xml:space="preserve">  560  ×  500</t>
  </si>
  <si>
    <t>Regulacijska žaluzina za ugradnju u zračne kanale, izrađena od pocinčanog čeličnog limenog profila s pocinčanim protuhodnim lamelama i mehanizmom za ručno pokretanje, fiksiranje i indikaciju položaja lamela, te s leptir navrtkom za učvršćivanje lopatica u potrebnom položaju.</t>
  </si>
  <si>
    <t xml:space="preserve">     B   ×     H</t>
  </si>
  <si>
    <t xml:space="preserve">   500  x   415</t>
  </si>
  <si>
    <t xml:space="preserve">   500  x   315</t>
  </si>
  <si>
    <t xml:space="preserve">   400  x   315</t>
  </si>
  <si>
    <t xml:space="preserve">   300  x   315</t>
  </si>
  <si>
    <t>1785 × 900</t>
  </si>
  <si>
    <t xml:space="preserve">  985 × 450</t>
  </si>
  <si>
    <t xml:space="preserve">  985 × 300</t>
  </si>
  <si>
    <t xml:space="preserve">  785 × 450</t>
  </si>
  <si>
    <t xml:space="preserve">  585 × 600</t>
  </si>
  <si>
    <t xml:space="preserve">  497 × 297</t>
  </si>
  <si>
    <t xml:space="preserve">  297 × 297</t>
  </si>
  <si>
    <t>Ispušna fasadna rešetka izrađena od polimera otpornog na udarce i koroziju. za montažu na ventilacijske kanale okruglog presjeka. Isporučuje se u bijeloj boji</t>
  </si>
  <si>
    <t>Ispušna krovna kapa za montažu na kanale okruglog presjeka. stavka uključuje i opšav za prolaz kroz krov.</t>
  </si>
  <si>
    <t>Podesivi stropni distributeri zraka, za ugradnju u spušteni strop, opremljenih regulatorom protoka, s priključnom kutijom od pocinčanog lima, s horizontalnim cilindričnim priključkom. Istrujna ploča pričvršćuje se sa središnjim vijkom. Isporučuje se u bijeloj boji.</t>
  </si>
  <si>
    <t>Dobavni:</t>
  </si>
  <si>
    <t>veličina 600/24, priključak Ø 250</t>
  </si>
  <si>
    <t>veličina 400/16, priključak Ø 200</t>
  </si>
  <si>
    <t>veličina 300/8,   priključak Ø 160</t>
  </si>
  <si>
    <t>Odsisni:</t>
  </si>
  <si>
    <t xml:space="preserve">     B   ×   H</t>
  </si>
  <si>
    <t xml:space="preserve">  625  ×  125</t>
  </si>
  <si>
    <t xml:space="preserve">  225  ×  125</t>
  </si>
  <si>
    <t xml:space="preserve">  525  ×  325</t>
  </si>
  <si>
    <t xml:space="preserve">  525  ×  225</t>
  </si>
  <si>
    <t xml:space="preserve">  525  ×  125</t>
  </si>
  <si>
    <t>Aluminijska fleksibilna cijev  za spoj distribucijskih elemenata sa zračnim kanalima sljedećih promjera i količina:</t>
  </si>
  <si>
    <t>toplinski predizolirane cijevi</t>
  </si>
  <si>
    <t>toplinski neizolirane cijevi</t>
  </si>
  <si>
    <t>ZRAČNI KANALI</t>
  </si>
  <si>
    <t>KOLJENA  90°</t>
  </si>
  <si>
    <t>KOLJENA  60°</t>
  </si>
  <si>
    <t>KOLJENA  45°</t>
  </si>
  <si>
    <t>KOLJENA  15°</t>
  </si>
  <si>
    <t>REDUKCIJE</t>
  </si>
  <si>
    <t>R 250/200</t>
  </si>
  <si>
    <t>R 250/100</t>
  </si>
  <si>
    <t>R 200/160</t>
  </si>
  <si>
    <t>R 200/125</t>
  </si>
  <si>
    <t>R 160/125</t>
  </si>
  <si>
    <t>R 160/100</t>
  </si>
  <si>
    <t>R 125/100</t>
  </si>
  <si>
    <t>T-KOMADI</t>
  </si>
  <si>
    <t>T 250/200</t>
  </si>
  <si>
    <t>T 250/125</t>
  </si>
  <si>
    <t>T 200/160</t>
  </si>
  <si>
    <t>T 200/125</t>
  </si>
  <si>
    <t>T 200/100</t>
  </si>
  <si>
    <t>T 160/160</t>
  </si>
  <si>
    <t>T 125/125</t>
  </si>
  <si>
    <t>T 125/100</t>
  </si>
  <si>
    <t>T 100/100</t>
  </si>
  <si>
    <t>X-KOMADI</t>
  </si>
  <si>
    <t>X 200/125</t>
  </si>
  <si>
    <t>X 160/125</t>
  </si>
  <si>
    <t xml:space="preserve">Naknadno izolirani otvori za čišćenje i revizijski otvori za ugradnju na kanale za zrak u ovalnoj/pravokutnoj izvedbi sa steznim zatvaračima i brtvama od vatrootporne gume. </t>
  </si>
  <si>
    <t>Parozaporna izolacija tlačnih zračnih kanala svih sustava, zračnih kanala dobave svježeg zraka i ispuha otpadnog zraka od nepovratne zaklopke do fasadne rešetke.</t>
  </si>
  <si>
    <t>Toplinska izolacija se izvodi paroneprop. pločastom izolacijom, zatvoreno ćelijske strukture sa parnom branom, koeficijent otpora difuziji vodene pare iznosi m≥ 10000, l≤ 0.036 W/mK, ploče debljine 13 mm.</t>
  </si>
  <si>
    <t>Stavkom obuhvatiti i predpripremljene dijelove za izoliranje svih  fazonskih komada, koljena, ogranaka i slično, te specijalno  ljepilo i originalnu samoljepljivu traku za brtvljenje šavova. Sve spojeve pažljivo difuzijski zabrtviti.</t>
  </si>
  <si>
    <t>Dodatna zaštita parozaporno izoliranih tlačnih zračnih kanala.</t>
  </si>
  <si>
    <t>Dodatna zaštita i izolacija pravokutnih zračnih kanala na instalacijskoj etaži</t>
  </si>
  <si>
    <t>Elastična antivibracijska zavješenja pravokutnih i okruglih zračnih kanala.</t>
  </si>
  <si>
    <t>Elementi zavješenja i ostali pribor izrađeni od tipskih pocinčanih elemenata, sve u potrebnoj količini i kvaliteti (ovjes je obračunat kao 15 % ukupne mase kanala).</t>
  </si>
  <si>
    <t xml:space="preserve">Protupožarna obloga limenih zračnih kanala EI 90' </t>
  </si>
  <si>
    <t>Stavka obuhvaća i stručnu montažu atestiranim postupkom</t>
  </si>
  <si>
    <t>Krilna sklopka za kanalsku ugradnju, povezati sa elektromegnetskim  plinskim ventilom. U stavku su uključen spojni i brtveni materijal.</t>
  </si>
  <si>
    <t>Montaža opreme, instalacije i svog navedenog materijala do pune pogonske i funkcionalne spremnosti  uključivo sve potrebno za ishođenje uporabne dozvole.   Montažu opreme izvršiti prema uputama proizvođača. Montažu u svemu izvesti prema projektnim nacrtima, tehničkom opisu i ovoj specifikaciji sa svim potrebnim montažnim materijalom. Radove treba izvesti stručna radna snaga uz stručni nadzor.</t>
  </si>
  <si>
    <t>Nakon montaže provesti trodnevni probni pogon svih sustava ventilacije/klimatizacije i prateće pogonske opreme, uz reguliranje iste od strane ovlaštenih osoba. Uključiti konačno upuštanje instalacije u pogon zajedno sa svim potrebnim podešavanjima i mjerenjima, sve dokumentirano ovjerenim zapisnicima.</t>
  </si>
  <si>
    <t>Provesti grubo i fino balansiranje i umjeravanje svih sustava ventilacije i klimatizacije uz potpuno postizanje projektom predviđenih parametara. Izvodi neovisna ovlaštena ustanova uz suglasnost nadzornog inženjera. Uključiti popratne zapisnike.</t>
  </si>
  <si>
    <t>UKUPNO INSTALACIJA VENTILACIJE:</t>
  </si>
  <si>
    <t>ZAJEDNIČKE STAVKE</t>
  </si>
  <si>
    <t>Zajedničke stavke se odnose na sva poglavlja i stavke u troškovniku.</t>
  </si>
  <si>
    <t>Prodore instalacija grijanja i ventilacije, kroz granice požarnih sektora brtviti atestiranim negorivim materijalom iste klase vatrootpornosti kao i vatrootpornost konstruktivnih elemenata kroz koje te instalacije prolaze</t>
  </si>
  <si>
    <t>Stavka obuhvaća sav materijal u potrebnoj količini i kvaliteti uz izdavanje popratnih atesta.</t>
  </si>
  <si>
    <t>Stavka obuhvaća i slijedeće:</t>
  </si>
  <si>
    <t>-dizanje autodizalicom krupne opreme na krov građevine.</t>
  </si>
  <si>
    <t>Mjerenje i dokazivanje svih projektom predviđenih parametara mikroklime za sve tretirane prostore po sustavima. Izvodi neovisna ovlaštena ustanova uz suglasnost nadzornog inženjera. Uključiti popratne zapisnike i uvjerenja.</t>
  </si>
  <si>
    <t>Projekt izvedenog stanja strojarskog projekta, uvezan u tri zasebna primjerka u papirnatom obliku i na CD-u. Projekt izvedenog stanja se izrađuje na temelju unesenih svih izmjena od strane izvođaća u jedan primjerak dokumentacije.</t>
  </si>
  <si>
    <t>Izrada funkcionalnih shema spajanja opreme (uokvireno i obješeno na zid u tehničkim centralama).</t>
  </si>
  <si>
    <t>Izrada pismenih uputa za rukovanje i održavanje za sve sustave grijanja, hlađenja i ventilacije te školovanje osoblja korisnika zaduženog za predmetne instalacije.</t>
  </si>
  <si>
    <t>UKUPNO ZAJEDNIČKE STAVKE:</t>
  </si>
  <si>
    <t>Svi elementi automatske regulacije koji ne dolaze  u isporuci specificirane opreme specificirani su u poglavlju Automatska regulacija Elektrotehničkog projekta</t>
  </si>
  <si>
    <t xml:space="preserve">Tehnički podaci:
- maksimalni toplinski učin (40/30°C) 300 kW 
- minimalni učin (40/30°C) 28 kW 
- maksimalni toplinski učin (80/60°C) 278 kW 
- minimalan toplinski učin (80/60°C) 25 kW </t>
  </si>
  <si>
    <t>Tehnički podaci (po kolektoru):
- Optička učinkovitost C0 0,755
- C1 4,2 W/m2K
- C2 0,013 W/m2K
- učin pri ΔT0°C (laboratorijski uvjeti) 1870 W
- temperatura stagnacije:  180 °C
- ukupna površina po kolektoru: 2,53 m2
- ukupna površina kolektorskog polja: 10.12 m2
- površina absorbera po kolektoru: 2,33 m2
- površina absorbera kolektorskog polja: 9.32 m2  
- radni tlak: 10 bar
- sadržaj vode u pojedinom kolekoru: 1,5 l
- specifični  protok: 15-50 l/hm2                   
  kroz kolektor</t>
  </si>
  <si>
    <t xml:space="preserve">Univerzalna temperaturno diferencijalna solarna regulacija s integriranim funkcijama za kontrolu toplinskih solarnih postrojenja, za pripremu potrošne tople vode. Mogućnosti za proširenje dodatnikh funkcija sustava preko CAN bus. Maksimalno spajanje 16 solarnih regulatora u kaskadu. Solarni modul sadrži unaprijed definirane hidrauličke aplikacije za različite sustave. Mogućnost vođenje obračun solarnih prinosa sustava te, izražavanje prinosa u kWh kao i ukupnog prinosa u MWh.
</t>
  </si>
  <si>
    <t>Upravljačka jedinica s integriranim regulacijskim funkcijama za: postrojenje s jednim ili kaskadnim solarnim postrojenjima, integrirano balansiranje prinosa topline, kaskada akumulacijskih spremnika do 4 komada, punjenje potrošača s diferencijalnim odabirom prioriteta, funkcija punjenja / pražnjenja za dodatni / rezervni akumulacijski spremnik, razne dodatne funkcije.</t>
  </si>
  <si>
    <t>-nominalni protok 2 m3/h</t>
  </si>
  <si>
    <t>- navojni spoj, tlačno temperaturni razred PN16, temperaturno područje od -20 do +120 °C</t>
  </si>
  <si>
    <r>
      <rPr>
        <sz val="10"/>
        <rFont val="Calibri"/>
        <family val="2"/>
        <charset val="238"/>
      </rPr>
      <t xml:space="preserve">- </t>
    </r>
    <r>
      <rPr>
        <sz val="10"/>
        <rFont val="Calibri"/>
        <family val="2"/>
        <charset val="238"/>
        <scheme val="minor"/>
      </rPr>
      <t xml:space="preserve">kontinuirano podesiv  protok  </t>
    </r>
  </si>
  <si>
    <t xml:space="preserve">- neovisna jednakopostotna karakteristika </t>
  </si>
  <si>
    <t>- mogućnost deaktiviranje dp regulatora pri ispiranju i mjerenju</t>
  </si>
  <si>
    <t>- samobrtvljujući mjerni priključci  za mjerenje raspoloživog tlaka, protoka, temperature i snage</t>
  </si>
  <si>
    <t>- mogućnost mjerenja mjernim instrumentom</t>
  </si>
  <si>
    <t xml:space="preserve">- zaporna funkcija </t>
  </si>
  <si>
    <t xml:space="preserve">- tlačno rasterećeno vreteno ventila za omogućavanje male sile zatvaranja  </t>
  </si>
  <si>
    <t>- regulacijsko područje 100 neovisno o postavci</t>
  </si>
  <si>
    <t>Svi elementi automatske regulacije koji ne dolaze  u isporuci specificirane opreme  specificirani su u poglavlju Automatska regulacija Elektrotehničkog projekta</t>
  </si>
  <si>
    <r>
      <rPr>
        <sz val="10"/>
        <rFont val="Arial"/>
        <family val="2"/>
        <charset val="238"/>
      </rPr>
      <t>Ø</t>
    </r>
    <r>
      <rPr>
        <sz val="10"/>
        <rFont val="Calibri"/>
        <family val="2"/>
        <charset val="238"/>
        <scheme val="minor"/>
      </rPr>
      <t>32</t>
    </r>
  </si>
  <si>
    <t>Priključci za mjerenje tlaka na ušču ventilatora montirano na uređaj.
kpl. 1</t>
  </si>
  <si>
    <t>Sklopka  diferencijalnog tlaka 20-300 Pa za utvrđivanje začepljenosti filtra montirano na uređaj.
kom. 2</t>
  </si>
  <si>
    <t>Motorni pogonom s povratnom oprugom 24 VAC montirano na žaluziju.
kom. 1</t>
  </si>
  <si>
    <r>
      <rPr>
        <sz val="10"/>
        <rFont val="Calibri"/>
        <family val="2"/>
        <charset val="238"/>
      </rPr>
      <t xml:space="preserve">- </t>
    </r>
    <r>
      <rPr>
        <sz val="10"/>
        <rFont val="Calibri"/>
        <family val="2"/>
        <charset val="238"/>
        <scheme val="minor"/>
      </rPr>
      <t>profili: Aluminij</t>
    </r>
  </si>
  <si>
    <r>
      <rPr>
        <sz val="10"/>
        <rFont val="Calibri"/>
        <family val="2"/>
        <charset val="238"/>
      </rPr>
      <t xml:space="preserve">- </t>
    </r>
    <r>
      <rPr>
        <sz val="10"/>
        <rFont val="Calibri"/>
        <family val="2"/>
        <charset val="238"/>
        <scheme val="minor"/>
      </rPr>
      <t>kutnici: Nylon</t>
    </r>
  </si>
  <si>
    <r>
      <rPr>
        <sz val="10"/>
        <rFont val="Calibri"/>
        <family val="2"/>
        <charset val="238"/>
      </rPr>
      <t xml:space="preserve">- </t>
    </r>
    <r>
      <rPr>
        <sz val="10"/>
        <rFont val="Calibri"/>
        <family val="2"/>
        <charset val="238"/>
        <scheme val="minor"/>
      </rPr>
      <t>vanjski plašt: pocinčano plastificirano</t>
    </r>
  </si>
  <si>
    <r>
      <rPr>
        <sz val="10"/>
        <rFont val="Calibri"/>
        <family val="2"/>
        <charset val="238"/>
      </rPr>
      <t xml:space="preserve">- </t>
    </r>
    <r>
      <rPr>
        <sz val="10"/>
        <rFont val="Calibri"/>
        <family val="2"/>
        <charset val="238"/>
        <scheme val="minor"/>
      </rPr>
      <t xml:space="preserve">unutarnji plašt: ZnAlMg – lim s dodatkom magnezija </t>
    </r>
  </si>
  <si>
    <r>
      <rPr>
        <sz val="10"/>
        <rFont val="Calibri"/>
        <family val="2"/>
        <charset val="238"/>
      </rPr>
      <t xml:space="preserve">- </t>
    </r>
    <r>
      <rPr>
        <sz val="10"/>
        <rFont val="Calibri"/>
        <family val="2"/>
        <charset val="238"/>
        <scheme val="minor"/>
      </rPr>
      <t>dno: ZnAlMg – lim s dodatkom magnezija</t>
    </r>
  </si>
  <si>
    <r>
      <rPr>
        <sz val="10"/>
        <rFont val="Calibri"/>
        <family val="2"/>
        <charset val="238"/>
      </rPr>
      <t xml:space="preserve">- </t>
    </r>
    <r>
      <rPr>
        <sz val="10"/>
        <rFont val="Calibri"/>
        <family val="2"/>
        <charset val="238"/>
        <scheme val="minor"/>
      </rPr>
      <t>vodiči: ZnAlMg – lim s dodatkom magnezija</t>
    </r>
  </si>
  <si>
    <r>
      <rPr>
        <sz val="10"/>
        <rFont val="Calibri"/>
        <family val="2"/>
        <charset val="238"/>
      </rPr>
      <t xml:space="preserve">- </t>
    </r>
    <r>
      <rPr>
        <sz val="10"/>
        <rFont val="Calibri"/>
        <family val="2"/>
        <charset val="238"/>
        <scheme val="minor"/>
      </rPr>
      <t>izolacija: Mineralna vuna 100kg/m3 kg/m3</t>
    </r>
  </si>
  <si>
    <r>
      <rPr>
        <sz val="10"/>
        <rFont val="Calibri"/>
        <family val="2"/>
        <charset val="238"/>
      </rPr>
      <t xml:space="preserve">- </t>
    </r>
    <r>
      <rPr>
        <sz val="10"/>
        <rFont val="Calibri"/>
        <family val="2"/>
        <charset val="238"/>
        <scheme val="minor"/>
      </rPr>
      <t>debljina pokrova: 50 mm</t>
    </r>
  </si>
  <si>
    <r>
      <rPr>
        <sz val="10"/>
        <rFont val="Calibri"/>
        <family val="2"/>
        <charset val="238"/>
      </rPr>
      <t xml:space="preserve">- </t>
    </r>
    <r>
      <rPr>
        <sz val="10"/>
        <rFont val="Calibri"/>
        <family val="2"/>
        <charset val="238"/>
        <scheme val="minor"/>
      </rPr>
      <t>mehanička stabilnost: razred D1</t>
    </r>
  </si>
  <si>
    <r>
      <rPr>
        <sz val="10"/>
        <rFont val="Calibri"/>
        <family val="2"/>
        <charset val="238"/>
      </rPr>
      <t xml:space="preserve">- </t>
    </r>
    <r>
      <rPr>
        <sz val="10"/>
        <rFont val="Calibri"/>
        <family val="2"/>
        <charset val="238"/>
        <scheme val="minor"/>
      </rPr>
      <t>brtvenost kućišta pri negativnom tlaku -400 Pa: razred L1</t>
    </r>
  </si>
  <si>
    <r>
      <rPr>
        <sz val="10"/>
        <rFont val="Calibri"/>
        <family val="2"/>
        <charset val="238"/>
      </rPr>
      <t xml:space="preserve">- </t>
    </r>
    <r>
      <rPr>
        <sz val="10"/>
        <rFont val="Calibri"/>
        <family val="2"/>
        <charset val="238"/>
        <scheme val="minor"/>
      </rPr>
      <t xml:space="preserve">brtvenost kućišta pri pozitivnom tlaku +700 Pa: razred L1   </t>
    </r>
  </si>
  <si>
    <r>
      <rPr>
        <sz val="10"/>
        <rFont val="Calibri"/>
        <family val="2"/>
        <charset val="238"/>
      </rPr>
      <t xml:space="preserve">- </t>
    </r>
    <r>
      <rPr>
        <sz val="10"/>
        <rFont val="Calibri"/>
        <family val="2"/>
        <charset val="238"/>
        <scheme val="minor"/>
      </rPr>
      <t>brtvenost ugrađenih filtera pri negativnom tlaku -400 Pa: razred F9</t>
    </r>
  </si>
  <si>
    <r>
      <rPr>
        <sz val="10"/>
        <rFont val="Calibri"/>
        <family val="2"/>
        <charset val="238"/>
      </rPr>
      <t xml:space="preserve">- </t>
    </r>
    <r>
      <rPr>
        <sz val="10"/>
        <rFont val="Calibri"/>
        <family val="2"/>
        <charset val="238"/>
        <scheme val="minor"/>
      </rPr>
      <t xml:space="preserve">brtvenost ugrađenih filtera pri pozitivnom tlaku +400 Pa: razred F9 </t>
    </r>
  </si>
  <si>
    <r>
      <rPr>
        <sz val="10"/>
        <rFont val="Calibri"/>
        <family val="2"/>
        <charset val="238"/>
      </rPr>
      <t xml:space="preserve">- </t>
    </r>
    <r>
      <rPr>
        <sz val="10"/>
        <rFont val="Calibri"/>
        <family val="2"/>
        <charset val="238"/>
        <scheme val="minor"/>
      </rPr>
      <t>toplinska provodljivost kućišta: razred T2</t>
    </r>
  </si>
  <si>
    <r>
      <rPr>
        <sz val="10"/>
        <rFont val="Calibri"/>
        <family val="2"/>
        <charset val="238"/>
      </rPr>
      <t xml:space="preserve">- </t>
    </r>
    <r>
      <rPr>
        <sz val="10"/>
        <rFont val="Calibri"/>
        <family val="2"/>
        <charset val="238"/>
        <scheme val="minor"/>
      </rPr>
      <t>faktor toplinskih mostova razred TB2</t>
    </r>
  </si>
  <si>
    <r>
      <rPr>
        <sz val="10"/>
        <rFont val="Calibri"/>
        <family val="2"/>
        <charset val="238"/>
      </rPr>
      <t xml:space="preserve">- </t>
    </r>
    <r>
      <rPr>
        <sz val="10"/>
        <rFont val="Calibri"/>
        <family val="2"/>
        <charset val="238"/>
        <scheme val="minor"/>
      </rPr>
      <t>zvučna snaga (max): kućište 61,1 dB(A), uređaj ulaz 53,1 dB(A), uređaj izlaz 62,0 dB(A)</t>
    </r>
  </si>
  <si>
    <r>
      <rPr>
        <sz val="10"/>
        <rFont val="Calibri"/>
        <family val="2"/>
        <charset val="238"/>
      </rPr>
      <t xml:space="preserve">- </t>
    </r>
    <r>
      <rPr>
        <sz val="10"/>
        <rFont val="Calibri"/>
        <family val="2"/>
        <charset val="238"/>
        <scheme val="minor"/>
      </rPr>
      <t>zvučna snaga (max): kućište 54,1 dB(A), uređaj ulaz 49,6 dB(A), uređaj izlaz 48,8 dB(A)</t>
    </r>
  </si>
  <si>
    <r>
      <rPr>
        <sz val="10"/>
        <rFont val="Calibri"/>
        <family val="2"/>
        <charset val="238"/>
      </rPr>
      <t xml:space="preserve">- </t>
    </r>
    <r>
      <rPr>
        <sz val="10"/>
        <rFont val="Calibri"/>
        <family val="2"/>
        <charset val="238"/>
        <scheme val="minor"/>
      </rPr>
      <t>saće: Aluminij</t>
    </r>
  </si>
  <si>
    <r>
      <rPr>
        <sz val="10"/>
        <rFont val="Calibri"/>
        <family val="2"/>
        <charset val="238"/>
      </rPr>
      <t xml:space="preserve">- </t>
    </r>
    <r>
      <rPr>
        <sz val="10"/>
        <rFont val="Calibri"/>
        <family val="2"/>
        <charset val="238"/>
        <scheme val="minor"/>
      </rPr>
      <t>okvir: Aluminij</t>
    </r>
  </si>
  <si>
    <r>
      <rPr>
        <sz val="10"/>
        <rFont val="Calibri"/>
        <family val="2"/>
        <charset val="238"/>
      </rPr>
      <t xml:space="preserve">- </t>
    </r>
    <r>
      <rPr>
        <sz val="10"/>
        <rFont val="Calibri"/>
        <family val="2"/>
        <charset val="238"/>
        <scheme val="minor"/>
      </rPr>
      <t>stupanj povrata latentne topline: 85,8% (minimalno)</t>
    </r>
  </si>
  <si>
    <r>
      <rPr>
        <sz val="10"/>
        <rFont val="Calibri"/>
        <family val="2"/>
        <charset val="238"/>
      </rPr>
      <t xml:space="preserve">- </t>
    </r>
    <r>
      <rPr>
        <sz val="10"/>
        <rFont val="Calibri"/>
        <family val="2"/>
        <charset val="238"/>
        <scheme val="minor"/>
      </rPr>
      <t>stanje dovodnog zraka ispred jedinice: -6,00°C/90,0% r.vl.</t>
    </r>
  </si>
  <si>
    <r>
      <rPr>
        <sz val="10"/>
        <rFont val="Calibri"/>
        <family val="2"/>
        <charset val="238"/>
      </rPr>
      <t xml:space="preserve">- </t>
    </r>
    <r>
      <rPr>
        <sz val="10"/>
        <rFont val="Calibri"/>
        <family val="2"/>
        <charset val="238"/>
        <scheme val="minor"/>
      </rPr>
      <t>stanje dovodnog zraka iza jedinice: 16,30°C/19,0% r.vl.</t>
    </r>
  </si>
  <si>
    <r>
      <rPr>
        <sz val="10"/>
        <rFont val="Calibri"/>
        <family val="2"/>
        <charset val="238"/>
      </rPr>
      <t xml:space="preserve">- </t>
    </r>
    <r>
      <rPr>
        <sz val="10"/>
        <rFont val="Calibri"/>
        <family val="2"/>
        <charset val="238"/>
        <scheme val="minor"/>
      </rPr>
      <t>vraćena toplinska energija: 12,49 kW</t>
    </r>
  </si>
  <si>
    <r>
      <rPr>
        <sz val="10"/>
        <rFont val="Calibri"/>
        <family val="2"/>
        <charset val="238"/>
      </rPr>
      <t xml:space="preserve">- </t>
    </r>
    <r>
      <rPr>
        <sz val="10"/>
        <rFont val="Calibri"/>
        <family val="2"/>
        <charset val="238"/>
        <scheme val="minor"/>
      </rPr>
      <t>stupanj povrata latentne topline: 84,2% (minimalno)</t>
    </r>
  </si>
  <si>
    <r>
      <rPr>
        <sz val="10"/>
        <rFont val="Calibri"/>
        <family val="2"/>
        <charset val="238"/>
      </rPr>
      <t xml:space="preserve">- </t>
    </r>
    <r>
      <rPr>
        <sz val="10"/>
        <rFont val="Calibri"/>
        <family val="2"/>
        <charset val="238"/>
        <scheme val="minor"/>
      </rPr>
      <t>stanje dovodnog zraka ispred jedinice: 33,00°C/45,0% r.vl.</t>
    </r>
  </si>
  <si>
    <r>
      <rPr>
        <sz val="10"/>
        <rFont val="Calibri"/>
        <family val="2"/>
        <charset val="238"/>
      </rPr>
      <t xml:space="preserve">- </t>
    </r>
    <r>
      <rPr>
        <sz val="10"/>
        <rFont val="Calibri"/>
        <family val="2"/>
        <charset val="238"/>
        <scheme val="minor"/>
      </rPr>
      <t>stanje dovodnog zraka iza jedinice: 27,10°C/63,0% r.vl.</t>
    </r>
  </si>
  <si>
    <r>
      <rPr>
        <sz val="10"/>
        <rFont val="Calibri"/>
        <family val="2"/>
        <charset val="238"/>
      </rPr>
      <t xml:space="preserve">- </t>
    </r>
    <r>
      <rPr>
        <sz val="10"/>
        <rFont val="Calibri"/>
        <family val="2"/>
        <charset val="238"/>
        <scheme val="minor"/>
      </rPr>
      <t>vraćena toplinska energija:  3,07 kW</t>
    </r>
  </si>
  <si>
    <r>
      <rPr>
        <sz val="10"/>
        <rFont val="Calibri"/>
        <family val="2"/>
        <charset val="238"/>
      </rPr>
      <t xml:space="preserve">- </t>
    </r>
    <r>
      <rPr>
        <sz val="10"/>
        <rFont val="Calibri"/>
        <family val="2"/>
        <charset val="238"/>
        <scheme val="minor"/>
      </rPr>
      <t>Protok zraka: 1.570 m3/h,</t>
    </r>
  </si>
  <si>
    <r>
      <rPr>
        <sz val="10"/>
        <rFont val="Calibri"/>
        <family val="2"/>
        <charset val="238"/>
      </rPr>
      <t xml:space="preserve">- </t>
    </r>
    <r>
      <rPr>
        <sz val="10"/>
        <rFont val="Calibri"/>
        <family val="2"/>
        <charset val="238"/>
        <scheme val="minor"/>
      </rPr>
      <t>Vanjski pad tlaka: 500 Pa,</t>
    </r>
  </si>
  <si>
    <r>
      <rPr>
        <sz val="10"/>
        <rFont val="Calibri"/>
        <family val="2"/>
        <charset val="238"/>
      </rPr>
      <t xml:space="preserve">- </t>
    </r>
    <r>
      <rPr>
        <sz val="10"/>
        <rFont val="Calibri"/>
        <family val="2"/>
        <charset val="238"/>
        <scheme val="minor"/>
      </rPr>
      <t>Broj ventilatora: 1,</t>
    </r>
  </si>
  <si>
    <r>
      <rPr>
        <sz val="10"/>
        <rFont val="Calibri"/>
        <family val="2"/>
        <charset val="238"/>
      </rPr>
      <t xml:space="preserve">- </t>
    </r>
    <r>
      <rPr>
        <sz val="10"/>
        <rFont val="Calibri"/>
        <family val="2"/>
        <charset val="238"/>
        <scheme val="minor"/>
      </rPr>
      <t>SFP: 1.707 kW/(m3/h), (max)</t>
    </r>
  </si>
  <si>
    <r>
      <rPr>
        <sz val="10"/>
        <rFont val="Calibri"/>
        <family val="2"/>
        <charset val="238"/>
      </rPr>
      <t xml:space="preserve">- </t>
    </r>
    <r>
      <rPr>
        <sz val="10"/>
        <rFont val="Calibri"/>
        <family val="2"/>
        <charset val="238"/>
        <scheme val="minor"/>
      </rPr>
      <t>Snaga= 1,300 kW - IE5 EC</t>
    </r>
  </si>
  <si>
    <r>
      <rPr>
        <sz val="10"/>
        <rFont val="Calibri"/>
        <family val="2"/>
        <charset val="238"/>
      </rPr>
      <t xml:space="preserve">- </t>
    </r>
    <r>
      <rPr>
        <sz val="10"/>
        <rFont val="Calibri"/>
        <family val="2"/>
        <charset val="238"/>
        <scheme val="minor"/>
      </rPr>
      <t>okvir: Pocinčano</t>
    </r>
  </si>
  <si>
    <r>
      <rPr>
        <sz val="10"/>
        <rFont val="Calibri"/>
        <family val="2"/>
        <charset val="238"/>
      </rPr>
      <t xml:space="preserve">- </t>
    </r>
    <r>
      <rPr>
        <sz val="10"/>
        <rFont val="Calibri"/>
        <family val="2"/>
        <charset val="238"/>
        <scheme val="minor"/>
      </rPr>
      <t>cijevi: Bakar</t>
    </r>
  </si>
  <si>
    <r>
      <rPr>
        <sz val="10"/>
        <rFont val="Calibri"/>
        <family val="2"/>
        <charset val="238"/>
      </rPr>
      <t xml:space="preserve">- </t>
    </r>
    <r>
      <rPr>
        <sz val="10"/>
        <rFont val="Calibri"/>
        <family val="2"/>
        <charset val="238"/>
        <scheme val="minor"/>
      </rPr>
      <t xml:space="preserve">lamele: Aluminij </t>
    </r>
  </si>
  <si>
    <r>
      <rPr>
        <sz val="10"/>
        <rFont val="Calibri"/>
        <family val="2"/>
        <charset val="238"/>
      </rPr>
      <t xml:space="preserve">- </t>
    </r>
    <r>
      <rPr>
        <sz val="10"/>
        <rFont val="Calibri"/>
        <family val="2"/>
        <charset val="238"/>
        <scheme val="minor"/>
      </rPr>
      <t>sabirna cijev: Bakar</t>
    </r>
  </si>
  <si>
    <r>
      <rPr>
        <sz val="10"/>
        <rFont val="Calibri"/>
        <family val="2"/>
        <charset val="238"/>
      </rPr>
      <t xml:space="preserve">- </t>
    </r>
    <r>
      <rPr>
        <sz val="10"/>
        <rFont val="Calibri"/>
        <family val="2"/>
        <charset val="238"/>
        <scheme val="minor"/>
      </rPr>
      <t>hladivo: R410A</t>
    </r>
  </si>
  <si>
    <r>
      <rPr>
        <sz val="10"/>
        <rFont val="Calibri"/>
        <family val="2"/>
        <charset val="238"/>
      </rPr>
      <t xml:space="preserve">- </t>
    </r>
    <r>
      <rPr>
        <sz val="10"/>
        <rFont val="Calibri"/>
        <family val="2"/>
        <charset val="238"/>
        <scheme val="minor"/>
      </rPr>
      <t>temperatura isparivanja: 7,00°C</t>
    </r>
  </si>
  <si>
    <r>
      <rPr>
        <sz val="10"/>
        <rFont val="Calibri"/>
        <family val="2"/>
        <charset val="238"/>
      </rPr>
      <t xml:space="preserve">- </t>
    </r>
    <r>
      <rPr>
        <sz val="10"/>
        <rFont val="Calibri"/>
        <family val="2"/>
        <charset val="238"/>
        <scheme val="minor"/>
      </rPr>
      <t>potrebna rashladna snaga: 7,82kW</t>
    </r>
  </si>
  <si>
    <r>
      <rPr>
        <sz val="10"/>
        <rFont val="Calibri"/>
        <family val="2"/>
        <charset val="238"/>
      </rPr>
      <t xml:space="preserve">- </t>
    </r>
    <r>
      <rPr>
        <sz val="10"/>
        <rFont val="Calibri"/>
        <family val="2"/>
        <charset val="238"/>
        <scheme val="minor"/>
      </rPr>
      <t>temperatura ispred hladnjaka: 27,10°C/63,0%</t>
    </r>
  </si>
  <si>
    <r>
      <rPr>
        <sz val="10"/>
        <rFont val="Calibri"/>
        <family val="2"/>
        <charset val="238"/>
      </rPr>
      <t xml:space="preserve">- </t>
    </r>
    <r>
      <rPr>
        <sz val="10"/>
        <rFont val="Calibri"/>
        <family val="2"/>
        <charset val="238"/>
        <scheme val="minor"/>
      </rPr>
      <t>temperatura iza hladnjaka: 19,00°C/84,6%</t>
    </r>
  </si>
  <si>
    <r>
      <rPr>
        <sz val="10"/>
        <rFont val="Calibri"/>
        <family val="2"/>
        <charset val="238"/>
      </rPr>
      <t xml:space="preserve">- </t>
    </r>
    <r>
      <rPr>
        <sz val="10"/>
        <rFont val="Calibri"/>
        <family val="2"/>
        <charset val="238"/>
        <scheme val="minor"/>
      </rPr>
      <t>brzina zraka (max): 2,18 m/s</t>
    </r>
  </si>
  <si>
    <r>
      <rPr>
        <sz val="10"/>
        <rFont val="Calibri"/>
        <family val="2"/>
        <charset val="238"/>
      </rPr>
      <t xml:space="preserve">- </t>
    </r>
    <r>
      <rPr>
        <sz val="10"/>
        <rFont val="Calibri"/>
        <family val="2"/>
        <charset val="238"/>
        <scheme val="minor"/>
      </rPr>
      <t>temperatura kondenzacije: 35,00°C</t>
    </r>
  </si>
  <si>
    <r>
      <rPr>
        <sz val="10"/>
        <rFont val="Calibri"/>
        <family val="2"/>
        <charset val="238"/>
      </rPr>
      <t xml:space="preserve">- </t>
    </r>
    <r>
      <rPr>
        <sz val="10"/>
        <rFont val="Calibri"/>
        <family val="2"/>
        <charset val="238"/>
        <scheme val="minor"/>
      </rPr>
      <t>potrebna snaga grijanja: 5,63kW</t>
    </r>
  </si>
  <si>
    <r>
      <rPr>
        <sz val="10"/>
        <rFont val="Calibri"/>
        <family val="2"/>
        <charset val="238"/>
      </rPr>
      <t xml:space="preserve">- </t>
    </r>
    <r>
      <rPr>
        <sz val="10"/>
        <rFont val="Calibri"/>
        <family val="2"/>
        <charset val="238"/>
        <scheme val="minor"/>
      </rPr>
      <t>temperatura ispred kondenzatora: 16,30°C</t>
    </r>
  </si>
  <si>
    <r>
      <rPr>
        <sz val="10"/>
        <rFont val="Calibri"/>
        <family val="2"/>
        <charset val="238"/>
      </rPr>
      <t xml:space="preserve">- </t>
    </r>
    <r>
      <rPr>
        <sz val="10"/>
        <rFont val="Calibri"/>
        <family val="2"/>
        <charset val="238"/>
        <scheme val="minor"/>
      </rPr>
      <t>temperatura iza kondenzatora: 26,92°C</t>
    </r>
  </si>
  <si>
    <r>
      <rPr>
        <sz val="10"/>
        <rFont val="Calibri"/>
        <family val="2"/>
        <charset val="238"/>
      </rPr>
      <t xml:space="preserve">- </t>
    </r>
    <r>
      <rPr>
        <sz val="10"/>
        <rFont val="Calibri"/>
        <family val="2"/>
        <charset val="238"/>
        <scheme val="minor"/>
      </rPr>
      <t>zvučna snaga (max): kućište 61,9 dB(A), uređaj ulaz 45,6 dB(A), uređaj izlaz 59,7 dB(A)</t>
    </r>
  </si>
  <si>
    <r>
      <rPr>
        <sz val="10"/>
        <rFont val="Calibri"/>
        <family val="2"/>
        <charset val="238"/>
      </rPr>
      <t xml:space="preserve">- </t>
    </r>
    <r>
      <rPr>
        <sz val="10"/>
        <rFont val="Calibri"/>
        <family val="2"/>
        <charset val="238"/>
        <scheme val="minor"/>
      </rPr>
      <t>zvučna snaga (max): kućište 59,4 dB(A), uređaj ulaz 52,5 dB(A), uređaj izlaz 53,9 dB(A)</t>
    </r>
  </si>
  <si>
    <r>
      <rPr>
        <sz val="10"/>
        <rFont val="Calibri"/>
        <family val="2"/>
        <charset val="238"/>
      </rPr>
      <t xml:space="preserve">- </t>
    </r>
    <r>
      <rPr>
        <sz val="10"/>
        <rFont val="Calibri"/>
        <family val="2"/>
        <charset val="238"/>
        <scheme val="minor"/>
      </rPr>
      <t>stupanj povrata latentne topline: 82,8% (minimalno)</t>
    </r>
  </si>
  <si>
    <r>
      <rPr>
        <sz val="10"/>
        <rFont val="Calibri"/>
        <family val="2"/>
        <charset val="238"/>
      </rPr>
      <t xml:space="preserve">- </t>
    </r>
    <r>
      <rPr>
        <sz val="10"/>
        <rFont val="Calibri"/>
        <family val="2"/>
        <charset val="238"/>
        <scheme val="minor"/>
      </rPr>
      <t>stanje dovodnog zraka iza jedinice: 15,50°C/20,0% r.vl.</t>
    </r>
  </si>
  <si>
    <r>
      <rPr>
        <sz val="10"/>
        <rFont val="Calibri"/>
        <family val="2"/>
        <charset val="238"/>
      </rPr>
      <t xml:space="preserve">- </t>
    </r>
    <r>
      <rPr>
        <sz val="10"/>
        <rFont val="Calibri"/>
        <family val="2"/>
        <charset val="238"/>
        <scheme val="minor"/>
      </rPr>
      <t>vraćena toplinska energija:  59,40 kW</t>
    </r>
  </si>
  <si>
    <r>
      <rPr>
        <sz val="10"/>
        <rFont val="Calibri"/>
        <family val="2"/>
        <charset val="238"/>
      </rPr>
      <t xml:space="preserve">- </t>
    </r>
    <r>
      <rPr>
        <sz val="10"/>
        <rFont val="Calibri"/>
        <family val="2"/>
        <charset val="238"/>
        <scheme val="minor"/>
      </rPr>
      <t>stupanj povrata latentne topline: 75,3% (minimalno)</t>
    </r>
  </si>
  <si>
    <r>
      <rPr>
        <sz val="10"/>
        <rFont val="Calibri"/>
        <family val="2"/>
        <charset val="238"/>
      </rPr>
      <t xml:space="preserve">- </t>
    </r>
    <r>
      <rPr>
        <sz val="10"/>
        <rFont val="Calibri"/>
        <family val="2"/>
        <charset val="238"/>
        <scheme val="minor"/>
      </rPr>
      <t>stanje dovodnog zraka iza jedinice: 27,70°C/61,0% r.vl.</t>
    </r>
  </si>
  <si>
    <r>
      <rPr>
        <sz val="10"/>
        <rFont val="Calibri"/>
        <family val="2"/>
        <charset val="238"/>
      </rPr>
      <t xml:space="preserve">- </t>
    </r>
    <r>
      <rPr>
        <sz val="10"/>
        <rFont val="Calibri"/>
        <family val="2"/>
        <charset val="238"/>
        <scheme val="minor"/>
      </rPr>
      <t>vraćena toplinska energija:  13,55 kW</t>
    </r>
  </si>
  <si>
    <r>
      <rPr>
        <sz val="10"/>
        <rFont val="Calibri"/>
        <family val="2"/>
        <charset val="238"/>
      </rPr>
      <t xml:space="preserve">- </t>
    </r>
    <r>
      <rPr>
        <sz val="10"/>
        <rFont val="Calibri"/>
        <family val="2"/>
        <charset val="238"/>
        <scheme val="minor"/>
      </rPr>
      <t>Protok zraka: 7.740 m3/h,</t>
    </r>
  </si>
  <si>
    <r>
      <rPr>
        <sz val="10"/>
        <rFont val="Calibri"/>
        <family val="2"/>
        <charset val="238"/>
      </rPr>
      <t xml:space="preserve">- </t>
    </r>
    <r>
      <rPr>
        <sz val="10"/>
        <rFont val="Calibri"/>
        <family val="2"/>
        <charset val="238"/>
        <scheme val="minor"/>
      </rPr>
      <t>Broj ventilatora: 2,</t>
    </r>
  </si>
  <si>
    <r>
      <rPr>
        <sz val="10"/>
        <rFont val="Calibri"/>
        <family val="2"/>
        <charset val="238"/>
      </rPr>
      <t xml:space="preserve">- </t>
    </r>
    <r>
      <rPr>
        <sz val="10"/>
        <rFont val="Calibri"/>
        <family val="2"/>
        <charset val="238"/>
        <scheme val="minor"/>
      </rPr>
      <t>SFP: 1.436 kW/(m3/h), (max)</t>
    </r>
  </si>
  <si>
    <r>
      <rPr>
        <sz val="10"/>
        <rFont val="Calibri"/>
        <family val="2"/>
        <charset val="238"/>
      </rPr>
      <t xml:space="preserve">- </t>
    </r>
    <r>
      <rPr>
        <sz val="10"/>
        <rFont val="Calibri"/>
        <family val="2"/>
        <charset val="238"/>
        <scheme val="minor"/>
      </rPr>
      <t>Snaga= 2,500 kW - IE5 EC</t>
    </r>
  </si>
  <si>
    <r>
      <rPr>
        <sz val="10"/>
        <rFont val="Calibri"/>
        <family val="2"/>
        <charset val="238"/>
      </rPr>
      <t xml:space="preserve">- </t>
    </r>
    <r>
      <rPr>
        <sz val="10"/>
        <rFont val="Calibri"/>
        <family val="2"/>
        <charset val="238"/>
        <scheme val="minor"/>
      </rPr>
      <t>potrebna rashladna snaga: 41,43kW</t>
    </r>
  </si>
  <si>
    <r>
      <rPr>
        <sz val="10"/>
        <rFont val="Calibri"/>
        <family val="2"/>
        <charset val="238"/>
      </rPr>
      <t xml:space="preserve">- </t>
    </r>
    <r>
      <rPr>
        <sz val="10"/>
        <rFont val="Calibri"/>
        <family val="2"/>
        <charset val="238"/>
        <scheme val="minor"/>
      </rPr>
      <t>temperatura ispred hladnjaka: 27,70°C/61,0%</t>
    </r>
  </si>
  <si>
    <r>
      <rPr>
        <sz val="10"/>
        <rFont val="Calibri"/>
        <family val="2"/>
        <charset val="238"/>
      </rPr>
      <t xml:space="preserve">- </t>
    </r>
    <r>
      <rPr>
        <sz val="10"/>
        <rFont val="Calibri"/>
        <family val="2"/>
        <charset val="238"/>
        <scheme val="minor"/>
      </rPr>
      <t>temperatura iza hladnjaka: 19,00°C/83,5%</t>
    </r>
  </si>
  <si>
    <r>
      <rPr>
        <sz val="10"/>
        <rFont val="Calibri"/>
        <family val="2"/>
        <charset val="238"/>
      </rPr>
      <t xml:space="preserve">- </t>
    </r>
    <r>
      <rPr>
        <sz val="10"/>
        <rFont val="Calibri"/>
        <family val="2"/>
        <charset val="238"/>
        <scheme val="minor"/>
      </rPr>
      <t>brzina zraka (max): 2,29 m/s</t>
    </r>
  </si>
  <si>
    <r>
      <rPr>
        <sz val="10"/>
        <rFont val="Calibri"/>
        <family val="2"/>
        <charset val="238"/>
      </rPr>
      <t xml:space="preserve">- </t>
    </r>
    <r>
      <rPr>
        <sz val="10"/>
        <rFont val="Calibri"/>
        <family val="2"/>
        <charset val="238"/>
        <scheme val="minor"/>
      </rPr>
      <t>potrebna snaga grijanja: 34,03kW</t>
    </r>
  </si>
  <si>
    <r>
      <rPr>
        <sz val="10"/>
        <rFont val="Calibri"/>
        <family val="2"/>
        <charset val="238"/>
      </rPr>
      <t xml:space="preserve">- </t>
    </r>
    <r>
      <rPr>
        <sz val="10"/>
        <rFont val="Calibri"/>
        <family val="2"/>
        <charset val="238"/>
        <scheme val="minor"/>
      </rPr>
      <t>temperatura ispred kondenzatora: 15,50°C</t>
    </r>
  </si>
  <si>
    <r>
      <rPr>
        <sz val="10"/>
        <rFont val="Calibri"/>
        <family val="2"/>
        <charset val="238"/>
      </rPr>
      <t xml:space="preserve">- </t>
    </r>
    <r>
      <rPr>
        <sz val="10"/>
        <rFont val="Calibri"/>
        <family val="2"/>
        <charset val="238"/>
        <scheme val="minor"/>
      </rPr>
      <t>temperatura iza kondenzatora: 28,54°C</t>
    </r>
  </si>
  <si>
    <r>
      <rPr>
        <sz val="10"/>
        <rFont val="Calibri"/>
        <family val="2"/>
        <charset val="238"/>
      </rPr>
      <t xml:space="preserve">- </t>
    </r>
    <r>
      <rPr>
        <sz val="10"/>
        <rFont val="Calibri"/>
        <family val="2"/>
        <charset val="238"/>
        <scheme val="minor"/>
      </rPr>
      <t>Protok zraka: 6.430 m3/h,</t>
    </r>
  </si>
  <si>
    <r>
      <rPr>
        <sz val="10"/>
        <rFont val="Calibri"/>
        <family val="2"/>
        <charset val="238"/>
      </rPr>
      <t xml:space="preserve">- </t>
    </r>
    <r>
      <rPr>
        <sz val="10"/>
        <rFont val="Calibri"/>
        <family val="2"/>
        <charset val="238"/>
        <scheme val="minor"/>
      </rPr>
      <t>Vanjski pad tlaka: 400 Pa,</t>
    </r>
  </si>
  <si>
    <r>
      <rPr>
        <sz val="10"/>
        <rFont val="Calibri"/>
        <family val="2"/>
        <charset val="238"/>
      </rPr>
      <t xml:space="preserve">- </t>
    </r>
    <r>
      <rPr>
        <sz val="10"/>
        <rFont val="Calibri"/>
        <family val="2"/>
        <charset val="238"/>
        <scheme val="minor"/>
      </rPr>
      <t>SFP: 1.221 kW/(m3/h) (max)</t>
    </r>
  </si>
  <si>
    <r>
      <rPr>
        <sz val="10"/>
        <rFont val="Calibri"/>
        <family val="2"/>
        <charset val="238"/>
      </rPr>
      <t xml:space="preserve">- </t>
    </r>
    <r>
      <rPr>
        <sz val="10"/>
        <rFont val="Calibri"/>
        <family val="2"/>
        <charset val="238"/>
        <scheme val="minor"/>
      </rPr>
      <t>Snaga= 2,400 kW - IE5 EC</t>
    </r>
  </si>
  <si>
    <r>
      <rPr>
        <sz val="10"/>
        <rFont val="Calibri"/>
        <family val="2"/>
        <charset val="238"/>
      </rPr>
      <t xml:space="preserve">- </t>
    </r>
    <r>
      <rPr>
        <sz val="10"/>
        <rFont val="Calibri"/>
        <family val="2"/>
        <charset val="238"/>
        <scheme val="minor"/>
      </rPr>
      <t>zvučna snaga (max): kućište 59,3 dB(A), uređaj ulaz 46,7 dB(A), uređaj izlaz 59,3 dB(A)</t>
    </r>
  </si>
  <si>
    <r>
      <rPr>
        <sz val="10"/>
        <rFont val="Calibri"/>
        <family val="2"/>
        <charset val="238"/>
      </rPr>
      <t xml:space="preserve">- </t>
    </r>
    <r>
      <rPr>
        <sz val="10"/>
        <rFont val="Calibri"/>
        <family val="2"/>
        <charset val="238"/>
        <scheme val="minor"/>
      </rPr>
      <t>zvučna snaga (max): kućište 58,8 dB(A), uređaj ulaz 55,2 dB(A), uređaj izlaz 55,2 dB(A)</t>
    </r>
  </si>
  <si>
    <r>
      <rPr>
        <sz val="10"/>
        <rFont val="Calibri"/>
        <family val="2"/>
        <charset val="238"/>
      </rPr>
      <t xml:space="preserve">- </t>
    </r>
    <r>
      <rPr>
        <sz val="10"/>
        <rFont val="Calibri"/>
        <family val="2"/>
        <charset val="238"/>
        <scheme val="minor"/>
      </rPr>
      <t>stupanj povrata latentne topline (min): 86,6%</t>
    </r>
  </si>
  <si>
    <r>
      <rPr>
        <sz val="10"/>
        <rFont val="Calibri"/>
        <family val="2"/>
        <charset val="238"/>
      </rPr>
      <t xml:space="preserve">- </t>
    </r>
    <r>
      <rPr>
        <sz val="10"/>
        <rFont val="Calibri"/>
        <family val="2"/>
        <charset val="238"/>
        <scheme val="minor"/>
      </rPr>
      <t>stanje dovodnog zraka iza jedinice: 16,50°C/19,0% r.vl.</t>
    </r>
  </si>
  <si>
    <r>
      <rPr>
        <sz val="10"/>
        <rFont val="Calibri"/>
        <family val="2"/>
        <charset val="238"/>
      </rPr>
      <t xml:space="preserve">- </t>
    </r>
    <r>
      <rPr>
        <sz val="10"/>
        <rFont val="Calibri"/>
        <family val="2"/>
        <charset val="238"/>
        <scheme val="minor"/>
      </rPr>
      <t>vraćena toplinska energija:  16,53 kW</t>
    </r>
  </si>
  <si>
    <r>
      <rPr>
        <sz val="10"/>
        <rFont val="Calibri"/>
        <family val="2"/>
        <charset val="238"/>
      </rPr>
      <t xml:space="preserve">- </t>
    </r>
    <r>
      <rPr>
        <sz val="10"/>
        <rFont val="Calibri"/>
        <family val="2"/>
        <charset val="238"/>
        <scheme val="minor"/>
      </rPr>
      <t>stupanj povrata latentne topline (min): 85,3%</t>
    </r>
  </si>
  <si>
    <r>
      <rPr>
        <sz val="10"/>
        <rFont val="Calibri"/>
        <family val="2"/>
        <charset val="238"/>
      </rPr>
      <t xml:space="preserve">- </t>
    </r>
    <r>
      <rPr>
        <sz val="10"/>
        <rFont val="Calibri"/>
        <family val="2"/>
        <charset val="238"/>
        <scheme val="minor"/>
      </rPr>
      <t>stanje dovodnog zraka iza jedinice: 27,00°C/63,0% r.vl.</t>
    </r>
  </si>
  <si>
    <r>
      <rPr>
        <sz val="10"/>
        <rFont val="Calibri"/>
        <family val="2"/>
        <charset val="238"/>
      </rPr>
      <t xml:space="preserve">- </t>
    </r>
    <r>
      <rPr>
        <sz val="10"/>
        <rFont val="Calibri"/>
        <family val="2"/>
        <charset val="238"/>
        <scheme val="minor"/>
      </rPr>
      <t>vraćena toplinska energija:  4,09 kW</t>
    </r>
  </si>
  <si>
    <r>
      <rPr>
        <sz val="10"/>
        <rFont val="Calibri"/>
        <family val="2"/>
        <charset val="238"/>
      </rPr>
      <t xml:space="preserve">- </t>
    </r>
    <r>
      <rPr>
        <sz val="10"/>
        <rFont val="Calibri"/>
        <family val="2"/>
        <charset val="238"/>
        <scheme val="minor"/>
      </rPr>
      <t>Protok zraka: 2.060 m3/h,</t>
    </r>
  </si>
  <si>
    <r>
      <rPr>
        <sz val="10"/>
        <rFont val="Calibri"/>
        <family val="2"/>
        <charset val="238"/>
      </rPr>
      <t xml:space="preserve">- </t>
    </r>
    <r>
      <rPr>
        <sz val="10"/>
        <rFont val="Calibri"/>
        <family val="2"/>
        <charset val="238"/>
        <scheme val="minor"/>
      </rPr>
      <t>SFP: 1.423 kW/(m3/h), (max)</t>
    </r>
  </si>
  <si>
    <r>
      <rPr>
        <sz val="10"/>
        <rFont val="Calibri"/>
        <family val="2"/>
        <charset val="238"/>
      </rPr>
      <t xml:space="preserve">- </t>
    </r>
    <r>
      <rPr>
        <sz val="10"/>
        <rFont val="Calibri"/>
        <family val="2"/>
        <charset val="238"/>
        <scheme val="minor"/>
      </rPr>
      <t>potrebna rashladna snaga: 10,33kW</t>
    </r>
  </si>
  <si>
    <r>
      <rPr>
        <sz val="10"/>
        <rFont val="Calibri"/>
        <family val="2"/>
        <charset val="238"/>
      </rPr>
      <t xml:space="preserve">- </t>
    </r>
    <r>
      <rPr>
        <sz val="10"/>
        <rFont val="Calibri"/>
        <family val="2"/>
        <charset val="238"/>
        <scheme val="minor"/>
      </rPr>
      <t>temperatura ispred hladnjaka: 27,00°C/63,0%</t>
    </r>
  </si>
  <si>
    <r>
      <rPr>
        <sz val="10"/>
        <rFont val="Calibri"/>
        <family val="2"/>
        <charset val="238"/>
      </rPr>
      <t xml:space="preserve">- </t>
    </r>
    <r>
      <rPr>
        <sz val="10"/>
        <rFont val="Calibri"/>
        <family val="2"/>
        <charset val="238"/>
        <scheme val="minor"/>
      </rPr>
      <t>temperatura iza hladnjaka: 19,00°C/83,4%</t>
    </r>
  </si>
  <si>
    <r>
      <rPr>
        <sz val="10"/>
        <rFont val="Calibri"/>
        <family val="2"/>
        <charset val="238"/>
      </rPr>
      <t xml:space="preserve">- </t>
    </r>
    <r>
      <rPr>
        <sz val="10"/>
        <rFont val="Calibri"/>
        <family val="2"/>
        <charset val="238"/>
        <scheme val="minor"/>
      </rPr>
      <t>brzina zraka (max): 1,70 m/s</t>
    </r>
  </si>
  <si>
    <r>
      <rPr>
        <sz val="10"/>
        <rFont val="Calibri"/>
        <family val="2"/>
        <charset val="238"/>
      </rPr>
      <t xml:space="preserve">- </t>
    </r>
    <r>
      <rPr>
        <sz val="10"/>
        <rFont val="Calibri"/>
        <family val="2"/>
        <charset val="238"/>
        <scheme val="minor"/>
      </rPr>
      <t>potrebna snaga grijanja: 8,07kW</t>
    </r>
  </si>
  <si>
    <r>
      <rPr>
        <sz val="10"/>
        <rFont val="Calibri"/>
        <family val="2"/>
        <charset val="238"/>
      </rPr>
      <t xml:space="preserve">- </t>
    </r>
    <r>
      <rPr>
        <sz val="10"/>
        <rFont val="Calibri"/>
        <family val="2"/>
        <charset val="238"/>
        <scheme val="minor"/>
      </rPr>
      <t>temperatura ispred kondenzatora: 16,50°C</t>
    </r>
  </si>
  <si>
    <r>
      <rPr>
        <sz val="10"/>
        <rFont val="Calibri"/>
        <family val="2"/>
        <charset val="238"/>
      </rPr>
      <t xml:space="preserve">- </t>
    </r>
    <r>
      <rPr>
        <sz val="10"/>
        <rFont val="Calibri"/>
        <family val="2"/>
        <charset val="238"/>
        <scheme val="minor"/>
      </rPr>
      <t>temperatura iza kondenzatora: 28,11°C</t>
    </r>
  </si>
  <si>
    <r>
      <rPr>
        <sz val="10"/>
        <rFont val="Calibri"/>
        <family val="2"/>
        <charset val="238"/>
      </rPr>
      <t xml:space="preserve">- </t>
    </r>
    <r>
      <rPr>
        <sz val="10"/>
        <rFont val="Calibri"/>
        <family val="2"/>
        <charset val="238"/>
        <scheme val="minor"/>
      </rPr>
      <t>SFP: 1.450 kW/(m3/h), (max)</t>
    </r>
  </si>
  <si>
    <t>- Krovno postolje sa prigušivačem 450/500
kom. 1</t>
  </si>
  <si>
    <t>- Gibljivi priključak s prirubnicama  355/500
kom. 1</t>
  </si>
  <si>
    <t>- Prijelazni komad 450/500
kom. 1</t>
  </si>
  <si>
    <t>- Prirubnica 355/500
kom. 1</t>
  </si>
  <si>
    <t>Motorni pogonom on/off 24 VAC montirano na žaluzinu (0-10V)
kom. 1</t>
  </si>
  <si>
    <t>- brze spojnice Ø250
kom. 2</t>
  </si>
  <si>
    <t>- brze spojnice Ø 160
kom. 2</t>
  </si>
  <si>
    <t>- vremenski relej
kom. 1</t>
  </si>
  <si>
    <t>- brze spojnice Ø 125
kom. 2</t>
  </si>
  <si>
    <t>- brze spojnice Ø 200
kom. 2</t>
  </si>
  <si>
    <r>
      <rPr>
        <sz val="10"/>
        <rFont val="Arial"/>
        <family val="2"/>
        <charset val="238"/>
      </rPr>
      <t>Ø</t>
    </r>
    <r>
      <rPr>
        <sz val="10"/>
        <rFont val="Calibri"/>
        <family val="2"/>
        <charset val="238"/>
      </rPr>
      <t xml:space="preserve"> </t>
    </r>
    <r>
      <rPr>
        <sz val="10"/>
        <rFont val="Calibri"/>
        <family val="2"/>
        <charset val="238"/>
        <scheme val="minor"/>
      </rPr>
      <t>160</t>
    </r>
  </si>
  <si>
    <r>
      <rPr>
        <sz val="10"/>
        <rFont val="Arial"/>
        <family val="2"/>
        <charset val="238"/>
      </rPr>
      <t xml:space="preserve">Ø </t>
    </r>
    <r>
      <rPr>
        <sz val="10"/>
        <rFont val="Calibri"/>
        <family val="2"/>
        <charset val="238"/>
        <scheme val="minor"/>
      </rPr>
      <t>200</t>
    </r>
  </si>
  <si>
    <r>
      <rPr>
        <sz val="10"/>
        <rFont val="Arial"/>
        <family val="2"/>
        <charset val="238"/>
      </rPr>
      <t xml:space="preserve">Ø </t>
    </r>
    <r>
      <rPr>
        <sz val="10"/>
        <rFont val="Calibri"/>
        <family val="2"/>
        <charset val="238"/>
        <scheme val="minor"/>
      </rPr>
      <t>250</t>
    </r>
  </si>
  <si>
    <r>
      <rPr>
        <sz val="10"/>
        <rFont val="Arial"/>
        <family val="2"/>
        <charset val="238"/>
      </rPr>
      <t>Ø</t>
    </r>
    <r>
      <rPr>
        <sz val="10"/>
        <rFont val="Calibri"/>
        <family val="2"/>
        <charset val="238"/>
      </rPr>
      <t xml:space="preserve"> </t>
    </r>
    <r>
      <rPr>
        <sz val="10"/>
        <rFont val="Calibri"/>
        <family val="2"/>
        <charset val="238"/>
        <scheme val="minor"/>
      </rPr>
      <t>125</t>
    </r>
  </si>
  <si>
    <r>
      <rPr>
        <sz val="10"/>
        <rFont val="Arial"/>
        <family val="2"/>
        <charset val="238"/>
      </rPr>
      <t>Ø</t>
    </r>
    <r>
      <rPr>
        <sz val="10"/>
        <rFont val="Calibri"/>
        <family val="2"/>
        <charset val="238"/>
      </rPr>
      <t xml:space="preserve"> </t>
    </r>
    <r>
      <rPr>
        <sz val="10"/>
        <rFont val="Calibri"/>
        <family val="2"/>
        <charset val="238"/>
        <scheme val="minor"/>
      </rPr>
      <t>250</t>
    </r>
  </si>
  <si>
    <r>
      <rPr>
        <sz val="10"/>
        <rFont val="Arial"/>
        <family val="2"/>
        <charset val="238"/>
      </rPr>
      <t>Ø</t>
    </r>
    <r>
      <rPr>
        <sz val="10"/>
        <rFont val="Calibri"/>
        <family val="2"/>
        <charset val="238"/>
      </rPr>
      <t xml:space="preserve"> </t>
    </r>
    <r>
      <rPr>
        <sz val="10"/>
        <rFont val="Calibri"/>
        <family val="2"/>
        <charset val="238"/>
        <scheme val="minor"/>
      </rPr>
      <t>200</t>
    </r>
  </si>
  <si>
    <t>prema normi HRN DIN 4102/XI ili jednakovrijedna, klase R90.</t>
  </si>
  <si>
    <t xml:space="preserve">1. UVJETI KOJE TREBA ZADOVOLJITI IZVOĐAČ SUSTAVA ZAŠTITE OD POŽARA KUHINJA </t>
  </si>
  <si>
    <t>U cilju postizanja ispravne montaže sustava za zaštitu od požara kuhinjskih napa nužno je da izvođač uz uvjete koje treba zadovoljiti izvođač sprinkler radova zadovolji i niže navedene uvjete:</t>
  </si>
  <si>
    <t>2. OPĆI UVJETI IZVEDBE KUHINJSKOG SUSTAVA</t>
  </si>
  <si>
    <t>2.1. Instalaciju treba izvesti prema nacrtima i tehničkom opisu u projektu, važećim hrvatskim propisima, tehničkim propisima prema kojima je instalacija projektirana i pravilima struke. Prema potrebi  kod montaže konzultirati odobreni manual proizvođača sustava. Odstupanja od navedenog manuala nisu dopuštena.</t>
  </si>
  <si>
    <t xml:space="preserve">2.4. Izvođač je obvezan imenovati svog ovlaštenog predstavnika – voditelja radova, prije početka radova i o tome pismeno izvjestiti naručitelja. Naručutelju i nadzornom inženjeru potrebno je prije početka radova dostaviti kopiju Certifikata o uspješno završenoj obuci za projektiranje, ugradnju i održavanje kuhinjskog sustava zaštite od požara. </t>
  </si>
  <si>
    <t>2.6. Po završetku ugovorenih radova a prije početka korištenja odnosno stavljanja instalacije u pogonsko stanje instalaciju treba zapisnički pustiti u rad.</t>
  </si>
  <si>
    <t>2.7. Prije stavljanja instalacije u rad treba napraviti obuku krajnjeg korisinika ili ugovoriti održavanje instalacije sa ovlaštenim servisom.</t>
  </si>
  <si>
    <t>4. CERTIFIKATI I KVALITETA UGRAĐENE OPREME I RADOVA</t>
  </si>
  <si>
    <t>4.2. Sav materijal koji se upotrijebljava tijekom gradnje treba odgovarati hrvatskim standardima, a sva oprema za koju je propisom EN 16282-7 reguliran EN 16282-7 certifikat treba posjedovati isti. Odstupanje od navedenog treba odobriti projektant i nadzorni inženjer.</t>
  </si>
  <si>
    <t>4.4. Sva protupožarna oprema treba posjedovati uvjerenja o ispravnosti i podobnosti izdana od ovlaštene pravne osobe.</t>
  </si>
  <si>
    <t>4.5. Pored materijala i sam rad mora biti kvalitetno izveden, a sve što bi se u toku rada i poslije pokazalo nekvalitetno izvođač je dužan u svom trošku ispraviti.</t>
  </si>
  <si>
    <t>5. TEHNOLOŠKI UVJETI IZRADE INSTALACIJE</t>
  </si>
  <si>
    <t>5.1. Prije ugradnje, cijevi je potrebno očistiti iznutra. Također nakon ugradnje cjevovoda, a prije montaže mlaznica cjevovod treba temeljito isprati.</t>
  </si>
  <si>
    <t>5.2. Prije nego se priđe polaganju cijevi mora se izvršiti točno razmjeravanje i obilježavanje na zidu i stropovima.</t>
  </si>
  <si>
    <t>5.3. Raspored mlaznica izvesti u skladu sa projektom i propisima, po kojima je instalacija projektirana.</t>
  </si>
  <si>
    <t>6. ZAŠTITA NA RADU</t>
  </si>
  <si>
    <t>6.1. Izvođač radova je dužan prije početka radova napraviti Plan uređenja radilišta i imenovati osobu zaduženu za zaštitu na radu na radilištu.</t>
  </si>
  <si>
    <t xml:space="preserve">6.2. Izvođač radova je dužan prije početka radova obavijestiti inspekciju rada o početku radova. </t>
  </si>
  <si>
    <t>6.3. Izvođač radova je dužan koristiti zaštitnu opremu i osobna zaštitna sredstva.</t>
  </si>
  <si>
    <t>6.4. Izvođač radova se je dužan pridržavati svih pravila koja proizlaze iz zakonske regulative u području zaštite na radu.</t>
  </si>
  <si>
    <t>SUSTAV  WHDR 1</t>
  </si>
  <si>
    <t>1</t>
  </si>
  <si>
    <t>2</t>
  </si>
  <si>
    <t>3</t>
  </si>
  <si>
    <t>4</t>
  </si>
  <si>
    <t>5</t>
  </si>
  <si>
    <t>6</t>
  </si>
  <si>
    <t>7</t>
  </si>
  <si>
    <t>8</t>
  </si>
  <si>
    <t>9</t>
  </si>
  <si>
    <t>10</t>
  </si>
  <si>
    <t>11</t>
  </si>
  <si>
    <t>12</t>
  </si>
  <si>
    <t>13</t>
  </si>
  <si>
    <t>14</t>
  </si>
  <si>
    <t>15</t>
  </si>
  <si>
    <t>16</t>
  </si>
  <si>
    <t>17</t>
  </si>
  <si>
    <t>18</t>
  </si>
  <si>
    <t>19</t>
  </si>
  <si>
    <t>20</t>
  </si>
  <si>
    <t>Cable Crimp Sleeve - 50 pieces</t>
  </si>
  <si>
    <t>21</t>
  </si>
  <si>
    <t>22</t>
  </si>
  <si>
    <t>23</t>
  </si>
  <si>
    <t>24</t>
  </si>
  <si>
    <t>25</t>
  </si>
  <si>
    <t>26</t>
  </si>
  <si>
    <t>27</t>
  </si>
  <si>
    <t>28</t>
  </si>
  <si>
    <t>29</t>
  </si>
  <si>
    <t>30</t>
  </si>
  <si>
    <t>31</t>
  </si>
  <si>
    <t>32</t>
  </si>
  <si>
    <t>SUSTAV  WHDR 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</si>
  <si>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</si>
  <si>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</si>
  <si>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</si>
  <si>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</si>
  <si>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</si>
  <si>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</si>
  <si>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</si>
  <si>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</si>
  <si>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</si>
  <si>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</si>
  <si>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</si>
  <si>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</si>
  <si>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</si>
  <si>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</si>
  <si>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</si>
  <si>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</si>
  <si>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</si>
  <si>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</si>
  <si>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</si>
  <si>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</si>
  <si>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</si>
  <si>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</si>
  <si>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</si>
  <si>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</si>
  <si>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</si>
  <si>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</si>
  <si>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</si>
  <si>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</si>
  <si>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</si>
  <si>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</si>
  <si>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</si>
  <si>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</si>
  <si>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</si>
  <si>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SUSTAV  WHDR 3</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</si>
  <si>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</si>
  <si>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</si>
  <si>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</si>
  <si>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</si>
  <si>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</si>
  <si>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</si>
  <si>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</si>
  <si>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</si>
  <si>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</si>
  <si>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</si>
  <si>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</si>
  <si>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</si>
  <si>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</si>
  <si>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</si>
  <si>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</si>
  <si>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</si>
  <si>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</si>
  <si>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</si>
  <si>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</si>
  <si>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</si>
  <si>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</si>
  <si>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</si>
  <si>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</si>
  <si>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</si>
  <si>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</si>
  <si>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</si>
  <si>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</si>
  <si>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</si>
  <si>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</si>
  <si>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</si>
  <si>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97</t>
  </si>
  <si>
    <t>98</t>
  </si>
  <si>
    <t>SUSTAV  WHDR 4</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</si>
  <si>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</si>
  <si>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</si>
  <si>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</si>
  <si>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</si>
  <si>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</si>
  <si>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</si>
  <si>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</si>
  <si>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</si>
  <si>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</si>
  <si>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</si>
  <si>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</si>
  <si>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</si>
  <si>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</si>
  <si>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</si>
  <si>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</si>
  <si>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</si>
  <si>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</si>
  <si>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</si>
  <si>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</si>
  <si>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</si>
  <si>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</si>
  <si>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</si>
  <si>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</si>
  <si>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</si>
  <si>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</si>
  <si>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</si>
  <si>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</si>
  <si>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</si>
  <si>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</si>
  <si>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</si>
  <si>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</si>
  <si>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</si>
  <si>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Montaža materijala i opreme
NAPOMENA:
Za montažu opreme izvođač mora dostaviti certifikat proizvođača opreme da je ovlašten za ugradnju navedenog sustava</t>
  </si>
  <si>
    <t>SUSTAV  WHDR 5</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</si>
  <si>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</si>
  <si>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</si>
  <si>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</si>
  <si>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</si>
  <si>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</si>
  <si>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</si>
  <si>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</si>
  <si>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</si>
  <si>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</si>
  <si>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</si>
  <si>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</si>
  <si>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</si>
  <si>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</si>
  <si>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</si>
  <si>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</si>
  <si>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</si>
  <si>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</si>
  <si>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</si>
  <si>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</si>
  <si>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</si>
  <si>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</si>
  <si>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</si>
  <si>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</si>
  <si>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</si>
  <si>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</si>
  <si>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</si>
  <si>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</si>
  <si>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</si>
  <si>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</si>
  <si>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</si>
  <si>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</si>
  <si>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</si>
  <si>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</si>
  <si>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SUSTAV  WHDR 6</t>
  </si>
  <si>
    <t>164</t>
  </si>
  <si>
    <t>165</t>
  </si>
  <si>
    <t>166</t>
  </si>
  <si>
    <t>167</t>
  </si>
  <si>
    <t>168</t>
  </si>
  <si>
    <t>169</t>
  </si>
  <si>
    <t>170</t>
  </si>
  <si>
    <t>Transport opreme i materijala na gradilište</t>
  </si>
  <si>
    <t>Projekt izvedenog stanja s projektnim dokazom da je sustav izveden sukladno tehničkim karakteristikama, uputama proizvođača i da zadovoljava hidraulički i količinom sredstva za gašenje</t>
  </si>
  <si>
    <t>Funkcionalno ispitivanje i ishođenje zapisnika o funkcionalnom ispitivanju za potrebe tehničkog pregleda</t>
  </si>
  <si>
    <t>SUSTAV ZA ZAŠTITU KUHINJE - UKUPNO</t>
  </si>
  <si>
    <t xml:space="preserve">SUSTAV ZA ZAŠTITU KUHINJE </t>
  </si>
  <si>
    <t>Rasteretni element, za ventilaciju po svakoj liniji  gašenja za sustav za zaštitu od požara kuhinjskih napa</t>
  </si>
  <si>
    <t>Savitljio crijevo 24", aktivacija ventila za sustav za zaštitu od požara kuhinjskih napa</t>
  </si>
  <si>
    <t>TROŠKOVNIK VERTIKALNOG TRANSPORTA</t>
  </si>
  <si>
    <t>Signalizacija na ostalim postajama:
 optički signal potvrde prijema poziva digitalni optički pokazivač položaja kabine i strelice smjera daljnje vožnje, zvučni signal dolaska kabine u stanicu
Signalizacija u kabini:
 optički signal potvrde prijema naredbe, digitalni optički pokazivač položaja kabine i strelice smjera daljnje vožnje, govorna veza, zvučni signal preopterećenja kabine, zvučni signal “alarm”, dvosmjerna komunikacija sa spasilačkom službom (telealarm – GSM uređaj putem SIM kartice)
Instalacija: za unutarnji/suhi prostor
Napon pogonskog  el. motora: 3 x 400 / 230 V , 50 Hz
Napon upravljanja: 24 V</t>
  </si>
  <si>
    <t>REKAPITULACIJA - VERTIKALNI TRANSPORT</t>
  </si>
  <si>
    <t>VERTIKALNI TRANSPORT UKUPNO:</t>
  </si>
  <si>
    <t xml:space="preserve">Vrata kabine: - vrsta dvokrilna automatska teleskopska 
 - širina    900 mm 
 - visina 2100 mm
 - materijal   čelični  lim  
 - završna obrada  brušeni nehrđajući čelični lim
 - osiguranje svjetlosna zavjesa
Okvir kabine: komplet za dizalo na užad
Ovjes kabine: 2 : 1
Protuuteg: čelična konstrukcija s elementima za ispunu
Vodilice  kabine: svijetlo  vučeni  “ T “  profil  T89/B
Vodilice  protuutega: “ HT “  profil  HT60
Konzole i pribor za učvršćenje vodilica kabine i protuutega: specijalna  izvedba za prihvat horizontalnih sila
Smještaj  strojarnice  dizala: dizalo bez strojarnice
Smještaj pogonskog  stroja: na vodilici u vrhu voznog okna      
Čelična  užad: 6 užadi  promjera 8 mm
Grupa upravljanja za simpleks – sabirno upravljanje, požarni režim rada
</t>
  </si>
  <si>
    <t>KOSA PODIZNA PLATFORMA P</t>
  </si>
  <si>
    <t>DIZALO D</t>
  </si>
  <si>
    <t xml:space="preserve"> DIZALO D</t>
  </si>
  <si>
    <t>2.2. Za promjene i odstupanja od glavnog i izvedbenog projekta mora se pribaviti pismena suglasnost projektanta i nadzornog inženjera.
Eventualna zamjena sustava je dozvoljena isključivo nakon stručne evaluacije od strane projektanta glavnog projekta. Zamjenski sustav treba zadovoljiti po kriteriju odgovarajuće primjene, međunarodnih propisa, međunarodnih certifikata, pravovaljanog tehničkog rješenja i odgovarajućih važećih hrvatskih certifikata.</t>
  </si>
  <si>
    <t>2.5. Izvoditelj se obvezuje da će redovito upisivati u građevinski dnevnik sve potrebne podatke, koje je obvezan upisivati i da će osobi ovlaštenoj za vršenja nadzora omogućiti svakodnevno uvid u građevinski dnevnik.</t>
  </si>
  <si>
    <t xml:space="preserve">3. DEFINICIJA JEDNAKOVRIJEDNOG SUSTAVA </t>
  </si>
  <si>
    <t>4.3. Sva ugrađena oprema treba svojom kvalitetom i tehničkim karakteristikama odgovarati referentnoj opremi navedenoj u troškovniku pod stavkom "kvaliteta proizvoda kao:". Odstupanje od projektirane opreme u kvaliteti treba procijeniti i odobriti nadzorni inženjer i projektant. Za navedeni postupak potrebno je projektantu i nadzornom inženjeru dostaviti tehničke karakteristike zamjenske opreme i certifikate .</t>
  </si>
  <si>
    <t>3.1. Zamjenski sustav za gašenje požara kuhinjske opreme za projektirani sustav koji je predviđen troškovnikom treba ispuniti niže navedene uvjete:</t>
  </si>
  <si>
    <r>
      <t>3.3. KRITERIJ DUGOTRAJNOSTI - TEHNIČKI KRITERIJ</t>
    </r>
    <r>
      <rPr>
        <b/>
        <i/>
        <sz val="10"/>
        <rFont val="Calibri"/>
        <family val="2"/>
        <charset val="238"/>
        <scheme val="minor"/>
      </rPr>
      <t xml:space="preserve">
</t>
    </r>
    <r>
      <rPr>
        <sz val="10"/>
        <rFont val="Calibri"/>
        <family val="2"/>
        <charset val="238"/>
        <scheme val="minor"/>
      </rPr>
      <t xml:space="preserve">Sa ciljem dugotrajnosti sustava i u cilju ostvarenja poboljšanih sanitarnih uvjeta potrebno je da u zamjenskim sustavima za gašenje kuhinjske opreme:
- spremnik sredstva za gašenje bude izrađen od nehrđajućeg čelika
- svi dijelovi sustava (i dio sustava gašenja i dio sustava detekcije požara) koji se ugrađuju u kuhinjsku 
  napu budu izrađeni od nehrđajućeg čelika
</t>
    </r>
  </si>
  <si>
    <r>
      <t>3.4. KRITERIJ OLAKŠANOG SERVISA - TEHNIČKI KRITERIJ</t>
    </r>
    <r>
      <rPr>
        <b/>
        <i/>
        <sz val="10"/>
        <rFont val="Calibri"/>
        <family val="2"/>
        <charset val="238"/>
        <scheme val="minor"/>
      </rPr>
      <t xml:space="preserve">
</t>
    </r>
    <r>
      <rPr>
        <sz val="10"/>
        <rFont val="Calibri"/>
        <family val="2"/>
        <charset val="238"/>
        <scheme val="minor"/>
      </rPr>
      <t>Sa ciljem jednostavnijeg održavanja sustava potrebno je da u zamjenskim sustavima za gašenje kuhinjske opreme spremnik sredstva za gašenje bude odvojen od spremnika pogonskog plina za izbacivanje sredstva za gašenje (sukladno ovom kriteriju nije prihvatljivo da se sredstvo za gašenje nalazi u istom spremniku sa pogonskim plinom).</t>
    </r>
  </si>
  <si>
    <r>
      <t>3.5. KRITERIJ PRIHVATLJIVE DOJAVE POŽARA - TEHNIČKI KRITERIJ</t>
    </r>
    <r>
      <rPr>
        <b/>
        <i/>
        <sz val="10"/>
        <rFont val="Calibri"/>
        <family val="2"/>
        <charset val="238"/>
        <scheme val="minor"/>
      </rPr>
      <t xml:space="preserve">
</t>
    </r>
    <r>
      <rPr>
        <sz val="10"/>
        <rFont val="Calibri"/>
        <family val="2"/>
        <charset val="238"/>
        <scheme val="minor"/>
      </rPr>
      <t>Sa ciljem ostvarenja odgovarajućih sanitarnih uvjeta nužno je da dojava požara bude izvedena na način da je omogućeno na jednostavan način čišćenje kuhinjske nape i filtera. Navedeno je moguće ukoliko je kod zamjenskog sustava detekcija požara izvedena kao mehanička i izrađena od nehrđajućeg čelika.
Sa ciljem osiguranja odgovarajuće dojave požara nužno je da dojava požara bude osigurana odgovarajućom detekcijom požara što je osigurano izvedbom dojave požara za svaki štićeni element gašenja zasebno sa odgovarajućim detektorom požara (detektor požara treba imati temperaturu aktiviranja požara 30 - 35°C iznad maksimalne temperature koja se može pojaviti u predmetnom dijelu). Nije prihvatljiva univerzalna detekcija požara sa prevelikom temperaturnom razlikom između temperature aktiviranja i maksimalne temperature koja se može pojaviti u prostoru.</t>
    </r>
  </si>
  <si>
    <t xml:space="preserve">1.1. Certifikat o uspješno završenoj obuci za projektiranje, ugradnju i održavanje kuhinjskog sustava zaštite od požara. Odgovorna osoba izvođača radova - diplomirani inženjer dužna je imati navedeni certifikat izdan od strane proizvođača opreme. Navedeni certifikat se izdaje na period od 5 godina nakon uspješno položenog ispita kod proizvođača opreme.
</t>
  </si>
  <si>
    <t xml:space="preserve">1.2. Certifikat o uspješno završenoj obuci za projektiranje, ugradnju i održavanje kuhinjskog sustava zaštite od požara / Voditelj montaže. Voditelj montaže dužan je imati navedeni certifikat izdan od strane proizvođača opreme. Navedeni certifikat se izdaje na period od 5 godina nakon uspješno položenog ispita kod proizvođača opreme
</t>
  </si>
  <si>
    <t>OPĆI UVJETI - INTERNE PROMETNE POVRŠINE</t>
  </si>
  <si>
    <t>OPĆI UVJETI - KRAJOBRAZNOG UREĐENJA</t>
  </si>
  <si>
    <t>OPĆI UVJETI - GRAĐEVINSKO OBRTNIČKIH RADOVA</t>
  </si>
  <si>
    <t>Građevina i lokacija:</t>
  </si>
  <si>
    <t>REKONSTRUKCIJA I DOGRADNJA REGIONALNOG CENTRA KOMPETENTNOSTI – ŠKOLA ZA TURIZAM, UGOSTITELJSTVO I TRGOVINU, PULA</t>
  </si>
  <si>
    <t>k.č.br. 5184/6; k.o. Pula</t>
  </si>
  <si>
    <t xml:space="preserve">Investitor i naručitelj: </t>
  </si>
  <si>
    <t>ISTARSKA ŽUPANIJA</t>
  </si>
  <si>
    <t>Flanatička 9, Pula</t>
  </si>
  <si>
    <t>OIB: 90017522601</t>
  </si>
  <si>
    <t>TROŠKOVNIK</t>
  </si>
  <si>
    <t>INSTALATERSKIH RADOVA</t>
  </si>
  <si>
    <t>GRAĐEVINSKO OBRTNIČKIH</t>
  </si>
  <si>
    <t xml:space="preserve">I </t>
  </si>
  <si>
    <t>SVEUKUPNA REKAPITULACIJA</t>
  </si>
  <si>
    <t>SVEUKUPNO</t>
  </si>
  <si>
    <t>KRAJOBRAZNO UREĐENJE</t>
  </si>
  <si>
    <t>ELEKTRIČNE INSTALACIJE</t>
  </si>
  <si>
    <t xml:space="preserve"> STROJARSKE INSTALACIJE</t>
  </si>
  <si>
    <t>INSTALACIJE VODOVODA I KANALIZACIJE</t>
  </si>
  <si>
    <t>VERTIKALNI TRANSPORT</t>
  </si>
  <si>
    <t>UKUPNO</t>
  </si>
  <si>
    <t>PDV-e 25%</t>
  </si>
  <si>
    <t>Protupožarna brtvljenja na mjestima prodora instalacija kroz granice požarnog odjeljka, sukladno Elaboratu zaštite od požara, izvesti protupožarno brtvljenje prolaska instalacija, sukladno ispitanom i odobrenom postupku. Brtvljenje se izvodi ugradnjom vatrozaštitnih obujmica ili korištenjem vatrozaštitne mase za brtvljenje. Način izvedbe brtvljenja prema uputama proizvođača. Protupožarno brtvljenje smije izvoditi osoba koja je obučena te posjeduje važeću potvrdu o obuci. Sva mjesta protupožarnog brtvljenja označiti odgovarajućim naljepnicama. Izvođač treba izraditi elaborat protupožarnog brtvljenja koji sadrži: Izvod iz sudskog registra, potvrdu o obuci osobe koja je izvodila protupožarno brtvljenje, odobrenje za upotrjebljeni postupak brtvljenja, izjave o svojstvima upotrijebljenog materijala, te crtež sa naznačenim mjestima prodora i brojevima prodora. Elaborat ovjerava odgovorna osoba tvrtke ili obrta i osoba koja je izvodila protupožarno brtvljenje.</t>
  </si>
  <si>
    <t>GRIJANJE I HLAĐENJE</t>
  </si>
  <si>
    <t>b) 30x30cm</t>
  </si>
  <si>
    <t>b) 30x40cm</t>
  </si>
  <si>
    <t>c) 30x50cm</t>
  </si>
  <si>
    <t>d) 40x120cm</t>
  </si>
  <si>
    <t>f)35x35cm</t>
  </si>
  <si>
    <t>g)35x55cm</t>
  </si>
  <si>
    <t>h)35x65cm</t>
  </si>
  <si>
    <t>i)45x65cm</t>
  </si>
  <si>
    <t>j)55x65cm</t>
  </si>
  <si>
    <t>k)55x75cm</t>
  </si>
  <si>
    <t>PLIN</t>
  </si>
  <si>
    <t>a) Ø110</t>
  </si>
  <si>
    <t>B. PRODOR PLOČA 90 minuta</t>
  </si>
  <si>
    <t>a) Ø50</t>
  </si>
  <si>
    <t>a) Ø30</t>
  </si>
  <si>
    <t>b) Ø35</t>
  </si>
  <si>
    <t>c) Ø110</t>
  </si>
  <si>
    <t>D. PRODOR ZID 90 minuta</t>
  </si>
  <si>
    <t>a) Ø20</t>
  </si>
  <si>
    <t>b) Ø50</t>
  </si>
  <si>
    <t>d) Ø150</t>
  </si>
  <si>
    <t>e) Ø300</t>
  </si>
  <si>
    <t>A. PRODOR ZID 90 minuta</t>
  </si>
  <si>
    <t>B. PRODOR ZID 90 minuta</t>
  </si>
  <si>
    <t>VIK</t>
  </si>
  <si>
    <t>a) Ø150</t>
  </si>
  <si>
    <t>C. PRODOR ZID 90 minuta</t>
  </si>
  <si>
    <t>ELEKTRO</t>
  </si>
  <si>
    <t>VATRODOJAVA</t>
  </si>
  <si>
    <t>Izrada elaborat protupožarnog brtvljenja 4 kom</t>
  </si>
  <si>
    <t>NAPOMENA: Protupožarna brtvljenja obrađena u ELEKTRIČNIM INSTALACIJAMA poglavlju 4. KABELI I POLICE</t>
  </si>
  <si>
    <t>NAPOMENA: Protupožarna brtvljenja obrađena u ELEKTRIČNIM INSTALACIJAMA poglavlju 23. PP BRTVLJENJE</t>
  </si>
  <si>
    <t>Održavanje zelenila ukupno:</t>
  </si>
  <si>
    <t>Dobava i izrada posteljice od pijeska 5cm i nasipavanje pijeska oko kabela i cijevi i 5cm iznad kabela i cijevi.</t>
  </si>
  <si>
    <t>Dobava i zasipavanje mršavim betonom zaštitnih PVC cijevi kod prolaza ispod ceste.</t>
  </si>
  <si>
    <t>Dobava i polaganje uglavnom u iskopani rov, zaštitne cijevi i djelomično u zaštiten cijevi i kabelske police:</t>
  </si>
  <si>
    <t>Ø15 × 1</t>
  </si>
  <si>
    <t>Ø18 × 1</t>
  </si>
  <si>
    <t>Ø22 × 1</t>
  </si>
  <si>
    <t>Ø28 × 1,2</t>
  </si>
  <si>
    <t>Ø35 × 1,5</t>
  </si>
  <si>
    <t>Ø42 × 1,5</t>
  </si>
  <si>
    <t>Ø54 × 2</t>
  </si>
  <si>
    <t>Ø 18 × 1</t>
  </si>
  <si>
    <t>Ø 22 × 1</t>
  </si>
  <si>
    <t>Ø 42 × 1,5</t>
  </si>
  <si>
    <t>Ø 15 × 1</t>
  </si>
  <si>
    <t>Ø 250</t>
  </si>
  <si>
    <t>Ø 200</t>
  </si>
  <si>
    <t>Ø 160</t>
  </si>
  <si>
    <t>Ø 125</t>
  </si>
  <si>
    <t>Ø 100</t>
  </si>
  <si>
    <t>Ø 250/90°</t>
  </si>
  <si>
    <t>Ø 200/90°</t>
  </si>
  <si>
    <t>Ø 160/90°</t>
  </si>
  <si>
    <t>Ø 125/90°</t>
  </si>
  <si>
    <t>Ø 100/90°</t>
  </si>
  <si>
    <t>Ø 100/60°</t>
  </si>
  <si>
    <t>Ø 200/45°</t>
  </si>
  <si>
    <t>Ø 125/45°</t>
  </si>
  <si>
    <t>Ø 100/45°</t>
  </si>
  <si>
    <t>Ø 125/15°</t>
  </si>
  <si>
    <r>
      <t xml:space="preserve">        s=2 mm   20,2 kg/m2  m2</t>
    </r>
    <r>
      <rPr>
        <vertAlign val="superscript"/>
        <sz val="10"/>
        <rFont val="Calibri"/>
        <family val="2"/>
        <charset val="238"/>
        <scheme val="minor"/>
      </rPr>
      <t xml:space="preserve">  </t>
    </r>
    <r>
      <rPr>
        <sz val="10"/>
        <rFont val="Calibri"/>
        <family val="2"/>
        <charset val="238"/>
        <scheme val="minor"/>
      </rPr>
      <t>418</t>
    </r>
  </si>
  <si>
    <r>
      <t>od   1001 do 2000 mm  s=1,0   10,2 kg/m2    m2</t>
    </r>
    <r>
      <rPr>
        <vertAlign val="superscript"/>
        <sz val="10"/>
        <rFont val="Calibri"/>
        <family val="2"/>
        <charset val="238"/>
        <scheme val="minor"/>
      </rPr>
      <t xml:space="preserve">       </t>
    </r>
    <r>
      <rPr>
        <sz val="10"/>
        <rFont val="Calibri"/>
        <family val="2"/>
        <charset val="238"/>
        <scheme val="minor"/>
      </rPr>
      <t>95   kg    967</t>
    </r>
  </si>
  <si>
    <t>ukupno:    m2     752</t>
  </si>
  <si>
    <t>od   501 do 1000 mm  s=0,8     8,1 kg/m2   m2   162   kg  1312</t>
  </si>
  <si>
    <t>do   500 mm   s=0,6     6,1 kg/m2    m2  592   kg  3282</t>
  </si>
  <si>
    <t>priključak Ø100</t>
  </si>
  <si>
    <t>priključak Ø125</t>
  </si>
  <si>
    <t xml:space="preserve">Visokoučinkovita štedna kuhinjska napa od plemenitog čelika kvalitete 1.4301, sa sustavom povrata toplinske energije otpadnog zraka pomoću pločastog rekuperatora sa Eurovent certifikatom, temperaturne iskoristivosti i preko 65%. Pločasti rekuperator ima dovoljno male dimenzije, da ga je moguće prati u perilici suđa.
</t>
  </si>
  <si>
    <t xml:space="preserve">m </t>
  </si>
  <si>
    <t>Termički dvopoložajni pogon, za grijanje, ventilaciju i hlađenje s ugrađenom prekonaponskom zaštitom. Sa spojnim vodom duljine 1m, pogodan za montažu na sva tijela ventila, priključak pogona M30x1,5, napajanje 230V.</t>
  </si>
  <si>
    <t>kpl sa spojnim i brtvenim materijalom</t>
  </si>
  <si>
    <t>Zaštitna cijev DN 100 kpl s koljenom 90° za zaštitu plinske cijevi u zidu. Zaštitna cijev završava izvan temelja građevine
m1     1</t>
  </si>
  <si>
    <t>Koljeno 90° DN 80 kpl sa čepom
kom.  1</t>
  </si>
  <si>
    <t>Dobava, prirubnička plinska kuglasta slavina PN 16 ispitana na nepropusnost, kpl s protuprirubnicom, spojnim i brtvenim materijalom.</t>
  </si>
  <si>
    <t>Dobava, Navojna plinska kuglasta slavina PN 16 ispitana na nepropusnost, sa termičkim osiguračem, kpl s vijčanim spojnicama, spojnim i brtvenim materijalom.</t>
  </si>
  <si>
    <t>Dobava, Navojne plinske  kuglaste slavine, PN 16 ispitana na nepropusnost, kpl s vijčanim spojnicama, spojnim i brtvenim materijalom. Sljedećih dimenzija:</t>
  </si>
  <si>
    <t>Dobava, Navojna plinska kuglasta slavina PN 10 ispitana na nepropusnost, sa termičkim osiguračem, kpl s vijčanim spojnicama, spojnim i brtvenim materijalom.</t>
  </si>
  <si>
    <t xml:space="preserve">Dobava, Navojni plinski  filter PN 16 ispitan na nepropusnost, kpl s vijčanim spojnicama, spojnim i brtvenim materijalom. </t>
  </si>
  <si>
    <t xml:space="preserve">Plinski vertikalni podni jednoprolazni kotlovi u blok izvedbi dva kotla  s kondenzacijskim principom rada. Komora izgaranja i prolazi dimnih plinova izrađeni iz plemenitog čelika. Izmjenjivač topline izrađen od izmjenjivača iz alu-fe legure. Integrirane zaštite od nedostatka vode, presostati minimalnog i maksimalnog pritiska. Ugrađeni premix plamenici s površinskim izgaranjem, modulirajući s ventilatorom i venturijevom cijevi, automatskim paljenjem i ionizacijskom zaštitom, te kplnom plinskom rampom. 
</t>
  </si>
  <si>
    <t>kplna sa sigurnosnim ventilom, manometrom, odzračnim lončićem sa zapornim ventilom. Tijelo grupe od mesinga u PE izolaciji. Priključak s unutarnjim navojem.</t>
  </si>
  <si>
    <t>kplno za polazni i povratni vod s uključenim hidrauličkim zapornim ventilima</t>
  </si>
  <si>
    <t xml:space="preserve">Sastoji se od: 
- kplan pribor za montažu  kolektora (bez spojeva na krov i cjevnih spojeva s kolektorom
- Podesiv nagib 20°, 30°, 45°.
- Međuspojeva između kolektora
- Završnih čepova </t>
  </si>
  <si>
    <t>Solarna armaturna grupa za sustave do 20m2, protoka 1-20 l/min. Ugrađena energetski učikovita pumpa. Moguća regulacija promjenjivog protoka. Ugrađena dva kuglasta ventila s termometrima i nepovratnim ventilima, sigurnosni ventil 6 bar, manometar, fleksibilna cijev od plemenitog čelika za spoj ekspanzione posude, slavina za punjenje i pražnjenje sustava. kplna podstanica u toplinskoj izolaciji od EPP. Priključci Rp 3/4''. Za zidnu montažu. Napajanje 230VAC</t>
  </si>
  <si>
    <t>Navojna armatura na strani instalacije solarnog medija, PN 16, kpl s vijčanim spojnicama te spojnim i brtvenim      materijalom.</t>
  </si>
  <si>
    <t>Automatski ionski omekšivač pitke vode, kpl sa svom pripadnom automatskom regulacijom.</t>
  </si>
  <si>
    <t>Armatura na strani  instalacije  omekšane vode, nazivnog tlaka PN 10, kpl s vijčanim spojnicama te spojnim i brtvenim materijalom.</t>
  </si>
  <si>
    <t>Cirkulacijska pumpa s elektronskom regulacijom broja okretaja, kpl s protuprirubnicama ili navojnim spojnicama te spojnim i brtvenim materijalom, nazivnog tlaka PN 10.</t>
  </si>
  <si>
    <t>Cirkulacijska pumpa za sanitarnu vodu s elektronskom regulacijom broja okretaja, kpl s protuprirubnicama ili navojnim spojnicama te spojnim i brtvenim materijalom, nazivnog tlaka PN 10.</t>
  </si>
  <si>
    <t>Elastični element (kompenzator) za prigušivanje vibracija cirkulacijskih pumpi instalacije hladne ili tople vode, kpl sa protuprirubnicama spojnim i brtvenim materijalom, nazivnog tlaka PN10</t>
  </si>
  <si>
    <t>Troputni regulacijski ventil s elektromotornim pogonom (kontinuirani), za montažu na instalaciju tople vode, kpl s protuprirubnicama, redukcijama, kolčacima, spojnim i brtvenim materijalom, nazivnog tlaka PN10.</t>
  </si>
  <si>
    <t>- u kplu s pogonom ( 0-10V)</t>
  </si>
  <si>
    <t>Kutni sigurnosni ventil. kpl sa spojnim i brtvenim materijalom. Sigurnosni ventil isporučiti sa važećim atestom.</t>
  </si>
  <si>
    <t>Navojna armatura na strani instalacije vodovodne vode, PN 16, kpl s protuprirubnicama ili vijčanim spojnicama te spojnim i brtvenim materijalom.</t>
  </si>
  <si>
    <t>-manometar 0-10 bar kpl s cijevi, s trokrakom manometarskom kuglastom slavinom DN 15 (R 1/2") Ø 80</t>
  </si>
  <si>
    <t>Mjerna blenda s mjernim priključcima za sustave grijanja i hlađenja, nazivnog tlaka PN 16,  za ugradnju između prirubnica , izrađena od nehrđajućeg čelika, kpl sa spojnim i brtvenim materijalom.</t>
  </si>
  <si>
    <t>Zaporno-regulacijski navojni ventili za hidrauličko balansiranje s proporcionalnom karakteristikom prigušenja, s mjernim priključcima na instrument za podešavanje protoka, opremljeni ručnim kolom s numeričkom digitalnom skalom za pretpodešavanje i mogućnosti blokiranja podešenog položaja. kpl s vijčanom spojnicom te brtvenim i spojnim materijalom. Stavka obvezno uključuje jednokratno podešavanje protoka pomoću originalnog mjernog instrumenta te izradu zapisnika o postignutim protocima.</t>
  </si>
  <si>
    <t>Prirubnička ili navojna leptirasta zaklopka ili kuglasta slavina  za toplu vodu, nazivnog tlaka PN 10 kpl s protuprirubnicama ili vjčanim spojnicama, te spojnim i brtvenim materijalom.</t>
  </si>
  <si>
    <t>Prirubnički ili navojni nepovratni ventil za vertikalnu i horizontalnu ugradnju za toplu vodu, nazivnog tlaka PN 10, kpl s  vijčanim spojnicama ili protuprirubnicama te spojnim i brtvenim materijalom.</t>
  </si>
  <si>
    <t>Prirubnički ili navojni hvatač nečistoće za ugradnju za toplu vodu, nazivnog tlaka PN 10, kpl s  vijčanim spojnicama ili protuprirubnicama te spojnim i brtvenim materijalom.</t>
  </si>
  <si>
    <t>Manometar kpl s cijevi, s trokrakom manometarskom kugl. slavinom DN 15 (R 1/2") &amp; 80, kpl s kolčakom te spojnim i brtvenim materijalom za ugradnju na instalaciju tople vode.</t>
  </si>
  <si>
    <t>Leptir navojne kuglaste slavine dimenzije 1/2", za montažu na by-pass vodovima prema manometru, kpl s vijčanim spojnicama te spojnim i brtvenim materijalom.</t>
  </si>
  <si>
    <t xml:space="preserve">Okrugli bimetalni termometar &amp; 80 s navojnim priključkom 1/2" sa stražnje strane, kpl s kolčakom za ugradnju u cjevovod te spojnim i brtvenim materijalom. </t>
  </si>
  <si>
    <t>Kuglasta slavina za pražnjenje , nazivnog tlaka PN 10, za ugradnju na najnižim točkama instalacije, prema mjesnim prilikama, kpl sa slijepim čepom na lančiću te nastavkom za gumeno crijevo, kolčakom te spojnim i brtvenim materijalom.</t>
  </si>
  <si>
    <t>Odzračni lonci V= 2 l izrađeni od čelične bešavne cijevi DN 125  (&amp; 139,7 × 4,0), sa zatvorenim krajevima duljine 200 mm, kpl s odvodnom cijevi DN 15 (1/2") duljine oko 6 m, s leptir kuglastom slavinom DN 15 (1/2"), sve očišćeno i zaštićeno od korozije s dva premaza temeljne boje, završno obojano u bijelu boju. Odzračni lonac i dio odvodnog cijevovoda toplinski i parozaporno izolirati.</t>
  </si>
  <si>
    <t>Navojna kuglasta slavina PN 6, za spajanje zračnih zavjesa na cijevnu mrežu tople vode 60/40°C, kpl s vijčanim spojnicama i brtvenim materijalom.</t>
  </si>
  <si>
    <t>Podni konvektor s prisilnom konvekcijom namijenjen za rad u 2-cijevnom sustavu grijanja, namijenjen za ugradnju u estrih ili podignuti pod, visine 110 mm. Konvektori su kplirani s lamelnim  izmjenjivačem topline za rad u mreži dvocijevnog sustava grijanja, priključcima za vodu 1/2", ugrađenim odzračnim ventilom, tangencijalnim ventilatorima napona AC 230V, kučište izrađeno iz pocinčanog lima debljine 1,25 mm, te sve metalne pozicije plastificirane u crnu boju RAL 9005 mat. Konvektor se isporučuje sa vijcima za niveliranje visine konvektora, nivelirajučim nogicama, zaštitnim drvenim instalacijskim pokrovom, stezaljkama za uzemljenje i završnim okvirom standardno izveden iz U-Al. profila eloksiran u boju kao i nagazna rešetka. Nagazna rešeteka izvedena iz poprečnih Al. I-profila, visine profila 20 mm, eloksiranih u prirodnu boju aluminija.</t>
  </si>
  <si>
    <t>Radijatori se isporučuju kpl sa:</t>
  </si>
  <si>
    <t>Izolirani bakreni spojni elementi za razvod medija R-410A za plinsku i tekuću fazu, uključivo redukcije (2 komada po kplu: plinska + tekuća faza).</t>
  </si>
  <si>
    <t>Predizolirane bakrene cijevi u kolutu za freonsku instalaciju plinske i tekuće faze namjenjene za rashladni medij R-410A . U kplu sa spojnicama i koljenima, spojnim i pričvrsnim materijalom. Cijevi moraju biti odmašćene, očišćene i osušene prije ugradnje.</t>
  </si>
  <si>
    <t>Bakrene cijevi u šipci za freonsku instalaciju plinske i tekuće faze namjenjene za rashladni medij R-410A . U kplu sa spojnicama i koljenima, spojnim i pričvrsnim materijalom. Cijevi moraju biti odmašćene, očišćene i osušene prije ugradnje.</t>
  </si>
  <si>
    <t xml:space="preserve">Toplinska izolacija cijevi rashladnog medija. Fleksibilna predfabricirana izolacija s parnom branom (koljena i fazonske komade izrađivati na licu mjesta). Izolacija mora biti negoriva. Stavka obuhvaća kplan materijal potreban za ugradnju izolacije, kao što je ljepilo, sredstvo za čišćenje ljepila, ljepljive trake, zaštitni premaz i sl. Debljina izolacije je 13 mm. </t>
  </si>
  <si>
    <t>Jedinica se isporučuje sa ugrađenim elektrokomandnim ormarom s automatskom regulacijom za upravljanje radom jedinice, sve ožičeno i ispitano, u kplu sa ožičenim upravljačem i svim potrebnim osjetnicima, termostatima, presostatima  pogonima  žaluzina.</t>
  </si>
  <si>
    <t>Kupaonski ventilatori za ugradnju na zid ili u spušteni strop, kpl s automatikom za uključivanje preko prekidača svjetla i isključivanje nakon 6 minuta. Ventilator je opremljen kučištem sa nepovratnom zaklopkom za sprečavanje ulaska vanjskog zraka. Ventilator se isporučuje u zaštiti za ugradnju u prostor 1 (IPX 5)</t>
  </si>
  <si>
    <t>Aluminijska ispušna ili usisna protukišna rešetka zaštićena mrežom od ptica i kukaca, za montažu na zid ili u vrata, kpl s protuokvirom za ugradnju.  Isporučuje se u bijeloj boji.</t>
  </si>
  <si>
    <t>Zračni ventili za odvod zraka s mogućnošću regulacije količine zraka, kpl s protuokvirom za ugradnju u cijev. bijeloj boji.</t>
  </si>
  <si>
    <t>Aluminijska usisna rešetka s jednim redom horizontalnih lamela s prigrađenom leptirastom zaklopkom tipa L kpl sa protuokvirom za ugradnju nevidljivim vijcima. Isporučuje se u bijeloj boji.</t>
  </si>
  <si>
    <t>Aluminijska prestrujna rešetka za ugradnju u drvena vrata, izrađena od profila s vodno nepropusnim lamelama, kpl s protuokvirom za ugradnju. Isporučuje se u bijeloj boji.</t>
  </si>
  <si>
    <t xml:space="preserve">Pravokutni zračni kanali za razvod zraka izrađeni od pocinčanog lima dijagonalno ili poprečno ukrućeni, kpl s koljenima sa skretnim limovima, račvama, prelaznim i etažnim komadima, sve prema tehničkoj dokumentaciji. </t>
  </si>
  <si>
    <t>Pravokutni zračni kanali i fazonski komadi za razvod otpadnog zraka kuhinjskih napa. Izrađen od crnog lima debljine 2 mm u zavarenoj izvedbi, nepropusno za masnoće i kondenziranu vlagu, dijagonalno ili poprečno ukrućeni, kpl s koljenima sa skretnim limovima, račvama, prelaznim i etažnim komadima, sve prema tehničkoj dokumentaciji. Stavka uključuje i potreban broj revizijskih poklopaca i ispusta kondenzata.</t>
  </si>
  <si>
    <t>Izolacija se izvodi postavljanjem mineralne vune debljine 20 mm, λ= 0,040 W/mK u oblozi od armirane aluminijske folije na kanalsku instalaciju uključivo distributivni elementi. kpl sa samoljepljivom alufolijskom trakom širine 100 mm i pričvrsnim materijalom. Nakon izoliranja, vidljive kanale opremiti strelicama za oznaku smjera strujanja zraka.</t>
  </si>
  <si>
    <t>Izolacija se izvodi postavljanjem mineralne vune debljine 50 mm, λR= 0,040 W/mK u oblozi od armirane aluminijske folije na kanalsku instalaciju. kpl sa samoljepljivom alufolijskom trakom širine 100 mm i pričvrsnim materijalom. Sve dodatno zaštićeno aluminijskim limom i vodonepropusno zabrtvljeno bezbojnim silikonskim kitom. 
Nakon izoliranja, vidljive kanale opremiti strelicama za oznaku smjera strujanja zraka.</t>
  </si>
  <si>
    <t xml:space="preserve">kpl sa potrebnim ovjesima i svim potrebnim potrošnim materijalom. </t>
  </si>
  <si>
    <t>PODOPOLAGAČKI   RADOVI</t>
  </si>
  <si>
    <t>B.XIII.</t>
  </si>
  <si>
    <t>B.XII. OSTALI RADOVI</t>
  </si>
  <si>
    <t xml:space="preserve">B.XII. OSTALI RADOVI  UKUPNO: </t>
  </si>
  <si>
    <t>SVEUKUPNO A + B:</t>
  </si>
  <si>
    <t xml:space="preserve">Po m2 vidljive plohe sa odbitkom otvora preko 4,0 m2/kom. Špalete u cijeni m2 fasade. </t>
  </si>
  <si>
    <t>Obračun po m2  obojene površine. Uračunati sve potrebne radove i materijale.</t>
  </si>
  <si>
    <t>Obračun po m2 obojene površine. Uračunati sve potrebne radove i materijale.</t>
  </si>
  <si>
    <t>U jediničnoj cijeni iskazati sve troškove uključivo otpad, sav potreban montazni materijal te upotrebu svih alata i uređaja.</t>
  </si>
  <si>
    <t xml:space="preserve">-otpornost boje na svijetlo ISO 105B02: 6  ili jednakovrijedna                                                                                           </t>
  </si>
  <si>
    <t>Ploče moraju imati koeficijent apsorpcije zvuka αw – 0,95koji pri frekvenciji 500 Hz iznosi 0,95; pri frekvenciji 2000 Hz iznosi 1,00, a kod frekvencije od  4000 Hz iznosi 1,00. Ploče su klase A upijanja zvuka prema EN ISO 354 &amp; EN ISO 11654 ili jednakovrijedne.</t>
  </si>
  <si>
    <t>Obračun po m.</t>
  </si>
  <si>
    <t>Opšav, odnosno nosive kuke se postavljaju na drvenu kladicu debljine 3 cm, širine 40 cm - a koja je sidrena u ab nadozid uz prethodno položenu bitumansku podložnu ljepenku. Nosive kuke postavljati na razmacima od cca 33 cm ( 3 kom/m).</t>
  </si>
  <si>
    <t>ploče se punoplošno lijepe sa lakim mortom (850 kg/ m3)</t>
  </si>
  <si>
    <t xml:space="preserve">Nepoznavanje crtanog dijela projekta i tehničkog opisa neće se prihvatiti kao razlog za povišenje jediničnih cijena ili grešaka u izvedbi.
</t>
  </si>
  <si>
    <t xml:space="preserve">Svi radovi obuhvaćeni ovim troškovnikom moraju se izvesti u svemu po općim i pojedinačnim opisima iz troškovnika, po nacrtima, detaljima, statičkom računu, pravilima zanata, uputstvima projektanta i nadzornog organa, a po važećim tehničkim propisima.
</t>
  </si>
  <si>
    <t xml:space="preserve">Sva kontrola vrši se bez posebne naplate.
</t>
  </si>
  <si>
    <t xml:space="preserve">Izvođač je dužan pridržavati se svih važećih zakona i propisa i to naročito Zakona o građenju, Zakona o zaštiti na radu, Hrvatskih normi itd.
</t>
  </si>
  <si>
    <t xml:space="preserve">Izvođač je dužan, u okviru ugovorene cijene, ugraditi propisani adekvatan i prema Hrvatskim normama atestiran materijal.
</t>
  </si>
  <si>
    <t xml:space="preserve">Izvođač je također dužan kod izrade konstrukcija, prema projektom određenom planu ispitivanja materijala, kontrolirati ugrađeni konstruktivni materijal.
</t>
  </si>
  <si>
    <t xml:space="preserve">Za instalacijske sustave izvođač je dužan, u okviru ugovorene cijene, osim atesta o kvaliteti ugrađenih materijala, dati ateste za instalacijske sustave.
</t>
  </si>
  <si>
    <t xml:space="preserve">Pod materijalom podrazumijevaju se svi materijali koji sudjeluju u radnom procesu: kako osnovni materijali, tako i materijali koji ne spadaju u finalni produkt već su samo kao pomoćni. U cijenu je uključena i cijena transportnih troškova bez obzira na prijevozno sredstvo, sa svim prijenosima, utovarima i istovarima, te podizanjima na mjesto ugradbe, kao i skladištenje i čuvanje na gradilištu od uništenja (prebacivanje, zaštita i sl.). U cijenu je također uključeno i davanje potrebnih uzoraka kod nekih materijala (prema zahtjevu investitora), te svi potrebni certifikati (atesti). Uzorke materijala završnih obrada dostaviti projektantu na pismeno odobrenje (odabir i prihvaćanje) najmanje 40 dana prije ugradbe.
</t>
  </si>
  <si>
    <t xml:space="preserve">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
</t>
  </si>
  <si>
    <t xml:space="preserve">Ukoliko nije u pojedinoj stavci dat način rada, ima se izvođač u svemu pridržavati propisa HRN-a za pojedinu vrstu rada, prosječnih normi u građevinarstvu (izdanje iz 1980. godine), uputa proizvođača materijala koji se upotrebljava ili ugrađuje, te uputa nadzorne službe naručitelja. Građevinska knjiga, za sve izvedene radove, treba prilikom izrade situacija biti priložena. Građevinska knjiga sadrži sve nacrte, skice i dokaznice za izvedene radove, koji su ujedno i prilog situaciji. Samo potpisana građevinska knjiga, ovjerena od strane nadzorne službe naručitelja, bit će podloga za izradu situacije.
</t>
  </si>
  <si>
    <t xml:space="preserve">Ukoliko je u ugovoreni termin izvršenja radova uključen i zimski, odnosno ljetni period, to se neće izvođaču priznati nikakve naknade za rad pri niskoj, odnosno visokoj temperaturi, te zaštita konstrukcija od smrzavanja, vrućine i amosferskih nepogoda: sve to mora biti uključeno u jediničnu cijenu.
</t>
  </si>
  <si>
    <t xml:space="preserve">Za vrijeme zimskih, odnosno ljetnih razdoblja izvođač ima štititi objekt od smrzavanja, odnosno od prebrzog sušenja uslijed visokih ljetnih temperatura.
</t>
  </si>
  <si>
    <t xml:space="preserve">U slučaju eventualno nastalih šteta (smrzavanja dijelova) izvođač ih ima otkloniti bez bilo kakve naplate. Ukoliko je temperatura niža od temperature pri kojoj je dozvoljen dotični rad, izvođač snosi punu odgovornost za ispravnost i kvalitetu rada.
</t>
  </si>
  <si>
    <t xml:space="preserve">Analogno vrijedi i za zaštitu radova tokom ljeta od prebrzog sušenja uslijed visoke temperature.
</t>
  </si>
  <si>
    <r>
      <rPr>
        <sz val="10"/>
        <rFont val="Calibri"/>
        <family val="2"/>
        <charset val="238"/>
      </rPr>
      <t xml:space="preserve">- </t>
    </r>
    <r>
      <rPr>
        <sz val="10"/>
        <rFont val="Calibri"/>
        <family val="2"/>
        <charset val="238"/>
        <scheme val="minor"/>
      </rPr>
      <t>kompletnu režiju gradilišta uključujući mostove, mehanizaciju i sl.</t>
    </r>
  </si>
  <si>
    <r>
      <rPr>
        <sz val="10"/>
        <rFont val="Calibri"/>
        <family val="2"/>
        <charset val="238"/>
      </rPr>
      <t xml:space="preserve">- </t>
    </r>
    <r>
      <rPr>
        <sz val="10"/>
        <rFont val="Calibri"/>
        <family val="2"/>
        <charset val="238"/>
        <scheme val="minor"/>
      </rPr>
      <t>organizaciju prostorija i uvjeta zaštite na radu, zaštite od požara, te komfora i  higijene zaposlenih</t>
    </r>
  </si>
  <si>
    <r>
      <rPr>
        <sz val="10"/>
        <rFont val="Calibri"/>
        <family val="2"/>
        <charset val="238"/>
      </rPr>
      <t xml:space="preserve">- </t>
    </r>
    <r>
      <rPr>
        <sz val="10"/>
        <rFont val="Calibri"/>
        <family val="2"/>
        <charset val="238"/>
        <scheme val="minor"/>
      </rPr>
      <t>najamne troškove za posuđenu mehanizaciju, koju izvođač sam ne posjeduje, a potrebna je pri izvođenju radova.</t>
    </r>
  </si>
  <si>
    <r>
      <rPr>
        <sz val="10"/>
        <rFont val="Calibri"/>
        <family val="2"/>
        <charset val="238"/>
      </rPr>
      <t xml:space="preserve">- </t>
    </r>
    <r>
      <rPr>
        <sz val="10"/>
        <rFont val="Calibri"/>
        <family val="2"/>
        <charset val="238"/>
        <scheme val="minor"/>
      </rPr>
      <t>sve troškove priključivanja i utroška vode, električne energije i svih drugih energenata</t>
    </r>
  </si>
  <si>
    <r>
      <rPr>
        <sz val="10"/>
        <rFont val="Calibri"/>
        <family val="2"/>
        <charset val="238"/>
      </rPr>
      <t xml:space="preserve">- </t>
    </r>
    <r>
      <rPr>
        <sz val="10"/>
        <rFont val="Calibri"/>
        <family val="2"/>
        <charset val="238"/>
        <scheme val="minor"/>
      </rPr>
      <t>osiguranje neometanog prolaza i prometa</t>
    </r>
  </si>
  <si>
    <r>
      <rPr>
        <sz val="10"/>
        <rFont val="Calibri"/>
        <family val="2"/>
        <charset val="238"/>
      </rPr>
      <t xml:space="preserve">- </t>
    </r>
    <r>
      <rPr>
        <sz val="10"/>
        <rFont val="Calibri"/>
        <family val="2"/>
        <charset val="238"/>
        <scheme val="minor"/>
      </rPr>
      <t>nalaganje temelja prije iskopa</t>
    </r>
  </si>
  <si>
    <r>
      <rPr>
        <sz val="10"/>
        <rFont val="Calibri"/>
        <family val="2"/>
        <charset val="238"/>
      </rPr>
      <t xml:space="preserve">- </t>
    </r>
    <r>
      <rPr>
        <sz val="10"/>
        <rFont val="Calibri"/>
        <family val="2"/>
        <charset val="238"/>
        <scheme val="minor"/>
      </rPr>
      <t>čišćenje ugrađenih elemenata od žbuke i sl;</t>
    </r>
  </si>
  <si>
    <r>
      <rPr>
        <sz val="10"/>
        <rFont val="Calibri"/>
        <family val="2"/>
        <charset val="238"/>
      </rPr>
      <t xml:space="preserve">- </t>
    </r>
    <r>
      <rPr>
        <sz val="10"/>
        <rFont val="Calibri"/>
        <family val="2"/>
        <charset val="238"/>
        <scheme val="minor"/>
      </rPr>
      <t>sva ispitivanja materijala i ishođenje atesta (certifikata);</t>
    </r>
  </si>
  <si>
    <r>
      <rPr>
        <sz val="10"/>
        <rFont val="Calibri"/>
        <family val="2"/>
        <charset val="238"/>
      </rPr>
      <t xml:space="preserve">- </t>
    </r>
    <r>
      <rPr>
        <sz val="10"/>
        <rFont val="Calibri"/>
        <family val="2"/>
        <charset val="238"/>
        <scheme val="minor"/>
      </rPr>
      <t>ispitivanja dimnjaka i ventilacija u svrhu dobivanja potvrde od dimnjačara o i  spravnosti istih;</t>
    </r>
  </si>
  <si>
    <r>
      <rPr>
        <sz val="10"/>
        <rFont val="Calibri"/>
        <family val="2"/>
        <charset val="238"/>
      </rPr>
      <t xml:space="preserve">- </t>
    </r>
    <r>
      <rPr>
        <sz val="10"/>
        <rFont val="Calibri"/>
        <family val="2"/>
        <charset val="238"/>
        <scheme val="minor"/>
      </rPr>
      <t>čuvanje radilišta i gradilišta;</t>
    </r>
  </si>
  <si>
    <r>
      <rPr>
        <sz val="10"/>
        <rFont val="Calibri"/>
        <family val="2"/>
        <charset val="238"/>
      </rPr>
      <t xml:space="preserve">- </t>
    </r>
    <r>
      <rPr>
        <sz val="10"/>
        <rFont val="Calibri"/>
        <family val="2"/>
        <charset val="238"/>
        <scheme val="minor"/>
      </rPr>
      <t>uređenje gradilišta po završetku rada, sa otklanjanjem i odvozom otpadaka, šute, ostataka građevinskog materijala, inventara,  pomoćnih objekata i sl, sa planiranjem terena na relativnu točnost od  ± 3 cm;</t>
    </r>
  </si>
  <si>
    <r>
      <rPr>
        <sz val="10"/>
        <rFont val="Calibri"/>
        <family val="2"/>
        <charset val="238"/>
      </rPr>
      <t xml:space="preserve">- </t>
    </r>
    <r>
      <rPr>
        <sz val="10"/>
        <rFont val="Calibri"/>
        <family val="2"/>
        <charset val="238"/>
        <scheme val="minor"/>
      </rPr>
      <t>uskladištenje materijala i elemenata za obrtničke i instalaterske radove do njihove ugradbe;</t>
    </r>
  </si>
  <si>
    <r>
      <rPr>
        <sz val="10"/>
        <rFont val="Calibri"/>
        <family val="2"/>
        <charset val="238"/>
      </rPr>
      <t xml:space="preserve">- </t>
    </r>
    <r>
      <rPr>
        <sz val="10"/>
        <rFont val="Calibri"/>
        <family val="2"/>
        <charset val="238"/>
        <scheme val="minor"/>
      </rPr>
      <t>osiguranje radova kod osiguravajućeg društva.</t>
    </r>
  </si>
  <si>
    <t xml:space="preserve">Sve vrste radnih skela, bez obzira na visinu, ulaze u jediničnu cijenu dotičnog rada (osim za fasaderske radove, gdje je skela posebno specificirana).
</t>
  </si>
  <si>
    <t xml:space="preserve">Pod dobavom se podrazumijeva dobava sveg glavnog (osnovnog) materijala, sa svim transportima (fco gradilište, bez obzira na prijevozno sredstvo, svi utovari i istovari i sl.) i zavisnim troškovima.
</t>
  </si>
  <si>
    <t>Izvođač je u okviru ugovorene cijene dužan izvršiti koordinaciju radova svih podugovaratelja na način da omogući kontinuirano odvijanje posla i zaštitu već izvedenih radova.</t>
  </si>
  <si>
    <t>Rad obuhvaća, osim opisanog u troškovniku, još prijenose, prijevoze,dizanje, utovare i istovare materijala, pripremanje morta i betona, zaštićivanje konstrukcije od štetnih atmosferskih utjecaja, sve pomoćne radove kao: skupljanje rasutog materijala, održavanje čistoće gradilišta, čišćenje objekta za vrijeme i nakon gradnje i sl.</t>
  </si>
  <si>
    <t>Skele, podupore i  razupore treba također predvidjeti u cijeni. Skele moraju biti u skladu s propisima OZO. Iskopane rovove treba u načelu podupirati ako su dubine preko 1 metar. Osim toga treba ukalkulirati sve potrebne zaštitne ograde, te rampe i mostove za prijevoz materijala u gradnji.</t>
  </si>
  <si>
    <t>- Kod rada za vrijeme ljetnih vručina, kišnih dana i zime, treba osigurati konstrukcije od štetnih atmosferskih utjecaja, a u slučaju da dođe do oštećenja uslijed prokišnjavanja ili smrzavanja, izvođač će izvršiti popravke o svom trošku</t>
  </si>
  <si>
    <t>Po završetku svih radova na objektu izvođač je dužan privremene objekte ukloniti zajedno sa svim alatom, inventarom i skelama, očistiti gradilište i sva ostala prekopavanja dovesti u prvobitno stanje. Čišćenja u tijeku izgradnje objekta ulaze u cijenu radova.</t>
  </si>
  <si>
    <t xml:space="preserve">IZVOĐENJE I UPORABLJIVOST ZIDANIH KONSTRUKCIJA
Građenje građevina koje sadrže zidanu konstrukciju mora biti takvo da zidana konstrukcija ima tehnička svojstva i da ispunjava druge zahtjeve propisane Tehničkim propisom za građevinske konstrukcije. Pri izvođenju zidane konstrukcije izvođač je dužan pridržavati se projekta građevinske konstrukcije i tehničkih uputa za ugradnju i uporabu građevnih proizvoda i odredaba ovoga Tehničkog propisa za građevinske konstrukcije.
</t>
  </si>
  <si>
    <t>TIP FASADNE ALUMINIJSKE BRAVARIJE:</t>
  </si>
  <si>
    <t xml:space="preserve">U cijeni fasade je sva potrebna čelična sekundarna podkonstrukcija za ukrućenje panela, kao i za sve ugrađene prozore, vrata, svjetlosne trake i slično.
Potkonstrukcija se izvodi prema izvedbenom projektu fasade čija je izrada u obvezi izvođača fasade.
</t>
  </si>
  <si>
    <t xml:space="preserve">Na dijelu pročelja predviđen je sustav za vanjsku toplinsku izolaciju -ETICS (eng. External thermal insulation composite system).
Prema hrvatskim normama HRN EN 13499 i HRN EN 13500, definicija ETICS-a je sljedeća: "Na gradilištu izveden sustav koji se sastoji iz tvornički proizvedenih proizvoda. Isporučuje se od proizvođača kao potpuni sustav i sadržava minimalno sljedeće sustavu prilagođene komponente:
 - mort za lijepljenje i/ili mehaničko pričvršćenje
 - toplinsko-izolacijski materijal
 - mort za armaturni sloj
 - staklenu mrežicu
 - završno-dekorativnu žbuku.
Sve se komponente sustava odabiru ovisno o specifičnosti sustava i podloge."
</t>
  </si>
  <si>
    <t xml:space="preserve">U stručnu organizaciju gradilišta ubraja se i propisno skladištenje svih komponenti koje čine ETICS sustav. Niti u jednu komponentu sustava nije dozvoljeno miješanje bilo kakvog drugog dodatka, osim ako proizvođač ne navodi drugačije. Eventualno nijansiranje pastoznih završno-dekorativnih žbuka dozvoljeno je jedino uz konzultaciju s proizvođačem i uz njegovo odobrenje. 
</t>
  </si>
  <si>
    <t xml:space="preserve">Vremenski uvjeti imaju snažan utjecaj na kvalitetu izvedenih radova, stoga treba poštivati sljedeće upute: 
1. Tijekom cjelokupne faze izvedbe, sušenja i stvrdnjavanja temperatura okoline, podloge i materijala mora iznositi najmanje +5 °C (kod silikatnih žbuka najmanje +8 °C). Na temperaturi nižoj od +5 °C prestaje svako vezanje i sušenje materijala, osim u slučajevima kad je to izričito naglašeno od strane proizvođača, odnosno u slučajevima kad su materijali primjenjivi do 0 °C. Nepovoljni vremenski utjecaji kao npr. temperature iznad +30 °C, visoka relativna vlažnost zraka, vjetar i izravno zračenje sunčeve svjetlosti mogu promijeniti svojstva materijala kod obrade. 
2. Svako ozbiljno gradilište podrazumijeva korištenje zaštite, stoga se preporuča uvijek koristiti skelsko platno. 
3. Tijekom izvedbe treba upotrebljavati samo čistu vodu uobičajene temperature. Ljeti se ne smije upotrebljavati voda koja se, na primjer, zagrijala u crijevu za vodu.
</t>
  </si>
  <si>
    <t xml:space="preserve">IZVOĐENJE
Na novi zid nanosi se u tri soja na suhu, očišćenu i otprašenu podlogu. Prvi nanos razrjeđuje se s vodom, a drugi i treći nanos se nanosi nerazrjeđen. Nanosi se kistom, valjkom ili prskanjem. Svaki slijedeći sloj nanosi se isključivo na već osušen prethodni sloj.
</t>
  </si>
  <si>
    <t xml:space="preserve">Rad se izvodi po slijedećim fazama:
- Otprašivanje zidova i dvostruko gletanje uključivo i brušenje površina u međufazama,
-Grundiranje površine adekvatnim sredstvom za postizanje jednake upojnosti površine,'-Nanošenje osnovnog sloja vunenim valjkom poludisperivnom bojom,
-Završno bojanje poludisperivnom bojom i obrada vunenim valjkom.
</t>
  </si>
  <si>
    <t xml:space="preserve">POČETAK RADOVA
Izvođač može započeti radove tek kad su iz prostorije odstranjeni svi otpaci i drugo što bi moglo smetati izvedbi. Radove ne izvoditi na temperaturi ispod +5°C i iznad +35°C.
</t>
  </si>
  <si>
    <t xml:space="preserve">PRIPREMA
Za sve vrste soboslikarskih radova sve podloge moraju biti čiste od prašine i druge prljavštine kao što su: smole, ulja, masti, čađe, gar, bitumen, cement, mort i dr. Bojati je dopušteno samo na suhu i pripremljenu podlogu. Unutrašnji zidovi prethodno se izravnavaju, gletaju specijalnim postavama koje moraju dobro prilijegati na podlogu i nakon sušenja tvoriti vrlo čvrstu podlogu za bojanje disperzivnim bojama.
</t>
  </si>
  <si>
    <t xml:space="preserve">Ako u opisu radova nije izričito naveden određeni materijal već samo kvaliteta, izvođač treba na vlastitu odgovornost izabrati materijal koji odgovara kvaliteti, vrsti podloge u uvjetima u kojima će određena podloga biti za vrijeme rada i eksploatacije.
</t>
  </si>
  <si>
    <t xml:space="preserve">Materijali se mogu primjenjivati samo na onim površinama, za koje su prema kemijsko fizičkim osebinama namjenjeni.
</t>
  </si>
  <si>
    <t xml:space="preserve">Vanjski nalič mora biti otporan na atmosferske utjecaje, a unutrašnji mora biti postojane boje, otporan na pranje.
</t>
  </si>
  <si>
    <t xml:space="preserve">Premazi moraju čvrsto prianjati na podlogu, imati jednoličnu površinu bez tragova četke ili valjka, a boja mora biti jednolična i bez mrlja.
</t>
  </si>
  <si>
    <t xml:space="preserve">Ako se u garantnom roku pojave bilo kakve promjene na obojenim površinama uslijed loše kvalitete materijala i izvedbe, izvođač mora o svom trošku izvršiti popravke.
</t>
  </si>
  <si>
    <t xml:space="preserve">U jedinične cijene uključen je sav potreban materijal, transport do radnog mjesta, eventualna pomoćna skela i rad.
</t>
  </si>
  <si>
    <t xml:space="preserve">U izvedbi je uključeno ispitivanje i čišćenje podloge, izravnanje manjih neravnina, impregniranje mrlja od vode i hrđe od armature, precizno izvođenje priključaka na druge površine i materijale, zaštita obrađenih površina, čišćenje i pranje staklenih površina stolarije i podova i zidova od keramike, odvoz otpadaka po dovršenju radova te dobava uzoraka u svrhu odobrenja.
</t>
  </si>
  <si>
    <t xml:space="preserve">Sve teracerske radove izvesti prema opisu i detaljima gdje je to potrebno. Smjesa za lijevani kulir i teraco i montažne kulir elemente treba biti izrađena od kamene sitneži i cementa.
Kod definiranja boje, granulacije i omjera miješanja potrebno je usklađivanje s Projektantom. Potrebno je izraditi 3 uzorka i dostaviti ih Projektantu na odobrenje.
Prije polaganja ploča od kulira ili betonskih prefabriciranih elemenata treba ispitati horizontalnost podloge. Ukoliko su podovi neravni ili su takve visine da se ne bi mogao dobiti određeni pad tražen po projektu, ispravak mora izvesti izvođač građevinskih radova, a što se evidentira u građevinskom dnevniku. 
Kod montažne ugradnje potrebno je ispitati zbijenost podloge na predviđena opterećenja i u slučaju nedostatne zbijenosti istu dovesti do vrijednosti zahtijevanih projektom i općim uvjetima zemljanih radova.
</t>
  </si>
  <si>
    <t xml:space="preserve">Sve radove izvesti prema detaljnim nacrtima, opisima troškovnika, tehničkim propisima, te uputama projektanta i nadzornog inženjera.
</t>
  </si>
  <si>
    <t xml:space="preserve">Materijal za izradu popločenja mora biti prvoklasan i odgovarati navedenim standardima, tj. mora biti negoriv, visoke otpornosti na mehanička oštećenja, otporan na soli i smrzavanje.
</t>
  </si>
  <si>
    <t xml:space="preserve">Ukoliko za neki materijal ne postoje standardi proizvođač je dužan uvjerenjem o kvaliteti potvrditi tražene karakteristike materijala.
</t>
  </si>
  <si>
    <t xml:space="preserve">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 i da mu nije istekao rok upotrebe.
</t>
  </si>
  <si>
    <r>
      <t xml:space="preserve">· rubni detalji i obrade uz linijske rešetke po dužini izraženoj u </t>
    </r>
    <r>
      <rPr>
        <b/>
        <sz val="10"/>
        <color indexed="8"/>
        <rFont val="Calibri"/>
        <family val="2"/>
        <charset val="238"/>
        <scheme val="minor"/>
      </rPr>
      <t>m</t>
    </r>
  </si>
  <si>
    <r>
      <t xml:space="preserve">· šlicanje popločenja i ugradnja LED rasvjete po dužini izraženoj u </t>
    </r>
    <r>
      <rPr>
        <b/>
        <sz val="10"/>
        <color indexed="8"/>
        <rFont val="Calibri"/>
        <family val="2"/>
        <charset val="238"/>
        <scheme val="minor"/>
      </rPr>
      <t>m</t>
    </r>
  </si>
  <si>
    <t xml:space="preserve">U cijeni fasade također i toplinska izolacija i opšav čeličnih profila sukladno izvedbenom projektu.
</t>
  </si>
  <si>
    <t xml:space="preserve">Ukoliko je potrebno, podloge za polaganje podnih obloga se mogu izravnati sa masom za izravnanje. Ovo je uključeno u cijenu postave obloge poda.
</t>
  </si>
  <si>
    <t xml:space="preserve">Obračun izvršenih radova izvršiti će se prema jedinici mjera u troškovniku, važećim normama, tehničkim uvjetima za pojedine vrste podova i izmjeri na licu mjesta.
</t>
  </si>
  <si>
    <t xml:space="preserve">Jedinična cijena sadrži sav potreban materijal i pribor, sav potreban rad, transport do gradilišta i na gradilištu, kao i sva sredstva zaštite na radu radnika na gradilištu.
</t>
  </si>
  <si>
    <t xml:space="preserve">Ukoliko neka od podnih obloga nema standard proizvođač je dužan certifikatom potvrditi slijedeće karakteristike: dimenzije, dimenzionalnu stabilnost, postojanost prema svijetlu, zapaljivost, klizavost, provodljivost (električnai sl.), ujednačnost površina.
</t>
  </si>
  <si>
    <t xml:space="preserve">Dilatacione spojnice objekta nesmiju se zatvarati podnom oblogom osim ako izvoditelj podne obloge ne daje garanciju za prekrivenu rešku. 
</t>
  </si>
  <si>
    <t xml:space="preserve">Primjenjeni materijali moraju se ugrađivati prema uputstvima i propisima za primjenu proizvođača odabranog materijala.
</t>
  </si>
  <si>
    <t xml:space="preserve">Masa za izravnanje neravnina podloge ili za dobijanje neutralnog međusloja (u slučaju da se ljepilo ne podnosi sa podlogom) mora se čvrsto i trajno vezati za podlogu i morabiti prionjiva za ljepila. Ne smije štetno utjecati na podlogu, ljepilo i podnu oblogu.
</t>
  </si>
  <si>
    <t xml:space="preserve">Ljepila moraju biti takva da se njima postiže čvrsta i trajna veza. Ne smiju štetno utjecati na podlogu, oblogu ni zdravlje ljiudi koji s njima rade. Proizvođač je dužan za ljepilo priložiti uvjerenje o kvaliteti kojim se potvrđuje da je ljepilo pogodno za uporabu.
</t>
  </si>
  <si>
    <t xml:space="preserve">Materijal za izradu obloga poda mora biti prvoklasan i odgovarati navedenim standardima, tj. mora biti negoriv, visoke otpornosti na mehanička oštećenja, jednostavan za održavanje, antistatičan, mora upijati zvuk i imati dobar koeficijent provodljivosti topline.
</t>
  </si>
  <si>
    <t xml:space="preserve">Izvođač treba prije polaganja ispitati horizontalnost i ispravnost izvedene podloge. Ukoliko je podloga neispravna ima se izvesti nova, odnosno u dogovoru sa nadzornim inženjerom sanirati, što ide na teret izvođača građevinskih radova.
</t>
  </si>
  <si>
    <t xml:space="preserve">Podopolagačke radove izvesti prema opisu u troškovniku, iz prvoklasnog materijala, u svemu prema tehničkim uvjetima za podopolagačke radove i  važećim hrvatskim normama.
</t>
  </si>
  <si>
    <t xml:space="preserve">U izvedbi je uključeno ispitivanje i čišćenje podloge, izravnanje manjih neravnina, precizno izvođenje priključaka opločenja na ostale građevne dijelove, zaštita izrađenih površina, odvoz svih otpadaka po dovršenju radova, te dobava uzoraka u svrhu odobrenja.
</t>
  </si>
  <si>
    <t xml:space="preserve">U jedinične cijene uključen je sav potreban materijal, transport do radnog mjesta i sav rad.
</t>
  </si>
  <si>
    <t xml:space="preserve">Svaki proizvod koji služi za oblaganje podova mora imati uvjerenje o kvaliteti za navedene osobine.
</t>
  </si>
  <si>
    <t xml:space="preserve">Pločice se polažu stranicu na stranicu. Redove pločica izvesti paralelno s vertikalnim plohama zidova. Opločenje podova izvesti od ulaznog praga prostorije koja se oblaže prema unutra. Rub zidnog opločenja kod špalete izvesti ravno i čvrsto, obostrano simetrično. 
</t>
  </si>
  <si>
    <t xml:space="preserve">Ljepilo se na podlogu i pločice nanosi nazubljenim gleterom. Rezanje pločica mora biti uredno i precizno. Čvrstoča ljepila na posmik na zidovima mora biti 0,5N/cm2. Čvrstoča na pritisak na podovima ne smije biti manja od čvrstoče podloge.
</t>
  </si>
  <si>
    <t xml:space="preserve">Lijepljenje pločica izvodi se cementnim mortom ili ljepilom.Za ljepljenje pločica mogu se upotrijebiti samo ona ljepila koja su od strane proizvođača deklarirana za određenu vrstu radova i atestirana u ovlaštenoj instituciji. Kod svih predradnji i ljepljenja pločica izvođač se mora strogo pridržavati receptura i uputa proizvođača ljepila.
</t>
  </si>
  <si>
    <t xml:space="preserve">Izvođač je dužan prije izvođenja radova dostaviti projektantu minimalno tri uzorka pločica koje udovoljavaju zahtjevima iz projektne dokumentacije.
</t>
  </si>
  <si>
    <t xml:space="preserve">DODATNE NAPOMENE
Zaštita od buke:
Kod višeslojne obloge zida zapuniti spojeve ploča svih slojeva
Zaštita od požara:
Kod spojeva protupožarnih zidova s okolnim građevnim dijelovima (strop, pod i zidovi) potrebno je osigurati otpornost na požar nosivih i potpornih dijelova iste razine kao i pregradni zid.
Kod višeslojne obloge zida zapuniti spojeve ploča svih slojeva
</t>
  </si>
  <si>
    <t xml:space="preserve">ZAVRŠNA OBRADA SPOJEVA GIPSANIH PLOČA
GK ploče koje se završno bojaju
Ukoliko nije pojedinom stavkom troškovnika drugačije definirano obrada spojeva završnog sloja gipsanih ploča i zaglađivanje površine moraju odgovarati kvaliteti K3 (Q3) – „perfektna površina“, tj. potrebno je predvidjeti obradu spojeva i okolne površine prema K2 (Q2) i dodatno tankoslojno zaglađivanje cijele površine u debljini prosječno 2 mm. Obrada spojeva donjeg sloja gipsanih ploča mora odgovarati kvaliteti K1 (Q1) – tehnički neophodna kvaliteta.
GK ploče koje se oblažu keramičkim pločicama
Ukoliko nije pojedinom stavkom troškovnika drugačije definirano obrada spojeva svih slojeva gipsanih ploča mora odgovarati kvaliteti K1 (Q1) – tehnički neophodna kvaliteta.
</t>
  </si>
  <si>
    <t xml:space="preserve">VRIJEDNOSTI ZVUČNE IZOLACIJE UNUTARNJIH PREGRADNIH ZIDOVA
Prema karakteristikama iz PROJEKTA FIZIKE ZGRADE
</t>
  </si>
  <si>
    <t xml:space="preserve">Otvori za vrata do vel. 2,5 m2 ne odbijaju se a ojačanje rubova otvora CW odnosno UA profilima i opšav špalete uključen je u jed. cijenu!
</t>
  </si>
  <si>
    <t xml:space="preserve">Izrezivanje za ugradbenu rasvjetu, ventilacije i sl. uključeno je u jedinične cijene obloge tj. ne iskazuju se posebno!
</t>
  </si>
  <si>
    <t xml:space="preserve">Radovi za prilagodbu na instalacijske i ugradbene dijelove koji su ugrađeni prije oblaganja se ne obračunavaju a prekidi rada ukalkulirani su u jed. cijene.
</t>
  </si>
  <si>
    <t xml:space="preserve">Predviđena je upotreba slijedećih vrsta gips kartonskih ploča ( za zidove, obloge, spuštene stropove):
standardna gipsana ploča GKB A13 debljine 12,5 mm
impregnirana gipsana ploča GKBI H13 debljine 12,5 mm
</t>
  </si>
  <si>
    <t xml:space="preserve">U jedinične cijene stavaka limarskih radova uključen je kompletan materijal i rad na izradi i postavi elemenata, sav spojni materijal, sav transport do mjesta ugradnje, kao i ugradba potrebnih nosača lima i razna brtvljenja oko ugrađenih limenih elemenata.
</t>
  </si>
  <si>
    <t xml:space="preserve">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
</t>
  </si>
  <si>
    <t xml:space="preserve">Kod spajanja raznih vrsta materijala treba na pogodan način izvesti izolaciju (premaz, izol.traka i sl.) da ne dođe do galvanskog elektriciteta.
</t>
  </si>
  <si>
    <t xml:space="preserve">Lim koji naliježe na betonsku podlogu ili na podlogu od opeke mora biti podložen sa krovnom ljepenkom. 
</t>
  </si>
  <si>
    <t xml:space="preserve">Radovi se obavezno moraju izvesti u skladu s odredbama “Pravilnika o tehničkim normativima za projektiranje i izvođenje završnih radova u građevinarstvu”, Sl. list br. 21/90. god. 
</t>
  </si>
  <si>
    <t xml:space="preserve">Posebnu pažnju treba posvetiti obradi krovnih ploha oko prodora na krovnoj plohi i lomova iste (spojevi s raznim zidnim plohama, krajevi krova).  
</t>
  </si>
  <si>
    <t xml:space="preserve">Razne standardne detalje, spajanje lima pertlanjem, zakivanjem ili lemljenjem izvesti prema pravilima struke i važečim tehničkim uslovima.
</t>
  </si>
  <si>
    <t xml:space="preserve">Sve vrste radnih skela, bez obzira na visinu, ukalkulirati u jedinične cijene stavki. Prije izvedbe limarskih radova obavezno uzeti točne mjere na građevini. Prilikom izvedbe konzultirati odgovornog projektanta ili izvedbene detalje. Boja plastificiranog lima prema dogovoru s odgovornim projektantom.
</t>
  </si>
  <si>
    <t xml:space="preserve">Limarske radove vezane na pokrov i izolaterske radove treba obavezno izvoditi paralelno sa tim radovima.Ispod lima treba obavezno uvijek položiti traku bitumenske ljepenke širu za 15 cm od ruba lima, radi povezivanja s pokrovom ili slojevima izolacije.
</t>
  </si>
  <si>
    <t xml:space="preserve">Izvoditelj je obavezan da po sklapanju ugovora i prije početka proizvodnje, dostavi projektantu izvedbene nacrte i detalje i da zajedno s projektantom i investitorom izvrši pregled istih i njihovo usklađivanje sa ostalim građevinskim i obrtničkim radovima.
</t>
  </si>
  <si>
    <t xml:space="preserve">Svi definitivno izrađeni izvedbeni nacrti i detalji moraju biti potpisani od strane projektanta i investitora. Prije početka izrade obavezno se moraju provjeriti te uskladiti mjere i količine na objektu.
</t>
  </si>
  <si>
    <t xml:space="preserve">Sve ostakljene pozicije su brtvene gumenim brtvama od EPDM-a. Optička kvaliteta je vrlo bitna tako da pogled na staklo ne smije deformirati sliku predmeta sa druge strane. Sigurnosna stakla moraju na sebi imati oznaku da su kaljena.
</t>
  </si>
  <si>
    <t xml:space="preserve">Čelični dijelovi konstrukcije kao što su sidra, podkonstrukcije ili slijepi okviri za sidrenje izrađuju se od nehrđajućeg materijala ili od čelika koji je prije ugradnje vruće pocinčan na debljinu cinčanog sloja od 100 mikrona.
</t>
  </si>
  <si>
    <t xml:space="preserve">Za određivanje boje i nijansi aluminija ovlašten je projektant kome će izvođač radova prije početka radova dostaviti uzorke radi odobrenja.
</t>
  </si>
  <si>
    <r>
      <t>Aluminijski profili izrađeni su iz aluminijske legure AlMgSi 05 čvrstoće F 22 do 26 kg/mm2</t>
    </r>
    <r>
      <rPr>
        <vertAlign val="superscript"/>
        <sz val="10"/>
        <rFont val="Calibri"/>
        <family val="2"/>
        <charset val="238"/>
        <scheme val="minor"/>
      </rPr>
      <t xml:space="preserve"> </t>
    </r>
    <r>
      <rPr>
        <sz val="10"/>
        <rFont val="Calibri"/>
        <family val="2"/>
        <charset val="238"/>
        <scheme val="minor"/>
      </rPr>
      <t xml:space="preserve">a aluminijski limovi iz legure AlMg 1ili iz 99,5 % aluminija normalizirane kvalitete.
</t>
    </r>
  </si>
  <si>
    <t xml:space="preserve">Svi dijelovi okova koji se ugrađuju u aluminijske elemente trebaju biti izrađeni iz podesnih materijala, otpornih na koroziju. Rade se iz plemenitog čelika, plastike, tvrdog aluminija, pocinčanog čelika itd.  
</t>
  </si>
  <si>
    <t xml:space="preserve">Potpisivanje predloženog nacrta od strane projektanta ne podrazumjeva oslobađanje Izvoditelja obveze provjere statičke i toplinske stabilnosti. Projektant potpisom detalja ne ovjerava statičku stabilnost!
</t>
  </si>
  <si>
    <t xml:space="preserve">Toplinska zaštita na priključcima fasadne konstrukcije na nosivu betonsku konstrukciju mora zadovoljiti min koeficijent površinskog prolaza topline koji vrijedi za ostakljenje.
</t>
  </si>
  <si>
    <t xml:space="preserve">Sve predradnje koje je potrebno izvršiti prije montaže (izmjera, iscrtavanje potrebnih osi, visinske kote, postavljanje geometrije fasade sastavni su dio jediničnih ponudbenih cijena).
</t>
  </si>
  <si>
    <t xml:space="preserve">Za sve materijale i radnje koje su potrebne u montaži fasade Izvoditelj radova dužan je propisanim dokumentima dokazati kvalitetu i funkcionalnost (nosiva konstrukcija, ostakljenje, izolacija, obložni limovi, pričvrsna sredstva, obrade površina).
</t>
  </si>
  <si>
    <t xml:space="preserve">Izvođač radova je obavezan dati odgovornom projektantu na odobrenje kompletnu dokumentaciju sa detaljima spajanja fasade sa bočnim zidovima, kao i spajanja s donjim i gornjim dijelom objekta. 
</t>
  </si>
  <si>
    <t xml:space="preserve">Prije početka izrade obavezno se moraju provjeriti te uskladiti mjere i količine na objektu.
</t>
  </si>
  <si>
    <t xml:space="preserve">Svi dijelovi okova koji se ugrađuju u konstrukciju (vrata, prozori itd.) trebaju biti izrađeni iz podesnih materijala, otpornih na koroziju. Rade se iz plemenitog čelika, plastike, tvrdog aluminija, pocinčanog čelika itd. Sav okov treba biti kvalitetne izrade.
</t>
  </si>
  <si>
    <t xml:space="preserve">Ugaoni spojevi moraju biti izvedeni besprijekorno. Mjesta koja su naročito osjetljiva na propuštanje, brtve se dodatno. Kod spajanja vijcima svaki sastav mora biti tako konstruktivno riješen da na vanjskim površinama nema vidljivih vijaka.
</t>
  </si>
  <si>
    <t xml:space="preserve">Svi dijelovi trebaju biti dimenzionirani tako da sigurno prihvaćaju sva opterećenja (vjetar, potres, vlastita težina) i da ispune zahtjeve arhitektonskog oblikovanja.
</t>
  </si>
  <si>
    <t xml:space="preserve">Aluminijski profili izrađeni su iz aluminijske legure AlMgSi 05 čvrstoće F 22 do 26 kg/mm2 a aluminijski limovi iz legure AlMg 1ili iz 99,5 % aluminija normalizirane kvalitete.
</t>
  </si>
  <si>
    <t xml:space="preserve">Izbor vodonepropusne i paronepropusne folije koje obljepljuju fasadni element prema betonskoj konstrukciji se vrši prema elementima proračuna građevinske fizike i prema propisima proizvođača.
</t>
  </si>
  <si>
    <t xml:space="preserve">Sve pozicije osim automatskih vrata su ostakljene  dvostrukim izo staklom a brtvljenje ja gumenim brtvama od EPDM-a. Optička kvaliteta je vrlo bitna tako da pogled na staklo ne smije deformirati sliku predmeta sa druge strane.
</t>
  </si>
  <si>
    <t xml:space="preserve">Kod krovnih i kosih fasadnih konstrukcija odnosno ostakljenja u zoni parapeta staklo mora biti u sigurnosnoj verziji i to tako da je vanjsko staklo kaljeno a unutarnje laminirano. Garancija se daje u skladu sa pozitivnim propisima na ovu vrstu radova.
</t>
  </si>
  <si>
    <t xml:space="preserve">Za određivanje boje i nijansi profila mjerodavan je odgovorni projektant kome će izvođač radova prije početka radova dostaviti uzorke radi odobrenja.
</t>
  </si>
  <si>
    <t xml:space="preserve">Aluminijska fasadna bravarija predviđa se od profila za izvedbu fasada, prozora i vrata  s prekinutim toplinskim mostom, u tvornički toplinski bojanoj izvedbi u boji po odabiru projektanta prema ton karti RAL.
</t>
  </si>
  <si>
    <t>Za ev. ugrađene protupožarne elemente izvođač treba ishoditi važeći dokaz o protupožarnosti.</t>
  </si>
  <si>
    <t xml:space="preserve">Za sve radove predviđene troškovnikom izvoditelj je dužan pribaviti ateste od odgovarajućih instituta, za kvalitetu materijala, površinske obrade kao i antikorozivne zaštite.
</t>
  </si>
  <si>
    <t xml:space="preserve">Antikorozivna zaštita i kompletna površinska obrada materijala mora biti u skladu sa važećim propisima i uputama proizvođača primjenjenog materijala (sredstva).
</t>
  </si>
  <si>
    <t xml:space="preserve">Bravarija mora u radionici biti pjeskarena i ličena temeljnim slojem ili pocinčana. Temeljni sloj se na gradilištu na ev. oštećenim mjestima obnavlja a cijela površina prije slijedećeg naliča čisti-odmaščuje.
</t>
  </si>
  <si>
    <t xml:space="preserve">Pričvrščenje stakla u željezne profile prozora, stijena, ograda i sl. vrši se pomoću željeznih letvica koje su sastavni dio bravarskih stavaka. 
</t>
  </si>
  <si>
    <t xml:space="preserve">Svi bravarski elementi ugrađuju se varenjem na prethodno ostavljena sidra odnosno pomoću sidrenih vijaka. Sve reške između bravarskog elementa i okolnih konstrukcija moraju biti brtvljene ili kitane silikonskim kitom. </t>
  </si>
  <si>
    <t xml:space="preserve">Sav okov treba biti kvalitetne izvedbe i sa detaljima bravarije predočen nadzornom inženjeru i projektantu na odobrenje. Ukoliko izvoditelj nije u mogućnosti ugraditi okov naveden u opisu stavaka, treba ponuditi drugi iste kvalitete.
</t>
  </si>
  <si>
    <t xml:space="preserve">Svi tehnički i fizikalni zahtjevi trebaju biti ispunjeni prema propisima. Konstrukcija mora biti dimenzionirana tako da sigurno prihvaća opterećenja funkcije elemenata. Sve nosive dijelove bravarskih elemenata treba statički proračunati što je u obvezi izvođača.
</t>
  </si>
  <si>
    <t xml:space="preserve">Kod spajanja vijcima svaki sastav mora biti tako konstruktivno riješen da na vanjskim površinama nema vidljivih vijaka. Kod prozorskih i sl. profila specijalni umeci od tvrdog PVC materijala moraju osigurati  kvalitetu i čisti sastav dvaju profila.
</t>
  </si>
  <si>
    <t xml:space="preserve">Građevinska bravarija izvodi se od standardnih čeličnih vučenih cijevi i L profila kao i ČN profila formiranih prema tvorničkim detaljima, te standardnih profila ČN limova d = 0,7- 4 mm.
</t>
  </si>
  <si>
    <t xml:space="preserve">Izvoditelj je obavezan po sklapanju ugovora a prije početka proizvodnje, dostaviti izvedbene nacrte i detalje i da zajedno s projektantom i investitorom izvrši pregled istih i njihovo usklađivanje sa ostalim građevinskim i građevinsko-obrtničkim i instalaterskim radovima.
</t>
  </si>
  <si>
    <t xml:space="preserve">Izvođač radova dužan je dobaviti i montirati te u cijenu ukalkulirati sav potreban okov za besprijekornu upotrebu pojedinog bravarskog elementa bez obzira da li je u pojedinim stavkama sve iskazano.
</t>
  </si>
  <si>
    <r>
      <t xml:space="preserve">Izvođač je dužan uzeti na gradilištu sve mjere </t>
    </r>
    <r>
      <rPr>
        <sz val="10"/>
        <rFont val="Calibri"/>
        <family val="2"/>
        <charset val="238"/>
        <scheme val="minor"/>
      </rPr>
      <t>otvora u koje se treba ugraditi bravarija te nakon toga pristupiti izradi iste. Također, prije početka izrade obavezno se moraju uskladiti mjere i količine na objektu s onima u projektima.</t>
    </r>
    <r>
      <rPr>
        <u/>
        <sz val="10"/>
        <rFont val="Calibri"/>
        <family val="2"/>
        <charset val="238"/>
        <scheme val="minor"/>
      </rPr>
      <t xml:space="preserve">
</t>
    </r>
  </si>
  <si>
    <t xml:space="preserve">RUŠENJE OĆENITO
Prije početka izvođenja radova potrebno je ograditi gradilište i onemogućiti pristup neovlaštenim osobama. Zaštita ugroženog područja treba trajati do završetka radova na rušenju.
Rušenje objekta smije se vršiti samo sa stručno osposobljenim radnicima i po stalnim i neposrednim nadzorom nadzornog inženjera.
Rušenje objekta mora se izvoditi postupno odozgo prema niže.
Rušenje međukatne konstrukcije smije početi tek po rušenju i uklanjanju svih porušenih dijelova iznad nivoa te konstrukcije.
Ručno rušenje slobodno stojećeg zida (obimni i pregradni zid, ograda, stup i slično) smije se izvoditi samo pomoću odgovarajućih radnih skela.
Rušenje zidova potkopavanjem, zabranjeno je.
</t>
  </si>
  <si>
    <t xml:space="preserve">ODLAGANJE OTPADA KOJI SADRŽI AZBEST
Da bi se spriječila, odnosno smanjila emisija azbestnih vlakana u okoliš, propisana je obveza postupka pri rekonstrukciji i održavanju takvih krovova, Pravilnik o građevnom otpadu i otpadu koji sadrži azbest (NN 69/2016). Osim spomenutoga na snazi je i Naputak o postupanju s otpadom koji sadrži azbest (NN 89/2008) i Zakon o obveznom zdravstvenom nadzoru radnika profesionalno izloženih azbestu (NN NN 79/07, 139/10 i 111/18).
</t>
  </si>
  <si>
    <t xml:space="preserve">Prije početka zemljanih radova potrebno je iskolčiti gabarite objekta, te po potrebi postaviti druge potrebne oznake, označiti stalne visine te snimiti postojeći teren radi obračuna količine iskopa. Svako kasnije obnavljanje tih oznaka vrši izvođač radova.
</t>
  </si>
  <si>
    <t xml:space="preserve">Izvođenje radova na gradilišu započeti tek kad je ono uređeno prema odredbama Pravilnika o zaštiti na radu (NN 71/14, 118/14, 154/14 , 94/18, 96/18).
</t>
  </si>
  <si>
    <t xml:space="preserve">Sav iskop se mora izvesti točno prema nacrtima, sa potpuno vertikalnim stranama te vodoravnim dnom, ukoliko u nacrtima ili opisom troškovničke stavke nije drugačije predviđeno.
</t>
  </si>
  <si>
    <t xml:space="preserve">Troškovnikom predviđenu kategoriju tla treba provjeriti te ukoliko ne odgovara, ustanoviti ispravnu u prisutnosti šefa gradilišta i nadzornog inženjera i konstatirati upisom u građevinski dnevnik.
</t>
  </si>
  <si>
    <t xml:space="preserve">Ukoliko se prilikom iskopa naiđe na podzemnu vodu, izvoditelj radova dužan je izvršiti crpljenje iste, te se isto smatra režijom gradilišta i neće se posebno naplaćivati.
</t>
  </si>
  <si>
    <t xml:space="preserve">Ukoliko se prilikom iskopa naiđe na vodove instalacija i slično, radove treba obustaviti i odmah pozvati stručnjaka za odgovarajuću vrstu instalacija kao i nadzornog organa. Samo ovlašteni stručni radnik može ustanoviti stanje nađenog i demontirati ili preseliti instalacije. Pripomoć kod navedenih radova obračunati će se posebno, a otežanja zbog pažnje pri radovima treba uračunati u jediničnu cijenu.
</t>
  </si>
  <si>
    <t xml:space="preserve">Nakon iskopa terena za temelje, a prije izvedbe temelja obavezno izvršiti pregled iskopa od strane geomehaničara što se posebno ne obračunava, a podaci o pregledu unose se u građevinski dnevnik. 
</t>
  </si>
  <si>
    <t xml:space="preserve">Kod zatrpavanja tlo nabijati adekvatnom mehanizacijom kako bi se dobila potrebna zbijenost. Nabijanje izvesti u slojevima do najviše 30 cm.
</t>
  </si>
  <si>
    <t xml:space="preserve">Za nasipavanje upotrijebiti adekvatan materijal po preporuci geomehaničara.  
</t>
  </si>
  <si>
    <t xml:space="preserve">Po završetku gradnje ukloniti sve nepotrebno (otpad, privremene instalacije i privremene građevine) sa gradilišta. Ovo uključiti u faktor u okviru režije gradilišta, te se ne plaća posebno.
</t>
  </si>
  <si>
    <t xml:space="preserve">Ukoliko dođe do zatrpavanja, urušavanja, odrona ili bilo koje druge štete nepažnjom izvođača (radi nedovoljnog podupiranja, razupiranja ili drugog nedovoljnog osiguranja), izvođač je dužan dovesti iskop u ispravno stanje, odnosno popraviti štetu bez posebne odštete.
</t>
  </si>
  <si>
    <t xml:space="preserve">- sva potrebna planiranja (ako nema posebne stavke), sve vertikalne i horizontalne transporte, sva deponiranja i prebacivanja materijala, sve skele, ograde, zaštite prolaza i građevinskih jama u skladu s pravilima zaštite na radu, sva moguća otežanja rada, održavanje čistoće na vanjskim putevima kroz koje prolazi transport s i na gradilište, sva osiguranja gradilišta i objekta, sve mjere zaštite na radu.
</t>
  </si>
  <si>
    <t xml:space="preserve">IZVOĐENJE BETONSKIH RADOVA
Beton treba spravljati isključivo strojnim putem.
Kod izvođenja betonskih radova treba voditi računa o tome kakve su atmosferske prilike, tj. ako je temperatura visoka prije betoniranja politi podlogu, odnosno tlo i eventualno oplatu kako ne bi došlo do upijanja vode iz betona. S ugradnjom betona može se započeti tek kada je oplata i armatura definitivno postavljena i učvršćena, te kad je nadzorni inženjer odobrio betoniranje upisom u građevinski dnevnik.
Transport projektiranog betona će se vršiti automješalicama. Transportna sredstva ne smiju izazivati segregaciju betonske smjese tijekom vožnje od mjesta proizvodnje do mjesta ugradnje.
</t>
  </si>
  <si>
    <t xml:space="preserve">Vrijeme transporta i drugih manipulacija svježim betonom mora biti u neposrednoj vezi s vremenom početka vezivanja cementa. Ugrađivanje betona se može početi samo na osnovu pismene potvrde o preuzimanju podloge, armature i odobrenju betoniranja od strane nadzornog inženjera. Beton se mora ugrađivati prema određenom planu. Zabranjeno je korigiranje vode u svježem betonu bez prisustva tehnologa betona. Prije betoniranja treba oplatu polijevati kod čega se treba paziti da voda ne uđe u svježi beton. Beton treba ubacivati što bliže njegovom konačnom položaju u konstrukciji. Svaki započeti konstruktivni dio ili element mora biti izbetoniran neprekinuto u započetom opsegu.
</t>
  </si>
  <si>
    <t xml:space="preserve">UGRAĐIVANJE BETONA U POSEBNIM UVJETIMA
Ugrađivanje betona u kalupima ili u oplatu pri vanjskim temperaturama ispod +5 ili iznad +30°C smatra se betoniranjem u posebnim uvjetima. Za betoniranje u posebnim uvjetima moraju se osigurati posebne mjere zaštite betona. Betonu treba dodati dodatke protiv smrzavanja betona. Prije prvog smrzavanja beton mora imati najmanje 50 % zahtijevane čvrstoće. Kad se u vrlo hladnim danima skida oplata, ne smije doći do naglog hlađenja betona te se vanjske površine betona moraju zaštititi.
</t>
  </si>
  <si>
    <t xml:space="preserve"> U slučaju dužeg transporta ili spore ugradnje betona treba rabiti dodatke - usporivače vezanja.
Cement i sastav betona koji se ugrađuju u masivne elemente moraju biti takvi da ni u kom slučaju temperatura betona ugrađenog u masu elemenata ne bude iznad 65°C. U protivnom se poduzimaju mjere za hlađenje komponenata betona ili hlađenje betona u samom elementu.
Ukoliko se betonira u posebnim uvjetima mjere zaštite moraju biti ukalkulirane u jediničnu cijenu.
</t>
  </si>
  <si>
    <t xml:space="preserve">NJEGOVANJE UGRAĐENOG BETONA
Neposredno nakon betoniranja beton će se zaštićivati od:
- oborina i tekuće vode - prekrivanjem najlonima i ceradama 
- vibracija koje mogu utjecati na promjenu unutrašnje strukture i prionljivosti betona i armature, kao i drugih mehaničkih oštećenja u vrijeme vezivanja i početnog očvršćivanja.
Zaštitu od prebrzog isušivanja treba provoditi mokrim postupkom (polijevanjem, prekrivanjem filcom ili jutom) a u trajanju od najmanje 7 dana ili postizanje 70 % tražene čvrstoće.
Zaštita betona mora biti ukalkulirana u jedinične cijene.
</t>
  </si>
  <si>
    <t xml:space="preserve">OBRAČUN IZVEDENIH RADOVA
Obračun se vrši po m2, m1, m3, ili po komadu tj. prema stavkama troškovnika. Stropne ploče se računaju unutar zidova, stupovi i zidovi se obračunavaju do greda, nadvoja, serklaža ili u punoj visini tj. do gornjeg ruba ploče, ako kontinuirano prelazi zidove. 
Obračun radova za betonske i arm.-betonske konstrukcije izvoditi prema važećim propisima i prosječnim normama u građevinarstvu.
</t>
  </si>
  <si>
    <t xml:space="preserve">OPLATE
Oplate, kao i razna razupiranja, moraju imati takvu sigurnost i krutost da bez slijegavanja i štetnih deformacija mogu primiti opterećenja i utjecaje koji nastaju za vrijeme izvedbe radova.
Pod glatkom oplatom podrazumijeva se oplata sa glatkim pločama ili daskama sa stisnutim sljubnicama. Površina betona mora imati jednoliku strukturu i boju. Izvođač je dužan bez posebne naknade, nakon skidanja oplate, očistiti površinu betona od eventualnih curki, ostataka premaza oplate i sl.
Oplate moraju biti stabilne, otporne i dovoljno poduprte da se ne bi izvile ili popustile u bilo kojem pravcu. Moraju biti izrađene točno po mjerama označenim u crtežima plana oplate za pojedine dijelove konstrukcije koji će se betonirati sa svim potrebnim podupiračima.
</t>
  </si>
  <si>
    <t xml:space="preserve">Unutarnje površine oplate moraju biti ravne, bilo da su horizontalne, vertikalne ili nagnute, prema tome kako je to u crtežima planova oplate predviđeno. Nastavci pojedinih dasaka ne smiju izlaziti iz ravnine, tako da nakon njihovog skidanja vidljive površine betona budu ravne i s oštrim rubovima, te da se osigura dobro brtvljenje i sprečavaju deformacije.
</t>
  </si>
  <si>
    <t xml:space="preserve">Za oplatu se ne smiju koristiti takvi premazi koji se ne bi mogli oprati s gotovog betona ili bi nakon pranja ostale mrlje na tim površinama.
Oplatu za betonske konstrukcije čije će površine ostati vidljive, potrebno je izvesti u glatkoj “bažuj”, blanjanoj ili profiliranoj oplati, a prema nacrtu. Ako se u projektu traži blanjana oplata, onda treba koristiti daske istih širina, osim ako nije drugačije predviđeno, s vidljivom strukturom drveta, a slaganje dasaka prema projektu ili uputama projektanata.
</t>
  </si>
  <si>
    <t xml:space="preserve">Kod nastavljanja betoniranja po visini, prilikom postavljanja oplate za tu konstrukciju treba izvesti zaštitu površina betona već gotovih konstrukcija od procjeđivanja cementnog mlijeka.
Neposredno prije početka ugrađivanja betona oplata se mora očistiti.
Oplate moraju biti tako izvedene da se mogu skidati lako i bez potreba i oštećenja konstrukcija, sa svim njenim elementima, kao i slaganje i sortiranje građe na određenim mjestima. Također je uključeno i čišćenje dasaka, gredica, potpora i drugog.
</t>
  </si>
  <si>
    <t xml:space="preserve">Izrađena oplata, s podupiranjem, prije betoniranja mora biti od strane izvoditelja statički kontrolirana. Prije nego što se počne ugrađivati beton moraju se provjeriti dimenzije oplate i kakvoća njihove izvedbe, kao i čistoća i vlažnost oplate.
</t>
  </si>
  <si>
    <t xml:space="preserve">Rezultati ispitivanja nivelete oplate, kao i zapisnik o prijemu tih konstrukcija, čuvaju se u evidenciji koja se prilikom primopredaje izgrađene građevine ustupa korisniku te građevine.
</t>
  </si>
  <si>
    <t xml:space="preserve">Obrada gornjih površina betona treba biti ravno zaribana, osim gdje se u stavci traži drugačija obrada.
</t>
  </si>
  <si>
    <t xml:space="preserve">Sve visine pri izradi oplate davati, a poslije betoniranja kontrolirati instrumentom.
</t>
  </si>
  <si>
    <t xml:space="preserve">Armirano betonski montažni elementi moraju mati potpuno ravne i glatke površine i izvode se u pravilu u glatkoj ili limenoj oplati.
</t>
  </si>
  <si>
    <t xml:space="preserve">Svu dokumentaciju za montažne elemente koju izrađuje izvođač, dužan je dati na odobrenje projektantu i nadzornom organu.
</t>
  </si>
  <si>
    <t xml:space="preserve">Pojedine šipke armature potrebno je izvesti sa sidrenim glavama (dio vertikalne armature u jezgrama i zidovima u nivou temeljne ploče). Sidrene glave potrebno je zavariti u radionici ili na gradilištu. Zavarivanje je potrebno izvesti prema važećim HR normama ili jednakovrijednima. Zavarivanje mogu izvoditi samo atestirani varioci. Zavarivanje izvesti prema detaljima iz nacrta armature.
</t>
  </si>
  <si>
    <t xml:space="preserve">U cijeni armature podrazumijeva se dobava, doprema, čišćenje od hrđe, rezanje, savijanje, montaža.
</t>
  </si>
  <si>
    <t xml:space="preserve">Savijene rebraste armaturne šipke te armaturne mreže moraju biti označene točno prema armaturnim nacrtima i u svemu moraju zadovoljavati odgovarajuće propise.
</t>
  </si>
  <si>
    <t xml:space="preserve">Armatura mora biti na gradilištu pregledno deponirana. Prije polaganja, armatura mora biti očišćena od hrđe i nečistoće. Žica, plastični ili drugi ulošci koji se polažu radi održavanja razmaka kao i sav drugi pomoćni materijal uključeni su u jediničnu cijenu.
</t>
  </si>
  <si>
    <t xml:space="preserve">Montiranu armaturu prije betoniranja treba pregledati nadzorni inženjer za konstrukciju te o tome izvršiti upis u građevinski dnevnik. Betoniranju se može pristupiti tek nakon odobrenja nadzornog inženjera za konstrukciju što on potvrđuje također upisom u građevinski dnevnik.
</t>
  </si>
  <si>
    <t xml:space="preserve">Zidana konstrukcija i građevni proizvodi moraju imati tehnička svojstva i ispunjavati druge zahtjeve propisane Tehničkim propisom za zidane konstrukcije i ovim projektom.
</t>
  </si>
  <si>
    <t xml:space="preserve">Građevni proizvodi proizvode se u proizvodnim pogonima (tvornicama) izvan gradilišta.
Iznimno elementi od prirodnog kamena mogu biti izrađeni na gradilištu za potrebe toga gradilišta.
</t>
  </si>
  <si>
    <t xml:space="preserve">Sve vertikalne i horizontalne plohe moraju biti izvedene i očišćene po završetku radova.
</t>
  </si>
  <si>
    <t xml:space="preserve">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
</t>
  </si>
  <si>
    <t xml:space="preserve">Razne pomoćne konstrukcije i skele potrebne u toku radova treba obavezno uračunati u jediničnu cijenu, osim gdje je to posebno predviđeno troškovnikom.
</t>
  </si>
  <si>
    <t xml:space="preserve">Izvođač je dužan pratiti kvalitetu svih materijala koji se ugrađuju, također i pomoćnih materijala koji se neće ugraditi ali se koriste u toku radova, te u skladu s HRN standardom dokazati da korišteni materijali odgovarajući standard zadovoljajvaju. Isto vrijedi i za dokazivanje stručnosti radnika gdje se to traži HRN standardom. Sve troškove oko dobivanja atesta (uključivo i utrošak svih potrebnih materijala za uzorke) izvođač treba uračunti u jediničoj cijeni. Radove oko atestiranja treba povjeriti za to ovlaštenoj i stručnoj organizaciji.
</t>
  </si>
  <si>
    <t xml:space="preserve">Kod preuzimanja građevnog proizvoda izvođač zidane konstrukcije mora utvrditi:
– je li građevni proizvod isporučen s oznakom u skladu s posebnim propisom i podudaraju li se podaci na dokumentaciji s kojom je građevni proizvod isporučen s podacima u oznaci,
– je li građevni proizvod isporučen s tehničkim uputama za ugradnju i uporabu,
– jesu li svojstva, uključivo rok uporabe građevnog proizvoda te podaci značajni za njegovu ugradnju, uporabu i utjecaj na svojstva i trajnost zidane konstrukcije sukladni svojstvima i podacima određenim glavnim projektom.
Naprijed utvrđeno se zapisuje u skladu s posebnim propisom o vođenju građevinskog dnevnika, a dokumentacija s kojom je građevni proizvod isporučen pohranjuje se među dokaze o sukladnosti građevnih proizvoda koje izvođač mora imati na gradilištu.
Zabranjena je ugradnja građevnog proizvoda koji:
– je isporučen bez oznake u skladu s posebnim propisom,
– je isporučen bez tehničke upute za ugradnju i uporabu,
– nema svojstva zahtijevana projektom zidane konstrukcije ili mu je istekao rok uporabe, odnosno čiji podaci značajni za ugradnju, uporabu i utjecaj na svojstva i trajnost zidane konstrukcije nisu sukladni podacima određenim glavnim projektom.
Izvođenje zidane konstrukcije mora biti takvo da zidana konstrukcija ima tehnička svojstva i ispunjava zahtjeve određene projektom i Tehničkim propisima o građevnim proizvodima
(NN 35/18, 104/19) i Tehničkim propisima kojim se utvrđuju tehničke specifikacije za građevne proizvode u usklađenom području (NN 4/15, 24/15, 93/15, 133/15, 36/16, 58/16, 104/16, 28/17, 88/17, 29/18).
</t>
  </si>
  <si>
    <t xml:space="preserve">ZIDANJE OPEKOM
Zidati treba u potpno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t>
  </si>
  <si>
    <t xml:space="preserve">Opeka za zidanje mora biti kvalitetna, dobro pečena, te mora odgovarati kvaliteti propisanoj HRN-om ili jednakovrijednom. Mort za zidanje mora odgovarati propisima HRN-a ili jednakovrijednima.
 </t>
  </si>
  <si>
    <t xml:space="preserve">Ukoliko su neke od odredbi ovih općih uvjeta u koliziji s HRN standardom, vrijede odredbe HRN-a ili jednakovrijedne.
</t>
  </si>
  <si>
    <t xml:space="preserve">Mortovi za žbukanje moraju odgovarati važećim Tehničkim propisima o građevnim proizvodima
(NN 35/18, 104/19) i Tehničkim propisima kojim se utvrđuju tehničke specifikacije za građevne proizvode u usklađenom području (NN 4/15, 24/15, 93/15, 133/15, 36/16, 58/16, 104/16, 28/17, 88/17, 29/18).
</t>
  </si>
  <si>
    <t xml:space="preserve">Za upotrebu cementnog i produžnog morta upotrijebiti sporo vezajući portland cement.
</t>
  </si>
  <si>
    <t xml:space="preserve">Žbukanje zidova, stropova, te stupova vršiti u pogodno vrijeme, kad su isti potpuno suhi. Po velikoj zimi i vrućini treba izbjegavati žbukanje, jer tada može doći do smrzavanja odnosno pucanja uslijed prebrzog sušenja.
</t>
  </si>
  <si>
    <t xml:space="preserve">Pijesak za žbuku mora biti bez humusa i drugih nečistoća, ne deblji od 3 mm, dok se kod štrcane žbuke dozvoljava i promjer zrna do 6 mm. Najveća veličina zrna ovisi o debljini sloja žbuke. Maksimalni promjer zrna ne smije prijeći 1/3 propisane debljine žbuke. Najfinijeg pijeska s promjerom do 0,25 mm neka bude 15-30% pijeska po težini. Ukoliko prirodni sastav pijeska ne odgovara prethodno spomenutim uvjetima, pijesak treba prosijavati. Vapno može biti gašeno ili hidratizirano, ako nije drugačije navedeno.
</t>
  </si>
  <si>
    <t xml:space="preserve">Za pripremanje cementnih ili produžno cementnih mortova koristititi isključivo portland cement. Voda za gašenje vapna i spravljanje mortova mora biti čista.
</t>
  </si>
  <si>
    <t xml:space="preserve">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t>
  </si>
  <si>
    <t xml:space="preserve">Na svim bridovima zidova koji se žbukaju ugrađuju se kutni štitnici od nehrđajućeg metala koji su uključeni u jediničnu cijenu.
</t>
  </si>
  <si>
    <t xml:space="preserve">Kod strojnog žbukanja prskanjem nanosi se samo jedan sloj žbuke ukupne debljine cca 1,5 cm. Da bi se postigla ravna površina ožbukanih zidova potrebno je predhodno na zid pričvrstiti vodilice i kutnike za bridove od pocinčanog lima.
</t>
  </si>
  <si>
    <t xml:space="preserve">Ugradbe treba izvoditi prema opisu, nacrtima i propisima.Ako za ugradbe treba dubiti zidove ili stropove, onda se to mora vršiti pažljivo, bez suvišnih oštećenja. Armatura se u tom slučaju kao ni tlačna zona betona ne smije dirati. Kod zidarskih ugradbi nije určunata izrada ili dobava elemenata koji se ugrađuju, osim kada se to u stavci troškovnika posebno ne traži.
</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</si>
  <si>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</si>
  <si>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 xml:space="preserve">Kod izvedbe čelične konstrukcije treba se u svemu pridržavati postojećih zakona, propisa i normi Tehnički propisi za gređevinske konstrukcije NN 17/17, te projekta konstrukcije.
</t>
  </si>
  <si>
    <t xml:space="preserve">Radovi predviđeni ovim troškovnikom izvode se prema Radioničkim nacrtima i Nacrtima montaže te u skladu sa Tehničkim opisom i Planom kontrole i osiguranja kvalitete danim u projektu konstrukcije.
</t>
  </si>
  <si>
    <t xml:space="preserve">U tehničkoj dokumentaciji (statički proračun i radioničko-montažna dokumentacija) predviđena je vrsta i kvaliteta materijala od kojeg konstrukciju treba izraditi. Materijal druge vrste i kvalitete ne može se upotrijebiti bez suglasnosti i odobrenja projektanta. U istoj tehničkoj dokumentaciji definiran je oblik, kvaliteta i pozicije. Za svaku promjenu potrebno je prethodno ishoditi odobrenje projektanta.
</t>
  </si>
  <si>
    <t xml:space="preserve">Cijenom moraju biti obuhvaćeni svi troškovi vezani na nabavu i izradu (u skladu s projektnom dokumentacijom) kao i svi ostali potrebni (direktni i indirektni) radovi, postupci i materijali neophodni za ispravnu izvedbu i montažu konstrukcije.
</t>
  </si>
  <si>
    <t xml:space="preserve">Svi spojevi u radionici izvode se zavarivanjem prema radioničkim nacrtima. Montažni spojevi na gradilištu izvode se vijcima te dijelom zavarivanjem.
</t>
  </si>
  <si>
    <t xml:space="preserve">S izvođenjem čelične konstrukcije smije se započeti isključivo nakon ovjere radioničke dokumentacije od strane projektanta konstrukcije. Sve navedeno obavezno uključiti u jediničnu cijenu.
</t>
  </si>
  <si>
    <t xml:space="preserve">Sustav površinske zaštite mora biti odabran tako da se omogući popravak i održavanje bez primjetnog utjecaja na kakvoću zaštite. Treba voditi računa o utjecaju na okoliš, izbjegavanjem uporabe opasnih supstanci, gdje god je to moguće.
</t>
  </si>
  <si>
    <t xml:space="preserve">Za čeličnu konstrukciju odabran je sustav antikorozivne zaštite vrućim cinčanjem i bojanjem, ovisno o uvjetima propisanim projektom konstrukcije.
</t>
  </si>
  <si>
    <t xml:space="preserve">Ovi uvjeti se odnose na sve izolaterske radove na ravnim krovovima, prohodnim terasama i drugim podovima, kao i na radove koji su u vezi s tim radovima.
</t>
  </si>
  <si>
    <t xml:space="preserve">Ravnim krovom smatra se konstrukcija koja trajno štiti zgradu od prodiranja atmosferske vode, zimi čuva prostorije ispod krova od gubitaka topline, a ljeti od zagrijavanja.
</t>
  </si>
  <si>
    <t xml:space="preserve">Horizontalna hidroizolacija ispod podne ploče prizemlja te vertikalna hidroizolacija temelja i nadtemeljnih zidova:
Fleksibilna polimer bitumenska traka – staklena tkanina impregnirana i obostrano obložena fleksibilnom polimer bitumenskom masom. Traka je zaštićena obostrano folijom ili je s jedne strane folija, a s druge strane je posuta pijeskom.
Primjena u višeslojnom sustavu – dvije trake. Trake međusobno puno plošno varene uz minimalni preklop 10 cm odnosno ugradnja prema uputama proizvođača hidroizolacije s li bez dodatnog mehaničkog učvršćenja. Prije postave hidroizolacijskih traka podlogu impregnirati odgovarajućim kompatibilnim impregnacijskim premazom prema uputama proizvođača.
Sve hidroizolacije u zemlji potrebno je dodatno zaštititi od mehanički i drugih oštećenja odgovarajućim čepastim folijama.
</t>
  </si>
  <si>
    <t xml:space="preserve">Parna brana
Aluminijska folija obostrano obložena kvalitetnom bitumenskom masom. Traka je zaštićena s jedne, gornje strane folijom, a s donje strane folijom ili je posuta pijeskom.
Bitumenska traka se primjenjuje u jednoslojnom ili višeslojnom sustavu ispod termoizolacijskog sloja u funkciji parne brane. Primjenjuje se u sustavima nadzemnih hidroizolacija. Ugrađuje se zavarivanjem plinskim plamenicima (goračima) , samo po preklopima 10cm i uz preklope 20cm po grundiranoj površini. Ostali dio je slobodno položen.
</t>
  </si>
  <si>
    <t xml:space="preserve">Oštečeni, sljepljeni ili na bilo koji drugi način neispravni materijali ne smiju se ugrađivati.
</t>
  </si>
  <si>
    <t xml:space="preserve">-  Izolaterski radovi moraju biti izvedeni prema projektu, a u skladu s važečim propisima, uputstvima proizvođača materijala, te prema oprobano ispravnim i ustaljenim načinima rada
</t>
  </si>
  <si>
    <t xml:space="preserve">-  Svi građevinski, zanatski i drugi radovi koji prethode izolacijama ili se izvode paralelno ili nakon izolacija, a čije izvođenje stvara mogućnost oštećivanja izolacije, moraju se izvesti maksimalno pažljivo
</t>
  </si>
  <si>
    <t xml:space="preserve">-   Prije početka izvedbe izolacionih radova mora se kontrolirati ispravnost već izvršenih građevinskih, zanatskih i drugih radova, koji bi mogli utjecati na kvalitet, sigurnost i trajnost izolacija.Kad izvođač počne s radovima znači da je prethodne radove prihvatio kao ispravne, pa se naknadne primjedbe na račun kvalitete neće priznati.
</t>
  </si>
  <si>
    <t xml:space="preserve">-   Izvođenje izolaterskih radova mora biti takvo da pojedini dijelovi ili slojevi kao i cijela završna izolacija u potpunosti odgovara svojoj namjeni, zahtjevima dobre kvalitete, sigurnosti i dugotrajnosti.
</t>
  </si>
  <si>
    <t xml:space="preserve">-  Nakon izvedbe svakog sloja izolacije (toplinska izolacija, hidroizolacija i drugo) treba isti pregledati nadzorni organ i tek se, nakon pozitivnog mišljenja i upisa u građevinski dnevnik, može nastaviti s daljnjim radom. Nepravilno ili nekvalitetno izvedene slojeve izvođač mora na svoj trošak ukloniti i izvesti pravilno.
</t>
  </si>
  <si>
    <t xml:space="preserve">-  Sve spojeve plastičnih (PE ili PVC) folija treba spajati samoljepivom trakom širine minimalno 4 cm, ili po detalju izolacije.
</t>
  </si>
  <si>
    <r>
      <rPr>
        <sz val="10"/>
        <rFont val="Calibri"/>
        <family val="2"/>
        <charset val="238"/>
      </rPr>
      <t xml:space="preserve">- </t>
    </r>
    <r>
      <rPr>
        <sz val="10"/>
        <rFont val="Calibri"/>
        <family val="2"/>
        <charset val="238"/>
        <scheme val="minor"/>
      </rPr>
      <t xml:space="preserve">U cijeni treba također uključiti obradu slojeva izolacije i po potrebi izvedbu holkera oko raznih prodora kroz slojeve izolacije (instalacioni prodori i sl.), kao i sve potrebne radnje i materijale oko izvedbe spojeva, prelaza i završetaka slojeva izolacije, detalja vezanih uz gore navedeno, ugradbe raznih rubnih traka, putz lajsni i slično.
</t>
    </r>
  </si>
  <si>
    <r>
      <rPr>
        <sz val="10"/>
        <rFont val="Calibri"/>
        <family val="2"/>
        <charset val="238"/>
      </rPr>
      <t xml:space="preserve">- </t>
    </r>
    <r>
      <rPr>
        <sz val="10"/>
        <rFont val="Calibri"/>
        <family val="2"/>
        <charset val="238"/>
        <scheme val="minor"/>
      </rPr>
      <t xml:space="preserve">Naročitu pažnju treba posvetiti spajanju traka, obradu svih kapilara zapunjavanjem pastom, izvedbi pokrovnih traka spojeva kod horizontalnih slojeva kao i detalja, obradi detalja kod spojeva parapeta pod 90° (unutarnji i vanjski spojevi) s posebno oblikovanim komadima traka, pokrovnim trakama, ljepilom i pastom, obradi oko prodora kroz plohu izolacije posebno oblikovanim komadima kružnih traka, pokrovnim trakama, primerom i pastom. Sve navedeno treba obuhvatiti u izvedbi i jediničnoj cijeni iako isto nije posebno navedeno opisom stavke.
</t>
    </r>
  </si>
  <si>
    <r>
      <rPr>
        <sz val="10"/>
        <rFont val="Calibri"/>
        <family val="2"/>
        <charset val="238"/>
      </rPr>
      <t xml:space="preserve">- </t>
    </r>
    <r>
      <rPr>
        <sz val="10"/>
        <rFont val="Calibri"/>
        <family val="2"/>
        <charset val="238"/>
        <scheme val="minor"/>
      </rPr>
      <t xml:space="preserve">Izvođenje izolaterskih radova mora biti takvo da pojedini dijelovi ili slojevi kao i cijela završna izolacija u potpunosti odgovara svojoj namjeni, zahtjevima dobre kvalitete, sigurnosti i dugotrajnosti.
</t>
    </r>
  </si>
  <si>
    <t xml:space="preserve">Ako se ne može upotrijebiti materijal naveden u opisu radova, upotrijebiti se smije samo istovjetan proizvod, ali uz odobrenje nadzornog inženjera.
</t>
  </si>
  <si>
    <t xml:space="preserve">Ako u opisu radova nije izričito opisan određeni materijal, izvođač mora na vlastitu odgovornost izabrati i pripremiti materijal koji odgovara mjestu ugradnje, a u skladu je sa važečim propisima i normama.
</t>
  </si>
  <si>
    <t xml:space="preserve">Izvođač treba prema svom saznanju odlučiti dali je izolaciju potrebno dilatirati još na dodatnim mjestima, osim na mjestu dilatacije konstrukcije.
</t>
  </si>
  <si>
    <t xml:space="preserve">U jediničnim cijenama uračunati su svi radovi dotične stavke, sa dobavom potrebnog materijala, istovarom i uskladištenjem na gradilištu, sav horizontalni i vertikalni transport do radnog mjesta, kao i sva potrebna radna snaga i režijski troškovi.
</t>
  </si>
  <si>
    <t xml:space="preserve">Kod izolacije ravnog krova, potrebno je ispitati sustav vodenom probom, sukladno propisima. Ispitivanje se ne naplaćuje zasebno, već je uračunato u cijeni izvođenja hidroizolacije.
</t>
  </si>
  <si>
    <t xml:space="preserve">TOPLINSKA IZOLACIJA NA PROČELJIMA
Za fasadni kontaktni sustav tipa ETICS predviđena je postava fasadnih izolacijskih ploča od ekspandiranog polistirena oznake EPS-F. Debljina i karakteristike moraju zadovoljavati uvjetima iz projekta, posebice elaborata zaštite od požara i projekta fizike zgrade.
</t>
  </si>
  <si>
    <t xml:space="preserve">Za fasadni kontaktni sustav tipa ETICS na dijelovima prekidnih udaljenosti na pročeljima predviđena je postava fasadnih izolacijskih ploča od mineralne vune. Debljina i karakteristike moraju zadovoljavati uvjetima iz projekta, posebice elaborata zaštite od požara i projekta fizike zgrade.
</t>
  </si>
  <si>
    <t xml:space="preserve">Ploče se na armirano betonske zidove lijepe polimerno cementnim ljepilom točkasto i po rubovima ploče te se dodatno mehanički učvršćuju sa 6- 8 spojnica /m2. Prilikom određivanja potrebnog broja spojnica obavezno se pridržavati uputa proizvođača.
</t>
  </si>
  <si>
    <t xml:space="preserve">Izolacije koje se ugrađuju imaju ulogu sniženja udarnog zvuka.
Kod izvedbe plivajućih podova postavlja se uz zidove i instalacije traka polistirena debljine 1 cm najmanje 2 cm viša od predviđene razine estriha, navedeno je uključeno u jediničnu cijenu izvedbe estriha. Ploče polistirena debljine 30 mm slobodno se polažu na podlogu poda. Na postavljene ploče polaže se PE folija debljine 0.2 mm s preklopima 20 cm koja se podiže uz vertikalne trake najmanje 2 cm iznad predviđene razine estriha.
</t>
  </si>
  <si>
    <t xml:space="preserve">Tesarske radove treba izvesti stručno i točno prema opisu, nacrtima,statičkom računu i postojećim propisima za drvene konstrukcije.
</t>
  </si>
  <si>
    <t xml:space="preserve">Prije početka radova, izvođač je dužan kontrolirati na gradnji sve mjere potrebne za izvedbu i usporediti ih s nacrtima. U koliko je došlo do večih razlika koje bi mogle utjecati na izvedbu, mora se o tom obavijestiti nadzorni inženjer i od njega zatražiti rješenje.
</t>
  </si>
  <si>
    <t xml:space="preserve">Izvedene oplate moraju biti sposobne da podnesu predviđeno opterećenje, stabilne, otporne i ukrućene da ne dođe do deformacija u bilo kojem pravcu. Unutrašnje površine moraju biti čvrste i ravne. Loše, neppropisno drvo, kao i loše rezana građa ne smije se upotrijebiti.
</t>
  </si>
  <si>
    <t xml:space="preserve">U jedinične cijene uključen je sav potreban materijal, transport do radnog mjesta i rad.
</t>
  </si>
  <si>
    <t xml:space="preserve">Tehnička svojstva i drugi zahtjevi za građevne proizvode – prozore i vrata koji se ugrađuju u građevine te način potvrđivanja sukladnosti prozora i vrata s navedenim zahtjevima moraju biti u skladu s važećim propisima, a posebno s Tehničkim propisom za prozore i vrata (NN 69/06).
</t>
  </si>
  <si>
    <t xml:space="preserve">Drvo za izradu elemenata mora biti zdravo, jednolične strukture i boje, bez kvrga i suho (vlažnost 12-15%).
</t>
  </si>
  <si>
    <t xml:space="preserve">Sva stolarija ugrađuje se mokrim ili suhim postupkom, ovisno o opisu same stavke.Prije ugradbe slijepih okvira kod suhog postupka, stolar je dužan prokontrolirati mjere i stanja zapisnički konstatirati.
</t>
  </si>
  <si>
    <t xml:space="preserve">U jedinične cijene je uključena izrada kompletne stavke s ostakljenjem (što uključuje i sav potreban materijal), potreban okov, transport do mjesta ugradnje, ugradnja sa svim potrebnim spojnim sredstvima i sredstvima za brtvljenje i pokrivnim profilima.
</t>
  </si>
  <si>
    <t xml:space="preserve">Svu stolariju izvesti prema šemama  i detaljima. Mjere obavezno kontrolirati u naravi.
</t>
  </si>
  <si>
    <t xml:space="preserve">Svi radovi moraju se izvoditi prema podacima iz projektne dokumentacije i prema važećim propisima.
</t>
  </si>
  <si>
    <t xml:space="preserve">Svi ugrađeni sistemi za vanjske stavke moraju biti u skladu s zahtjevima Tehničkog propisa o racionalnoj uporabi energije i toplinskoj zaštiti u zgradama (NN 128/15, 70/18), zadovoljavati ukupni koeficijent prolaza topline naveden u projektu, ili kako je iskazano za pojedine stavke posebno. Svi sistemi moraju imati atestnu dokumentaciju sukladnu važećim zakonskim propisima u RH.
</t>
  </si>
  <si>
    <t xml:space="preserve">- ugradba doprozornika i ostakljenih stijena vijcima, plastičnim tiplima i plosnim željezom. Brtvljenje reški između zida i drvenog dijela bitrax trakom i trajnoelastičnim kitom prije postave pokrovnih letvica.
</t>
  </si>
  <si>
    <t xml:space="preserve">- ukoliko je potrebno, i izradu i kompletnu postavu unutrašnje drvene i vanjske limene klupčice sa svim podložnim, spojnim i brtvenim materijalom do potpune gotovosti.
</t>
  </si>
  <si>
    <t xml:space="preserve">Za svu stolariju vrijedi da u jediničnoj cijeni treba obuhvatiti dobavu, prijevoz i ugradbu stolarije, komplet završno ugrađene, funkcionalne i obrađene, svo ostakljenje u kvaliteti i kvantiteti po opisu, sva brtvljenja i kitanja, sva sidra i  sidrene detalje i profile, sve pokrovne, kutne i kitne letvice i profile, sav okov po izboru projektanta uključivo brave i ključeve, podne odbojnike,  završnu obradu, kompletne opšave i klupčice, te ev.potrebnu radnu skelu za ugradbu.
 </t>
  </si>
  <si>
    <t xml:space="preserve">Svi definitivno izrađeni izvedbeni nacrti i detalji, predočeni uzorci okova odnosno predočeni prospekti tipiziranih elemenata moraju biti potpisani od strane projektanta i investitora.
</t>
  </si>
  <si>
    <t xml:space="preserve">Svi radovi moraju se izvoditi prema podacima iz projektne dokumentacije i u skladu sa važećim propisima. Kvaliteta materijala i izvedba temelji se na važećim propisima i normama koje izvoditelj treba ispoštivati:
</t>
  </si>
  <si>
    <t xml:space="preserve">Zakon o tehničkim zahtjevima za proizvode i ocjenjivanju sukladnosti (NN 80/13, 14/14, 32/19) i na temelju čl. 26 tog Zakona preuzeti pravilnici:
</t>
  </si>
  <si>
    <t xml:space="preserve">Izvođač treba ponuditi kompletnu cijenu proizvoda s ugradnjom na gradilištu, tj. kompletnu izvedbu bravarije, završnu obradu - ličenje, ustakljenje ili druge ispune ako je isto u dotičnoj poziciji traženo.
</t>
  </si>
  <si>
    <t xml:space="preserve">Građevinska bravarija izvodi se i od aluminijskih vučenih profila formiranih prema tvorničkim detaljima koji omogućuju izradu elemenata sa ili bez prekinutog toplinskog mosta, kao i al. limova d = 0,7- 3 mm.
</t>
  </si>
  <si>
    <t xml:space="preserve">Željezni dijelovi spajaju se varenjem. Zavarene spojeve treba izbrusiti do jednakosti profila.
</t>
  </si>
  <si>
    <t xml:space="preserve">Konstruktivna rješenja svih elemenata trebaju biti takova da je tijekom eksploatacije objekta omogućena ev. zamjena ili popravak pojedinog segmenta.
</t>
  </si>
  <si>
    <t xml:space="preserve">U ponudbenoj cijeni Izvoditelj je dužan uključiti izradu izvedbenih nacrta sa statičkim proračunom do faze odobravanja od strane odgovornog projektanta. Tek nakon što su izvedbeni nacrti odobreni može se započeti s ugradnjom.
</t>
  </si>
  <si>
    <t>Planiranje, zbijanje i uređenje dna iskopa za temelje objekta u zemljanom materijalu s izbacivanjem viška zemlje van rova. Zbijanje posteljice u zemljanim materijalima treba izvršiti tako, da se postigne stupanj zbijenosti u odnosu na standardni Proctor-ov postupak Sz≥100%, odnosno modul stišljivosti Ms≥30MN/m2. Obračun po m2 uređenog temeljnog tla.</t>
  </si>
  <si>
    <t>Nabava, dovoz i ugradba kamenog nesortiranog materijala, u slojevima debljine do 20 cm, za nasip između temelja do tamponskog sloja i na mjestu zamjene materijala.  Stavka obuhvaća nabavu i dopremu materijala te razastiranje i zbijanje vibropločama i valjcima do modula stišljivosti min. Ms=80 MN/m2. Obračun po m3 ugrađenog i zbijenog materijala.</t>
  </si>
  <si>
    <t>Izrada tamponskog sloja od tucanika I. klase granulacije 0-32 mm u slojevima do 30 cm ispod podne ploče i temelja zgrade. Stavka obuhvaća nabavu i dopremu materijala te razastiranje i zbijanje vibropločama i valjcima do modula stišljivosti min. Ms=80 MN/m2. Obračun po m3 izvedenog nasipa. Obračun po m³ ugrađenog i zbijenog materijala.</t>
  </si>
  <si>
    <t>Zatrpavanje kamenim materijalom, tucanik I. klase nakon izvedbe uz objekt u slojevima od 20 cm tucanikom 0-63 mm.  Stavka obuhvaća nabavu i dopremu materijala te razastiranje i zbijanje vibropločama i valjcima do modula stišljivosti min. Ms=80 MN/m2.</t>
  </si>
  <si>
    <t>Zatrpavanje zemljanim materijalom uz temelje s vanjske strane objekta (na mjestima zelenih površina) nakon izvedbe uz objekt u slojevima od 20 cm zemljanim materijalom deponiranim na gradilištu.  Stavka obuhvaća utovar i dopremu materijala te razastiranje i zbijanje vibropločama i valjcima. Obračun po m3 ugrađenog i zbijenog materijala.</t>
  </si>
  <si>
    <t>Betoniranje podložnog betona debljine 10 cm, betonom razreda tlačne čvrstoće C12/15. Stavka obuhvaća nabavu, transport, ugradnju betona, sa svim potrebnim podupiranjima i oplatom te potrebna ispitivanja i dokaze kvalitete. Obračun po m3 ugrađenog betona.</t>
  </si>
  <si>
    <t xml:space="preserve">Betoniranje mršavog betona za zaštitu hidroizolacije u zemlji i dijelomično u oplati, debljine 4,0cm-5,0cm - dimenzija prema projektu betonom razreda tlačne čvrstoće C12/15. Stavka obuhvaća izradu i postavu oplate te nabavu, transport, ugradnju i njegu betona, uz potrebna ispitivanja i dokaze kvalitete.  Stavka obuhvaća nabavu, transport, ugradnju betona, sa svim potrebnim podupiranjima i oplatom te potrebna. Obračun po m3 ugrađenog betona i m2 izvedene oplate. </t>
  </si>
  <si>
    <t xml:space="preserve">Betoniranje temeljnih stopa i traka u zemlji i dijelomično u oplati, dimenzija prema projektu betonom razreda tlačne čvrstoće C25/30. Stavka obuhvaća izradu i postavu oplate te nabavu, transport, ugradnju i njegu betona, uz potrebna ispitivanja i dokaze kvalitete. U cijenu uključena samo djelomična izrada oplate temelja u zemljnom dijelu iskopa. Stavka obuhvaća nabavu, transport, ugradnju betona, sa svim potrebnim podupiranjima i oplatom te potrebna. Obračun po m3 ugrađenog betona i m2 izvedene oplate. </t>
  </si>
  <si>
    <t>Betoniranje nadtemeljnih zidova, dimenzija prema projektu betonom razreda tlačne čvrstoće C25/30. Stavka obuhvaća izradu i postavu oplate te nabavu, transport, ugradnju i njegu betona, uz potrebna ispitivanja i dokaze kvalitete. Stavka obuhvaća nabavu, transport, ugradnju betona, sa svim potrebnim podupiranjima i oplatom te potrebna ispitivanja i dokaze kvalitete. Obračun po m3 ugrađenog betona i m2 izvedene oplate.</t>
  </si>
  <si>
    <t xml:space="preserve">Betoniranje armiranobetonske podne ploče poda prizemlja debljine 20,0cm betonom razreda tlačne čvrstoće C25/30, frakcije 0-16 mm. Stavka obuhvaća nabavu, transport, ugradnju betona, sa svim potrebnim podupiranjima i oplatom te potrebna ispitivanja i dokaze kvalitete. Obračun po m3 ugrađenog betona i m2 izvedene oplate. </t>
  </si>
  <si>
    <t>Betoniranje armiranobetonskih stupova prizemlja dimenzija 20x20cm betonom razreda tlačne čvrstoće C25/30, frakcije 0-16 mm. Stavka obuhvaća nabavu, transport, ugradnju betona, sa svim potrebnim podupiranjima i oplatom te potrebna ispitivanja i dokaze kvalitete. Obračun po m3 ugrađenog betona i m2 izvedene oplate.</t>
  </si>
  <si>
    <t>Betoniranje armiranobetonskih greda stropne ploče prizemlja raznih dimenzija  betonom razreda tlačne čvrstoće C25/30, frakcije 0-16 mm. Stavka obuhvaća nabavu, transport, ugradnju betona, sa svim potrebnim podupiranjima i oplatom te potrebna ispitivanja i dokaze kvalitete. Obračun po m3 ugrađenog betona i m2 izvedene oplate.</t>
  </si>
  <si>
    <t>Betoniranje armiranobetonskih greda na katovima raznih dimenzija betonom razreda tlačne čvrstoće C25/30, frakcije 0-16 mm. Stavka obuhvaća nabavu, transport, ugradnju betona, sa svim potrebnim podupiranjima i oplatom te potrebna ispitivanja i dokaze kvalitete. Obračun po m3 ugrađenog betona i m2 izvedene oplate.</t>
  </si>
  <si>
    <t>Betoniranje armiranobetonskih zidova i stupova kata betonom razreda tlačne čvrstoće C25/30, frakcije 0-16 mm. Stavka obuhvaća nabavu, transport, ugradnju betona, sa svim potrebnim podupiranjima i oplatom te potrebna ispitivanja i dokaze kvalitete. Obračun po m3 ugrađenog betona i m2 izvedene oplate.</t>
  </si>
  <si>
    <t>Betoniranje armiranobetonske stropne ploče kata betonom razreda tlačne čvrstoće C25/30, frakcije 0-16 mm. Stavka obuhvaća nabavu, transport, ugradnju betona, sa svim potrebnim podupiranjima i oplatom te potrebna ispitivanja i dokaze kvalitete. Obračun po m3 ugrađenog betona i m2 izvedene oplate.</t>
  </si>
  <si>
    <t>Betoniranje armiranobetonskih greda, vertikalnih i horizontalnih serklaža atika zgrade betonom razreda tlačne čvrstoće C25/30, frakcije 0-16 mm. Stavka obuhvaća nabavu, transport, ugradnju betona, sa svim potrebnim podupiranjima i oplatom te potrebna ispitivanja i dokaze kvalitete. U cijenu je uključena gumirana podloga za zaštitu hidroizolacije. Obračun po m3 ugrađenog betona i m2 izvedene oplate.</t>
  </si>
  <si>
    <t>Betoniranje armiranobetonskih stubišta betonom razreda tlačne čvrstoće C25/30, frakcije 0-16 mm. Stavka obuhvaća nabavu, transport, ugradnju betona, sa svim potrebnim podupiranjima i oplatom te potrebna ispitivanja i dokaze kvalitete. Obračun po m3 ugrađenog betona i m2 izvedene oplate.</t>
  </si>
  <si>
    <t>Betoniranje armiranobetonskog nadozida na krovu debljine 20,0cm betonom razreda tlačne čvrstoće C25/30, frakcije 0-16 mm. Stavka obuhvaća nabavu, transport, ugradnju betona, sa svim potrebnim podupiranjima i oplatom te potrebna ispitivanja i dokaze kvalitete. Obračun po m3 ugrađenog betona i m2 izvedene oplate.</t>
  </si>
  <si>
    <t>Jedinica se isporučuje sa ugrađenim elektrokomandnim ormarom s automatskom regulacijom za upravljanje radom jedinice, sve ožičeno i ispitano, u kompletu sa ožičenim upravljačem i svim potrebnim osjetnicima, termostatima, presostatima  pogonima  žaluzina.</t>
  </si>
  <si>
    <t>- Prijelazni komad 450/500
 kom. 1</t>
  </si>
  <si>
    <t>Obračun po m2 planiranja i valjanja.</t>
  </si>
  <si>
    <t xml:space="preserve">NADLEŽNI ZAKONI I PROPISI </t>
  </si>
  <si>
    <t>25. Provjera ispravnosti izvedene hidrantske mreže, ako posebnim propisom nije drugačije određeno, sastoji se od:
   - pregleda odobrene tehničke (projektne) dokumentacije,
   - pregleda izvedenog stanja u odnosu na projektirano,
   - pregleda isprava o kakvoći elemenata izvedenog sustava sukladno članku 2. ovog Pravilnika    i isprava o tlačnoj probi dijelova sustava za koji su propisane tlačne probe,
   - provjere sustava za dobavu vode,
   - mjerila tlaka i protoka vode na hidraulički najnepovoljnijem mjestu,
   - tlačna provjera savitljivih vatrogasnih cijevi u hidrantskom ormariću i 
   - drugih ispitivanja i provjera koji su neophodni za utvrđivanje njene ispravnosti.</t>
  </si>
  <si>
    <t>TEHNIČKI UVJETI IZVOĐENJA INSTALACIJA VODOVODA I KANALIZACIJE, ATEST MJERENJA I ISPITIVANJA INSTALACIJA</t>
  </si>
  <si>
    <t>NAPOMENA: Izvođač radova je obavezan izraditi nacrte izvedenog stanja instalacija vodovoda i odvodnje i predati iste na ovjeru nadzornom inženjeru i projektantu.</t>
  </si>
  <si>
    <t>VANJSKI VODOVOD</t>
  </si>
  <si>
    <t>VANJSKA ODVODNJA</t>
  </si>
  <si>
    <t>OBJEKT VODOVOD</t>
  </si>
  <si>
    <t>OBJEKT ODVODNJA</t>
  </si>
  <si>
    <t>SANITARIJE</t>
  </si>
  <si>
    <t>A.1</t>
  </si>
  <si>
    <t>UTVRĐIVANJE POSTOJEĆIH INSTALACIJA</t>
  </si>
  <si>
    <t>Utvrđivanje, obilježavanje (iskolčenje) i nadzor položaja i dubina postojećih instalacija na temelju podataka nadležnih organizacija i odgovornog tehničkog osoblja, detekcijom ili iskopom kontrolnih prokopa kako za vrijeme izvođenja radova ne bi došlo do oštećenja instalacija i vodova. Za sve instalacije potrebno je ishoditi odobrenje i suglasnosti od odgovorne tehničke službe vezano za izvođenje radova i zaštitu instalacija te postupiti po zahtjevima odgovorne tehničke službe za svaku instalaciju posebno. Kopanje probnih šliceva na karakterističnim mjestima sa eventualnim strojnim zasjecanjem kolničke konstrukcije, ručni iskop.
Obuhvaća se rad na pažljivom ručnom iskopu probnih šliceva na mjestima koje odredi (odobri) nadzorni inženjer radi utvrđivanja položaja (visinski i tlocrtno) pojedinih instalacija do dubine iskopa cjevovoda i širine cca 0.80 m, kao i sav potreban odvoz. Uračunati sav potreban materijal i rad. Iskope ograditi i osigurati po propisima zaštite na radu.</t>
  </si>
  <si>
    <t>B.1</t>
  </si>
  <si>
    <t>ISKOP ROVA ZA VODOVODNE I KANALIZACIJSKE CIJEVI</t>
  </si>
  <si>
    <t>Obračunava se po m3.</t>
  </si>
  <si>
    <t>B.1.1</t>
  </si>
  <si>
    <t>B.1.2</t>
  </si>
  <si>
    <t>B.2</t>
  </si>
  <si>
    <t>ISKOP GRAĐEVINSKE JAME ZA PODZEMNE GRAĐEVINE (infiltracijske jedinice)</t>
  </si>
  <si>
    <t>U stavku ulazi: skidanje humusa u debljini od 20 cm, iskop građevne jame do projektom određene dubine i širine, planiranje dna jame i bočno razupiranje stjenki jame. Iskopani materijal odbaciti od ruba iskopa 1,00 m. Radovi moraju biti u potpunoj koordinaciji s izvedbom podzemnih građevina. U cijenu uključen iskop bez obzira na eventualno crpljenjem oborinske, odnosno podzemne vode i otežanog rada radi razupirača.
Stavka uključuje sve potrebne radove, strojeve i materijal. Predviđa se vertikalno pravilno zasjecanje.</t>
  </si>
  <si>
    <t>Obračun po m3.</t>
  </si>
  <si>
    <t>B.3</t>
  </si>
  <si>
    <t>PIJESAK ZA POSTELJICU I NADSLOJ</t>
  </si>
  <si>
    <t>Izrada pješčane posteljice od 10 cm za polaganje vodovodnih i kanalizacijskih cijevi u dnu rova i nadsloja 30 cm. Izrada obloge oko cijevi nakon montaže i ispitivanja na vodonepropusnost, pijeskom (granulacije 0-4 mm) do visine 30 cm iznad gornjeg ruba cijevi cijelom širinom rova. Zahtijeva se simetrično zatrpavanje i zbijanje materijala istovremeno s obje strane cijevi u slojevima od 20 cm.</t>
  </si>
  <si>
    <t>U stavku ulazi: dobava, donos, ugradnja i razastiranje pijeska, te izrada nadsloja nakon ugrađene cijevi uključujući sav potreban materijal i rad.</t>
  </si>
  <si>
    <t>B.3.1</t>
  </si>
  <si>
    <t>Pijesak za vodovodne cijevi</t>
  </si>
  <si>
    <t>B.3.2</t>
  </si>
  <si>
    <t>Pijesak za kanalizacijske cijevi</t>
  </si>
  <si>
    <t>B.4</t>
  </si>
  <si>
    <t>ZATRPAVANJE ROVA</t>
  </si>
  <si>
    <t>Zatrpavanje rova nakon montaže i uspješnog ispitivanja na vodonepropusnost cjevovoda. Prije zatrpavanja obvezno pregledati cjevovod i ustanoviti da nema nekih mehaničkih oštećenja. 
Nasipavanje rova izvesti u slojevima od 30 cm uz nabijanje vibracionim nabijačima do potrebne zbijenosti. Modul stišljivosti od 35 MN/m² za zelene površine, 50 MN/m² za bankine, te 80 MN/m² na mjestima ispod prometnih površina ili staza, a stupanj zbijenosti Sz=100%. Odobrava nadzorni inženjer. Po završetku nabijanja, izvršiti ispitivanje zbijenosti, što je također sastavni dio cijene. 
Zatrpavanjem završnog sloja je potrebno vratiti u prvobitno stanje zatečenog stanja na terenu, tj dovesti završni sloj u prvobitno stanje koje je narušeno prilikom iskopa). 
Obračun po m3.</t>
  </si>
  <si>
    <t>B.4.1</t>
  </si>
  <si>
    <t>Zatrpavanje rova vodovodnih cijevi</t>
  </si>
  <si>
    <t>B.4.2</t>
  </si>
  <si>
    <t>Zatrpavanje rova kanalizacijskih cijevi</t>
  </si>
  <si>
    <t>B.5</t>
  </si>
  <si>
    <t>ZATRPAVANJE GRAĐEVINESKE JAME INFILTRACIJSKOG SUSTAVA</t>
  </si>
  <si>
    <t>Zatrpavanje građevinske jame novim materijalom ili materijalom iz iskopa nakon postavljanja infiltracijskog sustava. Zasipavanje materijalom iz iskopa uz ručno nabijanje u slojevima od 30 cm laganim ručnim nabijačima do tražene nosivosti. Rad se predviđa ručno. Zbijenost zatrpanog rova mora biti tolika da ne dođe do naknadnog slijegavanja. Po završetku nabijanja, izvršiti ispitivanje zbijenosti, što je također sastavni dio cijene.
Zatrpavanjem završnog sloja je potrebno vratiti u prvobitno stanje zatečenog stanja na terenu, tj dovesti završni sloj u prvobitno stanje koje je narušeno prilikom iskopa). 
Obračun sve kompletno po m3 ugrađenog materijala.</t>
  </si>
  <si>
    <t>Nenarušena zatečena podloga - sraslo tlo:
Nije dozvoljen nikakva intervencija osim izrade iskopa zadanih gabarita. Potrebna nosivost MS≥45 MN/m2, ako je potrebno zbijanje podloge za postizanje nosivosti treba "zamjeniti" sloj tla debljine 1m primjerenom kamenom frakcijom koja će osigurati potrebnu propusnost.</t>
  </si>
  <si>
    <t>B.5.1</t>
  </si>
  <si>
    <t>Sloj za poravnavanje i zaštitni sloj infiltracijskog sustava (donji sloj): koristiti isprani šljunak frakcije 2-8 sabijene debljine 5-10 cm kojeg kod pripreme podloge treba ručno zaravnati na točnost ±1cm.</t>
  </si>
  <si>
    <t>B.5.2</t>
  </si>
  <si>
    <t>Bočni zasipni materijal:
koristiti isprani šljunak frakcije 2-16 kojeg treba nasipati u slojevima do 30 cm, zbijanje vršiti isključivo vibropločama te pri tom paziti da se tokom zbijanja ne oštete ugrađeni blokovi.</t>
  </si>
  <si>
    <t>B.5.3</t>
  </si>
  <si>
    <t>Sloj za poravnavanje i zaštitni sloj infiltracijskog sustava (gornji sloj): koristiti isprani šljunak frakcije 2-8 sabijene debljine 5-10cm kojeg kod pripreme podloge treba ručno zaravnati na točnost ±1cm.</t>
  </si>
  <si>
    <t>B.5.4</t>
  </si>
  <si>
    <t>B.5.5</t>
  </si>
  <si>
    <t>Završni sloj:
koristiti prikladan materijal (materijal iz iskopa) te ga prema namjeni podloge adekvatno pripremiti (zbiti).</t>
  </si>
  <si>
    <t>B.6</t>
  </si>
  <si>
    <t>ODVOZ PREOSTALOG MATERIJALA IZ ISKOPA</t>
  </si>
  <si>
    <t>Odvoz:</t>
  </si>
  <si>
    <t>B.7</t>
  </si>
  <si>
    <t>ZASUNSKO OKNO</t>
  </si>
  <si>
    <t>Izvedba armirano-betonskog vodonepropusnog okna za ugradnju ventila.
U stavku ulazi:
izrada temelja okna od betona C 12/15 u debljini od 10 cm, izrada i postavljanje oplate, ugradnja tipskih lijevano željeznih penjalica (montirati 4 penjalice po metru dubine okna), postavljanje armature B500 B (okna se armiraju sa cca. 90kg armature po m3 betona) te betoniranje stjenke, ploče i dna okna debljine 20cm betonom C 25/30 sa dodacima za vodonepropusnost, uključujući sav potreban materijal i rad. Okno iznutra ožbukati u dva sloja i zagladiti drvenom gladilicom, nad oknom montirati lijevano željezni poklopac za laki promet (nosivosti A 15 KN) vel. 600 x 600 mm sa natpisom "VODOVOD".
Obračun po komadu.</t>
  </si>
  <si>
    <t>B.7.1</t>
  </si>
  <si>
    <t>B.7.2</t>
  </si>
  <si>
    <t>Lijevano željezni poklopac 60/60cm, klase A15 kN sa natpisom "VODOVOD"</t>
  </si>
  <si>
    <t>B.8</t>
  </si>
  <si>
    <t xml:space="preserve">DEMONTAŽA I DENIVELACIJA POSTOJEĆIH POKLOPACA </t>
  </si>
  <si>
    <t>B.9</t>
  </si>
  <si>
    <t>BETONSKA PODLOGA ZA SEPARATOR</t>
  </si>
  <si>
    <t>Dobava, doprema i ugradnja potrebnog materijala za izradu armirano betonske podloge separatora. 
Debljina podloge  20 cm.
U cijenu uključiti: beton C20/25 potrebnu armaturu, te prihvatne elemente za pričvršćenje separatora izrađene od vruće cinčanog plosnog željeza presjeka 40 x 4 mm koji će se sidriti u AB podlogu i obuhvaćati tipski separator (prihvatne elemente izvoditi u slučaju visoke podzemne vode, a sve prema uputama proizvođača separatora), i sav ostali potreban materijal i rad. 
Obračun po m3.</t>
  </si>
  <si>
    <t>B.10</t>
  </si>
  <si>
    <t>BETONSKI RADOVI NA INSTALACIJI VODOVODA</t>
  </si>
  <si>
    <t>Betonski radovi prije polaganja cijevi vodovoda: temelj za betonske oslonce zasuna, betonska uporišta za cijevi na mjestima lomova trase, betoniranje oslonca za hidrant. Betoniranje vršiti betonom C 12/15. U stavku je uključena priprema betona, oplata, sav rad, potreban materijal i svi potrebni prijevozi i prenosi po gradilištu. Obračun po m3.</t>
  </si>
  <si>
    <t>Betonski radovi prije polaganja cijevi vodovoda</t>
  </si>
  <si>
    <t>B.11</t>
  </si>
  <si>
    <t xml:space="preserve">IZVEDBA PRODORA U STIJENKAMA POSTOJEĆEG OKNA  </t>
  </si>
  <si>
    <t>Izvedba prodora u stijenkama postojećeg okna, uz obaveznu ugradnju umetka od tvrde plastike (uvodnica u revizijsko okno) za izvedbu vodonepropusnog spoja cijevi i betonske stijenke revizijskog okna.</t>
  </si>
  <si>
    <t>U stavku ulazi: razbijanje postojećih stijenki okana, nabava, doprema i ugradnja umetaka s gumenom brtvom za spoj plastične kanalizacijske cijevi na betonsko okno. Ugradnja uključuje precizno postavljanje prema niveleti kanala i visinskim kotama, privremeno pričvršćenje, te konačno zatrpavnje i učvršćenje cementnom žbukom, sa zaglađivanjem u razini stijenke okna, i sav potreban materijal i rad.</t>
  </si>
  <si>
    <t>Obračun po komadu.</t>
  </si>
  <si>
    <t>Priključak Ø160</t>
  </si>
  <si>
    <t>Priključak Ø200</t>
  </si>
  <si>
    <t>B.12</t>
  </si>
  <si>
    <t>KANALIZACIJSKO REVIZIJSKO OKNO U OBJEKTU</t>
  </si>
  <si>
    <t>Izvedba kanalizacijskog okna od armiranog vodonepropusnog betona C 25/30. 
U stavku ulazi: 
izrada temelja okna od betona C 12/15 u debljini od 10 cm, izrada i postavljanje oplate, ugradnja tipskih lijevano željeznih penjalica (montirati 4 penjalice po metru dubine okna), postavljanje armature B500 B (okna se armiraju sa 90kg armature po m3 betona) te betoniranje stjenke d=20cm, ploče d=20cm i dna okna debljine 20cm betonom C25/30 sa dodacima za vodonepropusnost, uključujući sav potreban materijal i rad. Nad oknom montirati poklopac (u zasebnoj stavci).</t>
  </si>
  <si>
    <t>Dno okna (kinetu) izraditi usmjereno u smjeru toka, te fino zagladiti završnim slojem betona sa dodacima  za vodonepropusnost.</t>
  </si>
  <si>
    <t>B.12.1</t>
  </si>
  <si>
    <t>Svijetle dimenzije okna 0,6x0,6cm</t>
  </si>
  <si>
    <t>B.12.2</t>
  </si>
  <si>
    <t>Svijetle dimenzije okna 1,0x0,8cm</t>
  </si>
  <si>
    <t>B.13</t>
  </si>
  <si>
    <t>ŠLICEVI U ZIDOVIMA I PODOVIMA ŠIRINE 10 cm</t>
  </si>
  <si>
    <t>Izvedba šliceva  za izradu spojeva kanalizacijskih i vodovodnih cijevi do pojedinih vertikala i sanitarnih uređaja. Obračun po m' izvedenog šlica za ugradnju cijevi.</t>
  </si>
  <si>
    <t>šlic širine 10x10 cm</t>
  </si>
  <si>
    <t>B.14</t>
  </si>
  <si>
    <t>PRODORI U ZIDOVIMA I PODOVIMA</t>
  </si>
  <si>
    <t>Izvedba prodora u zidovima i podovima za izradu spojeva kanalizacijskih i vodovodnih cijevi do pojedinih vertikala i sanitarnih uređaja. Prodori se izrađuju  cca 0,04m2 u zidu debljine 20 cm. Obračun se po komadu.</t>
  </si>
  <si>
    <t>Prodori:</t>
  </si>
  <si>
    <t>C</t>
  </si>
  <si>
    <t>VANJSKI VODOVOD:</t>
  </si>
  <si>
    <t>Napomena: Obračunati svi radovi do 1m izvan zgrade, mjereno od vanjskog ruba vanjskog zida zgrade.</t>
  </si>
  <si>
    <t>C.1</t>
  </si>
  <si>
    <t>UGRADBENA ARMATURA VODOMJERNOG OKNA</t>
  </si>
  <si>
    <t>Dobava, donos i ugradnja ugradbene armature za ugradnju u vodomjerno okno. U stavku ulazi dobava, donos i ugradnja sve ugradbene armature potrebne za izvedbu kompletnog vodomjernog priključka. U stavci je uključen sav potreban rad i materijal sa dopremom na gradilište. 
Obračun po komadu.</t>
  </si>
  <si>
    <t>C.1.1</t>
  </si>
  <si>
    <t>NAVOJNI VENTIL Ø 50 mm</t>
  </si>
  <si>
    <t>C.1.2</t>
  </si>
  <si>
    <t>NAVOJNI VENTIL S ISPUSTOM Ø 50 mm</t>
  </si>
  <si>
    <t>C.1.3</t>
  </si>
  <si>
    <t>HVATAČ NEČISTOĆA Ø 50 mm</t>
  </si>
  <si>
    <t>C.1.4</t>
  </si>
  <si>
    <t xml:space="preserve">VODOMJER Ø 50 mm </t>
  </si>
  <si>
    <t>C.1.5</t>
  </si>
  <si>
    <t xml:space="preserve">NEPOVRATNI VENTIL Ø 50 mm </t>
  </si>
  <si>
    <t xml:space="preserve">OSTALI POTREBNI FAZONSKI KOMADI Ø 50 mm </t>
  </si>
  <si>
    <t>C.2</t>
  </si>
  <si>
    <t>UGRADBENA ARMATURA ZASUNSKOG OKNA</t>
  </si>
  <si>
    <t>Dobava, donos i ugradnja ugradbene armature za ugradnju u zasunsko okno. U stavku ulazi dobava, donos i ugradnja sve ugradbene armature, sav potreban rad i materijal sa dopremom na gradilište. 
Obračun po komadu.</t>
  </si>
  <si>
    <t>C.2.1</t>
  </si>
  <si>
    <t>NAVOJNI VENTIL Ø 25 mm</t>
  </si>
  <si>
    <t>C.2.2</t>
  </si>
  <si>
    <t xml:space="preserve">NEPOVRATNI VENTIL Ø 25 mm </t>
  </si>
  <si>
    <t>C.2.3</t>
  </si>
  <si>
    <t xml:space="preserve">HOLENDER Ø 25 mm </t>
  </si>
  <si>
    <t>C.3</t>
  </si>
  <si>
    <t>PEHD CIJEVI ZA SANITARNU I PP VODU</t>
  </si>
  <si>
    <t xml:space="preserve">Sve fitinge i fazonske komade potrebne za kvalitetnu ugradnju cijevi izvoditelj će ubrojiti u cijenu cijevi. Prilikom ugradnje pridržavati se uputa proizvođača. </t>
  </si>
  <si>
    <t>PEHD VODOVODNE CIJEVI</t>
  </si>
  <si>
    <t>Vrsta cijevi SDR11 - PN 16 i nominalne veličine:</t>
  </si>
  <si>
    <t>C.3.1</t>
  </si>
  <si>
    <t>DN 32x3,0 mm</t>
  </si>
  <si>
    <t>C.3.2</t>
  </si>
  <si>
    <t>DN 63x5,8 mm</t>
  </si>
  <si>
    <t>C.3.3</t>
  </si>
  <si>
    <t>DN 75x6,8 mm</t>
  </si>
  <si>
    <t>C.3.4</t>
  </si>
  <si>
    <t>DN 90x8,2 mm</t>
  </si>
  <si>
    <t>C.3.5</t>
  </si>
  <si>
    <t>DN 110x10 mm</t>
  </si>
  <si>
    <t>DN 125x11,4 mm</t>
  </si>
  <si>
    <t>C.7</t>
  </si>
  <si>
    <t>TRAKA UPOZORENJA  “POZOR–VODOVOD”</t>
  </si>
  <si>
    <t>Dobava, donos i postavljanje plave trake “POZOR–VODOVOD” duž cijele trase vodovoda. Traka se postavlja 30 cm od tjemena cijevi i to tako da natpis bude okrenut prema gore. 
Obračun po m'.</t>
  </si>
  <si>
    <t>VANJSKI VODOVOD UKUPNO:</t>
  </si>
  <si>
    <t>D</t>
  </si>
  <si>
    <t>VANJSKA ODVODNJA:</t>
  </si>
  <si>
    <t>D.1</t>
  </si>
  <si>
    <t>PRIKLJUČAK NA JAVNU KANALIZACIJU</t>
  </si>
  <si>
    <t>Izvedba priključka kanalizacije objekta na javnu kanalizaciju. 
U stavku ulazi: iskop zemlje, nabava i montaža cjevovoda, zatrpavanje rovova i oko šahtova i dovođenje terena u prvobitno stanje -  izrada novog revizijskog okna Ø100cm s poklopcem, te  sav potrebni brtveći i spojni materijal i sav potreban građevinski rad. 
Obračun po kompletu.</t>
  </si>
  <si>
    <t>NAPOMENA :
Prikljucak se izvodi nakon dobivanja potvrde na glavni projekt nadležnog komunalnog poduzeća. Priključak izvodi te određuje točnu poziciju i profil navedeno poduzeće.</t>
  </si>
  <si>
    <t>PVC SN8 Ø 200 mm; L=4,0m</t>
  </si>
  <si>
    <t>D.2</t>
  </si>
  <si>
    <t xml:space="preserve">PVC-SN8 KANALIZACIJSKE CIJEVI </t>
  </si>
  <si>
    <t>Cijevi se polažu na pješčanu posteljicu sukladno Europskoj normi 1401-3 te naputcima proizvođača, te se spajaju uz pomoć integriranih spojnih elemenata. Cijev mora ležati na posteljici jednoliko cijelom dužinom. Zasipavanje iskopa te nabijanje zasipa treba obaviti u skladu s napucima proizvođača u ovisnosti o karakteristikama tla te prisutnosti morske ili podzmene vode. Fasonski komadi se ne obračunavaju posebno nego se uključuju u metražu instalacije.</t>
  </si>
  <si>
    <t>PVC-SN8 KANALIZACIJSKE CIJEVI</t>
  </si>
  <si>
    <t>D.2.1</t>
  </si>
  <si>
    <t>Ø  110 mm</t>
  </si>
  <si>
    <t>D.2.2</t>
  </si>
  <si>
    <t>Ø  160 mm</t>
  </si>
  <si>
    <t>D.2.3</t>
  </si>
  <si>
    <t>Ø  200 mm</t>
  </si>
  <si>
    <t>D.2.4</t>
  </si>
  <si>
    <t>Ø  250 mm</t>
  </si>
  <si>
    <t>D.2.5</t>
  </si>
  <si>
    <t>Ø  315 mm</t>
  </si>
  <si>
    <t>D.3</t>
  </si>
  <si>
    <t xml:space="preserve">PP KANALIZACIJSKE CIJEVI </t>
  </si>
  <si>
    <t>PP-SN8 KANALIZACIJSKE CIJEVI</t>
  </si>
  <si>
    <t>D.3.1</t>
  </si>
  <si>
    <t>D.4</t>
  </si>
  <si>
    <t>U stavku ulazi: dobava, donos i montaža okna u funkcionalnom stanju uključujući sav potreban materijal i rad. Obračun po komadu.</t>
  </si>
  <si>
    <t>D.6</t>
  </si>
  <si>
    <t>PP KANALIZACIJSKA OKNA DN630</t>
  </si>
  <si>
    <t>Dobava, donos i ugradnja segmentnih brizganih polipropilenskih (PP) okana za kanalizaciju DN630. Okna se sastoje iz PP baze sa izvedenom kinetom i zavarenim adapterima te PP cijevi koja čini tijelo okna DN630 obodne čvrstoće SN8.  Dno okna je sastavljeno od dva nosiva sloja, tvornički zavarenih, s posebnom nosivom troslojnom rebrastom strukturom iznutra, te ravnim dnom cijelim promjerom okna. Debljina dna mora biti min. 170mm. Horizontalni lomovi nivelete trebaju biti isključivo unutar okna.</t>
  </si>
  <si>
    <t>Okna DN630 prosječne dubine od 1,0 m</t>
  </si>
  <si>
    <t>D.7</t>
  </si>
  <si>
    <t>ARMIRANO BETONSKI PRSTEN - D400 kN</t>
  </si>
  <si>
    <t>Nabava, isporuka i ugradnja armirano betonskog prstena. Armirano betonski prsten mora biti izveden u skladu sa zahtjevima teškog prometnog opterećenje klase D 400 minimalne težine 150 kg i odgovarajućom armaturom mrežom min. težine 14 kg. sukladno statičkom proračunu. Površina betonskog prstena u zoni kontakta s brtvenim elementom mora biti izvedena glatko kako bi se osigurala vodotijesnost. Obračun po komadu.</t>
  </si>
  <si>
    <t>D.8</t>
  </si>
  <si>
    <t>LJŽ POKLOPAC - A15 kN NA ZAKLJUČAVANJE</t>
  </si>
  <si>
    <t>Nabava, isporuka i ugradnja poklopaca nosivosti klase A15 kN (1,5 tona). Donji okvir poklopca mora biti minimalnih unutarnjih dimenzija 700x700 mm ili  Ø700 mm. Min. ulazni promjer 600mm.
Obavezan natpis na poklopcu ˝KANALIZACIJA˝.
U stavku ulazi dobava, donos i ugradnja poklopca, te sav potrebni materijal i rad. 
Obračun po komadu.</t>
  </si>
  <si>
    <t>D.9</t>
  </si>
  <si>
    <t>LJŽ  POKLOPAC - D400 kN  NA ZAKLJUČAVANJE</t>
  </si>
  <si>
    <t>Nabava, isporuka i ugradnja poklopaca nosivosti klase D 400kN. Donji okvir poklopca mora biti minimalnih unutarnjih dimenzija 700x700 mm ili  Ø700 mm. Min. ulazni promjer 600mm.
Obavezan natpis na poklopcu ˝KANALIZACIJA˝.
U stavku ulazi dobava, donos i ugradnja poklopca, te sav potrebni materijal i rad. 
Obračun po komadu.</t>
  </si>
  <si>
    <t>D.10</t>
  </si>
  <si>
    <t xml:space="preserve">PLINOTJESNI POKLOPAC U OBRADI PODA </t>
  </si>
  <si>
    <t>U stavku ulazi dobava, donos i ugradnja poklopca, te sav potrebni materijal i rad. Obračun po komadu.</t>
  </si>
  <si>
    <t>plinotijesni poklopac nosivosti klase M125/50 kN iz aluminija;
- dimenzije 600 x 600 mm - revizijsko okno (M-RO1)</t>
  </si>
  <si>
    <t>D.11</t>
  </si>
  <si>
    <t>LINIJSKA KANALICA</t>
  </si>
  <si>
    <t>Dobava, donos i montaža kanala za linijsku odvodnju oborinskih voda, klase opterećenja A15 – E600, sa ugrađenom mrežastom rešetkom iz lijevanog željeza klase opterećenja C250 kN. Kanal V-presjeka je izrađen iz polymerbetona P građevinske visine 385 - 485 mm. Svjetla širina kanala je 300 mm, građevinska širina 350 mm, građevinska dužina 100cm. Rubovi kanala ojačani su kutnikom od pocinčanog čelika debljine 4 mm koji služi kao dosjed za polaganje pokrovne rešetke. 
Kanal se izvodi polaganjem na betonsku podlogu marke C20/25 debljine sloja 15 cm, a kanal je potrebno bočno založiti betonom. Gornji rub rešetke se izvodi u razini 2-5 mm ispod kote gotove završne okolne površine. Sve sa priborom za montažu do potpune funkcionalnosti.</t>
  </si>
  <si>
    <t>U stavku ulazi dobava, donos i ugradnja kanalice sa rešetkom i sav potreban materijal i rad. 
Obračun po m'.</t>
  </si>
  <si>
    <t>linijska kanalica širine 30cm, visine 38,5 cm sa lj.ž. mrežastom rešetkom C250 kN</t>
  </si>
  <si>
    <t>sabirnik sa lj.ž. mrežastom rešetkom C250 kN</t>
  </si>
  <si>
    <t>D.12</t>
  </si>
  <si>
    <t>LINIJSKA  KANALICA</t>
  </si>
  <si>
    <t>Dobava, donos i montaža kanala sa rešetkom za linijsku odvodnju oborinskih voda. Odvodni sustav visokog hidrauličkog kapaciteta, kanal s rasporom, promjera tijela 150mm/ 225mm/ 350mm. Proizveden od polietilena srednje gustoće (MDPE), sa upojnim okvirom iz vruće cinčanog čelika, širine raspora 26mm. Dužina kanala 2000 mm. Težina 12kg/ 17,8kg/ 24kg.
Kanal se izvodi polaganjem na betonsku podlogu marke C20/25 debljine sloja 15 cm, a kanal je potrebno i bočno založiti betonom. 
Iskop rova u zemlji i zatrpavanje nakon ugradnje kanalice je obračunato je u stavkama građevinskih radova.</t>
  </si>
  <si>
    <t>kanal</t>
  </si>
  <si>
    <t>Dobava i montaža izljevnog okna.</t>
  </si>
  <si>
    <t>Ugradnja betona za polaganje i ukrutu linijske kanalice. Betoniranje vršiti betonom C 20/25. U stavku je uključena priprema betona, oplata, sav rad, potreban materijal i svi potrebni prijevozi i prenosi po gradilištu. Obračun po m3 stvarno ugrađenog materijala.</t>
  </si>
  <si>
    <t>D.13</t>
  </si>
  <si>
    <t>PP CESTOVNI SLIVNIK S TALOŽNICOM DN500</t>
  </si>
  <si>
    <t>Nabava i doprema prefabriciranih brizganih polipropilenskih (PP) slivnika promjera DN500 s taložnikom. Slivnici se sastoje iz PP baze debljine 10 mm i tijela slivnika od dvoslojne orebrene PP cijevi DN500 koja ima obodnu krutost SN8. Dijelovi slivnika su međusobno spojeni zavarivanjem čime se osigurava nepropusnost. Cjevovod se spaja na adaptere PP slivnika originalnim spojnicama i brtvama koji osiguravaju apsolutno nepropusni spoj i mogu izdržati vanjski tlak od 0,5 bara, i podtlak od 0,3 bara. 
Slivnik se sastoji od tijela slivnika od PP cijevi duljine 2,5m sa zavarenim vodonepropusnim dnom i armiranobetonskog distribucijskog okvira. Armiranobetonski okvir dimenzija 1x1m se izvodi betonom C30/37. Uključena su i potrebna poravnanja na projektiranu kotu, oplata te sav ostali potreban materijal i rad.
Slivnik se postavlja u betonsku podlogu i oblogu betonske klase C16/20 debljine 10cm zbijenosti min 90% po Proctoru.
Na montirani slivnik treba ugraditi ravnu slivnu rešetku s okvirom dimenzija 400x400mm, nosivosti 400kN.
Ovom stvakom obuhvaćen je sav potreban materijal i rad.
Obračun po komadu.</t>
  </si>
  <si>
    <t>D.13.1</t>
  </si>
  <si>
    <t>PP SLIVNIK DN500, h=1,8 m</t>
  </si>
  <si>
    <t>D.13.2</t>
  </si>
  <si>
    <t>ravna slivna rešetka s okvirom dimenzija 400x400mm, nosivosti 400kN</t>
  </si>
  <si>
    <t>D.14</t>
  </si>
  <si>
    <t>SEPARATOR NAFTNIH DERIVATA</t>
  </si>
  <si>
    <t>U stavku ulazi dobava, donos i montaža separatora naftnih derivata sa svim potrebnim materijalom i radom, te puštanje u pogon u funkcionalnom stanju. Obračun po kompletu.</t>
  </si>
  <si>
    <t>separator naftnih derivata s bypassom nazivne veličine NS8 (protok kroz separator 8 l/s) dok je ukupni protok Qmax=80 l/s</t>
  </si>
  <si>
    <t>D.15</t>
  </si>
  <si>
    <t>SEPARATOR ORGANSKIH MASNOĆA</t>
  </si>
  <si>
    <t>U stavku ulazi dobava, donos i montaža separatora organskih masnoća sa svim potrebnim materijalom i radom, te puštanje u pogon u funkcionalnom stanju. Obračun po kompletu.</t>
  </si>
  <si>
    <t>separator organskih masnoćanazivne veličine NS4</t>
  </si>
  <si>
    <t>D.16</t>
  </si>
  <si>
    <t>INFILTRACIJSKI SUSTAV</t>
  </si>
  <si>
    <t>Dobava  modularnog sustava za INFILTRACIJU oborinskih voda iz polipropilenskih skladišnih blokova. Sustav se sastoji od jediničnog modula dimenzija: Š×V×D=60x61x120cm. 
Sustav mora posjedovati: 
- najmanje 95% ukupnog korisnog volumena;
- inspekcijski tunel min. pop. presjeka Š×V=100×500mm kako bi se omogućio slobodno kretanje inspekcijskim kamerama i opremi za čiščenje kroz sustav;
- mogućnost vizualne kontrole kroz jedan sloj sustava bez zapreka (pregrada) za jednostavniju kontrolu kamerom i smanjenje potrebnog broja inspekcijskih priključaka;
- mogućnost dodatnog omatanja geotekstilom uljevnog dijela infiltracijske komore za zadržavanje mulja (sedimentacijska komora);
- mogućnost spajanja sastavnih elemenata sustavom zidarskog preklopa koji omogućava sastavljanje čvrste veze među blokovima istog sloja sustava;
- minimalno tlačnu čvrstoću bloka od 420 kN/m2.</t>
  </si>
  <si>
    <t>Stavka uključuje dobavu i ugradnju potrebnih: blokova, čeonih stijenki, pokrovnih elementa, cijevnih priključaka, inspekcijskih elementa s njihovim povišenjima i poklopcima, a sve prema detaljima iz projekta.
Stavka NE UKLJUČUJE potreban geotekstil za omatanje sustava i sedimentacijske komore, te DN150 UKC cijevi za povišenje inspekcijskih priključaka.</t>
  </si>
  <si>
    <t>U cijenu stavke uključiti i ispitivanje upojnosti podloge koje je potrebno provesti tokom izvođenja zemljanih radova (prije ugradnje) kako bi se utvrdilo dali proračunati volumen upojnog polja odgovara stvarnoj upojnosti tla (uzeto kf= 1 × 10^- 6 m/s). O dobivenim rezultatima treba odmah izvjestiti projektanta i nadzornog inženjera, kako bi se napravila kontrola izvršenog proračuna i po potrebi napravila izmjena upojne građevine ili odredile mjere za sanaciju podloge.</t>
  </si>
  <si>
    <t>D.16.1</t>
  </si>
  <si>
    <t>D.16.2</t>
  </si>
  <si>
    <t>D.16.3</t>
  </si>
  <si>
    <t>D.16.4</t>
  </si>
  <si>
    <t>Pregled završene infiltracijske građevine CCTV kamerama s predajom pisanog izvještaja i snimke u digitalnom formatu nadzornom inženjeru. Pregled mora bit obavljen po završetku svih radova na cjelokupnoj odvodnoj instalaciji spojenoj na infiltracijsku građevinu. Pregled mora obuhvatiti bočne stranice sustava (kontrola oštečenja zaštitnog geotekstila) i podnice sustava (kontrola nakupljanja/taloženja mulja u sustavu).</t>
  </si>
  <si>
    <t>D.16.5</t>
  </si>
  <si>
    <t>VANJSKA ODVODNJA UKUPNO:</t>
  </si>
  <si>
    <t>E</t>
  </si>
  <si>
    <t>OBJEKT VODOVOD:</t>
  </si>
  <si>
    <t>E.1</t>
  </si>
  <si>
    <t>E.1.1</t>
  </si>
  <si>
    <t>E.1.2</t>
  </si>
  <si>
    <t>E.2</t>
  </si>
  <si>
    <t>ČELIČNE POCINČANE CIJEVI ZA SANITARNU I PP VODU</t>
  </si>
  <si>
    <t>Nominalne veličine (sve mjere označuju unutarnji promjer):</t>
  </si>
  <si>
    <t>a) sanitarna voda</t>
  </si>
  <si>
    <t>E.2.1</t>
  </si>
  <si>
    <t>p.c. Ø 15 mm</t>
  </si>
  <si>
    <t>E.2.2</t>
  </si>
  <si>
    <t>p.c. Ø 20 mm</t>
  </si>
  <si>
    <t>E.2.3</t>
  </si>
  <si>
    <t>p.c. Ø 25 mm</t>
  </si>
  <si>
    <t>E.2.4</t>
  </si>
  <si>
    <t>p.c. Ø 32 mm</t>
  </si>
  <si>
    <t>E.2.5</t>
  </si>
  <si>
    <t>p.c. Ø 40 mm</t>
  </si>
  <si>
    <t>E.2.6</t>
  </si>
  <si>
    <t>p.c. Ø 50 mm</t>
  </si>
  <si>
    <t>E.2.7</t>
  </si>
  <si>
    <t>E.2.8</t>
  </si>
  <si>
    <t>p.c. Ø 65 mm</t>
  </si>
  <si>
    <t>E.2.9</t>
  </si>
  <si>
    <t>p.c. Ø 80 mm</t>
  </si>
  <si>
    <t>E.3</t>
  </si>
  <si>
    <t>PEX/AL/PEX CIJEVI ZA SANITARNU VODU</t>
  </si>
  <si>
    <t>PE-Xc/Al/PE-RT VODOVODNE CIJEVI</t>
  </si>
  <si>
    <t>Nominalne veličine:</t>
  </si>
  <si>
    <t>E.3.1</t>
  </si>
  <si>
    <t>Ø 15 mm (D 20x2,0mm)</t>
  </si>
  <si>
    <t>E.3.2</t>
  </si>
  <si>
    <t>Ø 20 mm (D 26x3,0mm)</t>
  </si>
  <si>
    <t>E.3.3</t>
  </si>
  <si>
    <t>Ø 25 mm (D 32x3,0mm)</t>
  </si>
  <si>
    <t>E.3.4</t>
  </si>
  <si>
    <t>Ø 32 mm (D 40x3,5mm)</t>
  </si>
  <si>
    <t>E.4</t>
  </si>
  <si>
    <t>RAVNI KUGLASTI VENTIL</t>
  </si>
  <si>
    <t>Promjeri: sve mjere označuju unutarnji promjer</t>
  </si>
  <si>
    <t>E.4.1</t>
  </si>
  <si>
    <t>Ø15 mm</t>
  </si>
  <si>
    <t>E.4.2</t>
  </si>
  <si>
    <t>Ø20 mm</t>
  </si>
  <si>
    <t>E.4.3</t>
  </si>
  <si>
    <t>Ø25 mm</t>
  </si>
  <si>
    <t>E.4.4</t>
  </si>
  <si>
    <t>Ø32 mm</t>
  </si>
  <si>
    <t>E.4.5</t>
  </si>
  <si>
    <t>Ø50 mm</t>
  </si>
  <si>
    <t>E.5</t>
  </si>
  <si>
    <t>KUTNI VENTIL</t>
  </si>
  <si>
    <t>E.6</t>
  </si>
  <si>
    <t>KUGLASTI VENTIL S LEPTIR RUČKOM</t>
  </si>
  <si>
    <t>Dobava, donos i ugradnja kuglastih ventila sa leptir ručkom za ugradnju kod opreme kuhinje. U stavku ulazi dobava, donos i montiranje ventila, sav potrebni materijal i rad do funkcionalnog stanja. Obračun po komadu.</t>
  </si>
  <si>
    <t>E.6.1</t>
  </si>
  <si>
    <t>E.6.2</t>
  </si>
  <si>
    <t>E.7</t>
  </si>
  <si>
    <t>REVIZIJSKA VRATAŠCA</t>
  </si>
  <si>
    <t>Dobava, donos i ugradnja vratašca za ugradnju na mjestima ugradnje glavnih vodovodnih ventila u zidu. Vratašca dimenzije 30x30cm je potrebno ugraditi preko okvira koji se ugrađuje u zid. Ispuna vratašca je pločica, a ista vratašca učvrstiti u okvir sa magnetima. Stavka uključuje sav potreban rad i materijal za kvalitetnu ugradnju vratašaca.</t>
  </si>
  <si>
    <t>E.7.1</t>
  </si>
  <si>
    <t>vratašca sa ispunom keramičke pločice / sanitarni čvor</t>
  </si>
  <si>
    <t>E.7.2</t>
  </si>
  <si>
    <t>inox vratašca / tehničke prostorije</t>
  </si>
  <si>
    <t>E.8</t>
  </si>
  <si>
    <t>ZAŠTITNIK OD KAMENCA</t>
  </si>
  <si>
    <t>Dobava donos i ugradnja zaštitnika od kamenca. Zaštitnik montirati u prostoru kotlovnice na liniji sanitarne vode.
U stavku ulazi dobava, donos i ugradnja zaštitnika od kamenca, sav potrebni materijal i rad. Obračun po komadu.</t>
  </si>
  <si>
    <t>zaštitnik od kamenca Ø50 mm</t>
  </si>
  <si>
    <t>E.9</t>
  </si>
  <si>
    <t>VODNI FILTER SA REGULATOROM TLAKA</t>
  </si>
  <si>
    <t>Dobava donos i ugradnja vodnog filtra sa regulatorom tlaka (regulacija izlaznog tlaka 2 - 6 bara, finoća filtriranja µm 90/110). Filtar montirati u prostoru kotlovnice na liniji sanitarne vode, iza glavnog ventila objekta.
U stavku ulazi dobava, donos i ugradnja filtra, sav materijal i rad. Obračun po komadu.</t>
  </si>
  <si>
    <t>vodni filtar Ø50 mm</t>
  </si>
  <si>
    <t>E.10</t>
  </si>
  <si>
    <t>PRIKLJUČAK NA SPREMNIK PTV-a</t>
  </si>
  <si>
    <t xml:space="preserve">Izrada priključka hladne vode na spremnik potrošne tople vode (PTV), te izrada priključka odvoda tople vode i cirkulacije tople vode. U stavku ulazi: ventili za hladnu i toplu vodu i cirkulaciju tople vode, sigurnosni ventili, ventili s ispustom, i sav potreban materijal i rad. </t>
  </si>
  <si>
    <t>priključak na spremnik PTV-a</t>
  </si>
  <si>
    <t>E.11</t>
  </si>
  <si>
    <t>HIDRANTSKI ZIDNI ORMARIĆ 50x50x14 cm</t>
  </si>
  <si>
    <t>Dobava, donos i montaža požarnih hidranata sa zidnim ormarićem ugrađenim u/na zid, vel. ormarića 50x50x14cm. 
U stavku ulazi ormarić s tlačnom cijevi Ø 52 x 20m sa spojnicom, ventil kutni Ms 2" sa stabilnom spojnicom (Al) Ø 52, okretni nastavak Ms 2", mlaznica Ø 52 Al sa zasunom, te sav potreban materijal i rad. Obračun po komadu.</t>
  </si>
  <si>
    <t>zidni hidrant 50x50x14 cm / crijevo 20 m</t>
  </si>
  <si>
    <t>E.12</t>
  </si>
  <si>
    <t>VODOOTPORNO BRTVLJENJE</t>
  </si>
  <si>
    <t>Izvođenje vodootpornog brtvljenja prodora vodovodnih cijevi na mjestima prolaska cijevnog razvoda kroz podrumske zidove/temelje. Brtvljenja izvoditi brtvenom garniturom. U stavku ulaze svi radovi i materijali potrebni za kvalitetno izvođenje brtvljenja. Obračun po komadu.</t>
  </si>
  <si>
    <t>vodootporno brtvljenje vodovodnih cijevi PEHD DN63</t>
  </si>
  <si>
    <t>vodootporno brtvljenje vodovodnih cijevi PEHD DN90</t>
  </si>
  <si>
    <t>OBJEKT VODOVOD UKUPNO:</t>
  </si>
  <si>
    <t>F</t>
  </si>
  <si>
    <t>F.1</t>
  </si>
  <si>
    <t xml:space="preserve">PVC-SN4 KANALIZACIJSKE CIJEVI </t>
  </si>
  <si>
    <t>PVC-SN4 KANALIZACIJSKE CIJEVI</t>
  </si>
  <si>
    <t>F.1.1</t>
  </si>
  <si>
    <t>Ø 110 mm</t>
  </si>
  <si>
    <t>F.1.2</t>
  </si>
  <si>
    <t xml:space="preserve">Ø 160 mm </t>
  </si>
  <si>
    <t>F.1.3</t>
  </si>
  <si>
    <t>Ø 200 mm</t>
  </si>
  <si>
    <t>F.1.4</t>
  </si>
  <si>
    <t xml:space="preserve">Ø 250 mm </t>
  </si>
  <si>
    <t>F.2</t>
  </si>
  <si>
    <t>PP KANALIZACIJSKE CIJEVI - KUHINJA (temelji)</t>
  </si>
  <si>
    <t>F.2.1</t>
  </si>
  <si>
    <t>F.2.2</t>
  </si>
  <si>
    <t>F.3</t>
  </si>
  <si>
    <t xml:space="preserve">NISKOŠUMNE KANALIZACIJSKE CIJEVI </t>
  </si>
  <si>
    <t>NISKOŠUMNE KANALIZACIJSKE CIJEVI</t>
  </si>
  <si>
    <t>a) sanitarna odvodnja</t>
  </si>
  <si>
    <t>F.3.1</t>
  </si>
  <si>
    <t>Ø 40 mm</t>
  </si>
  <si>
    <t>F.3.2</t>
  </si>
  <si>
    <t>Ø 50 mm</t>
  </si>
  <si>
    <t>F.3.3</t>
  </si>
  <si>
    <t>Ø 75 mm</t>
  </si>
  <si>
    <t>F.3.4</t>
  </si>
  <si>
    <t>F.3.5</t>
  </si>
  <si>
    <t>Ø 125 mm</t>
  </si>
  <si>
    <t>b) oborinska odvodnja</t>
  </si>
  <si>
    <t>F.3.6</t>
  </si>
  <si>
    <t>F.3.7</t>
  </si>
  <si>
    <t>F.3.8</t>
  </si>
  <si>
    <t>Ø 160 mm</t>
  </si>
  <si>
    <t>F.4</t>
  </si>
  <si>
    <t>PP KANALIZACIJSKE CIJEVI - KUHINJA (etažni razvod)</t>
  </si>
  <si>
    <t>PP KANALIZACIJSKE CIJEVI</t>
  </si>
  <si>
    <t>F.5</t>
  </si>
  <si>
    <t xml:space="preserve">TOPLINSKA IZOLACIJA ZA KANALIZACIJSKE CIJEVI </t>
  </si>
  <si>
    <t>F.5.1</t>
  </si>
  <si>
    <t>izolacija za cijevi Ø 110 mm</t>
  </si>
  <si>
    <t>F.5.2</t>
  </si>
  <si>
    <t>izolacija za cijevi Ø 125 mm</t>
  </si>
  <si>
    <t>F.5.3</t>
  </si>
  <si>
    <t>izolacija za cijevi Ø 160 mm</t>
  </si>
  <si>
    <t>F.6</t>
  </si>
  <si>
    <t>REVIZIJSKI FAZONSKI KOMAD</t>
  </si>
  <si>
    <t>Dobava, donos i montaža revizijskih komada na najnižim etažama, kod etažiranja i na najvišoj etaži kanalskih i oborinskih vertikala (vidi shemu kanalizacijskih vertikala). Obračun sve kompletno po komadu montiranih PP revizijskih komada u funkcionalnom stanju zajedno sa svim potrebnim spojnim i brtvećim materijalom i radom.</t>
  </si>
  <si>
    <t>F.6.1</t>
  </si>
  <si>
    <t>F.6.2</t>
  </si>
  <si>
    <t>F.7</t>
  </si>
  <si>
    <t>Dobava, donos i montaža revizijska vratašca na pozicijama revizijskih fazonskih komada na kanalizacijskim vertikalama. Sva vratašca su montirana na usidrenim okvirima vel. 30x30cm, sa unutarnjim pantnama. Ispuna vratašca veličine keramičkim pločica je pločica, a ista vratašca učvrstiti u okvir sa magnetima. U stavku ulazi dobava, donos i ugradnja  vratašca sa ugradbenim okvirom, sav potreban materijal i rad. Obračun po komadu.</t>
  </si>
  <si>
    <t>vratašca</t>
  </si>
  <si>
    <t>F.8</t>
  </si>
  <si>
    <t>ODZRAČNA VERTIKALA</t>
  </si>
  <si>
    <t>Dobava, donos i ugradnja PP cijevi za izvedbu odzračivanja fekalnih kanalizacijskih vertikala od posljednjeg spoja na zadnjem katu do jedan metar iznad krova (cca 6 m), Ventilacijski nastavak završiti limenim ventilacijskim kapama Ø110.  U stavku ulazi dobava, donos i ugradnja  kanalizacijske cijevi, ventilacijske kape, sav potreban materijal i rad. Obračun po kompletu montirane odzračne vertikale.</t>
  </si>
  <si>
    <t>F.9</t>
  </si>
  <si>
    <t>SIFON ZA OPREMU KUHINJE</t>
  </si>
  <si>
    <t>F.9.1</t>
  </si>
  <si>
    <t>"S" sifon Ø 50 mm</t>
  </si>
  <si>
    <t>F.9.2</t>
  </si>
  <si>
    <t>zidni sifon Ø 50 mm</t>
  </si>
  <si>
    <t>F.10</t>
  </si>
  <si>
    <t>PODNI ODVOD - SANITARNI ČVOROVI</t>
  </si>
  <si>
    <t>prolazni podni odvod s primus sifonom Ø50</t>
  </si>
  <si>
    <t>F.11</t>
  </si>
  <si>
    <t>podni odvod  Ø110</t>
  </si>
  <si>
    <t>F.12</t>
  </si>
  <si>
    <t>INDUSTRIJSKI KUHINJSKI SLIVNIK</t>
  </si>
  <si>
    <t>podni slivnik - horizontalni izljev DN75</t>
  </si>
  <si>
    <t>F.13</t>
  </si>
  <si>
    <t>AUTOMATSKI DOZRAČNIK</t>
  </si>
  <si>
    <t>F.14</t>
  </si>
  <si>
    <t>UGRADBENI SIFON ZA KONDENZAT</t>
  </si>
  <si>
    <t>sifon za kondenzat</t>
  </si>
  <si>
    <t>F.15</t>
  </si>
  <si>
    <t>VODOLOVNA GRLA</t>
  </si>
  <si>
    <t>Dobava, donos i ugradnja grijanih vodolovnih grla sa zaštitnom rešetkom. U stavku ulazi dobava, donos i ugradnja vodolovnog grla, izvedba priključaka na odvodnu cijev, izrada spoja hidroizolacije te sav potreban materijal i rad. Obračun po komadu.</t>
  </si>
  <si>
    <t>Napomena: brtvenu garnituru i sve potrebne nadogradne elemente odabrati sa proizvođačem prema slojevima krova.</t>
  </si>
  <si>
    <t>F.15.1</t>
  </si>
  <si>
    <t>vodolovno grlo sa grijačem Ø 110 mm - vertikalno</t>
  </si>
  <si>
    <t>F.15.2</t>
  </si>
  <si>
    <t>vodolovno grlo sa grijačem Ø 160 mm - vertikalno</t>
  </si>
  <si>
    <t>F.16</t>
  </si>
  <si>
    <t>LINIJSKA KANALICA ZA KROVNE STAZE, TERASE</t>
  </si>
  <si>
    <t>Dobava, donos i ugradnja kanala iz pocinčanog čeličnog lima s bočnim perforacijama za skupljanje procjednih voda iz drenažnog sloja. Građevinska širina kanala 130 mm, podesive visine pomoću vijaka za nivelaciju, duljina 500 ili 1000 mm, te međuelement za podešavanje duljine od 50-550 mm. Kanal se polaže direktno na sloj hidroizolacije. Kanal ima integrirani dosjed za rešetku širine 12,3 cm sa sistemom zaključavanja vijkom. Sve sa priborom za montažu do potpune funkcionalnosti.
U stavku ulazi dobava, donos i ugradnja kanalice sa rešetkom uključujući sav potreban materijal i rad. 
Obračun po m'.</t>
  </si>
  <si>
    <t>Napomena: točnu širinu kanalice i vrstu rešetke uskladiti sa projektantom interijera</t>
  </si>
  <si>
    <t>F.16.1</t>
  </si>
  <si>
    <t>Dobava, donos i ugradnja revizionog okvira iz pocinčanog čeličnog lima s bočnim perforacijama za skupljanje procjednih voda iz drenažnog sloja . Građevinska širina okvira i rešetke 400x400 mm, podesiva visina. Okvir se polaže direktno iznad slivnika i služi kao revizija, te se na bočne stijenke spaja Profiline kanal.</t>
  </si>
  <si>
    <t>F.16.3</t>
  </si>
  <si>
    <t>revizijski okvir</t>
  </si>
  <si>
    <t xml:space="preserve">Dobava, donos i ugradnja lijevano željezni krovni slivnik, s prirubnicom za uklještenje hidroizolacije promjera 305 mm, bez sifona, s procjednim kanalima i vertikalnim odvodom DN100. Tijelo promjera 150 mm, visine 195 mm. </t>
  </si>
  <si>
    <t>lijevano željezni krovni slivnik Ø 110 mm - vertikalni</t>
  </si>
  <si>
    <t>F.17</t>
  </si>
  <si>
    <t>plinotijesni poklopac nosivosti klase M125/50 kN iz aluminija;
- dimenzije 600 x 600 mm - revizijsko okno</t>
  </si>
  <si>
    <t>F.18</t>
  </si>
  <si>
    <t>Brtvljenje cijevnih prodora u temeljima. Dobava  i ugradnja brtveće garniture za brtvljenje cijevi (plastika, lijevano željezne, INOX) za cijevne prolaze (temeljne ploče / vanjske zidove i sl.). U stavku ulazi dobava  i ugradnja brtveće garnirure izrada priključka cijevi i uređenje poda (zida) oko prodora, te sav potreban materijal i rad. Obračun po komadu.</t>
  </si>
  <si>
    <t>OBJEKT ODVODNJA UKUPNO:</t>
  </si>
  <si>
    <t>G</t>
  </si>
  <si>
    <t>NAPOMENA: 
-Sanitarije po izboru projektanta ili investotra
-Visina postavljanja sanitarnih elemenata (umivaonika, wc-školjki) sukladno dobi djece ili korisnika.</t>
  </si>
  <si>
    <t>I. SANITARIJE / UČENIČKI DIO</t>
  </si>
  <si>
    <t>G.1</t>
  </si>
  <si>
    <t>UMIVAONIK NADGRADNI</t>
  </si>
  <si>
    <t>Dobava, donos i ugradnja umivaonika.
U stavku ulazi: ugradnja umivaonika, mješalice za umivaonik i sifona, i montažnog elementa te sav potreban materijal rad. Prilikom ugradnje pridržavati se uputa proizvođača.
Obračun po komadu komplet ugrađenog umivaonika.</t>
  </si>
  <si>
    <t>Mjesto ugradnje:
PRIZEMLJE: garderoba i sanitarije čistačica, kabinet praktikumi, radionica kućnog majstora
TLOCRT PRIZEMLJA I TEHNIČKE ETAŽE: garderoba i sanitarije čistačica
TLOCRT KATA: učionice</t>
  </si>
  <si>
    <t>Komplet u funkcionalnoj izvedbi sastoji se od:</t>
  </si>
  <si>
    <t>G.1.1</t>
  </si>
  <si>
    <t>Tip: klasični
Oblik: zaobljeni
Vrsta instalacije: zid; nadgradni
Naddimenzija: standardni
Širina: 50cm
Dubina: 45cm
Visina: 19cm
Broj rupa za montažu: 1
Tip odvodnog seta: bez sifona
Preljev: s preljevom
Glavna boja : bijela
Materijal: keramika
Premaz: klasični premaz</t>
  </si>
  <si>
    <t>Napomena: Visina postavljanja umivaonika sukladno dobi djece.</t>
  </si>
  <si>
    <t xml:space="preserve">materijal </t>
  </si>
  <si>
    <t xml:space="preserve">kom </t>
  </si>
  <si>
    <t>rad</t>
  </si>
  <si>
    <t>G.1.2</t>
  </si>
  <si>
    <t>MJEŠALICA - štedna</t>
  </si>
  <si>
    <t>G.1.3</t>
  </si>
  <si>
    <t>MONTAŽNI ELEMENT - po potrebi</t>
  </si>
  <si>
    <t>G.1.4</t>
  </si>
  <si>
    <t>SIFON ZA UMIVAONIK</t>
  </si>
  <si>
    <t>G.2</t>
  </si>
  <si>
    <t>UMIVAONIK UGRADNI 1</t>
  </si>
  <si>
    <t>Mjesto ugradnje:
TLOCRT PRIZEMLJA: garderoba sa sanitarijama učenici, garderoba sa sanitarijama nastavnici, sanitarije u prostoru PVN-a
TLOCRT KATA: sanitarije učenici, sanitarije učitelji</t>
  </si>
  <si>
    <t>G.2.1</t>
  </si>
  <si>
    <t>Tip: moderni
Oblik: ovalni
Vrsta instalacije: ugradni
Naddimenzija: standardni
Širina: 50cm
Dubina: 41,5cm
Visina: 21,5cm
Broj rupa za montažu: bez rupe za montažu
Tip odvodnog seta: bez sifona
Preljev: s preljevom
Glavna boja : bijela
Materijal: keramika
Premaz: klasični premaz</t>
  </si>
  <si>
    <t>G.2.2</t>
  </si>
  <si>
    <t>G.2.3</t>
  </si>
  <si>
    <t>G.3</t>
  </si>
  <si>
    <t>UMIVAONIK UGRADNI 2</t>
  </si>
  <si>
    <t>Mjesto ugradnje:
TLOCRT PRIZEMLJA I TEHNIČKE ETAŽE: sanitarni čvorovi akademisa
TLOCRT KATA: sanitarni čvorovi akademisa</t>
  </si>
  <si>
    <t>G.3.1</t>
  </si>
  <si>
    <t>Tip: moderni
Oblik: okrugli
Vrsta instalacije: ugradni
Naddimenzija: standardni
Širina: 41,5cm
Visina: 21,5cm
Broj rupa za montažu: bez rupe za montažu
Tip odvodnog seta: bez sifona
Preljev: s preljevom
Glavna boja : bijela
Materijal: keramika
Premaz: klasični premaz</t>
  </si>
  <si>
    <t>G.3.2</t>
  </si>
  <si>
    <t>G.3.3</t>
  </si>
  <si>
    <t>G.4</t>
  </si>
  <si>
    <t xml:space="preserve">WC ŠKOLJKA </t>
  </si>
  <si>
    <t>Ugradnja konzolne WC školjke sa pripadajućom originalnom  daskom sa poklopcem.
U stavku ulazi: ugradnja konzolne WC školjke sa daskom, ugradbenog vodokotlića, tipkala, te sav potreban materijal rad. Prilikom ugradnje pridržavati se uputa proizvođača.</t>
  </si>
  <si>
    <t>Obračun po komadu komplet ugrađenog WC-a.</t>
  </si>
  <si>
    <t>Mjesto ugradnje:
U svim prostorijama u građevini gdje se ugrađuje WC.</t>
  </si>
  <si>
    <t>Napomena: Visina postavljanja wc školjke sukladno dobi djece.</t>
  </si>
  <si>
    <t>G.4.1</t>
  </si>
  <si>
    <t>Tip: viseći
Vrsta instalacije: odvod u zid
Širina: 37cm
Visina: 32,5cm
Dubina: 53cm
Glavna boja : bijela
Materijal: keramika
Premaz: klasični premaz
Način montaže viseći. Dubinsko ispiranje. Vodoravni odvod. Uključen komplet za montažu kao i sporozatvarajuća wc daska i poklopac sa svim potrebnim okovom za pričvršćenje istih.</t>
  </si>
  <si>
    <t>G.4.2</t>
  </si>
  <si>
    <t>SPOROSPUŠTAJUĆA WC DASKA</t>
  </si>
  <si>
    <t>G.4.3</t>
  </si>
  <si>
    <t>MONTAŽNI ELEMENT</t>
  </si>
  <si>
    <t>G.4.4</t>
  </si>
  <si>
    <t>TIPKALO za aktiviranje: dvokoličinsko ispiranje</t>
  </si>
  <si>
    <t>G.5</t>
  </si>
  <si>
    <t>PISOAR</t>
  </si>
  <si>
    <t>Dobava, donos i ugradnja pisoara.
U stavku ulazi: dobava, donos i ugradnja pisoara, dobava i ugradnja senzorske ploče za ispiranje pisoara (ispiranje bez dodira), izljevnog sifona Ø 50 mm, svog pričvrsnog, brtvenog i spojnog materijala, te sav potreban rad. Prilikom ugradnje pridržavati se uputa proizvođača.</t>
  </si>
  <si>
    <t>Obračun po komadu komplet ugrađenog pisoara.</t>
  </si>
  <si>
    <t>Mjesto ugradnje:
U svim prostorijama u građevini gdje se ugrađuje pisoar.</t>
  </si>
  <si>
    <t>G.5.1</t>
  </si>
  <si>
    <t>Tip: leđni priključak
Širina: 24cm
Visina: 64,5cm
Tip odvodnog seta: bez sifona
Glavna boja : bijela
Materijal: keramika
Premaz: klasični premaz</t>
  </si>
  <si>
    <t>G.5.2</t>
  </si>
  <si>
    <t>G.5.3</t>
  </si>
  <si>
    <t xml:space="preserve">TIPKALO SA TLAČNIM ISPIRAČEM </t>
  </si>
  <si>
    <t>G.6</t>
  </si>
  <si>
    <t>PREGRADNA STRANICA ZA PISOAR</t>
  </si>
  <si>
    <t>Dobava, donos i ugradnja pregradne stanice za pisoara.
U stavku ulazi: dobava, donos i ugradnja pregrade za pisoar, svog pričvrsnog, brtvenog i spojnog materijala, te sav potreban rad. Prilikom ugradnje pridržavati se uputa proizvođača.</t>
  </si>
  <si>
    <t>Obračun po komadu komplet ugrađene pregrade za pisoar.</t>
  </si>
  <si>
    <t>Mjesto ugradnje:
TLOCRT PRIZEMLJA: sanitarije u prostoru PVN-a
TLOCRT KATA: sanitarije učenici</t>
  </si>
  <si>
    <t>G.6.1</t>
  </si>
  <si>
    <t>Tip: pisoar
Širina: 8cm
Visina: 68cm
Dubina: 40cm
Tip odvodnog seta: bez sifona
Glavna boja : bijela
Materijal: keramika
Premaz: klasični premaz</t>
  </si>
  <si>
    <t>G.7</t>
  </si>
  <si>
    <t>TUŠ KADA 1(90/90)</t>
  </si>
  <si>
    <t>Dobava, donos i ugradnja tuš kade.
U stavku ulazi: dobava, donos i ugradnja tuš kade, zidne jednoručne mješalice za tuš kadu, ručke tuša s držačem i cijevi, nadglavnog tuša, te sav potreban materijal rad. Prilikom ugradnje pridržavati se uputa proizvođača.</t>
  </si>
  <si>
    <t>Obračun po komadu komplet ugrađenoj tuš kadi.</t>
  </si>
  <si>
    <t>Mjesto ugradnje:
TLOCRT PRIZEMLJA: garderoba sa sanitarijama nastavnici</t>
  </si>
  <si>
    <t>G.7.1</t>
  </si>
  <si>
    <t>Tip: klasično s oblogom
Oblik: pravokutni
Širina: 90cm
Dužina: 90cm
Visina: 19,5cm
Glavna boja : bijela
Materijal: akril
Predvidjeti sav potreban okov za montažu, kao i sifon za tuš kadu.</t>
  </si>
  <si>
    <t>G.7.2</t>
  </si>
  <si>
    <t>MJEŠALICA - nadžbukna jednoručna mješalica</t>
  </si>
  <si>
    <t>G.7.3</t>
  </si>
  <si>
    <t>RUČNI TUŠ SA ZIDNOM ŠIPKOM</t>
  </si>
  <si>
    <t>G.7.4</t>
  </si>
  <si>
    <t>SIFON ZA TUŠ KADE</t>
  </si>
  <si>
    <t>G.8</t>
  </si>
  <si>
    <t>TUŠ KADA 2 (90/90)</t>
  </si>
  <si>
    <t>G.8.1</t>
  </si>
  <si>
    <t>Tip: nisko bez obloge
Oblik: pravokutni
Širina: 90cm
Dužina: 90cm
Visina: 4cm
Glavna boja : bijela
Materijal: akril
Predvidjeti sav potreban okov za montažu, kao i sifon za tuš kadu.</t>
  </si>
  <si>
    <t>G.8.2</t>
  </si>
  <si>
    <t>G.8.3</t>
  </si>
  <si>
    <t>G.8.4</t>
  </si>
  <si>
    <t>G.9</t>
  </si>
  <si>
    <t>TUŠ KADA 3 (110/90)</t>
  </si>
  <si>
    <t>Mjesto ugradnje:
TLOCRT KATA: sanitarni čvor akademisa</t>
  </si>
  <si>
    <t>G.9.1</t>
  </si>
  <si>
    <t>Tip: klasično s oblogom
Oblik: pravokutni
Širina: 90cm
Dužina: 110cm
Visina: 15,5cm
Glavna boja : bijela
Materijal: akril
Predvidjeti sav potreban okov za montažu, kao i sifon za tuš kadu.</t>
  </si>
  <si>
    <t>G..2</t>
  </si>
  <si>
    <t>G.9.3</t>
  </si>
  <si>
    <t>G.9.4</t>
  </si>
  <si>
    <t>G.10</t>
  </si>
  <si>
    <t>KUPAONICA ZA OSOBE S POTEŠKOĆAMA U KRETANJU</t>
  </si>
  <si>
    <t>Dobava, donos i ugradnja kompletne opreme za sanitarni čvor za osobe s poteškoćama u kretanju. 
U stavku ulazi: dobava, donos i ugradnja tuš kade, zidne jednoručne mješalice za tuš kadu, ručke tuša s držačem i cijevi, nadglavnog tušaumivaonika, bezkontaktne mješalice za umivaonik i sifona, konzolne wc školjke, ugradbenog vodokotlića, sporozatvarajuće daske, bezkontaktnog tipkala, držača, nagibnog ogledala, četke za wc, te sav potreban materijal rad. Prilikom ugradnje pridržavati se uputa proizvođača.
Obračun po komadu komplet ugrađenog opreme.</t>
  </si>
  <si>
    <t>Mjesto ugradnje:
TLOCRT KATA: kupaonica pristupačne sobe u akademisu</t>
  </si>
  <si>
    <t>G.10.1</t>
  </si>
  <si>
    <t>OPREMA MORA SADRŽAVATI:
- tuš kadu u ravnini s podom ili max. 2 cm iznad kote gotovog poda sa sklopivom sjedalicom
- pristupačnu wc školjku
- pristupačni umivaonik
- podesivo zidno ogledalo
- pomični rukohvat kod wc-a
- fiksni horizontalni ravni rukohvat kod wc-a i tuša
- fiksni vertikalni ravni rukohvat kod wc-a i tuša</t>
  </si>
  <si>
    <t>G.11</t>
  </si>
  <si>
    <t>WC ZA OSOBE S POTEŠKOĆAMA U KRETANJU</t>
  </si>
  <si>
    <t>Dobava, donos i ugradnja kompletne opreme za sanitarni čvor za osobe s poteškoćama u kretanju. 
U stavku ulazi: dobava, donos i ugradnja umivaonika, bezkontaktne mješalice za umivaonik i sifona, konzolne wc školjke, ugradbenog vodokotlića, sporozatvarajuće daske, bezkontaktnog tipkala, držača, nagibnog ogledala, četke za wc, te sav potreban materijal rad. Prilikom ugradnje pridržavati se uputa proizvođača.
Obračun po komadu komplet ugrađenog opreme.</t>
  </si>
  <si>
    <t>Mjesto ugradnje:
TLOCRT PRIZEMLJA: sanitarni čvor za osobe s invaliditetom u sklopu PVN-a</t>
  </si>
  <si>
    <t>G.11.1</t>
  </si>
  <si>
    <t>OPREMA MORA SADRŽAVATI:
- pristupačnu wc školjku
- pristupačni umivaonik
- podesivo zidno ogledalo
- pomični rukohvat kod wc-a
- fiksni horizontalni ravni rukohvat s ravnom vertikalom kod wc-a
- fiksni vertikalni ravni rukohvat kod wc-a</t>
  </si>
  <si>
    <t>G.12</t>
  </si>
  <si>
    <t xml:space="preserve">UMIVAONIK - VINDABONA </t>
  </si>
  <si>
    <t>Dobava, donos i ugradnja umivaonika vindabona.
U stavku ulazi: ugradnja umivaonika, mješalice za umivaonik i sifona, i montažnog elementa te sav potreban materijal rad. Prilikom ugradnje pridržavati se uputa proizvođača.
Obračun po komadu komplet ugrađenog umivaonika.</t>
  </si>
  <si>
    <t>Mjesto ugradnje:
TLOCRT PRIZEMLJA: spremište sredstava za čišćenje
TLOCRT PRIZEMLJA I TEHNIČKE ETAŽE: predprostor prostorije za odlaganje otpada, spremište sredstava za čišćenje</t>
  </si>
  <si>
    <t>G.12.1</t>
  </si>
  <si>
    <t>Tip: klasično
Oblik: pravokutni
Vrsta instalacije: zid
Naddimenzija: mail
Širina: 50cm
Dubina: 33cm
Broj rupa za montažu: prema proizvođaču
Tip odvodnog seta: gornji dio sifona, klasično na čep
Glavna boja : bijela
Materijal: lim
Premaz: klasični premaz
Način montaže viseći. Predvidjeti sav potreban okov za montažu.</t>
  </si>
  <si>
    <t>G.12.2</t>
  </si>
  <si>
    <t>MJEŠALICA</t>
  </si>
  <si>
    <t>G.12.3</t>
  </si>
  <si>
    <t>G.12.4</t>
  </si>
  <si>
    <t>G.13</t>
  </si>
  <si>
    <t>SPAJANJE UREĐAJA KUHINJE NA DOVODNU I ODVODNU INSTALACIJU (sudoper, konvektomat, ledomat, perilica suđa i sl.)</t>
  </si>
  <si>
    <t xml:space="preserve">Spajanje uređaja na dovodnu i odvodnu instalaciju uključivo sav potreban materijal rad.           </t>
  </si>
  <si>
    <t xml:space="preserve">Obračun po komadu komplet priključenog uređaja.                    </t>
  </si>
  <si>
    <t>SANITARIJE UKUPNO:</t>
  </si>
  <si>
    <t xml:space="preserve">• Uredba o klasifikaciji voda (N.N. RH br. 66/19)
• Uredba o opasnim tvarima u vodama (N.N. RH br. 78/98, 137/08, 80/18)
• Državni plan za zaštitu voda (N.N. RH br. 8/99)
• Tehnički propis za građevinske konstrukcije (N.N. RH br. 17/17)
• Opći pravilnik o higijensko-tehničkim zaštitnim mjerama pri radu (Sl. List br. 16/47,18/47,36/50, 56/51)
• Pravilnik o izdavanju vodopravnih akata (N.N. RH 9/20)
• Zakon o normizaciji (N.N. RH br. 80/13)
• Pravilnik o zaštiti na radu za mjesta rada (NN 29/13)
• Pravilnik o graničnim vrijednostima emisija otpadnih voda (N.N. RH br. 26/20)
• Pravilnik o najvišim dopuštenim razinama buke u sredini u kojoj ljudi rade i borave (N.N. RH br. 145/04)
• Pravilnik o razvrstavanju građevina, građevinskih dijelova i prostora u kategoriji ugroženosti od požara (N.N. RH br. 62/94, 32/97)
• Pravilnik o parametrima sukladnosti, metodama analize, monitoringu i planovima sigurnosti vode za ljudsku potrošnju te načinu vođenja registra pravnih osoba koje obavljaju djelatnost javne vodoopskrbe (N.N. RH br.125/17)
</t>
  </si>
  <si>
    <t>• Zakon o gradnji (NN RH br. 153/13, 20/17, 39/19, 125/19)
• Zakon o prostornom uređenju (NN RH br.153/13, 65/17, 114/18, 39/19, 98/19)
• Zakon o zaštiti okoliša (N.N. RH br. 80/13, 153/13, 78/15, 12/18, 118/18)
• Zakon o zaštiti prirode (N.N. RH br. 80/13, 15/18, 14/19, 127/19)
• Zakon o zaštiti na radu (N.N. RH br. 71/14, 118/14, 154/14 , 94/18, 96/18)
• Zakon o održivom gospodarenju otpadom (N.N. RH br. 94/13, 73/17, 14/19, 98/19)
• Zakon o tehničkim zahtjevima za proizvode i ocjenu sukladnosti (N.N. RH br. 80/13, 14/14, 32/19)
• Zakon o komori arhitekata i komorama inženjera u graditeljstvu i prostornom uređenju (N.N. RH br. 78/15, 114/18, 110/19)
• Zakon o vodama (N.N. RH br. 66/19)
• Zakon o Državnom inspektoratu (NN 115/18)
• Zakon o zaštiti od požara (N.N. RH br. 92/10)
• Zakon o zaštiti od buke (N.N. RH br. 30/09, 55/13, 153/13, 41/16, 114/18)
• Zakon o vodi za ljudsku potrošnju (N.N. RH br. 56/13, 64/15, 104/17, 115/18, 16/20)
• Zakon o materijalima i predmetima koji dolaze u neposredan dodir s hranom (N.N. RH br. 25/13, 41/14, 114/18)</t>
  </si>
  <si>
    <t>1. Projektirana instalacija izvađa se prema projektnoj dokumentaciji čiji je prilog ovaj program.</t>
  </si>
  <si>
    <t>2. Sastavni dio projektne dokumentacije su:
   -tehnički opis
   -tehnički proračun
   -program kontrole i osiguranja kvalitete
   -predračun
   -priloženi nacrti</t>
  </si>
  <si>
    <t>3. Sav materijal za izvedbu radova prema ovom ugovoru obvezan je dobaviti izvođač, sve prema specifikaciji materijala danoj u projektnoj dokumentaciji, a u skladu s važećim zakonskim propisima.</t>
  </si>
  <si>
    <t>4. Za sav ugrađeni materijal i opremu moraju se dostaviti odgovarajući atesti i certifikati kojima se dokazuje kvaliteta ugrađenog materijala i opreme.</t>
  </si>
  <si>
    <t>5. Naručilac je obvezan osigurati stalni nadzor nad izvedbom ugovorenih radova.</t>
  </si>
  <si>
    <t>6. Naručilac je obvezan prije početka radova dostaviti izvođaču imena osoba ovlaštenih za obavljanje nadzora nad izvedbom.</t>
  </si>
  <si>
    <t>7. Izvođač je obvezan svog ovlaštenog predstavnika- rukovodioca radova- imenovati prije početka radova i o tome pismeno izvijestiti naručioca.</t>
  </si>
  <si>
    <t>8. Naručilac se obvezuje da će osobe ovlaštene za nadzor nad izvedbom radova, osim Zakonom predviđenih aktivnosti, po potrebi kao i na poziv izvođača radova, obilaziti radilište i s rukovodiocem radova zajednički rješavati nastale probleme.</t>
  </si>
  <si>
    <t>9. Sve probleme u pogledu ugovorenih radova naručilac će rješavati sa izvođačem preko osoba ovlaštenih za vršenje nadzora.</t>
  </si>
  <si>
    <t>10.Izvođač se obvezuje da će redovito upisivati u montažni dnevnik sve potrebne podatke koje je obvezan upisivati i da će osobi ovlaštenoj za vršenje nadzora omogućiti svakodnevni uvid u montažni dnevnik.</t>
  </si>
  <si>
    <t>11.Izvođač je obvezan prilikom izvedbe obavljati zakonom propisana ispitivanja ugrađenog materijala i upisivati ih u dnevnik.</t>
  </si>
  <si>
    <t>12.Osobe ovlaštene za vršenje nadzora obvezne su redovito potpisivati dnevnik o izvršenim radovima.</t>
  </si>
  <si>
    <t>13.Obavjest o završetku radova izvođač je obvezan dostaviti pismeno naručiocu.</t>
  </si>
  <si>
    <t>14. Po završetku ugovorenih radova, a prije početka korištenja, odnosno stavljanja u pogon instalacije, naručilac je obvezan zatražiti tehnički pregled izvedenih radova u svrhu utvrđivanja njihove tehničke ispravnosti.</t>
  </si>
  <si>
    <t>15. Troškove tehničkog pregleda snosi naručilac.</t>
  </si>
  <si>
    <t>16. Sve garantne listove, ateste i certifikate ugrađenog materijala i opreme, zajedno sa svim potrebnim uputstvima za upotrebu i održavanje izvedene instalacije obvezan je izvođač dostaviti naručiocu prije izvršenja tehničkog pregleda.</t>
  </si>
  <si>
    <t>18.Instalacija se može koristiti, odnosno staviti u pogon tek pošto nadležna ustanova da odobrenje za njihovu upotrebu.</t>
  </si>
  <si>
    <t>19.Primopredaja radova između izvođača i naručioca obuhvaća utvrđivanje opsega izvedenih radova te konačni obračun radova.</t>
  </si>
  <si>
    <t>20.Za kvalitetu izvedenih radova izvođač jamči dvije godine od dana izvršenog tehničkog prijema, a za ugrađenu opremu prema garantnom listu proizvođača. Minimalni garantni rok iznosi za ugrađenu opremu 6 mjeseci od dana izvršenog tehničkog prijema.</t>
  </si>
  <si>
    <t>21.U garantnom roku izvođač je obvezan o svom trošku otkloniti sve nedostatke izazvane nesolidnom izvedbom ili upotrebom nekvalitetnog materijala.
22.Izvođač ne odgovara za kvarove nastale nasilnim oštećenjem ili nestručnim korištenjem izvedene instalacije.</t>
  </si>
  <si>
    <t>23.Ako naručilac bez posebne pismene dozvole izvođača upotrijebi i koristi izvedenu građevinu prije tehničkog pregleda i prijema, smatra se da je time naručilac preuzeo kvalitativno i kvantitativno u punom opsegu cjelokupnu instalaciju.</t>
  </si>
  <si>
    <t>24. Prema pravilniku o uvjetima za obavljanje ispitivanja stabilnih sustava za dojavu i gašenje požara prvo ispitivanje sustava smiju obavljati samo pravne osobe koje su ishodile ovlast Ministarstva unutarnjih poslova (u daljnjem štivu Ministarstvo) za obavljanje poslova ispitivanja ispravnosti sustava, a koje nisu proizvele ili ugradile sustav ili njegove elemente, odnosno nisu vlasnici niti korisnici sustava.</t>
  </si>
  <si>
    <t>I.   OPĆI  UVJETI</t>
  </si>
  <si>
    <t>II.   TEHNIČKI UVJETI IZVOĐENJA</t>
  </si>
  <si>
    <t>1. Materijal i oprema ugrađeni u instalaciju moraju biti visoke kvalitete i posjedovati atest o ispitivanju, te odgovarati standardima važećem u Republici Hrvatskoj. Ako izvoditelj upotrijebi materijal za koji se ustanovi da ne odgovara po kvaliteti ili traženim tehničkim karakteristikama, na zahtjev nadzornog inženjera mora se demontirati i postaviti onaj koje odgovara traženim uvjetima.</t>
  </si>
  <si>
    <t>2.   Pored materijala i sam rad mora biti kvalitetno izveden, a sve što bi se tokom rada a i kasnije pokazalo nekvalitetno, izvođač je dužan o svom trošku otkloniti.</t>
  </si>
  <si>
    <t xml:space="preserve">3. Sva armatura, mjerni instrumenti a naročito sigurnosni uređaji moraju bez prijekorno funkcionirati i u djelovanju biti sigurni. </t>
  </si>
  <si>
    <t>4.   Po završetku montaže vrši se tlačna proba, odnosno ispit na funkcionalnost kanalizacije, prema opisu iz stavke IV.</t>
  </si>
  <si>
    <t>5.   Ispitivanjem treba zapisnički ustanoviti :
       a) radi li instalacija bez šumova i udaraca
       b) da li je instalacija i kod radnih temperatura nepropusna
       c) da li protoka cirkulacije tople vode ispravno funkcionira
       d) rade li zaporni i regulacijski sklopovi i mogu li se lako podešavati
       e) da li se instalacija pravilno ventilira.</t>
  </si>
  <si>
    <t>6.   Nakon uspješno obavljenih ispitivanja vrši se čišćenje, postavljanje izolacija i eventualno ličenje instalacije.</t>
  </si>
  <si>
    <t>7.  Tehnička primopredaja instalacija nakon završetka svih radova vrši se u prisustvu nadzornog inženjera i predstavnika investitora. U koliko se prilikom predaje instalacije vrši i tehnički pregled u svrhu ishođenja uporabne dozvole, prisutni su i predstavnici organa nadležnog za izdavanje uporabne dozvole.</t>
  </si>
  <si>
    <t>8.   Garantni rok za ispravnost uređaja i postrojenja teče od dana tehničkog prijema, odnosno predaje instalacije investitoru na korištenje.</t>
  </si>
  <si>
    <t>9.  Garantni rok na kvalitetu izvršenog posla daje izvođač na rok od dvije godine, odnosno prema odredbi ugovora, a garantni rok na opremu daje proizvođač prema svojim uvjetima.</t>
  </si>
  <si>
    <t>10. Izvođač se prilikom izvedbe osim projektne dokumentacije mora držati uputa proizvođača opreme i materijala.</t>
  </si>
  <si>
    <t>11.  Izvođač u ponudbenoj dokumentaciji mora pribaviti sve prospekte materijala koje će ugraditi ili dati precizne podatke o istim, kako bi se u toku izvedbe mogla pratiti kontrola ugrađenih materijala i ostale opreme.</t>
  </si>
  <si>
    <t>12.  Instalacije smije izvoditi samo ovlašteni izvoditelj. U protivnom svu eventualno nastalu štetu snosi onaj tko je angažirao nestručnog izvođača.</t>
  </si>
  <si>
    <t>13. Izvođač je dužan voditi montažni dnevnik, kojega ovjerava nadzorni inženjer.</t>
  </si>
  <si>
    <t>14. Jedinične cijene pojedinih stavaka troškovnika moraju sadržavati svu odštetu i pripomoć za obavljeni rad, osnovni i pomoćni materijal  tj. dobavu i ugradnju, horizontalni i vertikalni prijenos u građevini, te pomoćne skele i zaštitu, tako da se na pogođenu stavku troškovnika ne može tražiti nikakva daljnja odšteta osim pogođene cijene.</t>
  </si>
  <si>
    <t>U jediničnim cijenama moraju biti sadržani i svi sporedni radovi  i sitni materijal koji se posebno ne zaračunavaju:
 a) izmjere ugrađenog materijala potrebno za konačni obračun.
 b) sav sitni brtveći, pričvrsni, izolacijski, ugradbeni i drugi sitni materijal kao što su:  gumice, kudjelja, brtve, držači, konzole, obujmice, rozete, proturne cijevi, opšavi, tiple, vijci, matice, podložne pločice, rezne ploče itd.
 c) sav potreban alat kao i zaštitne naprave kao, skele, ograde i slično.
 d) troškovi ispitivanja materijala.
 e) čišćenje gradilišta od otpadaka i smeća nastalog radovima na instalacijama vode i kanalizacije.
 f) predočenje uzoraka sanitarnih uređaja i pribora te ostale opreme, a na zahtjev nadzornog inženjera.
 g) popravak šteta počinjenih nepažnjom na tuđim ili vlastitim radovima.</t>
  </si>
  <si>
    <t>15.Izvođač se ima brinuti da se sav rad kao i gotovi i ugrađeni predmeti odnosno cjevovodi, a naročito sanitarni uređaji i hidranti zaštite do primopredaje građevine. Izvođač je dužan čuvati kompletni ugrađeni materijal od krađe.</t>
  </si>
  <si>
    <t>16. Različite vrste materijala koje se uslijed elektrolitskih pojava međusobno zavaruju ne smiju se međusobno dodirivati, već se za spoj moraju upotrijebiti među komadi sa neutralnim djelovanjem.</t>
  </si>
  <si>
    <t>17.  Sva učvršćenja i međusobna spajanja imaju biti solidno i točno izvedena.</t>
  </si>
  <si>
    <t>18. Zatvaranju prosjeka ili zatrpavanju rovova pristupiti nakon uspješno provedenih proba.</t>
  </si>
  <si>
    <t>19.  Sanitarne predmete i uređaje dobaviti i montirati prema opisu iz troškovnika odnosno odabiru projektanta ili investitora, što treba biti određeno već prilikom sklapanja ugovora o izvedbi.
Svako izljevno mjesto mora imati svoj zaporni ventil i svoj sifon odnosno vodeni zatvarač.</t>
  </si>
  <si>
    <t>20.  Prije montaže sanitarnih predmeta izvođač treba dati na uvid investitoru predmete armature i tek nakon dobivene suglasnosti iste ugraditi.</t>
  </si>
  <si>
    <t>21.  Za sve ostalo držati se propisa i normi o izvođenju radova vodovoda i kanalizacije.</t>
  </si>
  <si>
    <t>22.  Skreće se pažnja izvođaču radova da za vrijeme realizacije građevine ne upušta u kanalizaciju nečiste štetne otpadne vode, jer će eventualno nastale troškove popravka i sanacije snositi sam.</t>
  </si>
  <si>
    <t xml:space="preserve">III. ATESTI,  MJERENJA  I  ISPITIVANJA </t>
  </si>
  <si>
    <t>NAPOMENA:
Sva ispitivanja i ateste koje je potrebno izvršiti od strane ovlaštene tvrtke, a izvođač garantira da su izvedeni radovi ispravni i da će sve nedostatke po ispitnom protokolu popraviti na vlastiti teret.</t>
  </si>
  <si>
    <t>3. Ispitivanje interne instalacije kanalizacije</t>
  </si>
  <si>
    <t xml:space="preserve">2. Atest o kvaliteti vode </t>
  </si>
  <si>
    <t>Nakon obavljene tlačne probe, a prije tehničkog pregleda, treba atestirati sanitarnu ispravnost pitke vode u internoj vodovodnoj mreži. Ispitivanje provodi Zavod za javno zdravstvo i svi uzorci uzeti na ispitivanje kvalitete vode moraju biti u skladu s važećim propisima. Ateste o ispitivanju kvalitete vode izvoditelj interne instalacije mora predočiti predstavniku isporučitelja na tehničkom pregledu građevine. 
Samo ona instalacija koja u svemu odgovara propisima i ovim smjernicama može se priključiti na javni vodovod.</t>
  </si>
  <si>
    <t>4. Atest o izvršenom funkcionalnom i vodonepropusnom ispitivanju kanalizacije i betonskih građevina.</t>
  </si>
  <si>
    <t>3. Atest o ispitivanju funkcionalnosti hidrantske mreže</t>
  </si>
  <si>
    <t>1. Atest o ispitivanju instalacija vodovoda ( tlačna proba )</t>
  </si>
  <si>
    <t>1. Ovi tehnički uvjeti su dopuna i detaljnije objašnjenje za ovu vrstu instalacija i kao takovi su sastavni dio projekta, pa prema tome i obavezni za izvoditelja.</t>
  </si>
  <si>
    <t>2. Instalacija se treba izvesti prema nacrtima, tehničkom opisu i troškovniku iz projekta, važećim hrvatskim propisima, tehničkim propisima i pravilima struke.</t>
  </si>
  <si>
    <t>3. Glavni projekt mora biti ovjeren od nadležnih ustanova.</t>
  </si>
  <si>
    <t>4. Za sve promjene i odstupanja od ovog projekta, mora se pribaviti pismena suglasnost nadzornog inženjera odnosno projektanta.</t>
  </si>
  <si>
    <t>5. Izvođač je dužan prije izvođenja proučiti projekt te provjeriti postojeće stanje. Za sva eventualna odstupanja, potrebno je konzultirati nadzornog inženjera ili projektanta. Samovoljna izmjena projekta izvršena po izvođaču, isključuje odgovornost projektanta za tehničku ispravnost projekta odnosno određene cjeline.</t>
  </si>
  <si>
    <t xml:space="preserve">6. Izvođač je prilikom nuđenja obavezan provjeriti sve količine i radove vezane za kvalitetno izvođenje instalacija vodovoda i odvodnje u potpunosti. Ukoliko izvođač smatra da u troškovniku nedostaju radovi ili da količine nisu dovoljne za izvođenje instalacija u potpunosti, obavezan je iste unijeti u ponudu. Naknadna potraživanja izvođača neće se odobriti.
</t>
  </si>
  <si>
    <t>REKAPITULACIJA - VODOVOD I ODVODNJA</t>
  </si>
  <si>
    <t>E.</t>
  </si>
  <si>
    <t>F.</t>
  </si>
  <si>
    <t>G.</t>
  </si>
  <si>
    <t>VODOVOD I ODVODNJA</t>
  </si>
  <si>
    <t>"Nabava" ("dobava") obuhvaća troškove utovara, istovara, transporta do izvoditeljevog stovarišta – privremene deponije, te carinske i sve druge zakonom propisane pristojbe i poreze.</t>
  </si>
  <si>
    <t>OPĆE NAPOMENE:</t>
  </si>
  <si>
    <t>Ukoliko se tijekom građenja pojavi opravdana potreba za određenim odstupanjima ili manjim izmjenama projekta, Izvođač je dužan za to prethodno pribaviti suglasnost Nadzornog inženjera. Veće izmjene i odstupanja od projektiranog rješenja mogu se provesti samo uz odobrenje Projektanta i suglasnost Investitora, te pribavljanjem dopune građevne dozvole na nastalu promjenu ukoliko su odstupanja takve prirode.</t>
  </si>
  <si>
    <t>"Ugradnja", ("ugradba") obuhvaća utovar na izvoditeljevom stovarištu – privremenoj deponiji, lokalni transport i istovar na mjestu ugradnje, kao i sve radove, materijal, te opremu potrebnu za potpuno izvršenje posla.</t>
  </si>
  <si>
    <t>"Izrada" ("izvedba") obuhvaća radove na nabavi i ugradnji.</t>
  </si>
  <si>
    <t>Sve radove izvoditi u skladu s tehničkim uvijetima koji su sastavni dio ove projektne dokumentacije.</t>
  </si>
  <si>
    <t>NAPOMENE ZA IZVODITELJA:</t>
  </si>
  <si>
    <t>U jediničnu cijenu uključiti i pripremno završne radove, čišćenje gradilišta od preostalog materijala i ambalaže, kao i zaštita ugrađene i instalirane opreme od utjecaja radova na objektu (zaštita od prašine, oštećivanja i sl.), prijevoz opreme, materijala i alata na gradilište i postavljanje na mjesto ugradnje, te odvoz preostalog s gradilišta.</t>
  </si>
  <si>
    <t>Izvoditelj je odgovoran za točno iskolčavanje trase cjevovoda vodovoda i kanalizacije (temeljni i vanjski razvod) neposredno prije početka radova sa označavanjem svih važnih točaka, mjesta revizijskih okana, zasunskih komora, nadzemnih hidranata i lomova trase na terenu u odnosu prema podacimma koji su dani u ovom projektu.</t>
  </si>
  <si>
    <t xml:space="preserve">Izvoditelj je dužan nakon izvedenih radova osigurati geodetski snimak, izrađenog od ovlaštenog geodeta. Stavka uključuje izradu geodetskog snimka, visinskog i položajnog cijelog sustava vodoopskrbe i odvodnje, uključujući cijevi, okna, vanjske hidrante, ..., te izrada kartiranog plana od strane ovlaštenog geodeta. Snimanje cjevovoda se obavlja neposredno nakon završetka tlačne probe i prije zatrpavanja. Elaborati moraju biti ovjereni od nadležnog katastarskog ureda, te predani investitoru, u cjelovitom kartiranom i digitalnom obliku nadležnom komunalnom društvu, te isto tako i u digitalnom obliku za računalo. </t>
  </si>
  <si>
    <t>Izvoditelj je dužan organizirati kontrolu kvalitete radova te provoditi potrebna testiranja i ispitivanja kvalitete materijala i opreme koja se ugrađuje, a u skladu sa postojećim važećim zakonima i propisima.</t>
  </si>
  <si>
    <t>Izvoditelj je dužan organizirati ispitivanje vodovodne instalacije na protočnost i nepropusnost; dezinfekciju kompletne vodovodne mreže od strane ovlaštene tvrtke; bakteriološku analizu uzoraka vode iz cjevovoda nakon dezinfekcije; funkcionalno ispitivanje vanjske i unutarnje hidrantske mreže te pribavljanje atesta o zadovoljavanju protupožarnih propisa; Ispitivanje instalacije vanjske kanalizacije kao ispitivanje kanalizacijskih okana na nepropusnost, protočnost spojeva i uređaja i funkcionalnost uz dobivene ateste od strane ovlaštene tvrtke.</t>
  </si>
  <si>
    <t>O obavljenom ispitivanju izvoditelj je dužan posjedovati ateste odnosno potvrde o sukladnosti, dokaze o uporabljivosti ugrađenih građevnih proizvoda, certifikat sukladnosti ugrađenih građevnih proizvoda i isprave i na traženje investitora ih predočiti, a sve sukladno važećim hrvatskim i europskim normama.</t>
  </si>
  <si>
    <t>Izvoditelj je dužan prije tehničkog pregleda osigurati svu potrebnu dokumentaciju i ateste koji će biti propisana svom tada važećom zakonskom regulativom.</t>
  </si>
  <si>
    <t>U obvezi izvoditelja je izrada projekta izvedenog stanja, kojim se definiraju i grafički prikazuju svi izvedeni i ugrađeni elementi a prema stvarnim izmjerama na licu mjesta u toku izvođenja i sve izmjene i dopune nastale u toku građenja u odnosu na glavni i izvedbeni projekt. Dokumentaciju ovjerava izvoditelj i predaje investitoru.</t>
  </si>
  <si>
    <t>Smatra se da je izvođač prije davanja ponude obišao i detaljno pregledao gradilište i okolicu i da se upoznao s postojećim cestama i ostalim prometnicama, da je upoznao sve bitne elemente koji imaju utjecaj na organizaciju gradilišta.</t>
  </si>
  <si>
    <t>Kao i to da je ispitao i provjerio postojeće izvore za snadbijevanje materijalom, kao i sve ostale okolnosti koje utječu na izvođenje radova, da se upoznao s plaćanjem taksa, poreza i ostalih izdataka koji su propisani, da je u svemu proučio dokumentaciju za ustupanje radova, da je došao do svih potrebnih podataka koji utječu na izvođenje radova te da je na osnovi svega toga podnio svoju ponudu.</t>
  </si>
  <si>
    <t>Prema tome, izvođač nema pravo zahtijevati povećanje cijene ili drugu naknadu, pozivajući se da u vrijeme davanja nije bio upoznat s prilikama na gradilištu.</t>
  </si>
  <si>
    <r>
      <t>Demontaža postojećih poklopaca i pripadajućih okvira na postojećim revizijskim oknima internog kanala, u zoni obuhvata. U stavku ulazi: demontaža poklopca i pripadajućeg okvira, razbijanje ili dobetoniravanje postojećeg okna ovisno o visinama nove kolničke/pješačke konstrukcije, odvoz na odlagalište sa kompletnim otpadom sa gradilišta ili zasebno udaljenosti do 15km, te sav potreban materijal i rad. (</t>
    </r>
    <r>
      <rPr>
        <i/>
        <sz val="10"/>
        <rFont val="Calibri"/>
        <family val="2"/>
        <charset val="238"/>
        <scheme val="minor"/>
      </rPr>
      <t>Dobava i ugradnja novog poklopca je u zasebnoj stavci</t>
    </r>
    <r>
      <rPr>
        <sz val="10"/>
        <rFont val="Calibri"/>
        <family val="2"/>
        <charset val="238"/>
        <scheme val="minor"/>
      </rPr>
      <t>) 
Obračun po komadu.</t>
    </r>
  </si>
  <si>
    <r>
      <rPr>
        <b/>
        <sz val="10"/>
        <color indexed="8"/>
        <rFont val="Calibri"/>
        <family val="2"/>
        <charset val="238"/>
        <scheme val="minor"/>
      </rPr>
      <t>infiltracijski sustav 1</t>
    </r>
    <r>
      <rPr>
        <sz val="10"/>
        <color indexed="8"/>
        <rFont val="Calibri"/>
        <family val="2"/>
        <charset val="238"/>
        <scheme val="minor"/>
      </rPr>
      <t xml:space="preserve">
Dimenzije sustava trebaju biti Š×V×D= 4,2×1,22×9,64 m, a minimalna korisna zapremnina 47 m3.
Projektom predviđena upotreba 1 uljevnog okna integrirana u sustav i 2 inspekcijska okna (minimalni svijetli promjer okna 30cm), te detaljom definirana količina inspekcijskih priključaka za pristup u sustav njegovu kontrolu i održavanje (minimalni svijetli promjer 15cm). Prije montaže izvršiti izradi zacijevljenja upojnih bušotina, ukupno dvije zacijevljene bušotine.</t>
    </r>
  </si>
  <si>
    <r>
      <rPr>
        <b/>
        <sz val="10"/>
        <color indexed="8"/>
        <rFont val="Calibri"/>
        <family val="2"/>
        <charset val="238"/>
        <scheme val="minor"/>
      </rPr>
      <t>infiltracijski sustav 2</t>
    </r>
    <r>
      <rPr>
        <sz val="10"/>
        <color indexed="8"/>
        <rFont val="Calibri"/>
        <family val="2"/>
        <charset val="238"/>
        <scheme val="minor"/>
      </rPr>
      <t xml:space="preserve">
Dimenzije sustava trebaju biti Š×V×D= 4,2×1,22×15,06 m, a minimalna korisna zapremnina 73 m3.
Projektom predviđena upotreba 1 uljevnog okna integrirana u sustav i 3 inspekcijskih okana (minimalni svijetli promjer okna 30cm), te detaljom definirana količina inspekcijskih priključaka za pristup u sustav njegovu kontrolu i održavanje (minimalni svijetli promjer 15cm). Prije montaže izvršiti izradi zacijevljenja upojnih bušotina, ukupno dvije zacijevljene bušotine</t>
    </r>
  </si>
  <si>
    <t>U stavku ulazi dobava, donos i ugradnja vodovodnih cijevi, sve potrebne spojnice, redukcije, koljena, T-komade, sav potrebni pričvrsni i zaštitno-izolacijski materijal te rad.
Obračun se vrši po m.</t>
  </si>
  <si>
    <t>U stavku ulazi dobava, donos i spuštanje PVC-U kanalizacijskih cijevi u rov, polaganje po niveleti, te spajanje na naglavak preko gumenih prstena (uključivo nabava gumenih prstena), raznošenje PVC cijevi sa gradilišne deponije uzduž trase do mjesta ugradnje, te sav potreban materijal i rad. Obračun po m.</t>
  </si>
  <si>
    <r>
      <t xml:space="preserve">Nabava i doprema polipropilenske (PP) troslojne glatke punostijene kanalizacijske cijevi, minimalne klase čvrstoće SN8, za vanjski razvod odvodnje iz kuhinje. Cijevi trebaju imati tri sloja (vanjski, središnji i unutrašnji) i </t>
    </r>
    <r>
      <rPr>
        <b/>
        <sz val="10"/>
        <rFont val="Calibri"/>
        <family val="2"/>
        <charset val="238"/>
        <scheme val="minor"/>
      </rPr>
      <t>brtvene prstene izrađene iz NBR sa visokom otpornošću na ulje i masti</t>
    </r>
    <r>
      <rPr>
        <sz val="10"/>
        <rFont val="Calibri"/>
        <family val="2"/>
        <charset val="238"/>
        <scheme val="minor"/>
      </rPr>
      <t>. Slojevi trebaju osiguravati visoku tvrdoću gornje površine, visoku otpornost na udarce i pri niskim temperaturama (ispod -10 [°C]), visoku termičku i kemijsku otpornost, te visoku otpornost na habanje. Cijevi se polažu na pješčanu posteljicu sukladno naputcima proizvođača, te se spajaju pomoću integriranih utičnih kolčaka s uloženim brtvenim prstenom od sintetičkog kaučuka. Cijev mora ležati na posteljici jednoliko cijelom dužinom. Cijevi su sukladne sa normom ÖNR 20513 ili jednakovrijedna. Svi brtveni elementi trebaju biti izrađeni u skladu s EN 681-1 ili jednakovrijedna.</t>
    </r>
  </si>
  <si>
    <t>U stavku ulazi dobava, donos i spuštanje PP kanalizacijskih cijevi u rov, polaganje po niveleti, te spajanje na naglavak preko gumenih prstena (uključivo nabava gumenih prstena), raznošenje cijevi sa gradilišne deponije uzduž trase do mjesta ugradnje, te sav potreban materijal i rad. Obračun po m.</t>
  </si>
  <si>
    <t>U stavku ulazi dobava, donos i ugradnja kanalice i sav potreban materijal i rad. 
Obračun po m.</t>
  </si>
  <si>
    <t>Izrada 4 zacijevljenih upojnih bušotina za dubinksu infiltraciju voda iz infiltracijskih polja u propusne geološke slojeve.
Stavka uključuje izradu bušotina promjera min. 110 mm do dubine na kojoj se ne zatekne propusan sloj (kaverna), dobavu cijevi i zacijevljenje izrađenih bušotina perforiranim cijevima DN100 min. SN4 s perforacijama min. širine 1,2mm, minimalne upojne površine ≥ 50cm2/m' kojima se sprečava naknadno urušavanje bušotina zbog ispiranja. 
Stavka uključuje i ispitivanje hidrauličkog kapaciteta bušotina (min. po 3 za svaku upojnu građevinu) kako bi se izvršila kontrola hidrauličkog proračuna infiltracije i prema dobivenim rezultatima definirao točno potreban broj bušotina za svaku upojnu građevinu.
Mikrolokaciju bušotina treba potvrditi nadzorni inženjer prije početka radova a sve prema detaljima iz projekta.
Obračun radova po 1m bušotine.</t>
  </si>
  <si>
    <t>Debljinu izolacije odrediti prema debljini cijevi. Za cijevi hladne vode debljina izolacije iznosi 1/3 debljine cijevi. Za toplu vodu i cirkulaciju tople vode u grijanim prostorima debljina izolacije iznosi 1/3 debljine cijevi, a u ne grijanim 2/3. Sve fitinge i fasonske komade potrebne za kvalitetnu ugradnju cijevi izvoditelj će ubrojiti u cijenu cijevi. Prilikom ugradnje pridržavati se uputa proizvođača.</t>
  </si>
  <si>
    <t>U spuštenim stropovima požarnih puteva ugraditi toplinsku izolaciju vatrootpornosti do 120 min proizvod (-maksimalna (min.) radna temperatura +110°C (-50°C), reakcija na vatru za cijevi BL-S3, d0, ponašanje u požaru: samostalno gašenje, nekapajući i ne širi plamen).</t>
  </si>
  <si>
    <t>Debljinu izolacije odrediti prema debljini cijevi. Za cijevi hladne vode debljina izolacije iznosi 1/3 debljine cijevi. Za toplu vodu i cirkulaciju tople vode u grijanim prostorima debljina izolacije iznosi 1/3 debljine cijevi, a u ne grijanim 2/3.</t>
  </si>
  <si>
    <t>Toplinska izolacija vodovodnih cijevi u instalacijskim kanalima i spuštenim stropovima izvest će se izolacijom sa strukturom zatvorenih ćelija. 
U spuštenim stropovima požarnih puteva ugraditi toplinsku izolaciju vatrootpornosti do 120 min.</t>
  </si>
  <si>
    <t xml:space="preserve">Nabava, doprema i montaža višeslojnih PE-Xc/Al/PE-RT cijevi, za etažni razvod sanitarne tople i hladne vode, te cirkulacije tople vode. Cijevi ugraditi od glavnih ventila do trošila.
Način spajanja  je patentiranom tehnikom putem stezne navlake koja omogućava spoj bez O-prstena pri istovremeno velikom unutarnjem promjeru.
</t>
  </si>
  <si>
    <t>U stavku ulazi dobava, donos i spuštanje PVC-U kanalizacijskih cijevi u rov, polaganje po niveleti, te spajanje na naglavak preko gumenih prstena (uključivo nabava gumenih prstena), raznošenje PVC cijevi sa gradilišne deponije uzduž trase do mjesta ugradnje zajedno sa svim potrebnim materijalom i radom. Obračun se vrši po m.</t>
  </si>
  <si>
    <t xml:space="preserve">Dobava, donos i montaža toplinske izolacije za ugradnju na oborinske vertikale u objektu.
U stavku ulazi: dobava, donos i montaža toplinske izolacije na oborinske vertikale cijelom dužinom do izlaska iz objekta. Izolacija se izvodi pripadajućim izolacijskim materijalima, u debljini od min 15mm. U cijenu uključiti sav potreban materijal i rad. Izolaciju ugraditi prema uputama proizvođača. Obračun se vrši po m. </t>
  </si>
  <si>
    <t>Dobava, donos i ugradnja podnog odvoda DN50 - horizontalni sa primus sifonom, bočnim priključkom DN40/50, protokom 0,50 l/s, prirubnicom za prihvat odgovarajućeg pribora za spoj sa hidroizolacijom, mokrim umetkom zatvarača zadaha sa protupovratnim osiguračem, nastavnim okvirom podesivim po visini 12 - 70 mm / 123 x 123 mm sa mogućnošću odvodnje procjedne vode sa hidroizolacije, vidljivim dijelom sa INOX okvirom i nosačem za umetanje pločice 104 x 104 x 12  mm nosivosti 300 kg. Prilikom spajanja na hidroizolaciju potrebno je upotrijebiti odgovarajući proizvod za spoj sa hidroizolacijom. U stavku ulazi: dobava, donos i ugradnja plastičnih podnih odvoda, izvedba priključaka na dovodnu i odvodnu cijev, izrada spoja hidroizolacije uključujući sav potreban materijal i rad. Obračun po komadu.</t>
  </si>
  <si>
    <t>Dobava, donos i ugradnja priključnog sifona za opremu kuhinje (sudoper, caffe aparat, ledomat, tehnološki priključci i sl.). Sifon ugraditi u slojevima poda, odnosno u zidu ovisno o uređaju.  U stavku ulazi dobava, donos i ugradnja sifona, izvedba priključaka na dovodnu i odvodnu cijev i sav potreban materijal i rad. Obračun po komadu.</t>
  </si>
  <si>
    <t>Dobava, donos i ugradnja velikog podnog odvoda DN110 - horizontalni, sa protokom 4,20 l/s, sa pjeskolovom, suhim zatvaračem zadaha otpornim na smrzavanje, prirubnicom za prihvat odgovarajućeg pribora za spoj sa hidroizolacijom, nastavnim lijevano željeznim okvirom podesivim po visini 55 - 130 mm / 260 x 260 mm sa mogućnošću odvodnje procjedne vode sa hidroizolacije, uljevnom lijevano željeznom rešetkom 226 x 226 mm nosivosti 12.500 kg. Prilikom spajanja na hidroizolaciju potrebno je upotrijebiti odgovarajući proizvod za spoj sa hidroizolacijom. U stavku ulazi: dobava, donos i ugradnja plastičnih podnih odvoda, izvedba priključaka na dovodnu i odvodnu cijev, izrada spoja hidroizolacije uključujući sav potreban materijal i rad. Obračun po komadu.</t>
  </si>
  <si>
    <t xml:space="preserve">Dobava i nasipavanje terena zdravim materijalom iz iskopa i zamjenskim šljunčano-kamenim materijalom. Materijal za izradu nasipa razastire se u slojevima od 20-30 cm, te nabija mehaničkim sredstvima. Svaki nabijeni sloj mora se ispitati, a sljedeći nanositi samo onda ako je prethodni dao dobre rezultate. Za nasipe koji se rade od miješanog materijala vrši se kontrola zbijenosti pojedinih slojeva sa kružnom pločom promjera 30 cm. Traži se modul stišljivosti MS=40 MN/m2, sa izdavanjem potrebnih atesta. Ispitivanje pločom treba vršiti na materijalima čije su vlažnosti optimalne. U jediničnu cijenu je uključena nabava nasipnog materijala, prijevoz do mjesta ugradnje, ugradnja i sav potreban materijal i rad za potpuno dovršenje opisanog rada prema OTU II. 2-09-2.
</t>
  </si>
  <si>
    <t>Ova stavka obuhvaća:
- dobava i dovoz zdravog materijala sa deponija, ili sa nekog drugog mjesta, uključivo utovar i istovar iz kamiona
- nasipavanje u slojevima cca 30 cm debljine.
- strojno nabijanje do potrebne zbijenosti.
- planiranje terena ispod svih površina sa točnosti ±5 cm.
- sva potrebna mjerenja i ispitivanja sa pribavljanjem potrebnih atesta.</t>
  </si>
  <si>
    <t xml:space="preserve">Čišćenje objekta u toku gradnje i završno čišćenje i pranje  prije primopredaje. </t>
  </si>
  <si>
    <t xml:space="preserve">U ovoj stavci treba ponuditi kompletne troškove rada, transporta i materijala za čišćenje koje obuhvaća sljedeće:
- grubo zidarsko čišćenje objekta u svim fazama građenja s odvozom šute i otpadaka. </t>
  </si>
  <si>
    <t>Fino čišćenje i pranje svih keramičkih podova, zidova, te  kamenih podova, pranje svih stakala, vrata i  prozora, svih prostora prije predaje objekta.</t>
  </si>
  <si>
    <t xml:space="preserve">Obračun po m2 očišćene površine.  </t>
  </si>
  <si>
    <t>Obračun se vrši u m3 iskopanog materijala u sraslom stanju.</t>
  </si>
  <si>
    <t>Obračun po m3 navezene plodne zemlje.</t>
  </si>
  <si>
    <t>Nabava, doprema i razastiranje mineralnog malča krupnoće 16-32 mm u sloju debljine 10 cm na dijelovima predviđenim projektom. Obračun po m3 ugrađenog materijala.</t>
  </si>
  <si>
    <t>Obračun se vrši po m ugrađenog rubnjaka.</t>
  </si>
  <si>
    <t>Uz svaku stavku troškovnika (predmjera) pored interne oznake stavke navedena je u zagradi odnosna točka prema Općim tehničkim uvjetima (OTU), koje su izdale Hrvatske ceste - Hrvatske autoceste (Zagreb, izdanje 2001. godine).
Obveza je Izvoditelja točno i potpuno pridržavanje svih normi (HRN) navedenih u Općim tehničkim uvjetima bez obzira što se poimence ne navode u stavkama (v.OTU odg.st.).</t>
  </si>
  <si>
    <t>Obračunato po m2 stvarno uklonjenih slojeva kolničke konstrukcije bez obzira na debljinu.</t>
  </si>
  <si>
    <t>Obračunato po m porušenog rubnjaka.</t>
  </si>
  <si>
    <t>NAPOMENA: prije rušenja treba slivnik očistiti i provjeriti funkcionalnost te po odluci nadzora prići rušenju.</t>
  </si>
  <si>
    <t>Obračun po m3 iskopa</t>
  </si>
  <si>
    <t>Obračun  po 1 m3 ugrađenog nasipa zbijenog na Ms=40 MN/m2, prema nagibu iz projekta Sz ≥ 100%, nasip do razine posteljice od kamena ili šljunka sve do potpune pogonske gotovosti.</t>
  </si>
  <si>
    <t>- nasip do razine posteljice prometnih, pješačkih i parkirališnih površina , Ms=40 MN/m2</t>
  </si>
  <si>
    <t>Obračun po m2 uređenog temeljnog tla.</t>
  </si>
  <si>
    <t>Obračun po m2 uređenog temeljnog tla s postavljenim geotekstilom.</t>
  </si>
  <si>
    <t>Zbijanje tako da se postigne zbijenost od 100% prema standardnom Proctorovom postupku, odnosno Ms&gt;25 MN/m2 mjereno kružnom pločom r = 30 cm pri optimalnoj vlažnosti materijala.</t>
  </si>
  <si>
    <t>Obračun po m2 uređene i zbijene posteljice.</t>
  </si>
  <si>
    <t>Zahtjevana zbijenost za kolnik sa asfaltnim  zastorom Ms=80 MN/m2, a za pješačke površine Ms=40 MN/m2.</t>
  </si>
  <si>
    <t>Obračun po m3 ugrađenog materijala u zbijenom stanju.</t>
  </si>
  <si>
    <t>d = 40 cm, kolnik, Ms≥80 MN/m2, granulacija 0/63mm</t>
  </si>
  <si>
    <t>d = 30 cm, ispod opločnika, Ms≥40 MN/m2, granulacija 0/63mm</t>
  </si>
  <si>
    <t>- rizla 2-4 mm ili 4-8 mm, minimalna zbijenost Ms≥50 MN/m2</t>
  </si>
  <si>
    <t>Obračun po m3 ugrađenog tamponskog sloja u zbijenom stanju.</t>
  </si>
  <si>
    <t>i tehničkim svojstvima i zahtjevima za građevne proizvode za proizvodnju asfaltnih mješavina i za asfaltne slojeve kolnika.</t>
  </si>
  <si>
    <t>Obračum po m potpuno izrađenog rigola.</t>
  </si>
  <si>
    <t>Obračun po m postavljenog rubnjaka.</t>
  </si>
  <si>
    <t>OPĆI UVJETI - ELEKTRIČNE INSTALACIJE</t>
  </si>
  <si>
    <t>U svaku stavku opreme potrebno je predvidjeti dobavu, montažu,  spajanje i funkcionalno ispitivanje. U cijenu uračunati sitni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Estetske i tehničke karakteristike moraju odgovarati predviđenom proizvodu uz odstupanja po dimenzijama koja su navedena u opisu svjetiljki. Prije narudžbe u dogovoru s projektantom i nadzornim inženjerom odrediti tip, boju i konačnu dispoziciju rasvjetnih tijela, te konzultirati glavnog projektanta (provjera tipa spuštenog stropa i dispozicije svjetiljki) i projektanta el. instalacija.</t>
  </si>
  <si>
    <t>Obračunato  po m3 otkopanog rova, uključivo zatrpavanje šljunkom sa potrebnim zbijanjem.</t>
  </si>
  <si>
    <t>NYY-J 5x10 mm2</t>
  </si>
  <si>
    <t>NYY-J 5x6 mm2</t>
  </si>
  <si>
    <t>NYY-J 5x4 mm2</t>
  </si>
  <si>
    <t>NYY-J 5x2,5 mm2</t>
  </si>
  <si>
    <r>
      <t>NYY-J 5x1,5 mm2</t>
    </r>
    <r>
      <rPr>
        <vertAlign val="superscript"/>
        <sz val="10"/>
        <rFont val="Calibri"/>
        <family val="2"/>
        <charset val="238"/>
        <scheme val="minor"/>
      </rPr>
      <t xml:space="preserve"> </t>
    </r>
  </si>
  <si>
    <t>NYY-J 3x1,5 mm2</t>
  </si>
  <si>
    <t>N2XH-J 4x185 mm2</t>
  </si>
  <si>
    <t>N2XH-J 1x95 mm2</t>
  </si>
  <si>
    <t>N2XH-J 4x150 mm2</t>
  </si>
  <si>
    <t>N2XH-J 5x25 mm2</t>
  </si>
  <si>
    <t>NHXMH-J 5x6 mm2</t>
  </si>
  <si>
    <t>NHXMH-J 3x6 mm2</t>
  </si>
  <si>
    <t>NHXMH-J 5x4 mm2</t>
  </si>
  <si>
    <t>NHXMH-J 3x4 mm2</t>
  </si>
  <si>
    <t>NHXMH-J 5x2,5 mm2</t>
  </si>
  <si>
    <t>NHXMH-J 3x2,5 mm2</t>
  </si>
  <si>
    <t>NHXMH-J 7x1,5 mm2  (PPZ)</t>
  </si>
  <si>
    <r>
      <t>NHXMH-J 5x1,5mm2</t>
    </r>
    <r>
      <rPr>
        <vertAlign val="superscript"/>
        <sz val="10"/>
        <rFont val="Calibri"/>
        <family val="2"/>
        <charset val="238"/>
        <scheme val="minor"/>
      </rPr>
      <t xml:space="preserve">  </t>
    </r>
    <r>
      <rPr>
        <sz val="10"/>
        <rFont val="Calibri"/>
        <family val="2"/>
        <charset val="238"/>
        <scheme val="minor"/>
      </rPr>
      <t>(sigurnosna rasvjeta, emp i sl.)</t>
    </r>
  </si>
  <si>
    <t>NHXMH-J 4x1,5 mm2</t>
  </si>
  <si>
    <t>NHXMH-J 3x1,5 mm2</t>
  </si>
  <si>
    <t>LiHCH 2x0.75 mm2</t>
  </si>
  <si>
    <t>LiHCH 3x0.75 mm2</t>
  </si>
  <si>
    <t>LiHCH 4x0.75 mm2</t>
  </si>
  <si>
    <t>LiHCH 7x0.75 mm2</t>
  </si>
  <si>
    <t>LiHCH 10x0.75 mm2</t>
  </si>
  <si>
    <t>LiHCH 12x0.75 mm2</t>
  </si>
  <si>
    <t>LiHCH 2x1.5 mm2</t>
  </si>
  <si>
    <t>NHXH FE180 E90 5x6 mm2 (sprinkler)</t>
  </si>
  <si>
    <t>NHXH FE180 E90 3x2,5 mm2 (za klizna vrta)</t>
  </si>
  <si>
    <t>NHXH E30 4x1,5mm2  (isključenje u nuždi)</t>
  </si>
  <si>
    <t>NHXH E30 3x1,5mm2  (isključenje u nuždi kotlovnica)</t>
  </si>
  <si>
    <t>H05Z-K 6 mm2</t>
  </si>
  <si>
    <t>H05Z-K 16 mm2</t>
  </si>
  <si>
    <t>Dobava i isporuka s polaganjem vatrootpornog kabela za napajanje CDP-a NHXH FE180 E30 3x2,5mm2.</t>
  </si>
  <si>
    <t>1) betonski opločnici protuklizne površinske obrade, polagani s otvorenim procjednim reškama (2200 kg/m3). Opločnici su od prešanog betona, dimenzija 40x60x8,0cm i sljedećih kakarteristika: čvrstoća pri savijanju - razred U (≥5,0 N/mm2), apsorpcija vode - razred B (≤ 6%), otpornost na mraz i sol nakon 28ciklusa - razred D (gubitak mase ≤1,0kg/m2), otpornost na habanje  - razred I (≤20mm), završna obrada -pjeskarena crna.</t>
  </si>
  <si>
    <t>Dobava i postava  tipske zidne kutne letvice (sokla) , visine 6 cm, od aluminija; boja natur aluminij.</t>
  </si>
  <si>
    <t>Dobava i postava  tipske zidne kutne letvice (sokla) , visine 15 cm, od aluminija; boja natur aluminij.</t>
  </si>
  <si>
    <t xml:space="preserve">Zemljani materijal koji se dobije prilikom izvođenja radova vlasništvo je izvođača radova, dok su eventualni nalazi povijesne vrijednosti društveno vlasništvo.
</t>
  </si>
  <si>
    <t xml:space="preserve">Betoniranje temelja vanjskih stubišta i zidova u zemlji i dijelomično u oplati, dimenzija prema projektu betonom razreda tlačne čvrstoće C25/30. Stavka obuhvaća izradu i postavu oplate te nabavu, transport, ugradnju i njegu betona, uz potrebna ispitivanja i dokaze kvalitete. U cijenu uključena samo djelomična izrada oplate temelja u zemljnom dijelu iskopa. Stavka obuhvaća nabavu, transport, ugradnju betona, sa svim potrebnim podupiranjima i oplatom te potrebna. Obračun po m3 ugrađenog betona i m2 izvedene oplate. </t>
  </si>
  <si>
    <t xml:space="preserve">Betoniranje vanjskih zidova - dijelomično u oplati, dimenzija prema projektu betonom razreda tlačne čvrstoće C25/30. Stavka obuhvaća izradu i postavu oplate te nabavu, transport, ugradnju i njegu betona, uz potrebna ispitivanja i dokaze kvalitete. Stavka obuhvaća nabavu, transport, ugradnju betona, sa svim potrebnim podupiranjima i oplatom te potrebna. Obračun po m3 ugrađenog betona i m2 izvedene oplate. </t>
  </si>
  <si>
    <t xml:space="preserve">Betonski L elementi se postavljaju prema izvedbenom projektu na prostore vanjskih stubišta, te se polaže na cementni mort d=2cm. </t>
  </si>
  <si>
    <t>5.12.</t>
  </si>
  <si>
    <t>Izvođač je dužan prije izvedbe izraditi radioničku dokumentaciju prema stvarnoj izmjeri otvora na gradilištu. Radioničku dokumentaciju sa svim potrebnim detaljima i uzorcima treba prije izvedbe odobriti projektant i investitor.</t>
  </si>
  <si>
    <t xml:space="preserve">Vrsta, dimenzije, boja i uzorak keramičkih pločica prema izboru projektanta i investitora.
</t>
  </si>
  <si>
    <t xml:space="preserve">Betoniranje temeljnih ploča debljine 60 cm u zemlji i dijelomično u oplati, dimenzija prema projektu betonom razreda tlačne čvrstoće C25/30. Stavka obuhvaća izradu i postavu oplate te nabavu, transport, ugradnju i njegu betona, uz potrebna ispitivanja i dokaze kvalitete. U cijenu uključena samo djelomična izrada oplate temelja u zemljnom dijelu iskopa. Stavka obuhvaća nabavu, transport, ugradnju betona, sa svim potrebnim podupiranjima i oplatom te potrebna. Obračun po m3 ugrađenog betona i m2 izvedene oplate. </t>
  </si>
  <si>
    <t xml:space="preserve">Betoniranje armiranobetonske podne ploče poda prizemlja debljine 10,0 cm betonom razreda tlačne čvrstoće C25/30, frakcije 0-16 mm. Stavka obuhvaća nabavu, transport, ugradnju betona, sa svim potrebnim podupiranjima i oplatom te potrebna ispitivanja i dokaze kvalitete. Obračun po m3 ugrađenog betona i m2 izvedene oplate. </t>
  </si>
  <si>
    <t xml:space="preserve">Betoniranje armiranobetonske podne ploče poda prizemlja debljine 15,0 cm-16,0 cm betonom razreda tlačne čvrstoće C25/30, frakcije 0-16 mm. Stavka obuhvaća nabavu, transport, ugradnju betona, sa svim potrebnim podupiranjima i oplatom te potrebna ispitivanja i dokaze kvalitete. Obračun po m3 ugrađenog betona i m2 izvedene oplate. </t>
  </si>
  <si>
    <t>Betoniranje armiranobetonskih stupova prizemlja dimenzija 50x50 cm betonom razreda tlačne čvrstoće C25/30, frakcije 0-16 mm. Stavka obuhvaća nabavu, transport, ugradnju betona, sa svim potrebnim podupiranjima i oplatom te potrebna ispitivanja i dokaze kvalitete. Obračun po m3 ugrađenog betona i m2 izvedene oplate.</t>
  </si>
  <si>
    <t>Betoniranje armiranobetonskih greda stropne ploče prizemlja dimenzija 30x50 cm betonom razreda tlačne čvrstoće C25/30, frakcije 0-16 mm. Stavka obuhvaća nabavu, transport, ugradnju betona, sa svim potrebnim podupiranjima i oplatom te potrebna ispitivanja i dokaze kvalitete. Obračun po m3 ugrađenog betona i m2 izvedene oplate.</t>
  </si>
  <si>
    <t>Betoniranje armiranobetonske stropne ploče prizemlja debljine 22,0 cm betonom razreda tlačne čvrstoće C25/30, frakcije 0-16 mm. Stavka obuhvaća nabavu, transport, ugradnju betona, sa svim potrebnim podupiranjima i oplatom te potrebna ispitivanja i dokaze kvalitete. Obračun po m3 ugrađenog betona i m2 izvedene oplate.</t>
  </si>
  <si>
    <t>Betoniranje armiranobetonske stropne ploče kata tehničke etaže debljine 22,0 cm betonom razreda tlačne čvrstoće C25/30, frakcije 0-16 mm. Stavka obuhvaća nabavu, transport, ugradnju betona, sa svim potrebnim podupiranjima i oplatom te potrebna ispitivanja i dokaze kvalitete. Obračun po m3 ugrađenog betona i m2 izvedene oplate.</t>
  </si>
  <si>
    <t>Betoniranje laganog betona na krovu 800kg/m3 u padu min 1%, debljine 3-6 cm betonom razreda tlačne čvrstoće C25/30, frakcije 0-16 mm. Stavka obuhvaća nabavu, transport, ugradnju betona, sa svim potrebnim podupiranjima i oplatom te potrebna ispitivanja i dokaze kvalitete. Obračun po m3 ugrađenog betona i m2 izvedene oplate.</t>
  </si>
  <si>
    <t>Betoniranje laganog betona na krovu 800 kg/m3 u padu 3-12 cm betonom razreda tlačne čvrstoće C25/30, frakcije 0-16 mm. Stavka obuhvaća nabavu, transport, ugradnju betona, sa svim potrebnim podupiranjima i oplatom te potrebna ispitivanja i dokaze kvalitete. Obračun po m3 ugrađenog betona i m2 izvedene oplate.</t>
  </si>
  <si>
    <t>Zapunjavanje produžnim cemnetno vapenim mortom svih većih pukotina i oštećenja na ziđu uzrokovanim diferencijalnim slijeganjem temelja objekta,te manjih dijelova slabog ziđa koje je potrebno zamijeniti i ojačati.</t>
  </si>
  <si>
    <t>OPĆE NAPOMENE:
Prije davanja ponude preporuka je da ponuđač pregleda projekt i mjesto izgradnje. Stavke sadrže nabavu, dopremu, montažu i ugradnju sa svim potrebnim radom, strojevima, alatom kao i materijalom i priborom. 
"Nabava" ("dobava") obuhvaća troškove utovara, istovara, transporta do izvoditeljevog stovarišta – privremene deponije, te carinske i sve druge zakonom propisane pristojbe i poreze.
"Ugradnja", ("ugradba") obuhvaća utovar na izvoditeljevom stovarištu – privremenoj deponiji, lokalni transport i istovar na mjestu ugradnje, kao i sve radove, materijal, te opremu potrebnu za potpuno izvršenje posla.
"Izrada" ("izvedba") obuhvaća radove na nabavi i ugradnji.
"Odvoz na trajnu deponiju" obuhvaća utovar, transport do trajne deponije, istovar, razastiranje, planiranje i sve eventualne ostale radove na deponiji preme uvjetima vlasnika deponije, te taksu (naknadu) za deponiranje.
Sve radove izvoditi u skladu s tehničkim uvjetima koji su sastavni dio glavnog/izvedbenog projekta.</t>
  </si>
  <si>
    <t>Dobava materijala i postava razdjelnog sloja, geotekstil gustoće 100-200 g/m2, u svrhu razdvajanja temeljnog tla i lomljenog kamena.</t>
  </si>
  <si>
    <t>OPĆE NAPOMENE:
Prije davanja ponude preporuka je da ponuđač pregleda projekt i mjesto izgradnje. Stavke sadrže nabavu, dopremu, montažu i ugradnju sa svim potrebnim radom, strojevima, alatom kao i materijalom i priborom. Radove na kanalizaciji potrebno je izvoditi uz striktno poštivanje pravila i normi za kvalitetno izvršenje radova kao i zaštite na radu, a sve u dogovoru s nadzornim inženjerom, projektantom, nadležnim prestavnicima komunalnih instalacija, geomehaničkim inženjerom i inženjerom konstrukcije kod otežanih uvjeta izvođenja.
"Nabava" ("dobava") obuhvaća troškove utovara, istovara, transporta do izvoditeljevog stovarišta – privremene deponije, te carinske i sve druge zakonom propisane pristojbe i poreze.
"Ugradnja", ("ugradba") obuhvaća utovar na izvoditeljevom stovarištu – privremenoj deponiji, lokalni transport i istovar na mjestu ugradnje, kao i sve radove, materijal, te opremu potrebnu za potpuno izvršenje posla.
"Izrada" ("izvedba") obuhvaća radove na nabavi i ugradnji.
"Odvoz na trajnu deponiju" obuhvaća utovar, transport do trajne deponije, istovar, razastiranje, planiranje i sve eventualne ostale radove na deponiji preme uvjetima vlasnika deponije, te taksu (naknadu) za deponiranje.
Sve radove izvoditi u skladu s tehničkim uvjetima koji su sastavni dio glavnog/izvedbenog projekta.</t>
  </si>
  <si>
    <t>Visokoučinkovita štedna kuhinjska napa od plemenitog čelika kvalitete 1.4301, sa sustavom povrata toplinske energije otpadnog zraka pomoću pločastog rekuperatora sa Eurovent certifikatom, temperaturne iskoristivosti i preko 65%. Pločasti rekuperator ima dovoljno male dimenzije, da ga je moguće prati u perilici suđa.
Ovisno o veličini, kuhinjske nape se sastoje od jedne ili više sekcija. Pojedinačnim sekcijama može se prilagoditi nominalni protok zraka na način da se djelovanje nape prilagodi specifičnim karakteristikama toplinskih elemenata ispod svakog dijela.</t>
  </si>
  <si>
    <t>Izvođač je dužan gradilište održavati čistim, a na kraju radova treba izvesti detaljno čišćenje. Nakon dovršenja gradnje predat će Izvoditelj radova posve uređeno gradilište i okolinu predstavniku Investitora uz obveznu prisutnost projektanta. Primjedbe dane od strane projektanta imaju istu težinu kao i primjedbe dane od strane nadzornog inženjera i investitora.</t>
  </si>
  <si>
    <t xml:space="preserve">Prije nabave podnih obloga na gradilište, izvođač je dužan dostaviti investitoru i projektantu na pregled i izbor uzorke.
</t>
  </si>
  <si>
    <t xml:space="preserve">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nadzornog inženjera, investitora i projektanta i zatražiti pojedina objašnjenja.
</t>
  </si>
  <si>
    <t xml:space="preserve">Prije izvedbe radova izvoditelj mora s nadzornim inženjerom, projektantom i investitorom dogovoriti sve detalje i materijale vezane uz izvedbu stolarije, te tek po odobrenju nadzornog  inženjera, projektanta i investitora može početi s radovima.
 </t>
  </si>
  <si>
    <t xml:space="preserve">Ponuđač je dužan nuditi solidan i ispravan rad, na temelju shema i troškovnika, ako koja stavka nije ponuđaču jasna treba prije davanja ponude od investitora tražiti pojašnjenje, naknadno pozivanje na eventualno nerazumjevanje ili manjkavosti opisa neće se priznavati kao dodatni troškovi.
</t>
  </si>
  <si>
    <t>Sve metalne veze i pričvrščenja trebaju biti konstruirana tako da omogućavaju toleranciju prema betonu.</t>
  </si>
  <si>
    <t>Metalna veza preuzima opterećenje fasadnih elemenata tako da ga prenosi na beton i ne smije stvarati hladne mostove. Čeličnu potkonstrukciju potrebno je priključiti na gromobran. Čelična podkonstrukcija ne smije imati s al. profilima direktan kontakt.</t>
  </si>
  <si>
    <t>2.3. Izvođač je dužan prije početka radova projekt provjeriti na licu mjesta i za eventualna odstupanja konzultirati nadzornog inženjera i projektanta.</t>
  </si>
  <si>
    <t>Prije početka radova izvođač treba dostaviti projektantu i investitoru uzorke od svake vrste stakla na odobrenje.</t>
  </si>
  <si>
    <t xml:space="preserve">Vratna krila ostakljena su sigurnosnim staklom - kaljenim. </t>
  </si>
  <si>
    <t xml:space="preserve">Obračun zemljanih radova vrši se po volumenu stvarno izvedenog iskopa ili nasipa. Odvoz i dovoz materijala obračunava se također po volumenu gotovog iskopa ili nasipa, bez dodataka na rastresitost materijala. 
</t>
  </si>
  <si>
    <t xml:space="preserve">Svi bravarski radovi moraju se izvesti prema nacrtima, opisu troškovnika i uputama projektanta i nadzornog inženjera.
</t>
  </si>
  <si>
    <t xml:space="preserve">Prilikom izvedbe potrebno se držati isključivo projekta prilikom odabira materijala, ukoliko slučajno dođe do eventualnih izmjena materijala, te načina izvedbe tijekom gradnje, sve eventualne izmjene moraju se izvršiti isključivo uz pismenu suglasnost investitora, nadzornog inženjera i projektanta.
</t>
  </si>
  <si>
    <t xml:space="preserve">Sve mjere kontrolirati u naravi. Odabranu vrstu kamena kao i način obrade popločenja, stuba, rubnjaka i drugih kamenih detalja potrebno je preko dostavljenih uzoraka tijekom gradnje pisemno potvrditi od strane investitora i projektanta.
U cijenu stavke uključiti sve potrebne predradnje, transporti, pomoćni pribor, skela i sve ostalo potrebno za izvedbu stavke do potpune gotovosti.
</t>
  </si>
  <si>
    <t xml:space="preserve">Izrada radioničke dokumentacije čelične konstrukcije je u obvezi certificiranog izvođača radova.
</t>
  </si>
  <si>
    <t xml:space="preserve">Izrada radioničke dokumentacije za stolarske radove je u obvezi izvođača radova.
</t>
  </si>
  <si>
    <t xml:space="preserve">Izrada radioničke dokumentacije za bravarske radove je u obvezi izvođača radova.
</t>
  </si>
  <si>
    <t xml:space="preserve">Izrada radioničke dokumentacije za fasadnu aluminijsku baravariju je u obvezi izvođača radova.
</t>
  </si>
  <si>
    <t xml:space="preserve">Izrada radioničke dokumentacije za aluminijsku unutarnju baravariju je u obvezi izvođača radova.
</t>
  </si>
  <si>
    <t>Dobava i postava panelne stijene, prednja strana se izvodi sa akustik pločama s linearnim perforacijama (na podkonstrukciji vatrootpornost B1, završna obrada melamin, linearna perforacija 2mm, lamela d=16mm, RAL 9010); bočne strane se izvode sa punim pločama na podkonstrukciji vatrootpornosti B1, završna obrada melamin RAL 9100).</t>
  </si>
  <si>
    <t>Akustik ploče su u RAL-u 9010 vatrootpornosti B1. Predvidjeti sve potrebne elemente za 
pričvršćenje podkonstrukcije na zidani zid. Pozicija unutar postojeće građevine na katu u hodniku.
Predvidjeti brojeve od 1 do 6 za svaku panelnu stijenu i učionicu.</t>
  </si>
  <si>
    <t>Sav okov, kvake i brave dostaviti na odobrenje investitoru i  projektantu.</t>
  </si>
  <si>
    <t>Ploče su jednostruke i montiraju se na nosivu čeličnu potkonstrukciju kvadratičnih profila 80/80/3mm postavljenih na osnom razmaku od 80cm.</t>
  </si>
  <si>
    <t>Dobava materijala i izvedba stropa iznad čelične međukatne konstrukcije u prizemlju iznad predprostora stubišta i lifta oznake 0.11 od lakih kalcij-silikatnih protupožarna građevna ploča, otpornih na vlagu, stabilnih dimenzija, velikog formata i samonosivih.</t>
  </si>
  <si>
    <t>Rubni profil je kaskadni profil 15x8x15x25 boje je po odabiru investirora i projektanta.</t>
  </si>
  <si>
    <t>Minimalne tehničke karakteristike ploče su:</t>
  </si>
  <si>
    <t>Rubni profil je kaskadni profil 15x8x15x25 boje je po odabiru investitora i projektanta.</t>
  </si>
  <si>
    <t>Opšav se izrađuje iz aluminijskog, plastificiranog lima debljine 1,0 mm, RAL 9006.</t>
  </si>
  <si>
    <t>Opšav se izrađuje iz aluminijskog, plastificiranog lima debljine 1,0 mm, RAL 9006 - uskladiti sa bojom pročelja.</t>
  </si>
  <si>
    <t xml:space="preserve">Projektom je predviđeno oblaganje zidova sanitarnih prostora keramičkim pločicama prema dimenzijama u projektu.
</t>
  </si>
  <si>
    <t xml:space="preserve">Sve odredbe ovih uvjeta smatraju se sastavnim dijelom opisa svake pojedine stavke ovog troškovnika. Svaki ponuđač će podnijeti svoju ponudu na primjerku troškovnika u kojeg je ponuditelj dužan upisati svoju jediničnu cijenu za svaku vrstu radova, ukupnu cijenu i ukupnu cijenu u rekapitulaciji za cijeli objekt. 
</t>
  </si>
  <si>
    <t xml:space="preserve">Ponuđač jediničnu cijenu stavke nudi kompletnu, dobavu i ugradnju.
</t>
  </si>
  <si>
    <t xml:space="preserve">CEMENT
Tehnička svojstva i drugi zahtjevi, te potvrđivanje sukladnosti cementa, određuje se odnosno provodi, ovisno o vrsti cementa, prema Tehničkom propisu za građevinske konstrukcije (NN RH br.17/2017). Tehnička svojstva cementa specificiraju se u projektu betona. Važeće norme za cement za beton su:
HRI CEN/TR 14245:2017 ili jednakovrijedna, 
HRN EN 197-1:2012 ili jednakovrijedna, 
HRN EN 197-2:2020 ili jednakovrijedna,
HRN EN 14216:2015 ili jednakovrijedna,
HRN EN 14647:2006 ili jednakovrijedna,
HRN EN 14647:2006/AC:2007 ili jednakovrijedna,
HRN EN 197-1:2012 ili jednakovrijedna.  
Pri betoniranju jedne cjelovite betonske ili AB konstrukcije upotrijebiti isključivo jednu vrstu cementa.
</t>
  </si>
  <si>
    <t xml:space="preserve">VODA iz vodovoda
Voda koja se koristi prilikom pripreme betona mora imati tehnička svojstva i druge zahtjeve, te potvrđivanje prikladnosti vode prema normi HRN EN 1008:2002: Voda za pripremu betona. Isprave o sukladnosti osnovnih materijala - za sve rabljene materijale izvoditelj je dužan priložiti izjave o sukladnosti ili certifikate sukladnosti ili jednakovrijedna.
</t>
  </si>
  <si>
    <t xml:space="preserve">AGREGAT
Za izradu betona predviđa se prirodno granulirani šljunak ili drobljeni agregat. Kameni agregat mora biti dovoljno čvrst i postojan, ne smije sadržavati zemljanih i organskih sastojaka, niti drugih primjesa štetnih za beton i armaturu.   Tehnička svojstva i drugi zahtjevi, te potvrđivanje sukladnosti agregata određuje se odnosno provodi, ovisno o vrsti agregata, prema normama: 
- Agregati za beton: HRN EN 12620:2008 ili jednakovrijedna, 
- Lagani agregati za beton, mort i mort za zalijevanje: HRN EN 13055:2016 ili jednakovrijedna-
</t>
  </si>
  <si>
    <t xml:space="preserve">KONTROLA PROIZVODNJE BETONA
Unutarnja kontrola betona provodit će se prema normi HRN EN 206:2014 ili jednakovrijedna i mora obuhvatiti sve mjere nužne za održavanje i osiguranje svojstava betona.
</t>
  </si>
  <si>
    <t xml:space="preserve">KONTROLNI POSTUPCI KOD UGRADNJE BETONA
Izvoditelj treba prema normi HRN EN 13670:2010 ili jednakovrijedna prije početka ugradnje provjeriti da li je beton u skladu sa zahtjevima iz projekta betonske konstrukcije, te da li je tijekom transporta došlo do promjene njegovih svojstava koja bi bila od utjecaja na tehnička svojstva armiranobetonske betonske konstrukcije.
</t>
  </si>
  <si>
    <t xml:space="preserve">SVJEŽI BETON
Kontrolu svježeg betona izvoditelj treba provoditi pregledom svake otpremnice i vizualnom kontrolom koegzistencije kod svake dopreme (svakog vozila), te kod opravdane sumnje ispitivanjem koegzistencije prema normi HRN EN 12350-2:2019 ili jednakovrijedna (ispitivanje svježeg betona slijeganjem) o čemu treba voditi evidenciju.
</t>
  </si>
  <si>
    <t xml:space="preserve">Primjere i obračun izvršenih radova vršiti će se prema “Prosječnim normama u građevinarstvu” GN-601 ili jednakovrijedna.
</t>
  </si>
  <si>
    <t>Čelik za armiranje u pogledu kvalitete mora odgovarati normama HRN EN 10080:2012 ili jednakovrijedna.
Prilikom isporuke čelika za armiranje isporučitelj je dužan dostaviti ateste kojima se dokazuju projektom zahtijevana svojstva, posebno u pogledu vlačne čvrstoće, duktilnosti i zavarljivosti.
Količine armature u troškovniku su aproksimativne. Točne količine za obračun date su u armaturnim nacrtima.</t>
  </si>
  <si>
    <t xml:space="preserve">U slučaju eventualnih nejasnoća treba se u prvom redu poslužiti odgovarajućim i važećim normativima (građevinske norme). Sve zidarske radove treba izvesti i obračunti po G.N.301 ili jednakovrijedna.
</t>
  </si>
  <si>
    <t xml:space="preserve">Izrada i montaža čelične konstrukcije mora se povjeriti izvođačkoj firmi koja je certificirana za izvođenje čeličnih konstrukcija sukladno HRN EN 1090-1:2012 ili jednakovrijedna.
</t>
  </si>
  <si>
    <t xml:space="preserve">Zaštitu čelične konstrukcije od korozije potrebno je izvesti u svemu prema Izvedbenom projektu konstrukcije - Radionički nacrti čelične konstrukcije, a sukladno HRN EN ISO 12944-1:2018 ili jednakovrijedna i HRN EN ISO 1461:2010 ili jednakovrijedna.
</t>
  </si>
  <si>
    <t xml:space="preserve">Karakteristike polimer bitumenskih hidroizolacijskih traka:
- Debljina 4,0 mm (-10%), HRN EN 1849-1:2002 ili jednakovrijedna
- Vodonepropusnost 60 kPa, HRN EN 1928:2003 Metoda B ili jednakovrijedna
- Vodonepropusnost nakon starenja 60 kPa, HRN EN 1298:2002 ili jednakovrijedna
- Vodonepropusnost nakon djelovanja kemikalija 60 kPa, HRN EN 1298:2002 ili jednakovrijedna
- Ispitivanje reakcije na požar - F, HRN EN 13501-1:2019 ili jednakovrijedna 
- Otpornost na kemikalije - Otporan, HRN EN 1847/13707 Aneks C ili jednakovrijedna
</t>
  </si>
  <si>
    <t xml:space="preserve">Karakteristike hidroizolacijskog premaza:
- Modul elastičnosti: 20,0  N/mm2 
- Vodonepropusnost preko pukotine od 1.0 mm: 120 kPa 
- Prionjivost na podlogu / početna vrijednost i vrijednost nakon sazrijevanja u skladu s normom: 0,7 N/mm2, HRN EN 14891:2017 ili jednakovrijedna
- Vodonepropusnost:  250 kPa, HRN EN 14891:2017 ili jednakovrijedna
- Vodonepropusnost na pozitivni hidrostatski pritisak: 300 kPa, HRN EN 14891:2017
Metoda CESI (prolazi ne prolazi) ili jednakovrijedna
</t>
  </si>
  <si>
    <t xml:space="preserve">Karakteristike traka s uloškom od aluminijske folije:
- Debljina: 2,0 mm(-10%) ,HRN EN 1849-1:2002 ili jednakovrijedna
- Vodonepropusnost: 10 kPa, HRN EN 1931:2003 ili jednakovrijedna
- Paronepropusnost: μ &gt; 450 000, Sd &gt; 750 m, HRN EN 1931:2003 ili jednakovrijedna
- Ispitivanje reakcije na požar: F, 	HRN EN 13501-1:2019 ili jednakovrijedna 
- Otpornost na kemikalije: Otporan, HRN EN 1847/13707 Aneks C ili jednakovrijedna
</t>
  </si>
  <si>
    <t>-  U sklopu slojeva izolacije (osim toplinske gdje to nije drugačije navedeno troškovnikom) treba obavezno izvesti uz bočne vertikalne ili kose plohe holkere, visine minimalno 15 cm bez posebne naplate. Tako izveden prelazni detalj sa svim slojevima izolacije treba završno zaštititi. Ukoliko nije predviđen poseban detalj, treba izvesti holker cementnim mortom 1:1, M-10, deb. oko 3-4 cm, po HRN U.M2.010 ili jednakovrijedna, armiran pocinčanom rabic mrežom, dilatiran svaka 2 m. Sve navedeno treba uračunati u jediničnu cijenu m2 izolacije.</t>
  </si>
  <si>
    <t xml:space="preserve">Hidroizolaciju ravnih ploha treba izvesti tako da se spriječi prodor vode izvan sistema odvodnje u  skladu s odredbama HRN U.N9.053 ili jednakovrijedna, odnosno da pri topljenju leda i snijega voda ne porodire u objekt, u skladu s odredbama HRN U.N9.054 ili jednakovrijedna.
</t>
  </si>
  <si>
    <t xml:space="preserve">OPĆI UVJETI
Toplinsko-izolacijski materijali koji se upotrebljavaju moraju udovoljavati uvjetima slijedećeg niza normi:
HRN EN 13162:2015 Toplinsko-izolacijski proizvodi za zgrade – Tvornički izrađeni proizvodi od mineralne vune (MW) ili jednakovrijedna
HRN EN 13163:2015 Toplinsko-izolacijski proizvodi za zgrade – Tvornički izrađeni proizvodi od ekspandiranog polistirena (EPS) ili jednakovrijedna
HRN EN 13164:2015 Toplinsko-izolacijski proizvodi za zgrade – Tvornički izrađeni proizvodi od ekstrudirane polistirenske pjene (XPS) ili jednakovrijedna
</t>
  </si>
  <si>
    <t xml:space="preserve">Ploče se na zidane zidove lijepe polimerno cementnim ljepilom točkasto i po rubovima ploče te se dodatno mehanički učvršćuju sa 6- 8 spojnica /m2. Prilikom određivanja potrebnog broja spojnica obavezno se pridržavati uputa proizvođača.
Toplinsko-izolacijski materijali koji se upotrebljavaju na pročeljima na pozicijama prekidnih udaljenosti na granicama požarnih sektora moraju udovoljavati uvjetima slijedećeg niza normi:
HRN EN 13162:2015 Toplinsko-izolacijski proizvodi za zgrade – Tvornički izrađeni proizvodi od mineralne vune (MW) ili jednakovrijedna
</t>
  </si>
  <si>
    <t xml:space="preserve">Dijelovi fasadnog kontaktnog sustava tipa ETICS na mjestima prekidnih udaljenosti na pročeljima izvode se od mineralne vune, a ista mora biti klase negorivo, A1 prema HRN EN 13501-1:2019 ili jednakovrijedna.
</t>
  </si>
  <si>
    <t xml:space="preserve">Ispod plivajućeg cementnog estriha izvodi se zvučna izolacija od elastificiranih izolacijskih ploča ekspandiranog polistirena (EPS-T) debljine 3 cm koje moraju biti u skladu s HRN EN 13163:2015 ili jednakovrijedna  i imati slijedeće karakteristike: 
Toplinska provodljivost: λ = 0,042 W/mK, HRN EN 1745:2012 ili jednakovrijedna 
Minimalna debljina - 3 cm* 
Reakcija na požar - E, HRN EN 13501-1:2019 ili jednakovrijedna
* minimalna debljina zvučne izolacije od ekspandiranog polistirena (EPS-T) definirana je u opisima slojeva horizontalnih konstruktivnih elemenata zgrade i PROJEKTU FIZIKE ZGRADE
</t>
  </si>
  <si>
    <t xml:space="preserve">HRN D.C1.040 ili jednakovrijedna , HRN D.C1.041 ili jednakovrijedna, HRN U.D0.001 ili jednakovrijedna, HRN U.C9.200 ili jednakovrijedna.
</t>
  </si>
  <si>
    <t>Popis normi bitnih za primjenu Tehničkog propisa za prozore i vrata:
HRN EN 410:2011 Staklo u graditeljstvu -- Određivanje svjetlosnih i sunčanih značajka ostakljenja (EN 410:2011) ili jednakovrijedna
HRN EN 947:2001 Zaokretna i okretna vrata -- Određivanje otpornosti na vertikalno opterećenje (EN 947:1998) ili jednakovrijedna
HRN EN 948:2001 Zaokretna i okretna vrata -- Određivanje otpornosti na statičku torziju (EN 948:1999) ili jednakovrijedna
HRN EN 949:2001 Prozori i ovješene fasade, vrata, rebrenice i zasloni -- Određivanje otpornosti na udar mekoga i teškoga tijela (EN 949:1998) ili jednakovrijedna
HRN EN 950:2001 Vratna krila -- Određivanje otpornosti na udar tvrdim tijelom (EN 950:1999) ili jednakovrijedna</t>
  </si>
  <si>
    <t>HRN EN 1026:2016 Prozori i vrata -- Propusnost zraka -- Metoda ispitivanja (EN 1026:2016) ili jednakovrijedna
HRN EN 1027:2016 Prozori i vrata -- Vodonepropusnost -- Metoda ispitivanja (EN 1027:2016) ili jednakovrijedna
HRN EN 1121:2001 Vrata -- Ponašanje između dva različita klimatska uvjeta -- Metoda ispitivanja (EN 1121:2000) ili jednakovrijedna
HRN EN 1191:2012 Prozori i vrata -- Otpornost na uzastopno otvaranje i zatvaranje -- Metoda ispitivanja (EN 1191:2012) ili jednakovrijedna</t>
  </si>
  <si>
    <t xml:space="preserve">Okov je sistemski, skriveni, klase antikorozivnosti 3 prema HRN EN 1670:2008 ili jednakovrijedna.
</t>
  </si>
  <si>
    <t>Staklo za ostakljenje krila i nadsvjetla izvedeno po kvaliteti i kvantiteti iz opisa stavke ulazi u cijenu izvedbe. Ostakljenje se izvodi prema HRN EN 572-9:2005 Staklo u graditeljstvu -- Proizvodi od osnovnog natrij-kalcij-silikatnog stakla -- 9. dio: Vrednovanje sukladnosti/Norma za proizvod (EN 572-9:2004) ili jednakovrijedna</t>
  </si>
  <si>
    <t xml:space="preserve">Ravno vučeno staklo: HRN B.E1.011 ili jednakovrijedna                   </t>
  </si>
  <si>
    <t>Ravno lijevano-brazdasto i ornament staklo: HRN B.E1.050 ili jednakovrijedna</t>
  </si>
  <si>
    <t xml:space="preserve">Ravno armirano staklo: HRN B.E1.080 ili jednakovrijedna                  </t>
  </si>
  <si>
    <t xml:space="preserve">Staklarski kit: HRN H.C6.050 ili jednakovrijedna                                </t>
  </si>
  <si>
    <t>Toplinska svojstva prozora, vrata i zaslona HRN EN ISO 10077-1:2017 ili jednakovrijedna</t>
  </si>
  <si>
    <t>cinčani lim:           HRN C.E4.020 ili jednakovrijedna</t>
  </si>
  <si>
    <t>pocinčani lim:       HRN C.B4.081 ili jednakovrijedna</t>
  </si>
  <si>
    <t>olovni lim:             HRN C.E4.030 ili jednakovrijedna</t>
  </si>
  <si>
    <t>bakreni lim:           HRN C.D4.020 ili jednakovrijedna</t>
  </si>
  <si>
    <t>aluminijski lim:      HRN C.C4.020 ili jednakovrijedna</t>
  </si>
  <si>
    <t xml:space="preserve">Predviđeni keramičarski radovi moraju udovoljavati uvjetima prema slijedećem nizu normi:
Keramičke pločice:
HRN EN 14411:2016 Keramičke pločice -- Definicije, razredba, značajke, ocjenjivanje i provjera stalnosti svojstava i označivanje (EN 14411:2016) ili jednakovrijedna
HRN EN 12004-1:2017 Ljepila za keramičke pločice -- 1. dio: Zahtjevi, ocjenjivanje i provjera stalnosti svojstava, razredba i označivanje (EN 12004-1:2017) ili jednakovrijedna
HRN EN 12002:2008 Ljepila za pločice – Određivanje deformacije u poprečnom smjeru za ljepila i mase za fugiranje na osnovi cementa (EN 12002:2008) ili jednakovrijedna
HRN EN 13888:2009 Mase za fugiranje keramičkih pločica i ploča - Zahtjevi, vrednovanje sukladnosti, razredba i označavanje (EN 13888:2009) ili jednakovrijedna
</t>
  </si>
  <si>
    <t xml:space="preserve">Ljepilo za keramičke pločice mora biti slijedećih karakteristika:
Klasa C2TES1 prema HRN EN 12004-1:2017 ili jednakovrijedna
Klasa S1 prema HRN EN 12002 ili jednakovrijedna
</t>
  </si>
  <si>
    <t xml:space="preserve">Keramičke pločice se fugiraju cementnom fugirnom masom klase CG2 prema HRN EN 13888:2010 ili jednakovrijedna.
</t>
  </si>
  <si>
    <t>HRN U.F2.017 - Tehnički uvjeti za izvođenje radova pri polaganju podnih obloga ili jednakovrijedna</t>
  </si>
  <si>
    <t xml:space="preserve">Prije ugradnje ETICS-a moraju biti izvedeni sljedeći radovi: 
- odvođenje oborinskih voda: postavljene strehe, okapnice, žljebovi itd. 
- unutarnje žbukanje, postavljanje estriha itd., a ugrađeni materijali osušeni prema naputku proizvođača 
- postavljena vanjska stolarija 
- postavljene sve vanjske instalacije 
- ravnina podloge mora biti u skladu s HRN DIN 18202 ili jednakovrijedna
- fuge moraju biti zapunjene
- s betonskih površina mora biti uklonjeno sredstvo za odvajanje oplata te sve eventualne masnoće 
- provjeriti valjanost podloge prema određenim standardima.
Puna i šuplja opeka na koju se postavlja ETICS sustav mora biti u skladu s HRN EN 771-1 i HRN EN 771-3:2015 ili jednakovrijedna.
</t>
  </si>
  <si>
    <t xml:space="preserve">Soboslikarske radove treba izvoditi prema HRN U.F2.012/78 ili jednakovrijedna  - Završni radovi u građevinarstvu premaTehničkim uvjetima za izvođenje ličilačkih radova.
</t>
  </si>
  <si>
    <t xml:space="preserve">Materijali za soboslikarsko ličilačke radove moraju biti prema standardu HRN H.C1.001 ili jednakovrijedna  i HRN H.C1.002 ili jednakovrijedna.
</t>
  </si>
  <si>
    <t>Tapetarski radovi se izvofde prema standardu HRN U.F2.013 ili jednakovrijedna.</t>
  </si>
  <si>
    <t xml:space="preserve">Kod izvedbe podopolagačkih radova od betonskih prefabrikata (rubnjaka) u svemu se treba pridržavati tehničkih uvjeta za ovu vrstu radova -  HRN U.F3.050/78 ili jednakovrijedna – Završni radovi u graditeljstvu – Tehnički uvjeti za izvođenje teracerskih radova,  kao i pravilnika o tehničkim normativima za projektiranje i izvođenje završnih radova u građevinarstvu (Sl. list br.21/90) i Zakon o zaštiti na radu (NN 71/14, 118/14, 154/14 , 94/18, 96/18), te Zakon o građevnim proizvodima (NN 76/13, 30/14, 130/17, 32/19) s pripadajućim normama za materijale koji se ugrađuju.
</t>
  </si>
  <si>
    <t>Sva tekuća i kontrolna ispitivanja treba vršiti prema važećim standardima i propisima u toku građenja.
Ova stavka obuhvaća:
- pribavljanje atesta za šljunčani materijal prije početka radova,
- nabava, dovoz i istovar šljunka,
- razgrtanje, planiranje, profiliranje tamponskog sloja i zbijanje,
- kontrola ravnine i visine izvedenog tamponskog sloja,
- sve radove na ispitivanju koji su potrebni za pravilno izveden tampon od šljunka prema HRN U.E.9.020 ili jednakovrijedna kao i pribavljanje atesta.
Obračunato po m3 ugrađenog sloja šljunka u zbijenom stanju.</t>
  </si>
  <si>
    <t>Dobava materijala, izrada, antikorozivna zaštita, doprema, ličenje i montaža veće čelične podkonstrukcije  od standardnih čeličnih profila CFRHS 100x100x4 mm i CFRHS 80x80x3 mm prema izvedbenom projektu. Čelik S235JR prema EN10025 ili jednakovrijedna, u stavku uključena spojna sredstva (3%) te spojne ploče. Svi spojevi izvode se varenjem na licu mjesta. Spoj na podnu AB ploču i AB zidove preko čelične pločice 200x200x8 mm i 4M12 mehanička sidra</t>
  </si>
  <si>
    <t>Dobava materijala, izrada, antikorozivna zaštita, doprema, ličenje i montaža manje čelične podkonstrukcije  od standardnih čeličnih profila CFRHS 100x100x4 mm i CFRHS 80x80x3 mm prema izvedbenom projektu. Čelik S235JR prema EN10025 ili jednakovrijedna, u stavku uključena spojna sredstva (3%) te spojne ploče. Svi spojevi izvode se varenjem na licu mjesta. Spoj na podnu AB ploču i AB zidove preko čelične pločice 200x200x8 mm i 4M12 mehanička sidra</t>
  </si>
  <si>
    <t>Dobava materijala, izrada, antikorozivna zaštita, doprema, ličenje i montaža  čelične konstrukcije evakuacijskog stubišta od standardnih čeličnih profila HFRHS 150x150x5 mm (stupovi) i IPE240 (prečke i tetive), sve prema glavnom i izvedbenom projektu konstrukcije. Čelik S235JR prema EN10025 ili jednakovrijedna, u stavku uključena sva spojna sredstva te spojne ploče. Lomljene tetive izvode se sučeonim varenjem. Svi spojevi tetiva i prečki na stupove 4M12 kv.8.8. Stupove usidriti na podnu ploču preko pločice  250x250x15 mm kv. S355JR te 4M12 kv. 8.8. U cijenu je uključena izrada radioničke dokumentacije. Projektant i glavni projektant ovjeravaju radioničku dokumentaciju.</t>
  </si>
  <si>
    <t>Ploče prema normi ISO 9001 ili jedankovrijedna.</t>
  </si>
  <si>
    <t>Dobava i izrada izravnavajućeg sloja na već suhi (maksimalna dozvoljena vlažnost estriha prema DIN 18560 ili jednakovrijedna, je 2,0 % CM ), očišćeni i predpremazom obrađeni cementni estrih.</t>
  </si>
  <si>
    <t>Dopuštene su granične vrijednosti neravnina gotove podloge prema DIN 18202 ili jednakovrijedna, mjerena na razmaku od 0,1 m - 2 mm, 1m - 4mm, 4m - 10 mm 10 m - 12 mm, 15 m - 15 mm.</t>
  </si>
  <si>
    <t>-vatrootpornost: Bfl-s1 prema EN13501-1 ili jednakovrijedna, odnosno B1 prema HR DIN 4102 ili jednakovrijedna</t>
  </si>
  <si>
    <t>-protukliznost, DIN51130  ili jednakovrijedna: R9</t>
  </si>
  <si>
    <t xml:space="preserve">-dinamički koeficijent trenja, EN13893 ili jednakovrijedna: DS </t>
  </si>
  <si>
    <t>-toplinski otpor EN12667 ili jednakovrijedna: 0,020 m2 K/W</t>
  </si>
  <si>
    <t>Pregrade u sanitarijama, horizontalne obloge u kupaonicama i klupčice izvode se od HPL ploča - visokotlačno prešanih laminat ploča prema standardu EN 438 ili jednakovrijedna, proizvedenih prešanjem celuloznih papira impregniranih fenolnim termootpornim smolama pod visokim tlakom i visokim temperaturama. Jezgra crne boje.</t>
  </si>
  <si>
    <t xml:space="preserve">Svi detalji vatrootpornih vrata ili stijena prema HRN 4102 ili jednakovrijedna. </t>
  </si>
  <si>
    <t>Pult za ugradbene umivaonike</t>
  </si>
  <si>
    <t>ili jednakovrijedna</t>
  </si>
  <si>
    <t>Sva oprema sustava upravljanja rasvjetom treba zadovoljavati standarde o sustavima i opremi daljinskog upravljanja, tj. zadovoljiti standarde HRN EN 63044-1:2017, HRN EN 50090-3-4:2017/Ispr.1:2018 en pr, HRN EN 60870-5-104:2009,  HRN EN 50090-1:2012, HRN EN 50090-2-2:2008, HRN EN 50090-4-2:2008 i HRN EN 50090-4-3:2008 ili jednakovrijedne. U slučaju dobave opreme drugih proizvođača, ona mora zadovoljavati tehničke karakteristike predložene opreme, a u slučaju različitih karakteristika ili sustava, potrebno je konzultirati projektanta, a odabir potvrditi blok sustavom upravljanja i tehničkim opisom. Komplet spajanje, ispitivanje i puštanje u ispravan rad.</t>
  </si>
  <si>
    <t>diferencijalna zaštitna sklopka, 4-polna, 40/0,03A, 10kA, klasa AC; u skladu sa IEC 61008 ili jednakovrijedno</t>
  </si>
  <si>
    <t>Dobava, montaža i spajanje ugradnog stropnog kontrolera visoke osjetljivosti za mjerenje ambijentalnog svjetla, sa detekcijom prisutnosti i pokreta 360°, sa velikim obuhvatom detekcije roto-simetrične karakteristike, te s mogućnošću automatskog adresiranja do 64 digitalne adresabilne elektroničke predspojne naprave, s segmentiranom kontrolom preko 4 grupe, mehaničke zaštite IP20, sukladno HRN EN 60529+A1 ili jednakovrijedno. Oznaka u projektu "PD-M-FC DALI"</t>
  </si>
  <si>
    <t xml:space="preserve">Dobava, montaža i spajanje ugradnog senzora visoke osjetljivosti za mjerenje ambijentalnog svjetla, sa detekcijom prisutnosti i pokreta 360°, u zavisnoj vezi kao ekstenzija sa glavnim kontrolerom, sa velikim obuhvatom detekcije roto-simetrične karakteristike, mehaničke zaštite IP20, sukladno HRN EN 60529+A1 ili jednakovrijedno. Oznaka u projektu "PD-S-FC DALI"
          </t>
  </si>
  <si>
    <t>Dobava, montaža i spajanje ugradnog senzora visoke osjetljivosti za mjerenje ambijentalnog svjetla, sa detekcijom prisutnosti i pokreta 360°, sa velikim obuhvatom detekcije elipsoidne karakteristike, namijenjen za hodnike, za upravljanje digitalnim adresabilnim elektroničkim predspojnim napravama kojima se može prigušiti nivo rasvijetljenosti, mehaničke zaštite IP20, sukladno HRN EN 60529+A1 ili jednakovrijedno. Oznaka u projektu "PD-C DALI"</t>
  </si>
  <si>
    <t>Dobava, montaža i spajanje ugradnog senzora visoke osjetljivosti za mjerenje ambijentalnog svjetla, sa detekcijom prisutnosti i pokreta 360°, sa velikim obuhvatom detekcije elipsoidne karakteristike, namijenjen za hodnike, u zavisnoj vezi kao ekstenzija sa glavnim detektorom prisutnost, mehaničke zaštite IP20, sukladno HRN EN 60529+A1 ili jednakovrijedno. Oznaka u projektu "PD4-C S"</t>
  </si>
  <si>
    <t>Dobava, montaža i spajanje ugradnog senzora visoke osjetljivosti za mjerenje ambijentalnog svjetla, sa detekcijom prisutnosti i pokreta 360°, sa obuhvatom detekcije roto-simetrične karakteristike, za upravljanje digitalnim adresabilnim elektroničkim predspojnim napravama kojima se može prigušiti nivo rasvijetljenosti, mehaničke zaštite IP20, sukladno HRN EN 60529+A1 ili jednakovrijedno. Oznaka u projektu "PD2-M DALI"</t>
  </si>
  <si>
    <t>Dobava, montaža i spajanje ugradnog senzora visoke osjetljivosti za mjerenje ambijentalnog svjetla, sa detekcijom prisutnosti i pokreta 360°, sa obuhvatom detekcije roto-simetrične karakteristike, u zavisnoj vezi kao ekstenzija sa glavnim senzorom prisutnosti, mehaničke zaštite IP20, sukladno HRN EN 60529+A1 ili jednakovrijedno. Oznaka u projektu "PD2-S"</t>
  </si>
  <si>
    <t>Dobava, montaža i spajanje ugradnog senzora visoke osjetljivosti za mjerenje ambijentalnog svjetla, sa detekcijom prisutnosti i pokreta 360°, sa velikim obuhvatom detekcije roto-simetrične karakteristike, mehaničke zaštite IP20, sukladno HRN EN 60529+A1 ili jednakovrijedno. Oznaka u projektu "PD4-M"</t>
  </si>
  <si>
    <t>Dobava, montaža i spajanje ugradnog senzora visoke osjetljivosti za mjerenje ambijentalnog svjetla, sa detekcijom prisutnosti i pokreta 360°, sa velikim obuhvatom detekcije roto-simetrične karakteristike, u zavisnoj vezi kao ekstenzija sa glavnim senzorom prisutnosti, mehaničke zaštite IP20, sukladno HRN EN 60529+A1 ili jednakovrijedno. Oznaka u projektu "PD4-S"</t>
  </si>
  <si>
    <t>Dobava, montaža i spajanje ugradnog senzora visoke osjetljivosti za mjerenje ambijentalnog svjetla, sa detekcijom prisutnosti i pokreta 360°, sa obuhvatom detekcije roto-simetrične karakteristike, za upravljanje digitalnim adresabilnim elektroničkim predspojnim napravama kojima se može prigušiti nivo rasvijetljenosti, mehaničke zaštite IP20, sukladno HRN EN 60529+A1 ili jednakovrijedno. Oznaka u projektu "PD2"</t>
  </si>
  <si>
    <t>- Svjetiljka mora osigurati rasvijetljenost evakuacijskog puta po HRN EN 1838 ili jednakovrijedno (min 1lx na sredini evakuacijskog puta širine 2m i min 0,5lx na rubovima evakuacijskog puta) na razmacima od min 22,1m kod montaže na visinu od 3,5m; uz ujednačenost bolju od 1:40</t>
  </si>
  <si>
    <t>- svjetiljka mora osigurati rasvijetljenost površine (antipanik rasvjeta) po HRN EN 1838 ili jednakovrijedno (min 0,5lx) na razmacima svjetiljaka od min 15,2/15,6m kod montaže na visinu od 3,5m; odnosno na razmacima svjetiljaka od min. 11,5/11,3m kod montaže na visinu 5m; uz ujednačenost bolju od 1:40.</t>
  </si>
  <si>
    <t>- ovjesna
- spajanje na centralni nadzorni sustav
- automatsko adresiranje svjetiljke
- autonomija 3h
- u skladu s DIN VDE 0108 i HRN EN 60598, Dio 2.22 ili jednakovrijedno
- s mehaničkom zaštitom IP41
- za montažu na podlogu klase "F"
- izvor LED 2,1W - CCT 6000 K; CRI 80; životni vijek 50000</t>
  </si>
  <si>
    <t>- zidna
- spajanje na centralni nadzorni sustav
- automatsko adresiranje svjetiljke
- autonomija 3h
- u skladu s DIN VDE 0108 i HRN EN 60598, Dio 2.22 ili jednakovrijedno
- s mehaničkom zaštitom IP41
- za montažu na podlogu klase "F"
- izvor LED 2,1W - CCT 6000 K; CRI 80; životni vijek 50000</t>
  </si>
  <si>
    <t>- zidna
- spajanje na centralni nadzorni sustav
- automatsko adresiranje svjetiljke
- autonomija 3h
- u skladu s DIN VDE 0108 i HRN EN 60598, Dio 2.22 ili jednakovrijedno
- s mehaničkom zaštitom IP65
- za montažu na podlogu klase "F"
- izvor LED 3,2W - CCT 6000 K; CRI 80; životni vijek 50000</t>
  </si>
  <si>
    <t>Dobava, montaža p/ž i spajanje modularne sklopke, okvir i tipka bijele boje, materijal tehnopolimer, 10A, 250V sa doza kutijom, zadovoljava normu HRN 60669-1 ili jednakovrijedno:</t>
  </si>
  <si>
    <t xml:space="preserve">Dobava, montaža p/ž i spajanje modularne sklopke, okvir i tipka bijele boje, materijal tehnopolimer, 10A, 250V sa doza kutijom, zadovoljava normu HRN 60669-1 ili jednakovrijedno:
</t>
  </si>
  <si>
    <t>Dobava, montaža p/ž i spajanje modularne sklopke-tipkala, okvir i tipka bijele boje, materijal tehnopolimer, 10A, 250V sa doza kutijom, zadovoljava normu HRN 60669-1 ili jednakovrijedno:</t>
  </si>
  <si>
    <t>Dobava, montaža p/ž i spajanje modularne utičnice, okvir bijela boja, materijal tehnopolimer, 16A, 250V, 2P+PE sa doza kutijom, zadovoljava normu HRN 60669-1 ili jednakovrijedno:</t>
  </si>
  <si>
    <t>Dobava, montaža p/ž i spajanje modularne utičnice, bijela bijela, materijal tehnopolimer, 16A, 250V, 2P+PE sa doza kutijom, zadovoljava normu HRN 60669-1 ili jednakovrijedno</t>
  </si>
  <si>
    <t xml:space="preserve">Dobava, montaža p/ž i spajanje modularne utičnice s poklopcem, okvir bijela boja, materijal tehnopolimer, 16A, 250V, 2P+PE sa doza kutijom, u zaštiti min. IP44, zadovoljava normu HRN 60669-1 ili jednakovrijedno: </t>
  </si>
  <si>
    <t>Dobava, montaža n/ž i spajanje  grebenaste sklopke u kućištu,   sive boje, materijal tehnopolimer, 10A, 250V, zadovoljava normu HRN 60669-1 ili jednakovrijedno.</t>
  </si>
  <si>
    <t xml:space="preserve">Dobava i isporuka s montažom vatrootpornog ormara za smještaj vatrodojavne centrale  sa ugrađenim zaokretnim djelomično ostakljenim vratima. 
Minimalni tehnički uvjeti - kriterij kvalitete:
Ormar u klasi vatrootpornosti minimalno T-60. Izrada od čeličnog pocinčanog lima. Završna obrada - plastifikacija u RAL. Ostakljenje vrata izvodi se sa protupožarnim staklom u klasi F-90.  Ugrađena p.p. brava (DIN18250 ili jednakovrijedno) i cilindar sa tri ključa. Certifikati za ormar trebaju biti izdani od ovlaštene ustanove u RH. </t>
  </si>
  <si>
    <t>Dobava i isporuka s montažom i spajanjem adresabilnog optičkog detektora požara s ugrađenim algoritmom za dijagnostički test samog sebe. LED dioda za signalizaciju stanja. Mogućnost programiranja osjetljivosti putem vatrodojavne centrale.
Minimalni tehnički uvjeti - kriterij kvalitete:
- radni napon minimalno 8 VDC, maksimalno 42 VDC
- potrošnja struje maksimalno 0,05 mA (normalan rad), maksimalno 18 mA (alarm)
- stupanj zaštite kućišta minimalno IP42
- radna temperatura minimalno u rasponu od -20°C do +72°C
- uređaj sukladan standardima i normama CE, CPR i HRN EN 54-7 ili jednakovrijedno</t>
  </si>
  <si>
    <t>Minimalni tehnički uvjeti - kriterij kvalitete:
- radni napon minimalno 8 VDC, maksimalno 42 VDC
- potrošnja struje maksimalno 0,05 mA (normalan rad), maksimalno 18 mA (alarm)
- stupanj zaštite kućišta minimalno IP42
- radna temperatura minimalno u rasponu od -20°C do +72°C
- mogućnost adresiranja od 1 do 128
- mogućnost zamjene optičke komore
- uređaj sukladan standardima i normama CE, CPR i HRN EN 54-7 ili jednakovrijedno,
 - minimalno 5 načina rada: samo optički; samo termički,
- fiksna temperatura; samo termički,
- gradijent porasta temperature; 
dualno (neovisno optički i termički);
multisenzor s dva stupnja osjetljivosti na dim</t>
  </si>
  <si>
    <t xml:space="preserve">Dobava i isporuka s montažom i spajanjem adresabilnog termičkog detektora požara.
Minimalni tehnički uvjeti - kriterij kvalitete:
- radni napon minimalno 8 VDC, maksimalno 42 VDC
- potrošnja struje maksimalno 0,04 mA (normalan rad), maksimalno 18 mA (alarm)
- stupanj zaštite kućišta minimalno IP42
- radna temperatura minimalno u rasponu od -20°C do +50°C
- uređaj sukladan standardima i normama CE, CPR i HRN EN 54-5 ili jednakovrijedno
</t>
  </si>
  <si>
    <t>Dobava i isporuka s montažom i spajanjem izolatorskog modula
Minimalni tehnički uvjeti - kriterij kvalitete:
- stupanj zaštite kućišta IP30
- radna temperatura od -10°C do +50°C
- sukladan normi HRN EN 54-17 ili jednakovrijedno</t>
  </si>
  <si>
    <t>Dobava i isporuka s montažom i spajanjem crvenog, adresabilnog ručnog javljača požara. Ima jednu LED diodu za signalizaciju stanja.
Minimalni tehnički uvjeti - kriterij kvalitete:
- minimalno 1 LED dioda
- radni napon minimalno u rasponu 19 do 42 VDC
- potrošnja struje: maksimalno do 0,045 mA (normalan rad), maksimalno do 18 mA (alarm)
- stupanj zaštite kućišta: minimalno IP24D
- radna temperatura: minimalno u rasponu od -20°C do +70°C
- sukladan sa standardima CE i CPD, normama HRN EN 54-11 ili jednakovrijedno</t>
  </si>
  <si>
    <t>Dobava i isporuka s montažom i spajanjem adresabilnog ulazno-izlaznog modula sa minimum četiri selektabilno nadzirana ulaza i minimum četiri magnestki zapirana izlazna kontakta. 
Minimalni tehnički uvjeti - kriterij kvalitete:
- minimalno 4 nadzirana ulaza
- minimalno 4 relejna izlaza (2A @ 30 VDC)
- radni napon minimalno u rasponu od 17 do 28 VDC
- potrošnja struje: maksimalno do 0,35 mA (u mirovanju), maksimalno do 0,42 mA (alarm)
- stupanj zaštite kućišta: minimalno IP40
- radna temperatura: minimalno u rasponu od -10°C do +55°C
- sukladan sa standardima CE i CPD, normom HRN EN 54-18 ili jednakovrijedno</t>
  </si>
  <si>
    <t>Dobava i isporuka, montaža i spajanje centrale za odimljavanje, VdS ili jednakovrijedno, 10A, mogućnost grupiranja motora u 1 grupa, napajanje centrale 230V, izlaz za komponente 24V, osigurana autonomija 72h. Osigurati beznaponski kontakt centralnog požarnog sustava za automatsku aktivaciju. Stavka uključuje sav potreban spojni i montažni materijal.</t>
  </si>
  <si>
    <t>Centrale za odimljavanje, VdS ili jednakovrijedno, 10A, mogućnost grupiranja motora u 1 grupa, napajanje centrale 230V, izlaz za komponente 24V, osigurana autonomija 72h. Osigurati beznaponski kontakt centralnog požarnog sustava za automatsku aktivaciju.</t>
  </si>
  <si>
    <t>Ručno tipkalo, 24V DC, VdS ili jednakovrijedno, RAL 2011 orange</t>
  </si>
  <si>
    <t>Dobava i polaganje u iskopani rov zaštitne PVC cijevi NO 110, prema HRN B.C6.501 i HRN B.C6.502 ili jednakovrijedno</t>
  </si>
  <si>
    <t>Dobava i polaganje PVC cijevi NO 110/3,2 mm u iskopani rov kabelske kanalizacije. PVC cijevi su bešavne cijevi izrađene od tvrdog PVC-a prema HRN B.C6.501 i HRN B.C6.502 ili jednakovrijedno.</t>
  </si>
  <si>
    <t>Dobava i polaganje PVC cijevi NO 110 u iskopani rov. PVC cijevi su bešavne cijevi izrađene od tvrdog PVC-a prema HRN B.C6.501 i HRN B.C6.502 ili jednakovrijedno.</t>
  </si>
  <si>
    <r>
      <t>Mogućnost priključka: 7 jednožičanih ili višežičanih vodiča do 25 mm</t>
    </r>
    <r>
      <rPr>
        <vertAlign val="superscript"/>
        <sz val="10"/>
        <rFont val="Calibri"/>
        <family val="2"/>
        <charset val="238"/>
        <scheme val="minor"/>
      </rPr>
      <t>2</t>
    </r>
    <r>
      <rPr>
        <sz val="10"/>
        <rFont val="Calibri"/>
        <family val="2"/>
        <charset val="238"/>
        <scheme val="minor"/>
      </rPr>
      <t xml:space="preserve"> ili finožičanih vodiča do 16 mm</t>
    </r>
    <r>
      <rPr>
        <sz val="10"/>
        <rFont val="Arial"/>
        <family val="2"/>
        <charset val="238"/>
      </rPr>
      <t>²</t>
    </r>
  </si>
  <si>
    <t>kučište, radni takt (2.20GHz 14MB) 16GB (1 x 16GB) PC4-2933Y-R DDR4 RDIMM 8 x Hot Plug 2.5in Small Form Factor</t>
  </si>
  <si>
    <t>Dobava operativnog sustava za server 64Bit, 16 procesor</t>
  </si>
  <si>
    <t>Dobava, postava i spajanje RTV stanice sastavljene iz slijedećih elemenata:</t>
  </si>
  <si>
    <t>Dobava, postava i spajanje pasivnih elemenata za distribuciju signala:</t>
  </si>
  <si>
    <t>radni takt 8GB (1x4) 1600MHz DDR3 Dual Channel memorije
500GB SSD
USB tipkovnica (HR raspored)
USB optički miš, dvije tipke+scroll
Operrativni sustava 64-bit koji podržava rad računala</t>
  </si>
  <si>
    <t>Interna kanalizacija sa svim pripadajućim uređajima treba biti predviđena i izvedena kao vodonepropusna. Ispitivanje vodonepropusnosti mora biti obavljeno u skladu sa zahtjevima norme EN 1610 ili jednakovrijedna, pomoću jedne od metoda: ispitivanje vodom (HRN EN 1610:2002, točka 13.3 ili jednakovrijedna) ili ispitivanje zrakom (HRN EN 1610:2002, točka 13.2 ili jednakovrijedna). Ispitivanje cijevi odvodnje pod tlakom prema HRN EN 805:2005, točka 11 ili jednakovrijedna i ispitivanje vodonepropusnosti građevina odvodnje prema HRN EN 1508:2007, točka 8.3. ili jednakovrijedna.
Radove ispitivanja vodonepropusnosti građevina za odvodnju i pročišćavanje otpadnih voda može obavljati pravna osoba koja ispunjava posebne uvjete iz „Pravilnika o posebnim uvjetima za obavljanje djelatnosti ispitivanja vodonepropusnosti građevina za odvodnju i pročišćavanje otpadnih voda“ (NN RH 01/11).</t>
  </si>
  <si>
    <t>Cijevi se polažu na pješčanu posteljicu sukladno Europskoj normi 1401-3 ili jednakovrijedna te naputcima proizvođača, te se spajaju uz pomoć integriranih spojnih elemenata. Cijev mora ležati na posteljici jednoliko cijelom dužinom. Zasipavanje iskopa te nabijanje zasipa treba obaviti u skladu s napucima proizvođača u ovisnosti o karakteristikama tla te prisutnosti morske ili podzmene vode. Fasonski komadi se ne obračunavaju posebno nego se uključuju u metražu instalacije.</t>
  </si>
  <si>
    <t>Dijelovi okna se međusobno spajaju pomoću brtvi ili zavarivanjem čime se osigurava nepropusnost. Okna imaju ugrađene stupaljke na svakih 25 [cm] koje omogućavaju silazak i izlazak, a nalaze se maksimalno 50 [cm] od vrha okna. Stupaljke moraju biti izrađene od nehrđajućeg materijala. Cjevovod se spaja na adaptere PP okna originalnim spojnicama i brtvama. Okno treba biti ispitano i vodonepropusno u skladu s normom EN 1277 ili jednakovrijedna. Obodna čvrstoća treba biti ispitana prema EN ISO 9969 ili jednakovrijedna. Brtveni elementi moraju biti u skladu s EN 681-1 ili jednakovrijedna.</t>
  </si>
  <si>
    <t>Dobava, donos i ugradnja  poklopca u obradi poda za ugradnju na vanjska revizijska okna kod glavnog ulaza u školu. Okvir i pokrovna ploča izvedeni su iz aluminija, vodo – plinotijesan. Komplet uključuje četiri spojna vijka, neoprensku brtvu i navojne ručke za otvaranje i podizanje poklopca. (poklopac iz aluminija za ispunu betonom i ugradnju završne obloge poda; sa ugrađenom brtvom za vodo-plino tijesnost i vijčanim zaključavanjem; svijetli otvor poklopca 600×600 mm, građevinske veličine  698×698 mm, ukupne visine 72,5 mm;  razred opterećenja B125 kN prema HRN EN 1253-4 ili jednakovrijedna)</t>
  </si>
  <si>
    <t>Dobava i ugradnja separatora lakih tekućina s bypassom. Separator mora biti konstruiran, izrađen i testiran prema HRN EN 858 ili jednakovrijedna,  nazivne veličine NS8 (protok kroz separator 8 l/s) dok je ukupni protok Qmax=80 l/s. Separator mora imati učinkovitosti izdvajanja lakih tekućina klase I - lakih tekućina u izlaznoj vodi do 5mg/l.</t>
  </si>
  <si>
    <t xml:space="preserve">Separator mora biti izrađen iz armiranog betona (beton prema HRN EN 206-1 ili jednakovrijedna) razreda čvrstoće C35/45, razreda izloženosti: XA2, XC4, XD2, XF3, XS2.
Separator treba biti siguran od djelovanja sila uzgona do visine podzemne vode do uljeva u separator. Separator mora imati koalescentni element koji se može za potrebe čišćenja i održavanja jednostavno izvaditi i višekratno koristiti. Separator mora imati sigurnosni plovak tariran na spec. težinu lakih tekućina kao osiguranje od nekontroliranog odljeva istih iz separatora.  Uljevni i izljevni elementi separatora trebaju biti izrađeni iz PEHD-a. Pristup u separator treba biti u skladu s HRN EN 476 ili jednakovrijedna. </t>
  </si>
  <si>
    <r>
      <t>Kontrola i pražnjenje separatora se vrši preko poklopca. Pristup u separator treba biti u skladu s HRN EN 476 ili jednakovrijedna. Priključak uljeva treba biti DN150 utični spoj s kliznom brtvom. Dubina uljevne cijevi, mjereno od kote poklopca do kote dna cijevi uljeva  T=1,12m (</t>
    </r>
    <r>
      <rPr>
        <b/>
        <sz val="10"/>
        <rFont val="Calibri"/>
        <family val="2"/>
        <charset val="238"/>
        <scheme val="minor"/>
      </rPr>
      <t>točnu dubinu cijevi na uljevu treba definirati prije naručivanja separatora</t>
    </r>
    <r>
      <rPr>
        <sz val="10"/>
        <rFont val="Calibri"/>
        <family val="2"/>
        <charset val="238"/>
        <scheme val="minor"/>
      </rPr>
      <t>). Separator se treba isporučivati s plinotijesnim poklopcem klase nosivosti A15, svijetlog otvora promjera 600mm s natpisom "SEPARATOR".</t>
    </r>
  </si>
  <si>
    <t>Nabava i ugradnja mehanički povezanog, netkanog, polipropilenskog  geotekstila za omatanje infiltracijskog sustava, slijedećih karakteristika :
- gustoće 200 gr/m2, 
- min debljine 1,9mm, 
- otpornosti na CBR proboj (po EN ISO 12236 ili jednakovrijedna) ≥ 1,5kN (klase robusnosti GRC 3). 
Preklopi na spojevima geotekstila moraju biti minimalno od 30cm do 50cm - u cilju sprečavanja otvaranja spojeva geotekstila i upadanja nasipnog materijala u sustav tokom i nakon ugradnje. 
Preporuka upotrebe pakiranja u čim širim rolama (u cilju smanjenja gubitaka zbog preklopa). 
Obračun po m2 ugrađenog geotekstila.</t>
  </si>
  <si>
    <r>
      <t xml:space="preserve">Dobava, donos i montaža PEHD vodovodnih cijevi PE 100, SDR 11, za radni tlak do 16 bara, </t>
    </r>
    <r>
      <rPr>
        <u/>
        <sz val="10"/>
        <rFont val="Calibri"/>
        <family val="2"/>
        <charset val="238"/>
        <scheme val="minor"/>
      </rPr>
      <t>vanjskog nazivnog promjera DN</t>
    </r>
    <r>
      <rPr>
        <sz val="10"/>
        <rFont val="Calibri"/>
        <family val="2"/>
        <charset val="238"/>
        <scheme val="minor"/>
      </rPr>
      <t>. Cijevi  trebaju biti sukladne prema svim zahtjevima s normom HRN EN 12201-1:2011 ili jednakovrijedna, HRN EN 12201-2:2011 ili jednakovrijedna. Kao dokaz kvalitete ponuđenih cijevi potrebno je priložiti potvrdu o sukladnosti (ili certifikat o stalnosti svojstava) s navedenom normom izdanu od ovlaštenog i akreditiranog potvrdbenog tijela u Republici Hrvatskoj te dokaz zdravstvene ispravnosti sukladno Pravilniku o zdravstvenoj  ispravnosti  materijala  i  predmeta  koji  dolaze  u  neposredan  dodir  s hranom  (NN  125/2009)  kao  i zahtjevima  Zakona o vodi za  ljudsku  potrošnju  (NN  56/2013). Doprema u kolutovima duljine 100m ili palicama minimalne duljine 12 m. Cijevi se polažu na pješćanu posteljicu prema naputcima proizvođača, te se spajaju uz pomoć elektrofuzijskih spojnica.</t>
    </r>
  </si>
  <si>
    <t>Cijevi predviđene za suhozidnu/predzidnu montažu na obujmicama ili za mokru ugradnju u zidne i podne usjeke sa toplinskom izolacijom cijevi (DIN 1988/2 i EnEV ili jednakovrijedne) prema preporuci proizvođača cijevi. Cijevi se isporučuju u kolutima ili šipkama D14-D63.</t>
  </si>
  <si>
    <t>Dobava, donos i montiranje kutnih ventila, na navoj kvalitete (ISO 9001:2000 ili jednakovrijedna). U stavku ulazi dobava, donos i montiranje kutnog ventila, sav potrebni materijal i rad do funkcionalnog stanja. Obračun po komadu.</t>
  </si>
  <si>
    <t>Dobava, donos i montaža PVC-U kanalizacijskih cijevi i fazonskih komada klase SN 4, za horizontalne odvode temeljne fekalne i oborinske kanalizacije. PVC-U kanalizacijskih cijevi s integriranim utičnim kolčakom i uloženim brtvenim prstenom od sintetičnog kaučuka koji se mora radi zaštite nalaziti s unutrašnje strane naglavka cijevi. Kao dokaz kvalitete ponuđenih cijevi potrebno je priložiti certifikat o stalnosti svojstava izdan od ovlaštenog i akreditiranog potvrdbenog tijela u Republici Hrvatskoj. Obodna čvrstoća treba biti ispitana prema EN ISO 9969 ili jednakovrijedna i iznositi minimalno 4 kN/m2. Cijevi se isporučuju u palicama od 5 ili 6m. Debljina nosivog sloja stjenke cijevi mora biti u rasponu koji propisuje norma HRN EN 1401 ili jednakovrijedna.</t>
  </si>
  <si>
    <r>
      <t xml:space="preserve">Nabava i doprema polipropilenske (PP) troslojne glatke punostijene kanalizacijske cijevi, minimalne klase čvrstoće SN8, za temeljni razvod odvodnje iz kuhinje. Cijevi trebaju imati tri sloja (vanjski, središnji i unutrašnji) i </t>
    </r>
    <r>
      <rPr>
        <b/>
        <sz val="10"/>
        <rFont val="Calibri"/>
        <family val="2"/>
        <charset val="238"/>
        <scheme val="minor"/>
      </rPr>
      <t>brtvene prstene izrađene iz NBR sa visokom otpornošću na ulje i masti</t>
    </r>
    <r>
      <rPr>
        <sz val="10"/>
        <rFont val="Calibri"/>
        <family val="2"/>
        <charset val="238"/>
        <scheme val="minor"/>
      </rPr>
      <t>. Slojevi trebaju osiguravati visoku tvrdoću gornje površine, visoku otpornost na udarce i pri niskim temperaturama (ispod -10 [°C]), visoku termičku i kemijsku otpornost, te visoku otpornost na habanje. Cijevi se polažu na pješčanu posteljicu sukladno naputcima proizvođača, te se spajaju pomoću integriranih utičnih kolčaka s uloženim brtvenim prstenom od sintetičkog kaučuka. Cijev mora ležati na posteljici jednoliko cijelom dužinom. Cijevi su sukladne sa normom ÖNR 20513 ili jednakovrijedna. Svi brtveni elementi trebaju biti izrađeni u skladu s EN 681-1 ili jednakovrijedna.</t>
    </r>
  </si>
  <si>
    <t>Dobava, donos i ugradnja  poklopca u obradi poda za ugradnju na revizijska okna u objektu. Okvir i pokrovna ploča izvedeni su iz aluminija, vodo – plinotijesan. Komplet uključuje četiri spojna vijka, neoprensku brtvu i navojne ručke za otvaranje i podizanje poklopca. (poklopac iz aluminija za ispunu betonom i ugradnju završne obloge poda; sa ugrađenom brtvom za vodo-plino tijesnost i vijčanim zaključavanjem; svijetli otvor poklopca 600×600 mm, građevinske veličine  698×698 mm, ukupne visine 72,5 mm; 
razred opterećenja B125 kN prema HRN EN 1253-4  ili jednakovrijedna)</t>
  </si>
  <si>
    <t>Nabava, transport i razastiranje čistog suhog pijeska u rovu plinovoda, debljine 15 cm, odnosno nakon nabijanja 10 cm. Obračun po kubiku stvarno izvedenih količina. Sve ostalo prema GN 900,122 i THNE 4 02.3. ili jednakovrijedne</t>
  </si>
  <si>
    <t xml:space="preserve">Nabava, transport i razastiranje čistog suhog pijeska u rovu plinovoda, debljine 20 cm (nabiti). Pijesak služi kao obloga cijevi s nadslojem od tjemena cijevi 10 cm. Nasipavati tek kada je cjevovod spojen. Nakon nasipavanja oblogu lagano nabiti. Obračun po kubiku stvarno izvedenih količina. Sve ostalo prema GN 900,103; GN 200,203 i THNE 4 02.3. ili jednakovrijedne  </t>
  </si>
  <si>
    <t>Dobava, Čelična bešavna cijev, srednje teška, izrađena prema HRN C.B5.225 ili jednakovrijedna za niskotlačni plin od materijala Č.0206, prvi put ispitana na nepropusnost, uz prilog atesta (certifikata), uključivo koljena, T-račve, redukcije i čepove, sa svim osnovnim i pomoćnim materijalom za pričvršćenje i brtvljenje, sljedećih dimenzija:</t>
  </si>
  <si>
    <t>Premazivanje vidljivih plinskih cijevi završnim premazom žute boje RAL 1021 prema DIN 2403 ili jednakovrijedna</t>
  </si>
  <si>
    <t xml:space="preserve"> Ispitivanje nepropusnosti (tlačna proba) provoditi prema standardima i normativima GPZ-P.I.600-7.1.2 i 7.1.3. ili jednakovrijedna</t>
  </si>
  <si>
    <t xml:space="preserve">Toplinske izolacije od mineralne vune i predfabriciranog omotača. Oplate od čeličnog lima obojanog u crvenu boju. Ugrađeni nisko i visoko temperaturni povratni vodovi. kplna automatska regulacija za slijedni rad kotlova, vođenje dva mješajuća kruga, dva direktna kruga i dva kruga potrošne tople vode, s mogućnosti proširenja funkcija dodatnim modulima, te spojem na CNUS i nadzor mobilnim uređajima. S CE certifikatom: CE-0085AQ0620 ili jednakovrijedna. </t>
  </si>
  <si>
    <t>- količina utrošene električne energije za pogon plamenika/ kotlova min/max. 44/494 W
- radni tlak 5 bara 
- iskoristivost (DIN 4702 dio 8 ili jednako vrijedna) 109,6% 
- sadržaj vode 388 l 
- promjer zajedničke dimnjače 254 mm
- plinski priključak na svaku rampu 1“
- priključak polaz/povrat (po kotlu) DN 80/PN6
- klasa NOx (EN15502 ili jednakovrijedna)   6
- Standardna emisija NOx 29 mg/kWh
- Sadržaj CO2 (min/maks)  9.0/8.8 %</t>
  </si>
  <si>
    <t xml:space="preserve">Dimnjače iz nehrđajućeg čelika od tipskih elemenata  unutarnjeg promjera Ø 250  mm, sukladno normama HRN EN 1856-1 ili jednakovrijedna. 
</t>
  </si>
  <si>
    <t>Bešavne tvrde bakrene cijevi prema DIN 1786 ili jednakovrijedna za izradu razvodne mreže solarne instalacije, uključujući i potreban broj bakrenih koljena, redukcija,  T-komada, prelaznih komada čelik-bakar, mjedenih prelaznih komada ostalih fazonskih komada, spojnim i pričvrsnim materijalom, pastom i legurom za lemljenje, bojom za korekciju lemljenih mjesta te ostalim materijalom za dovođenje kplne instalacije u funkciju i pogonsko stanje.</t>
  </si>
  <si>
    <t>Cijevi solarnog sustava toplinski izolirati prema DIN-u 4140, dio 1 ili jednakovrijedna, cijevnom izolacijom iz negorivog materijala (od mineralnih vlakana) prema DIN-u 4102, dio 1 ili jednakovrijedna, materijal za gradnju klase A. Predmetna izolacija je izrađena iz šalica od mineralnih vlakana, šalice uzdužno s jedne strane prorezane i kaširane na aluminijsku foliju (oblogu). Toplinska vodljivost λ=0.44 W/mK.</t>
  </si>
  <si>
    <t>- za sustave prema EN 12828 ili jednakovrijedna
- područje rada; 1.2 - 3.5 bar
- elastičan rad s regulacijom brzine vrtnje pumpi
- 2 pumpe 2 prestrujna ventila
- nadzor sustava za nadopunjavanje vode s mogućnošću regulacije nadopunjavanja
- kontinuirano otplinjavanje plina u sustavu
- elektronska regulacija auto-optimizacija s memorijskom funkcijom
- montaža ispred ili pokraj primarne posude
- uključuje fleksibilna crijeva u zaštitnom uvijenom pletivu od nehrđajučeg čelika i brtvama za spajanje na primarnu posudu
- dodatak antifriza do 50%
- CE-testirano prema zahtjevima Europskih direktiva PED/DEP 2006/42/EG,DIN EN 60204-1 2007 ili jednakovrijedna</t>
  </si>
  <si>
    <r>
      <t xml:space="preserve">Primarna posuda 400l | podnožje za mjerenje sadržaja vode
</t>
    </r>
    <r>
      <rPr>
        <sz val="10"/>
        <rFont val="Calibri"/>
        <family val="2"/>
        <charset val="238"/>
      </rPr>
      <t xml:space="preserve">- </t>
    </r>
    <r>
      <rPr>
        <sz val="10"/>
        <rFont val="Calibri"/>
        <family val="2"/>
        <charset val="238"/>
        <scheme val="minor"/>
      </rPr>
      <t>čelik, zavareno | crvena boja
- nepropusni mjeh iz butila s mogučnošću izmjene
- spremnik se odzračuje s vrha, a na dnu je odvod za kondenzat
- CE testirano prema EPED 2014/68/EU I Machinery Directive 2006/42/EC ili jednakovrijedna</t>
    </r>
  </si>
  <si>
    <t>- tijelo ventila izrađeno od materijala otpornog na decinfikaciju ekvivalentno CuZn33Pb2Si-S (CC751S) u skladu s EN 1982 ili jednakovrijedna</t>
  </si>
  <si>
    <t>- u skladu s ISO 9001 i ISO 14001 ili jednakovrijedne</t>
  </si>
  <si>
    <t xml:space="preserve">Termostatski radijatorski ventil neovisan o promjeni dinamičkog tlaka s ugrađenim regulatorom protoka za  dvocjevne sustave toplovodnog grijanja sa prisilnom cirkulacijom i normalnom temperaturnom razlikom povratnog i polaznog voda s točnim namještanjem protoka, prema DIN EN 215 dio 1 ili jednakovrijedna. Tijelo ventila je iz bronce otporno na koroziju i starenje. Brtvljenje oko klipa ventila sa dvije O-brtve iz EPDM-a. Zamjena vanjske O-brtve ili kplnog ventilskog uloška moguća i pod tlakom. Spoj na termostatsku glavu preko navojnog priključka M 30x1,5.         </t>
  </si>
  <si>
    <t>Radijatorska termostatska glava; izrađena prema EN 215 ili jednakovrijedna, tekućinski osjetnik, područje namještanja 6- 28 °C, zaštita od smrzavanja namjestiva na 6 °C</t>
  </si>
  <si>
    <t xml:space="preserve">Radijatorska prigušnica, dim 1/2", prema DIN-u 3842 ili jednakovrijedna (montaža na povratnom vodu vertikalnih radijatora), podesiva izvijačem, brtvljena O prstenom, zatvara se inbus ključem bez promjene predpodešenosti. Tijelo prigušnice otporno na koroziju i starenje. </t>
  </si>
  <si>
    <t>Razni fazonski komadi, račve, prelazni komadi, redukcije, cijevna koljena, cijevni lukovi, klizne i čvrste točke, prirubnice, vijci i matice, izrada raznih cijevnih navoja, cijevni tuljci, proboji, rozete te ostali materijal za dovođenje kplne instalacije u funkciju i pogonsko stanje. Cijevna koljena (hamburški lukovi) su od atestiranih bešavnih čeličnih cijevi, oblika prema DIN-u 2605 oblik A-90° ili jednakovrijedna, s radijusom savijanja R = 1,5 D. Cijevna koljena DN 20 i DN 15 izrađuju se savijanjem na licu mjesta.</t>
  </si>
  <si>
    <t>Bakrene cijevi  prema HRN EN 1057 ili jednakovrijedna za izradu razvodne mreže, uključujući i potreban broj bakrenih koljena, redukcija,  T-komada, prelaznih komada čelik-bakar, mjedenih prelaznih komada ostalih fazonskih komada, spojnim i pričvrsnim materijalom, pastom i legurom za lemljenje, bojom za korekciju lemljenih mjesta te ostalim materijalom za dovođenje kplne instalacije u funkciju i pogonsko stanje.</t>
  </si>
  <si>
    <t>Toplinska izolacija cijevnog razvoda instalacije tople vode prema DIN-u 4140, dio 1 ili jednakovrijedna, cijevnom izolacijom iz negorivog materijala (od mineralnih vlakana) prema DIN-u 4102, dio 1 ili jednakovrijedna, materijal za gradnju klase A. Predmetna izolacija je izrađena iz šalica od mineralnih vlakana, šalice uzdužno s jedne strane prorezane i kaširane na aluminijsku foliju (oblogu). Toplinska vodljivost λ=0.44 W/mK.</t>
  </si>
  <si>
    <t xml:space="preserve">Nakon montaže vodenog dijela, obaviti tlačnu probu instalacije prema DIN-u 4756 ili jednakovrijedna uz sastavljanje odgovarajućeg zapisnika. Provesti trodnevni probni pogon instalacije i pogonske opreme, uz reguliranje svih uređaja od strane ovlaštenih osoba. Uključiti konačno puštanje instalacije u pogon zajedno sa svim potrebnim podešavanjima i mjerenjima, dokumentirati ovjerenim zapisnicima. </t>
  </si>
  <si>
    <t xml:space="preserve">Mehaničke karakteristike kućišta ventilokomore po EN 1886 ili jednakovrijedna , su slijedeće: </t>
  </si>
  <si>
    <t>razred požarne otpornosti toplinske izolacije A1 po SIST EN 13501-1 ili jednakovrijedna,</t>
  </si>
  <si>
    <t>Zupčasta regulacijska žaluzina razreda zrakotijesnosti 2 po EN 1751 ili jednakovrijedna, sa vanjskim ležečim zupčanicima od polipropilena PA6+GF30%, okvirom i lamelama od aluminija EN AW-6060, brtvilom između lamela od EPDM materijala i sa pogonskom osovinom od pocinčanog čelika. Ugrađene su na unutarnjoji na strani kućišta, te pripremljene za ugradnju motornog pogona.</t>
  </si>
  <si>
    <t xml:space="preserve">Kazetni filter razreda filtracije G4 po EN 779  ili jednakovrijedna, dužine 97 mm, ugrađen je u fiksni okvir od pocinčanog čelika ili </t>
  </si>
  <si>
    <t>Direktno pogonjeni ventilator sa EC motorom ugrađen direktno na ventilatorskoj osovini bez spiralnog kućišta ugrađen je u ventilokomoru pravokutno na protok zraka, sa rotorom unatrag zakrivljenih lopatica koji je montiran direktno na osovini EC motora sa naprednom regulacijom broja okretaja postavljenom neposredno na ventilatorski panel. Rotor ventilatora je dinamično uravnotežen po DIN ISO 1940 dio 1 – G 2,5. ili jednakovrijedna,</t>
  </si>
  <si>
    <t>Vrećasti filter razreda filtracije F7 po EN 779 ili jednakovrijedna, dužine vreće 500 mm, ugrađen je u filterski okvir koji omogućuje postranično izvlačenje. Posluživanje filtera je kroz vrata za posluživanje.</t>
  </si>
  <si>
    <t>Fleksibilni priključak razreda zrakotijesnosti C po EN13810 i po EN 1507 ili jednakovrijedna, u području od ±1500 Pa, sastavljen je iz dva prirubnička okvira od pocinčanog lima sa integriranom brtvenom trakom od EPDM gume i fleksibilnog dijela od nehigroskopskog materijala otpornog na temperature u području od -10 do +80°C.</t>
  </si>
  <si>
    <t xml:space="preserve">Mehaničke karakteristike kućišta ventilokomore po EN 1886 ili jednakovrijedna, su slijedeće: </t>
  </si>
  <si>
    <t>Zupčasta regulacijska žaluzina razreda zrakotijesnosti 2 po EN 1751 ili jednakovrijedna, sa vanjskim ležečim zupčanicima od polipropilena PA6+GF30%, okvirom i lamelama od aluminija EN AW-6060 ili jednakovrijedna, brtvilom između lamela od EPDM materijala i sa pogonskom osovinom od pocinčanog čelika. Ugrađene su na unutarnjoji na strani kućišta, te pripremljene za ugradnju motornog pogona.</t>
  </si>
  <si>
    <t>Kazetni filter razreda filtracije G4 po EN 779  ili jednakovrijedna, dužine 97 mm, ugrađen je u fiksni okvir od pocinčanog čelika ili nehrđajućeg čelika. Posluživanje filtra je preko prazne jedinice kroz vrata za posluživanje.</t>
  </si>
  <si>
    <t>Direktno pogonjeni ventilator sa EC motorom ugrađen direktno na ventilatorskoj osovini bez spiralnog kućišta ugrađen je u ventilokomoru pravokutno na protok zraka, sa rotorom unatrag zakrivljenih lopatica koji je montiran direktno na osovini EC motora sa naprednom regulacijom broja okretaja postavljenom neposredno na ventilatorski panel. Rotor ventilatora je dinamično uravnotežen po DIN ISO 1940 dio 1 – G 2,5. ili jednakovrijedna.</t>
  </si>
  <si>
    <t>Fleksibilni priključak razreda zrakotijesnosti C po EN13810 ili jednakovrijedna, i po EN 150 ili jednakovrijedna,7 u području od ±1500 Pa, sastavljen je iz dva prirubnička okvira od pocinčanog lima sa integriranom brtvenom trakom od EPDM gume i fleksibilnog dijela od nehigroskopskog materijala otpornog na temperature u području od -10 do +80°C.</t>
  </si>
  <si>
    <t xml:space="preserve">Mehaničke karakteristike kućišta ventilokomore po EN 1886 ili jednakovrijedna,  su slijedeće: </t>
  </si>
  <si>
    <r>
      <rPr>
        <sz val="10"/>
        <rFont val="Calibri"/>
        <family val="2"/>
        <charset val="238"/>
      </rPr>
      <t xml:space="preserve">- </t>
    </r>
    <r>
      <rPr>
        <sz val="10"/>
        <rFont val="Calibri"/>
        <family val="2"/>
        <charset val="238"/>
        <scheme val="minor"/>
      </rPr>
      <t>razred požarne otpornosti toplinske izolacije A1 po SIST EN 13501-1 ili jednakovrijedna</t>
    </r>
  </si>
  <si>
    <t>Vrećasti filter razreda filtracije F7 po EN 779 ili jednakovrijedna, dužine vreće 380 mm, ugrađen je u filterski okvir koji omogućuje postranično izvlačenje. Posluživanje filtera je kroz vrata za posluživanje.</t>
  </si>
  <si>
    <t>Direktno pogonjeni ventilator sa EC motorom ugrađen direktno na ventilatorskoj osovini, minimalne klase učinkovitosti IE5 bez spiralnog kućišta ugrađen je u ventilokomoru pravokutno na protok zraka, sa rotorom unatrag zakrivljenih lopatica koji je montiran direktno na osovini EC motora sa naprednom regulacijom broja okretaja postavljenom neposredno na ventilatorski panel. Rotor ventilatora je dinamično uravnotežen po DIN ISO 1940 dio 1 – G 2,5. ili jednakovrijedna.</t>
  </si>
  <si>
    <t>Fleksibilni priključak razreda zrakotijesnosti C po EN13810 ili jednakovrijedna,  i po EN 1507 ili jednakovrijedna,  u području od ±1500 Pa, sastavljen je iz dva prirubnička okvira od pocinčanog lima sa integriranom brtvenom trakom od EPDM gume i fleksibilnog dijela od nehigroskopskog materijala otpornog na temperature u području od -10 do +80°C.</t>
  </si>
  <si>
    <t xml:space="preserve">Direktno pogonjeni ventilator sa EC motorom ugrađen direktno na ventilatorskoj osovini, minimalne klase učinkovitosti IE5 bez spiralnog kućišta ugrađen je u ventilokomoru pravokutno na protok zraka, sa rotorom unatrag zakrivljenih lopatica koji je montiran direktno na osovini EC motora sa naprednom regulacijom broja okretaja postavljenom neposredno na ventilatorski panel. Rotor ventilatora je dinamično uravnotežen po DIN ISO 1940 dio 1 – G 2,5. ili jednakovrijedna. </t>
  </si>
  <si>
    <t xml:space="preserve">Mehaničke karakteristike kućišta ventilokomore po EN 1886, ili jednakovrijedna, su slijedeće: </t>
  </si>
  <si>
    <t>- razred požarne otpornosti toplinske izolacije A1 po SIST EN 13501-1 ili jednakovrijedna</t>
  </si>
  <si>
    <t>Zupčasta regulacijska žaluzina razreda zrakotijesnosti 2 po EN 1751, ili jednakovrijedna, sa vanjskim ležečim zupčanicima od polipropilena PA6+GF30%, okvirom i lamelama od aluminija EN AW-6060 ili jednakovrijedna, brtvilom između lamela od EPDM materijala i sa pogonskom osovinom od pocinčanog čelika. Ugrađene su na unutarnjoji na strani kućišta, te pripremljene za ugradnju motornog pogona.</t>
  </si>
  <si>
    <t>Vrećasti filter razreda filtracije F7 po EN 779, ili jednakovrijedna , dužine vreće 380 mm, ugrađen je u filterski okvir koji omogućuje postranično izvlačenje. Posluživanje filtera je kroz vrata za posluživanje.</t>
  </si>
  <si>
    <t>Direktno pogonjeni ventilator sa EC motorom ugrađen direktno na ventilatorskoj osovini, minimalne klase učinkovitosti IE5 bez spiralnog kućišta ugrađen je u ventilokomoru pravokutno na protok zraka, sa rotorom unatrag zakrivljenih lopatica koji je montiran direktno na osovini EC motora sa naprednom regulacijom broja okretaja postavljenom neposredno na ventilatorski panel. Rotor ventilatora je dinamično uravnotežen po DIN ISO 1940 dio 1 – G 2,5. ili jednakovrijedna</t>
  </si>
  <si>
    <t>Fleksibilni priključak razreda zrakotijesnosti C po EN13810, ili jednakovrijedna,  i po EN 1507 , ili jednakovrijedna, u području od ±1500 Pa, sastavljen je iz dva prirubnička okvira od pocinčanog lima sa integriranom brtvenom trakom od EPDM gume i fleksibilnog dijela od nehigroskopskog materijala otpornog na temperature u području od -10 do +80°C.</t>
  </si>
  <si>
    <t>Vrećasti filter razreda filtracije F7 po EN 779, ili jednakovrijedna, dužine vreće 380 mm, ugrađen je u filterski okvir koji omogućuje postranično izvlačenje. Posluživanje filtera je kroz vrata za posluživanje.</t>
  </si>
  <si>
    <t>Fleksibilni priključak razreda zrakotijesnosti C po EN13810, ili jednakovrijedna,  i po EN 1507 ili jednakovrijedna u području od ±1500 Pa, sastavljen je iz dva prirubnička okvira od pocinčanog lima sa integriranom brtvenom trakom od EPDM gume i fleksibilnog dijela od nehigroskopskog materijala otpornog na temperature u području od -10 do +80°C.</t>
  </si>
  <si>
    <t>Direktno pogonjeni ventilator sa EC motorom ugrađen direktno na ventilatorskoj osovini, minimalne klase učinkovitosti IE5 bez spiralnog kućišta ugrađen je u ventilokomoru pravokutno na protok zraka, sa rotorom unatrag zakrivljenih lopatica koji je montiran direktno na osovini EC motora sa naprednom regulacijom broja okretaja postavljenom neposredno na ventilatorski panel. Rotor ventilatora je dinamično uravnotežen po DIN ISO 1940 dio 1 – G 2,5, ili jednakovrijedna.</t>
  </si>
  <si>
    <t>Zupčasta regulacijska žaluzina razreda zrakotijesnosti 2 po EN 1751, ili jednakovrijedna, sa vanjskim ležečim zupčanicima od polipropilena PA6+GF30%, okvirom i lamelama od aluminija EN AW-6060, brtvilom između lamela od EPDM materijala i sa pogonskom osovinom od pocinčanog čelika. Ugrađene su na unutarnjoji na strani kućišta, te pripremljene za ugradnju motornog pogona.</t>
  </si>
  <si>
    <r>
      <rPr>
        <sz val="10"/>
        <rFont val="Calibri"/>
        <family val="2"/>
        <charset val="238"/>
      </rPr>
      <t xml:space="preserve">- </t>
    </r>
    <r>
      <rPr>
        <sz val="10"/>
        <rFont val="Calibri"/>
        <family val="2"/>
        <charset val="238"/>
        <scheme val="minor"/>
      </rPr>
      <t xml:space="preserve">razred požarne otpornosti toplinske izolacije A1 po SIST EN 13501-1 ili jednakovrijedna, </t>
    </r>
  </si>
  <si>
    <t>Zupčasta regulacijska žaluzina razreda zrakotijesnosti 2 po EN 1751, ili jednakovrijedna, sa vanjskim ležečim zupčanicima od polipropilena PA6+GF30%, okvir, brtvilom između lamela od EPDM materijala i sa pogonskom osovinom od pocinčanog čelika. Ugrađene su na unutarnjoji na strani kućišta, te pripremljene za ugradnju motornog pogona.</t>
  </si>
  <si>
    <t>Vrećasti filter razreda filtracije F7 po EN 779, ili jednakovrijedna,  dužine vreće 380 mm, ugrađen je u filterski okvir koji omogućuje postranično izvlačenje. Posluživanje filtera je kroz vrata za posluživanje.</t>
  </si>
  <si>
    <t>Direktno pogonjeni ventilator sa EC motorom ugrađen direktno na ventilatorskoj osovini, minimalne klase učinkovitosti IE5 bez spiralnog kućišta ugrađen je u ventilokomoru pravokutno na protok zraka, sa rotorom unatrag zakrivljenih lopatica koji je montiran direktno na osovini EC motora sa naprednom regulacijom broja okretaja postavljenom neposredno na ventilatorski panel. Rotor ventilatora je dinamično uravnotežen po DIN ISO 1940 dio 1 – G 2,5, ili jednakovrijedna</t>
  </si>
  <si>
    <t>Fleksibilni priključak razreda zrakotijesnosti C po EN13810, ili jednakovrijedna,  i po EN 1507, ili jednakovrijedna,  u području od ±1500 Pa, sastavljen je iz dva prirubnička okvira od pocinčanog lima sa integriranom brtvenom trakom od EPDM gume i fleksibilnog dijela od nehigroskopskog materijala otpornog na temperature u području od -10 do +80°C.</t>
  </si>
  <si>
    <t xml:space="preserve">Direktno pogonjeni ventilator sa EC motorom ugrađen direktno na ventilatorskoj osovini, minimalne klase učinkovitosti IE5 bez spiralnog kućišta ugrađen je u ventilokomoru pravokutno na protok zraka, sa rotorom unatrag zakrivljenih lopatica koji je montiran direktno na osovini EC motora sa naprednom regulacijom broja okretaja postavljenom neposredno na ventilatorski panel. Rotor ventilatora je dinamično uravnotežen po DIN ISO 1940 dio 1 – G 2,5., ili jednakovrijedna, </t>
  </si>
  <si>
    <t>Visokoučinkovita štedna kuhinjska napa od plemenitog čelika kvalitete 1.4301, sa sustavom povrata toplinske energije otpadnog zraka pomoću pločastog rekuperatora sa Eurovent certifikatom, temperaturne iskoristivosti i preko 65%. Pločasti rekuperator ima dovoljno male dimenzije, da ga je moguće prati u perilici suđa.
Ovisno o veličini, kuhinjske nape se sastoje od jedne ili više sekcija. Pojedinačnim sekcijama može se prilagoditi nominalni protok zraka na način da se djelovanje nape prilagodi specifičnim karakteristikama toplinskih elemenata ispod svakog dijela.
U napu je ugrađen visokoučinkoviti sustav filtracije otpadnog zraka od labirintnih filtera, filtera od metalnog pletiva i pločastog izmjenjivača topline. Sustav filtracije treba da ima certifikat o učinkovitosti filtracije uljnih čestica u mikronima po VDI 2052-16 ili jednakovrijedna. Labirintni filteri ugrađeni su u napu pod kutem od 45 stupnjeva skladno sa zahtjevima VDI 2052 i NFPA 96 ili jednakovrijedna.</t>
  </si>
  <si>
    <t>Svježi zrak upuhuje se u kuhinju kroz proreze na vrhu nape po cijelom obodu i na prednjim perforiranim stranama nape kako bi se postigao jednakomjeran odvod viška topline oko elemenata za kuhanje, te u skladu s VDI 20526 ili jednakovrijedna  i s do 30% manjom potrebom za svježim zrakom. 
Kuhinjska napa mora imati prikladnu konstrukciju usisnog područja nape, tako da se mjerenjem dokazana visoka učinkovitost odsisavanja otpadnog zraka može postići i s do 30% manjim protokom otpadnog zraka kao što je predviđeno prema EN 16282-16 ili jednakovrijedna. Važan element ove konstrukcije je u skladu s EN 16282-1 6 ili jednakovrijedna, upuhivanje male količine svježeg zraka kroz uske proreze po cijelom unutarnjem obodu nape natrag u napu. Veličina tog protoka zraka može varirati u pojedinim dijelovima nape kako bi se osigurala visoka učinkovitost nape pri različitim emisijama vodene pare.
Stavka uključuje puštanje u pogon.</t>
  </si>
  <si>
    <t>Napa treba biti ugrađena skladno sa EN 16282-1 ili jednakovrijedna, tako, da je donji rub nape udaljen 2100 mm od poda. Zbog toga treba imati napa visinu oko 600 mm.</t>
  </si>
  <si>
    <t>Visokoučinkovita štedna kuhinjska napa od plemenitog čelika kvalitete 1.4301, sa sustavom povrata toplinske energije otpadnog zraka pomoću pločastog rekuperatora sa Eurovent certifikatom, temperaturne iskoristivosti i preko 65%. Pločasti rekuperator ima dovoljno male dimenzije, da ga je moguće prati u perilici suđa.
Ovisno o veličini, kuhinjske nape se sastoje od jedne ili više sekcija. Pojedinačnim sekcijama može se prilagoditi nominalni protok zraka na način da se djelovanje nape prilagodi specifičnim karakteristikama toplinskih elemenata ispod svakog dijela.
U napu je ugrađen visokoučinkoviti sustav filtracije otpadnog zraka od labirintnih filtera, filtera od metalnog pletiva i pločastog izmjenjivača topline. Sustav filtracije treba da ima certifikat o učinkovitosti filtracije uljnih čestica u mikronima po VDI 2052-16 ili jednakovrijedna. Labirintni filteri ugrađeni su u napu pod kutem od 45 stupnjeva skladno sa zahtjevima VDI 2052 i NFPA 96 ili jednakovrijedna.
Stavka uključuje puštanje u pogon.</t>
  </si>
  <si>
    <t xml:space="preserve">Svježi zrak upuhuje se u kuhinju kroz proreze na vrhu nape po cijelom obodu i na prednjim perforiranim stranama nape kako bi se postigao jednakomjeran odvod viška topline oko elemenata za kuhanje, te u skladu s VDI 20526 ili jednakovrijedna i s do 30% manjom potrebom za svježim zrakom. 
Kuhinjska napa mora imati prikladnu konstrukciju usisnog područja nape, tako da se mjerenjem dokazana visoka učinkovitost odsisavanja otpadnog zraka može postići i s do 30% manjim protokom otpadnog zraka kao što je predviđeno prema EN 16282-16 ili jednakovrijedna. Važan element ove konstrukcije je u skladu s EN 16282-1 6 ili jednakovrijedna, upuhivanje male količine svježeg zraka kroz uske proreze po cijelom unutarnjem obodu nape natrag u napu. Veličina tog protoka zraka može varirati u pojedinim dijelovima nape kako bi se osigurala visoka učinkovitost nape pri različitim emisijama vodene pare.
</t>
  </si>
  <si>
    <t>U napu je ugrađen visokoučinkoviti sustav filtracije otpadnog zraka od labirintnih filtera, filtera od metalnog pletiva i pločastog izmjenjivača topline. Sustav filtracije treba da ima certifikat o učinkovitosti filtracije uljnih čestica u mikronima po VDI 2052-16 ili jednakovrijedna. Labirintni filteri ugrađeni su u napu pod kutem od 45 stupnjeva skladno sa zahtjevima VDI 2052 i NFPA 96 ili jednakovrijedna.
Stavka uključuje puštanje u pogon.</t>
  </si>
  <si>
    <t xml:space="preserve">Svježi zrak upuhuje se u kuhinju kroz proreze na vrhu nape po cijelom obodu i na prednjim perforiranim stranama nape kako bi se postigao jednakomjeran odvod viška topline oko elemenata za kuhanje, te u skladu s VDI 20526 ili jednakovrijedna i s do 30% manjom potrebom za svježim zrakom. 
Kuhinjska napa mora imati prikladnu konstrukciju usisnog područja nape, tako da se mjerenjem dokazana visoka učinkovitost odsisavanja otpadnog zraka može postići i s do 30% manjim protokom otpadnog zraka kao što je predviđeno prema EN 16282-16 ili jednakovrijedna. Važan element ove konstrukcije je u skladu s EN 16282-1 6 ili jednakovrijedna , upuhivanje male količine svježeg zraka kroz uske proreze po cijelom unutarnjem obodu nape natrag u napu. Veličina tog protoka zraka može varirati u pojedinim dijelovima nape kako bi se osigurala visoka učinkovitost nape pri različitim emisijama vodene pare.
</t>
  </si>
  <si>
    <t xml:space="preserve">Svježi zrak upuhuje se u kuhinju kroz proreze na vrhu nape po cijelom obodu i na prednjim perforiranim stranama nape kako bi se postigao jednakomjeran odvod viška topline oko elemenata za kuhanje, te u skladu s VDI 20526 ili jednako vrijedno i s do 30% manjom potrebom za svježim zrakom. 
Kuhinjska napa mora imati prikladnu konstrukciju usisnog područja nape, tako da se mjerenjem dokazana visoka učinkovitost odsisavanja otpadnog zraka može postići i s do 30% manjim protokom otpadnog zraka kao što je predviđeno prema EN 16282-16 ili jednakovrijedna. Važan element ove konstrukcije je u skladu s EN 16282-1 6 ili jednakovrijedna, upuhivanje male količine svježeg zraka kroz uske proreze po cijelom unutarnjem obodu nape natrag u napu. Veličina tog protoka zraka može varirati u pojedinim dijelovima nape kako bi se osigurala visoka učinkovitost nape pri različitim emisijama vodene pare.
</t>
  </si>
  <si>
    <t>Ovisno o veličini, kuhinjske nape se sastoje od jedne ili više sekcija. Pojedinačnim sekcijama može se prilagoditi nominalni protok zraka na način da se djelovanje nape prilagodi specifičnim karakteristikama toplinskih elemenata ispod svakog dijela.
U napu je ugrađen visokoučinkoviti sustav filtracije otpadnog zraka od labirintnih filtera, filtera od metalnog pletiva i pločastog izmjenjivača topline. Sustav filtracije treba da ima certifikat o učinkovitosti filtracije uljnih čestica u mikronima po VDI 2052-16 ili jednakovrijedna. Labirintni filteri ugrađeni su u napu pod kutem od 45 stupnjeva skladno sa zahtjevima VDI 2052 i NFPA 96 ili jednakovrijedna.</t>
  </si>
  <si>
    <t xml:space="preserve">Svježi zrak upuhuje se u kuhinju kroz proreze na vrhu nape po cijelom obodu i na prednjim perforiranim stranama nape kako bi se postigao jednakomjeran odvod viška topline oko elemenata za kuhanje, te u skladu s VDI 20526 ili jednakovrijedna i s do 30% manjom potrebom za svježim zrakom. 
</t>
  </si>
  <si>
    <t>Kuhinjska napa mora imati prikladnu konstrukciju usisnog područja nape, tako da se mjerenjem dokazana visoka učinkovitost odsisavanja otpadnog zraka može postići i s do 30% manjim protokom otpadnog zraka kao što je predviđeno prema EN 16282-16 ili jednakovrijedna. Važan element ove konstrukcije je u skladu s EN 16282-1 6 ili jednakovrijedna, upuhivanje male količine svježeg zraka kroz uske proreze po cijelom unutarnjem obodu nape natrag u napu. Veličina tog protoka zraka može varirati u pojedinim dijelovima nape kako bi se osigurala visoka učinkovitost nape pri različitim emisijama vodene pare.</t>
  </si>
  <si>
    <t>Napa treba biti ugrađena skladno sa EN 1  6282-1 ili jednakovrijedna tako, da je donji rub nape udaljen 2100 mm od poda. Zbog toga treba imati napa visinu oko 600 mm.</t>
  </si>
  <si>
    <t>Protupožarne zakloke moraju biti dimonepropusne prema HRN EN 1366-2:2002 ili jednakovrijedna</t>
  </si>
  <si>
    <t>Okrugli zračni kanali i fazonski komadi za razvod zraka. Izrađeni od pocinčanog lima, kpl s bezbojnim silikonskim kitom, spojnicama i sličnim priborom za međusobno povezivanje. Debljine limova kanala prema DIN 24145 ili jednakovrijedna.</t>
  </si>
  <si>
    <t xml:space="preserve">U specificiranu masu lima uključene su prirubnice, Wefa-spojnice, brtve, vijci, uglovi, falcani uzdužni i poprečni spojevi te ukrućenja, uključivo poprečne navojne šipke i omega profile na pozicijama ukrute prema DIN 24190 ili jednakovrijedna. </t>
  </si>
  <si>
    <t xml:space="preserve">Debljine kanala za dužu stranicu prema DIN 24190 ili jednakovrijedna  oblik F (falcana izvedba), grupa tlakova 1 i 4. </t>
  </si>
  <si>
    <t xml:space="preserve">Predmetna izolacija je izrađena iz fleksibilnog spužvastog materijala na bazi sintetičkog kaučuka, kao teško zapaljivo gradivo, klase gorivosti B1, prema normi HRN DIN 4102, dio 1,  ili jednakovrijedna, odnosno klase 1, prema normi HRN.U.J1.060 ili jednakovrijedna. </t>
  </si>
  <si>
    <t>Euroklasa gorivosti: A1 sukladno EN 13501-1 ili jednakovrijedna</t>
  </si>
  <si>
    <t>Protupožarna obloga limenih zračnih kanala EI90' prema HRN - DIN 4102 ili jednakovrijedna, isporuka i stručna montaža 40 mm silikatnih ploča otpornih na požar sa cementnim vezivom, otpornih na vlagu, negorivih (u klasi A1), sustav osiguranja kakvoće prema NBN EN ISO 9002 ili jednakovrijedna. Preklopne trake na sljubnicima izvesti od traka d=10 mm i širine b=100 mm.</t>
  </si>
  <si>
    <t xml:space="preserve">3.2. KRITERIJ ISPITNOG STANDARDA ZA PROTUPOŽARNU OPREMU
Jednakovrijedan sustav za gašenje požara je sustav za gašenje požara kuhinjske opreme sukladan normi UL300 ili jednakovrijedna koji minimalno zadovoljava i niže navedene uvjete:
- kriterij dugotrajnosti 
- kriterij olakšanog servisa
- kriterij prihvatljiv dojave požara
</t>
  </si>
  <si>
    <t>Kućište za aktivacijske komponente (SAMO za XV  upravljačku jedinicu), uključuje 1 okvir, 2 nehrđajuće uvodnice 1/2", 1 "S" kuka, 4 rukavca za krimpanje za sustav za zaštitu od požara kuhinjskih napa sa EN 16282-7 certifikatom ili jednakovrijednim</t>
  </si>
  <si>
    <t>Ugaoni kolotur, 1/2" uvodnice za sustav za zaštitu od požara kuhinjskih napa sa EN 16282-7 certifikatom ili jednakovrijednim</t>
  </si>
  <si>
    <t>Vozno okno: - izvedba armirano betonsko
- širina 1650 mm
- dubina 2710 mm
- dubina jame 1520 mm
- nadvišenje 5480 mm 
Vrata voznog okna: - vrsta dvokrilna automatska teleskopska
 - širina    900 mm
 - visina 2100 mm
 - materijal   čelični  lim  
 - završna obrada  brušeni nehrđajući čelični lim
 - vatrootpornost EI 90 prema HRN EN 81-58 ili jednakovrijedna
Kabina dizala: - širina  1100 mm
 - dubina  2100 mm
 - visina  2200 mm
 - izvedba  čelična konstrukcija
 - završna obrada - stranice : brušeni nehrđajući čelični lim 
- prednja stijena: brušeni nehrđajući čelični lim
- strop : brušeni nehrđajući čelični lim
- pod : lokalno – izvodi Naručitelj
 - oprema  rukohvat, ogledalo, ventilator
 - rasvjeta  fluorescentna ili LED
 - nužna rasvjeta iz  nezavisnog izvora
 - okvir kabine  za ovjes 2:1, nosivost dizala 1000 kg i
brzinu vožnje 1,0 m/s
 - zahvatna naprava s  postupnim  djelovanjem</t>
  </si>
  <si>
    <t>Izrada,  isporuka i ugradnja dizala D prema tehničkom opisu i u skladu s HRN EN 81-20 ili jednakovrijedna</t>
  </si>
  <si>
    <t xml:space="preserve">Namjena platforme: za prijevoz osoba sa smanjenom pokretljivošću prema EN 81-41:2010 ili jednakovrijedna
Izvedba platforme : za unutarnju ugradnju
Pogon : elektromotorni, direktni
Nosivost : 225 kg
Brzina vožnje : 0,1 m/s
Visina dizanja : 1,87 m
Broj stajališta : 2
Upravljanje na platou :
 Pomoću ključa i tipkala za vožnju (gore/dolje)
- upravljanje se vrši konstantnim pritiskom na tipkalo
- prekidač STOP
Upravljanje na stanicama: pomoću ključa i tipkala
Dimenzije platoa : širina 1000 mm; duljina 900 mm
Električni priključak (napajanje) : 220 V; 50 Hz
Napon upravljanja : 24 V
Snaga pogona : 0,5 kW
Nazivna/potezna struja : In/Ip = 8/20 A
Presjek glavnog voda : 3 x 2.5 mm2
Osigurač (tromi) : 16 A
Način ugradnje : konzole pričvršćene na stupove
</t>
  </si>
  <si>
    <t>Izrada,  isporuka i ugradnja kose podizne platforme P prema tehničkom opisu i u skladu s normom EN 81-41:2010 ili jednakovrijedna</t>
  </si>
  <si>
    <t xml:space="preserve">Vrsta  dizala: osobno prema HRN EN 81-20 ili jednakovrijedna
Vrsta  pogona  dizala: sinkroni električni bezreduktorski motor s permanentnim magnetima, snage 5,7 kW ±5%, minimalno 180 uključivanja/sat
Tip dizala: električno dizalo na užad bez posebne strojarnice
Nosivost dizala: 1000 kg / 13 osoba
Brzina vožnje: min. 0,9 - max. 1,1 m/s,  frekvencijska regulacija
Visina  dizanja: 7,80 m
Broj  postaja: 4
Broj  ulaza: 4 – kabina prolazna pod 180°
Vrsta  upravljanja: mikroprocesorsko, simpleks – sabirno
Signalizacija na glavnoj postaji:
 optički signal potvrde prijema poziva, digitalni optički pokazivač položaja kabine i strelice smjera daljnje vožnje, zvučni signal dolaska kabine u stanicu
 </t>
  </si>
  <si>
    <t>Prirubnica s grlom prema HRN M.B6.821 ili jednakovrijedna</t>
  </si>
  <si>
    <t>Iskop rova i zavarnih jama u tlu B. kategorije, prosječne širine 0,4 m, dubine 1,0 m, s ubacivanjem zemlje u kamion. Iskop rova jedne zavarne jame izvesti ravnim odsijecanjem stranica i dna rova. Zavarnu jamu kopati na spoju projektiranog i postojećeg plinovoda. Obračun po kubiku stvarno iskopanog materijala. Sve ostalo prema GN 200,103 ili jednakovrijedna</t>
  </si>
  <si>
    <t>Iskop rova u tlu B kategorije, prosječne širine 0,4 m, dubine do 1,5 m, s odlaganjem zemlje uz rub rova te utovarom u kamion. Iskop se izvodi u zoni eventualno prije ugrađenih instalacija i za probne otkope ravnim odsijecanjem stranica i dna rova. Obračun po kubiku stvarno iskopanog materijala. Sve ostalo prema GN 200,103 ili jednakovrijedna</t>
  </si>
  <si>
    <t>Dobava plinske polietilenske cijevi izrađene prema HRN G.C6.605 ili ISO 4437 ili jednakovrijedna od polietilena visoke gustoće kvalitete prema HRN G.C1.300 i mjerama prema HRN G.C6.601 ili jednakovrijedna, kvalitete prema PE100, sljedećih dimenzija:</t>
  </si>
  <si>
    <t>Dobava plinske polietilenske cijevi izrađene prema HRN G.C6.605, ISO 4437  ili jednakovrijedna od polietilena visoke gustoće kvalitete prema HRN G.C1.300 ili jednakovrijedna i mjerama prema HRN G.C6.601 ili jednakovrijedna isporučena u palicama od 12 m, sljedećih dimenzija:</t>
  </si>
  <si>
    <t>Dobava čelične bešavne cijevi – teške za navoje, izrađena prema HRN C.B5.221, ISO R336  ili jednakovrijedna odnosno HRN C.B5.225 ili ISO R65  ili jednakovrijedna s uvjetima isporuke prema DIN 1629 list 3. od Č.1212 prema HRN C.B5.021 ili jednakovrijedna, sljedećih dimenzija:</t>
  </si>
  <si>
    <t>Planiranje dna rova plinovoda  s točnošću +/- 2 cm, sa svim potrebnim uklanjanjem kamenja, smeća ili stranih predmeta i nasipavanjima. Obračun po kvadratu stvarno isplaniranog rova. Sve ostalo prema GN 200,103 ili jednakovrijedna</t>
  </si>
  <si>
    <t>Dobava čelične bešavne cijevi, srednje teška, izrađena prema HRN C.B5.225 ili jednakovrijedna za niskotlačni plin od materijala Č.0206, prvi put ispitana na nepropusnost, uz prilog atesta (certifikata), uključivo koljena, T-račve, redukcije i čepove, sa svim osnovnim i pomoćnim materijalom za pričvršćenje i brtvljenje, sljedećih dimenzija:</t>
  </si>
  <si>
    <t>Regulacija: ugrađeni su presostati visokog i niskog tlaka, osjetnici temperature rashladnog medija, temperature ulja, temperature izmjenjivača i vanjske temperature. Jedinica je opremljena on/off ventilama na parnoj i tekućinskoj fazi i servisnim Schrader ventilima ili jednakovrijedna.  Sve funkcije su upravljane preko ugrađenog mikroprocesora.</t>
  </si>
  <si>
    <t>Mikroprocesor: osnovne funkcije su kontinuirana regulacija učina kompresora, izjednačavanje tlaka ulja, kontrola povrata ulja, auto restart (nakon nestanka ili prekida napajanja), automatsko prepoznavanje i adresiranje svih unutarnjih jedinica putem komunikacijske veze DIII Net ili jednakovrijedna.</t>
  </si>
  <si>
    <t>Sezonska učinkovitost (u skladu s EN14825 ili jednakovrijedna)</t>
  </si>
  <si>
    <t>Razni tipski, pocinčani materijal za ovješenje i učvrščenje (držači cjevovoda, obujmice, zavješenja, pričvrsnice, podupore te ostala pomoćna učvršćenja za montažu, uz potrebne matice i vijke) sa umecima za zvučnu izolaciju, sve u potrebnoj količini i kvaliteti kao proizvod "SIKLA" ili jednakovrijedna.</t>
  </si>
  <si>
    <t>Iskop materijala. Ovaj rad obuhvaća iskop za temelje vanjskih stubišta i zidova. Iskope vršiti prema profilima i visinskim kotama i propisanim nagibima po projektu, odnosno po zahtjevu nadzornog inženjera. Pri izvođenju radova treba paziti da ne dođe do oštećenja ravnina i postojećih instalacija. Ova stavka obuhvaća:</t>
  </si>
  <si>
    <t>-prigušenje buke topota ISO140-8 ili jednakovrijedna: 10 dB</t>
  </si>
  <si>
    <t>Dobava materijala i izvedba ispune vanjske staklene stijene u prizemlju oznake S1 u gornjem unutarnjem dijelu  stijene (sve prema shemi) odlakih kalcij-silikatnih protupožarna građevna ploča, otpornih na vlagu, stabilnih dimenzija, velikog formata i samonosivih.</t>
  </si>
  <si>
    <t>Iskop će se izvoditi uz stalan  stručni nadzor nadzornog inženjera za geotehničke radove.</t>
  </si>
  <si>
    <t>Skela se izvodi za sve sudionike u gradnji i ne može se posebno naplaćivati. Glavni izvođač radova dužan je koordinirati sve izvođače radova kako bi se svi radovi izveli u roku koji je predviđen za skelu. Skelu je potrebno izvesti prema Zaštiti na radu i Osobnoj zaštitnoj opremi. Obračun po m2 projekcije.</t>
  </si>
  <si>
    <t>Prilikom iskopa građevne jame osigurano je stalno prisustvo nadzornog inženjera za geotehničke radove.</t>
  </si>
  <si>
    <t xml:space="preserve">Cijene koje se upisuju u ovaj troškovnik odnose se na jediničnu mjeru izvršenog rada. Ove jedinične cijene moraju obuhvatiti sav rad, materijal, organizaciju gradilišta, sve troškove, te zaradu. Sve ovo vrijedi ako nije u ovom troškovniku drugačije nevedeno.
</t>
  </si>
  <si>
    <t xml:space="preserve"> - otkopane rovove osigurati prema Zaštiti na radu i Osobnoj zaštitnoj opremi.</t>
  </si>
  <si>
    <t>Obračun po komadu izvedene rampe za invalide.</t>
  </si>
  <si>
    <t>Prije početka izvođenja radova izvođač je obavezan pribaviti sve potrebne ateste, detalje, uzorke svih primjenjenih materijala,  predati ih odgovornom projektantu na odobrenje. Isporučilac profila, okova, brtvi i pribora mora imati certifikat ISO -9001 ili jednakovrijedna.</t>
  </si>
  <si>
    <t xml:space="preserve">Demontirane grede, nosači i drugi teški ili glomazni dijelovi konstrukcije smiju se s objekta uklanjati odnosno spuštati samo pomoću odgovarajućih naprava ili uređaja (vitlo, dizalica, rampa i drugo).
Uklanjanje rastresitog i prašinastog materijala sa ruševine ne tlo smije se vršiti samo pomoću potpuno pokrivenih korita, kroz metalne limene cijevi ili na drugi način koji sprečava širenje prašine.
Pri rušenju višekatnih objekata prikupljanje porušenog materijala na pojedinim katovima, zabranjeno je.
Izvlačenje zatrpanih kamenih elemenata (blokova), čeličnih nosača i drugih dijelova objekta iz ruševine pomoću strojeva bez prethodnog oslobađanja od ostalog porušenog materijala, zabranjeno je.
</t>
  </si>
  <si>
    <t>Režijske troškove gradilišta te plaće tehničkog, administrativnog, čuvarskog i pomoćnog osoblja zaposlenog na gradilištu
Organizaciju gradilišta, zaštitnu ogradu gradilišta, s ulaznim vratima na gradilište i pločom gradilišta (Zakon o gradnji).</t>
  </si>
  <si>
    <t>Svi naknadni radovi obračunati će se analizom cijena uz primjenu ugovorenih cijena i u ugovornog troškovnika za elemente ili pojedine radove gdje je to moguće.
Za naknadni rad koji je istovjetan ugovornoj stavci (po utrošku rada i materijala) koristit će se ugovorena cijena.</t>
  </si>
  <si>
    <t xml:space="preserve">Dobava i nasipavanje terena zdravim materijalom iz iskopa i zamjenskim šljunčano-kamenim materijalom. Materijal za izradu nasipa razastire se u slojevima od 20-30 cm, te nabija mehaničkim sredstvima. Svaki nabijeni sloj mora se ispitati, a slijedeći nanositi samo onda ako je prethodni dao dobre rezultate. Za nasipe koji se rade od miješanog materijala vrši se kontrola zbijenosti pojedinih slojeva sa kružnom pločom promjera 30 cm. Traži se modul stišljivosti Ms=40 MN/m2, sa izdavanjem potrebnih atesta. Ispitivanje pločom treba vršiti na materijalima čije su vlažnosti optimalne. U jediničnu cijenu je uključena nabava nasipnog materijala, prijevoz do mjesta ugradnje, ugradnja i sav potreban materijal i rad za potpuno dovršenje opisanog rada prema OTU II. 2-09.2.
</t>
  </si>
  <si>
    <t>Ova stavka obuhvaća:
-dobava i dovoz zdravog materijala sa deponija osiguranog od strane izvođača radova, uključivo utovar i istovar iz kamiona.
-nasipavanje u slojevima cca 30 cm debljine.
-strojno nabijanje do potrebne zbijenosti.
-planiranje terena ispod svih površina sa točnosti  ±5 cm.
-sva potrebna mjerenja i ispitivanja sa pribavljanjem potrebnih atesta.</t>
  </si>
  <si>
    <t>Prije počeka radova korisnik će ukloniti sav namještaja iz građevina koje se uklanjaju i rekonstruiraju.</t>
  </si>
  <si>
    <t>Dobava, donos i montaža PVC-U kanalizacijskih cijevi i fazonskih komada klase SN 8, za horizontalne odvode vanjske fekalne i oborinske kanalizacije u prometnim površinama. PVC-U kanalizacijskih cijevi s integriranim utičnim kolčakom i uloženim brtvenim prstenom od sintetičnog kaučuka koji se mora radi zaštite nalaziti s unutrašnje strane naglavka cijevi. Kao dokaz kvalitete ponuđenih cijevi potrebno je priložiti certifikat o stalnosti svojstava izdan od ovlaštenog i akreditiranog potvrdbenog tijela u Republici Hrvatskoj. Obodna čvrstoća treba biti ispitana prema EN ISO 9969 ili jednakovrijedna i iznositi minimalno 8 kN/m2. Cijevi se isporučuju u palicama od 5 ili 6m. Debljina nosivog sloja stjenke cijevi mora biti u rasponu koji propisuje norma HRN EN 1401 ili jednakovrijedna.</t>
  </si>
  <si>
    <t>Dimenzije kotla jednakovrijedne su unutar propisanih vrijednosti uz toleranciju od  ± 10%:: 
- dužina s priključcima 1443 mm 
- visina 1.823 mm 
- širina 1.770 mm 
- masa 916 kg</t>
  </si>
  <si>
    <t>Napa treba biti ugrađena skladno sa EN 1  6282-1 ili jednakovrijedna, tako da je donji rub nape udaljen 2100 mm od poda. Zbog toga treba imati napa visinu oko 600 mm.</t>
  </si>
  <si>
    <t>Kompletiranje valjane atestne dokumentacije, ispitnih listova, dokaza o kvaliteti i jamstvenih listova na isporučenu opremu, uređaje i instalaciju za sve sustave grijanja u objektu. Stavkom obuhvatiti i provođenje neophodnih ispitivanja i mjerenja od strane ovlaštenih ustanova s popratnim zapisnicima (tehnički pregled).</t>
  </si>
  <si>
    <t xml:space="preserve">Pločice su ton svijetlo sive boje, a završno je pločica obrađena poliranjem. Zahtijeva se visoka otpornost na kemikalije i deterdžente. </t>
  </si>
  <si>
    <r>
      <t>Karakteristike postojećeg terena</t>
    </r>
    <r>
      <rPr>
        <i/>
        <sz val="10"/>
        <color indexed="8"/>
        <rFont val="Calibri"/>
        <family val="2"/>
        <scheme val="minor"/>
      </rPr>
      <t xml:space="preserve"> opisane su u Općim uvjetima, a ukoliko to ponuditelju nije dovoljno za formiranje cijene, može naručiti kopiju Geotehničkog elaborata od Investitora.</t>
    </r>
  </si>
  <si>
    <r>
      <rPr>
        <b/>
        <i/>
        <sz val="10"/>
        <color indexed="8"/>
        <rFont val="Calibri"/>
        <family val="2"/>
        <scheme val="minor"/>
      </rPr>
      <t>GEOTEHNIČKA SREDINA 1</t>
    </r>
    <r>
      <rPr>
        <i/>
        <sz val="10"/>
        <color indexed="8"/>
        <rFont val="Calibri"/>
        <family val="2"/>
        <scheme val="minor"/>
      </rPr>
      <t xml:space="preserve">
U površinskom sloju se nalazi humus debljine do 0,1 m.</t>
    </r>
  </si>
  <si>
    <r>
      <rPr>
        <b/>
        <i/>
        <sz val="10"/>
        <color indexed="8"/>
        <rFont val="Calibri"/>
        <family val="2"/>
        <scheme val="minor"/>
      </rPr>
      <t>GEOTEHNIČKA SREDINA 2</t>
    </r>
    <r>
      <rPr>
        <i/>
        <sz val="10"/>
        <color indexed="8"/>
        <rFont val="Calibri"/>
        <family val="2"/>
        <scheme val="minor"/>
      </rPr>
      <t xml:space="preserve">
Ispod površinskog sloja se nalazi smeđe crvena glina srednje plastičnosti Ip=23,27 - 25,27%,
kruto plastične konzistencije Ic=0,91 – 0,93, bez sjaja i bez mirisa.
Laboratorijskim ispitivanjem neporemećenog uzorka tla dobiveni su sljedeći parametri za ovaj
sloj:
c = 9,82 kN/m2;
Φ = 24,8O;
γ = 19,17 kN/m3;
γd = 15,11 kN/m3;
Mv = 1,10 – 9,20 MN/m2.</t>
    </r>
  </si>
  <si>
    <r>
      <rPr>
        <b/>
        <i/>
        <sz val="10"/>
        <color indexed="8"/>
        <rFont val="Calibri"/>
        <family val="2"/>
        <scheme val="minor"/>
      </rPr>
      <t>GEOTEHNIČKA SREDINA 3</t>
    </r>
    <r>
      <rPr>
        <i/>
        <sz val="10"/>
        <color indexed="8"/>
        <rFont val="Calibri"/>
        <family val="2"/>
        <scheme val="minor"/>
      </rPr>
      <t xml:space="preserve">
Na dubini većoj od 0,8 m (B-3, B-4), odnosno 1,0 m (B-1) se nalazi smeđe crvena glina
srednje plastičnosti, kruto plastične konzistencije pomiješana s okršjem vapnenca zrna promjera do 63
mm. Ima 16 udaraca standardnog penetracijskog pokusa šiljkom.</t>
    </r>
  </si>
  <si>
    <r>
      <rPr>
        <b/>
        <i/>
        <sz val="10"/>
        <color indexed="8"/>
        <rFont val="Calibri"/>
        <family val="2"/>
        <scheme val="minor"/>
      </rPr>
      <t>GEOTEHNIČKA SREDINA 4</t>
    </r>
    <r>
      <rPr>
        <i/>
        <sz val="10"/>
        <color indexed="8"/>
        <rFont val="Calibri"/>
        <family val="2"/>
        <scheme val="minor"/>
      </rPr>
      <t xml:space="preserve">
Ispod sloja gline s okršjem stijena na dubini većoj od 1,4 m (B-2, B-3), odnosno 2,2 m (B-1) se nalazi jako do srednje okršena vapnenačko-dolomitna stijena (prema Novoselu), sive najčešće do svijetlo-sive boje. Površina pukotina je mala, a učestala je pojava srednje velikih pukotina. Slojevitost je velika pa su blokovi tanki od 5 do 50 cm. RQD~10-25%.
Prilikom bušenja nije registrirana pojava podzemne vode do dubine istražnih radova.</t>
    </r>
  </si>
  <si>
    <r>
      <t>Zaštita i uklanjanje postojećih stabala</t>
    </r>
    <r>
      <rPr>
        <i/>
        <sz val="10"/>
        <color indexed="8"/>
        <rFont val="Calibri"/>
        <family val="2"/>
        <scheme val="minor"/>
      </rPr>
      <t>, te sva potrebna osiguranja iskopa uz korijenje stabala koja se štite opisani su u Projektu krajobraznog rješenja, te se Izvođač mora u svemu pridržavati uvjeta koje taj projekt propisuje.</t>
    </r>
  </si>
  <si>
    <r>
      <t xml:space="preserve">Polaganje preko zaglađene armiranobetonske ploče </t>
    </r>
    <r>
      <rPr>
        <b/>
        <sz val="10"/>
        <color theme="1"/>
        <rFont val="Calibri"/>
        <family val="2"/>
        <scheme val="minor"/>
      </rPr>
      <t>stubišta (podesti)</t>
    </r>
    <r>
      <rPr>
        <sz val="10"/>
        <color theme="1"/>
        <rFont val="Calibri"/>
        <family val="2"/>
        <scheme val="minor"/>
      </rPr>
      <t xml:space="preserve"> na PE foliju (1000kg/m3). PE folija se mora izvoditi sa preklopima od 20,0 cm, debljine 0,02 cm.</t>
    </r>
  </si>
  <si>
    <r>
      <t>-</t>
    </r>
    <r>
      <rPr>
        <sz val="10"/>
        <color indexed="8"/>
        <rFont val="Calibri"/>
        <family val="2"/>
        <scheme val="minor"/>
      </rPr>
      <t xml:space="preserve"> građevinska klasa : 34 (javna - very heavy use), 43 (industrijska - very heavy use)</t>
    </r>
  </si>
  <si>
    <t>Dodatna svojstva:
'-otpornost na kemikalije EN 423 ili jednakovrijedna -otporan (ovisi i o koncentraciji i vremenu izloženosti)
' - otpornost na goruće opuške</t>
  </si>
  <si>
    <t>-prikladna za W tip kotačića stolaca i kolica
' -površinska zaštita od prljanja</t>
  </si>
  <si>
    <r>
      <t xml:space="preserve">-  </t>
    </r>
    <r>
      <rPr>
        <sz val="10"/>
        <color indexed="8"/>
        <rFont val="Calibri"/>
        <family val="2"/>
        <scheme val="minor"/>
      </rPr>
      <t xml:space="preserve"> emisija hlapivih organskih spojeva: A+</t>
    </r>
  </si>
  <si>
    <r>
      <t xml:space="preserve">-  </t>
    </r>
    <r>
      <rPr>
        <sz val="10"/>
        <color indexed="8"/>
        <rFont val="Calibri"/>
        <family val="2"/>
        <scheme val="minor"/>
      </rPr>
      <t xml:space="preserve"> certifikat: atest vatrootpornosti</t>
    </r>
  </si>
  <si>
    <r>
      <t xml:space="preserve">-  </t>
    </r>
    <r>
      <rPr>
        <sz val="10"/>
        <color indexed="8"/>
        <rFont val="Calibri"/>
        <family val="2"/>
        <scheme val="minor"/>
      </rPr>
      <t xml:space="preserve"> dizajn: beton</t>
    </r>
  </si>
  <si>
    <r>
      <t xml:space="preserve">Napomena: </t>
    </r>
    <r>
      <rPr>
        <i/>
        <sz val="10"/>
        <rFont val="Calibri"/>
        <family val="2"/>
        <scheme val="minor"/>
      </rPr>
      <t xml:space="preserve">Sve pločice moraju biti odobrene od Projektanta. </t>
    </r>
  </si>
  <si>
    <r>
      <rPr>
        <b/>
        <i/>
        <sz val="10"/>
        <rFont val="Calibri"/>
        <family val="2"/>
        <scheme val="minor"/>
      </rPr>
      <t xml:space="preserve">Sheme polaganja </t>
    </r>
    <r>
      <rPr>
        <i/>
        <sz val="10"/>
        <rFont val="Calibri"/>
        <family val="2"/>
        <scheme val="minor"/>
      </rPr>
      <t>keramičkih pločica izrađuje Projektant i dostavlja ih Izvođaču najkasnije 30 dana prije početka izvedbe keramičarskih radova. Sheme polaganja keramičkih pločica sastavni su dio izvedbenog projekta.</t>
    </r>
  </si>
  <si>
    <r>
      <rPr>
        <b/>
        <sz val="10"/>
        <color indexed="8"/>
        <rFont val="Calibri"/>
        <family val="2"/>
        <scheme val="minor"/>
      </rPr>
      <t>Unutarnja vrata</t>
    </r>
    <r>
      <rPr>
        <sz val="10"/>
        <color indexed="8"/>
        <rFont val="Calibri"/>
        <family val="2"/>
        <scheme val="minor"/>
      </rPr>
      <t xml:space="preserve"> izvode se prema shemama stolarije. Isporučuju se s opšavnim letvama i pripadajućim okovom. Sva vrata imaju 3 cilindrične spojnice (petlje), imaju cilindričnu ili običnu usadnu bravu s pripadajućim kompletom ključeva.</t>
    </r>
  </si>
  <si>
    <r>
      <t xml:space="preserve">Kvake su s rozetom, izrađene od satiniranog inoxa, suvremenog i kvalitetnog dizajna. Kvaka se sastoji od dva dijela, ručke L oblika promjera 2cm dimenzije 125+59mm, fiksirane na rozetu promjera 52 mm i rozete sa ovalnom ključanicom promjera 52mm. Testirana po standardima DIN EN 1906 ili jednakovrijedna. </t>
    </r>
    <r>
      <rPr>
        <b/>
        <sz val="10"/>
        <color indexed="8"/>
        <rFont val="Calibri"/>
        <family val="2"/>
        <scheme val="minor"/>
      </rPr>
      <t>Sve kvake su uključene u cijenu.</t>
    </r>
  </si>
  <si>
    <r>
      <t xml:space="preserve">Izvođač je dužan izraditi </t>
    </r>
    <r>
      <rPr>
        <b/>
        <sz val="10"/>
        <color indexed="8"/>
        <rFont val="Calibri"/>
        <family val="2"/>
        <scheme val="minor"/>
      </rPr>
      <t>radioničke nacrte</t>
    </r>
    <r>
      <rPr>
        <sz val="10"/>
        <color indexed="8"/>
        <rFont val="Calibri"/>
        <family val="2"/>
        <scheme val="minor"/>
      </rPr>
      <t xml:space="preserve"> i uskladiti ih s Projektantom. Izvedba je dozvoljena tek kada Projektant potpisom odobri radioničku dokumentaciju, odnosno detalje.</t>
    </r>
  </si>
  <si>
    <r>
      <t xml:space="preserve">Odabrana </t>
    </r>
    <r>
      <rPr>
        <b/>
        <sz val="10"/>
        <rFont val="Calibri"/>
        <family val="2"/>
        <scheme val="minor"/>
      </rPr>
      <t>RAL ugradnja</t>
    </r>
    <r>
      <rPr>
        <sz val="10"/>
        <rFont val="Calibri"/>
        <family val="2"/>
        <scheme val="minor"/>
      </rPr>
      <t>, ciljana na uštedu energije, predviđa sustave brtvljenja pomoću RAL PVC letvica, folija, brtvenih traka ili folija uz ekspandirajuću brtvu. Sve materijale i elemente ovisno o odabranom sustavu potrebno je uračunati u jediničnu cijenu, te se pridržavati smjernica ugradnje zadanih od strane proizvođača.</t>
    </r>
  </si>
  <si>
    <r>
      <t xml:space="preserve">- </t>
    </r>
    <r>
      <rPr>
        <b/>
        <sz val="10"/>
        <color theme="1"/>
        <rFont val="Calibri"/>
        <family val="2"/>
        <scheme val="minor"/>
      </rPr>
      <t>zaštitu od sunca</t>
    </r>
    <r>
      <rPr>
        <sz val="10"/>
        <color theme="1"/>
        <rFont val="Calibri"/>
        <family val="2"/>
        <scheme val="minor"/>
      </rPr>
      <t xml:space="preserve"> na pripadajućim ostakljenim stijenama.</t>
    </r>
  </si>
  <si>
    <r>
      <t xml:space="preserve">Klinker pločice se lijepe </t>
    </r>
    <r>
      <rPr>
        <b/>
        <sz val="10"/>
        <color theme="1"/>
        <rFont val="Calibri"/>
        <family val="2"/>
        <scheme val="minor"/>
      </rPr>
      <t>punoplošno</t>
    </r>
    <r>
      <rPr>
        <sz val="10"/>
        <color theme="1"/>
        <rFont val="Calibri"/>
        <family val="2"/>
        <scheme val="minor"/>
      </rPr>
      <t xml:space="preserve"> sa fleksibilnim, visokootpornim, prilagodljivim tankoslojnim ljepilom. Fugiraju se sa masom za fugiranje klinker pločica. </t>
    </r>
  </si>
  <si>
    <r>
      <t>Obračun po m</t>
    </r>
    <r>
      <rPr>
        <vertAlign val="superscript"/>
        <sz val="10"/>
        <rFont val="Calibri"/>
        <family val="2"/>
        <scheme val="minor"/>
      </rPr>
      <t>3</t>
    </r>
    <r>
      <rPr>
        <sz val="10"/>
        <rFont val="Calibri"/>
        <family val="2"/>
        <scheme val="minor"/>
      </rPr>
      <t xml:space="preserve"> dobavljenog, nasipanog i zbijenog materijala tj. izrađenog nasipa. </t>
    </r>
  </si>
  <si>
    <t>Betoniranje armiranobetonske tlačne ploče (2200kg/m3) kata postojećeg objekta A betonom razreda tlačne čvrstoće C25/30, frakcije 0-16 mm. Debljina 6,0 cm. Postojeću konstrukciju potrebno je izvesti sa slojevima opisanim u analizi opterećenja. Drveni grednik se spreže sa tlačnom AB pločom debljine 6 cm pomoću vijaka za drvo M10 duljine 220 mm, kvalitete 8.8. Vijci se u području ležaja
(prvih 90 cm sa svake strane) ugrađuju s predbušenjem i to u dva reda po 10 vijaka na razmacima od 90 mm. Vijci se u srednjem dijelu (srednjih 400 cm) ugrađuju s predbušenjem i to u jednom redu po 40 vijaka na razmacima od 50 mm. Sveukupno po gredi 80 vijaka. Stavka obuhvaća nabavu, transport, ugradnju betona, sa svim potrebnim podupiranjima i oplatom te potrebna ispitivanja i dokaze kvalitete. Obračun po m3 ugrađenog betona i m2 izvedene oplate.</t>
  </si>
  <si>
    <t>a) Slikanje unutanjih zidova RAL 4192</t>
  </si>
  <si>
    <t>b) Slikanje unutanjih zidova RAL 4047</t>
  </si>
  <si>
    <t>c) Slikanje unutanjih zidova RAL 9003</t>
  </si>
  <si>
    <t>Slikanje unutanjih zidova RAL 9003</t>
  </si>
  <si>
    <t xml:space="preserve"> Slikanje unutanjih zidova RAL 9003</t>
  </si>
  <si>
    <t>Žbukanje postojećih zidova s profilacijama unutarnjom jednoslojnom strojnom produžnom vapnenom žbukom (1600kg/m3), uz prethodno špricanje. Debljina sloja žbuke je 2,0-5,0 cm. Vanjskih zidovi objekta A su RAL 7047, a štukature se izvode u RAL 9003.</t>
  </si>
  <si>
    <t xml:space="preserve">U stavku uključiti obradu i sanaciju postojećih štukatura ukoliko je to potrebno. </t>
  </si>
  <si>
    <t>b) obrada sokla postojećih vanjskih zidova objekta A - RAL 7038</t>
  </si>
  <si>
    <t>a) obrada postojećih zidova objekta A - RAL 7047; štukature RAL 9003</t>
  </si>
  <si>
    <t>Stavka obuhvaća zidarsku prilagodbu bivših vratnih otvora (nakon demontaže stolarije). Stavka obuhvaća otucavanje morta, žbuke i sl, čišćenje plohe (čelo zida, rubni pojas bočnih strana i sl.), dovođenje otvora u geometriju prema projektu (dimenzije, okomitost bočnih rubova, horizontalnost donjih i gornjih rubova i sl.), premazivanje SN-vezom, poravnavanje ploha mortom/žbukom, fino zaglađivanje žbuke (kako bi ploha bila spremna za soboslikarsku obradu) i sl. Uključivo sav potreban rad i materijal. Obračun po m2 kompletno finalizirane površine zida (razvijena površina).</t>
  </si>
  <si>
    <t>U jediničnu cijenu stavke uračunati i potrebni transport do privremene gradilišne deponije koju osigurava izvođač radova,te odvoz na deponiju za prihvat i uporabu inertnog građevinskog otpada „Vidrijan-Tivoli“ u Labinskoj ulici u Puli, udaljenost od gradilišta do deponije 8,2 km.</t>
  </si>
  <si>
    <t>Odvoz iskopanog materijala izvodi se odmah, utovarom u kamione, a eventualno deponiranje na gradilištu, odnosno prijevoz do privremenog odlagališta, uključiti u jediničnu cijenu. Neiskorišteni materijal s gradilišne deponije potrebno zbrinuti na deponiju za prihvat i uporabu inertnog građevinskog otpada „Vidrijan-Tivoli“ u Labinskoj ulici u Puli, udaljenost od gradilišta do deponije 8,2 km.</t>
  </si>
  <si>
    <t>Utovar, prijevoz, istovar i razastiranje preostalog, iskopanog zemljanog materijala  kamionima na deponiju za prihvat i uporabu inertnog građevinskog otpada „Vidrijan-Tivoli“ u Labinskoj ulici u Puli, udaljenost od gradilišta do deponije 8,2 km., a prema Pravilniku o postupanju s viškom otpada  koji predstavlja mineralnu sirovinu kod izvođenja građevinskih radova (NN 79/14). Jediničnom cijenom  obuhvaćeni su svi troškovi: utovar, prijevoz, istovar i razastiranje, te svi troškovi planirke / deponija.</t>
  </si>
  <si>
    <t>Iskop, utovar u prijevozno sredstvo, i prijevoz  na deponiju za prihvat i uporabu inertnog građevinskog otpada „Vidrijan-Tivoli“ u Labinskoj ulici u Puli, udaljenost od gradilišta do deponije 8,2 km.</t>
  </si>
  <si>
    <t>Sadnja se obavlja uz prihranu te stručnu vrtlarsku obradu korijenja i izboja. U stavke je uključen utovar i odvoz otpadnog materijala s gradilišne deponije na deponiju za prihvat i uporabu inertnog građevinskog otpada „Vidrijan-Tivoli“ u Labinskoj ulici u Puli, udaljenost od gradilišta do deponije 8,2 km. Kod zalijevanja (ukoliko nije izveden sustav navodnjavanja) pristup vodovodnoj mreži dužan je osigurati Investitor. Prilikom izvedbe radova potrebno je fizički zaštititi postojeće stablašice i grmlje da bi se spriječilo mehaničko oštećivanje prilikom strojnih radova. Postavljanje zaštite izvodi se prije početka građevinskih radova. Radove na obnovi prirodnog travnjaka potrebno je izvršiti tokom rujna i/ili listopada. Izvođač ugovorenih radova dužan je odraditi inicijalno zalijevanje neovisno o vremenskim uvjetima i postojanju sistema za navodnjavanje. Izvođač radova obaveza je odraditi prvu košnju novoformiranih ploha travnjaka u fazi kada je trava na visini od 10 do 12 cm.</t>
  </si>
  <si>
    <t xml:space="preserve">Sav građevinski otpad zbrinjava se na građevini za prihvat i uporabu inertnog građevinskog otpada „Vidrijan-Tivoli“ u Labinskoj ulici u Puli, udaljenost gradilišta do deponije je 8,2 km.
Ostali komunalni otpad potrebno je na gradilištu sortirati u kontejnere, te angažirati komunalno poduzeće za prikupljanje otpada koje će otpad preuzeti na gradilištu i transportirati na odlagalište. </t>
  </si>
  <si>
    <t>Odvoz zemlje od iskopa na deponiju za prihvat i uporabu inertnog građevinskog otpada „Vidrijan-Tivoli“ u Labinskoj ulici u Puli, udaljenost od gradilišta do deponije 8,2 km.</t>
  </si>
  <si>
    <t xml:space="preserve">Obuhvaća čišćenje gradilišta zelenih površina od ostatka građevinskog materijala, ostalog otpada i suhog dendromaterijala, utovar i odvoz. Zbrinjavanje otpada i viška materijala na deponiju za prihvat i uporabu inertnog građevinskog otpada „Vidrijan-Tivoli“ u Labinskoj ulici u Puli, udaljenost od gradilišta do deponije 8,2 km. Nasipavanje i zbijanje nastalih udubina u tlu. </t>
  </si>
  <si>
    <t>Strojni iskop na mjestu svih zelenih površina u sloju od 30,00 cm, utovar i odvoz na deponiju za prihvat i uporabu inertnog građevinskog otpada „Vidrijan-Tivoli“ u Labinskoj ulici u Puli, udaljenost od gradilišta do deponije 8,2 km.</t>
  </si>
  <si>
    <t>Sječenje stabala i vađenje panjeva s odvozom na deponiju za prihvat i uporabu inertnog građevinskog otpada „Vidrijan-Tivoli“ u Labinskoj ulici u Puli, udaljenost od gradilišta do deponije 8,2 km (Obračun radova po komadu, u cijenu je uračunat sav potreban materijal za uklanjanje te upotreba autoljestvi ili hidrauličkih podiznih platformi prema potrebi)</t>
  </si>
  <si>
    <t>Grmlje uklonitiu korijenu i izrezati na odgovarajuće dimenzije, utovariti na kamion zajedno sa granama te odvesti nna deponiju za prihvat i uporabu inertnog građevinskog otpada „Vidrijan-Tivoli“ u Labinskoj ulici u Puli, udaljenost od gradilišta do deponije 8,2 km. U cijenu uključeno iskop, rezanje, odvoz na deponiju ili lokaciju po izboru investitora udaljenu do 5 km. Obračun po komadu uklonjenog grma.</t>
  </si>
  <si>
    <t>Orezivanje i prorjeđivanje grana krošnje motornom pilom. Rezanje grana stabala do visine od 5m. U cijenu uključeno orezivanje, odvoz na deponiju za prihvat i uporabu inertnog građevinskog otpada „Vidrijan-Tivoli“ u Labinskoj ulici u Puli, udaljenost od gradilišta do deponije 8,2 km. Obračun po komadu  stabla.</t>
  </si>
  <si>
    <t>Čišćenje okoliša tijekom gradnje i  nakon završetka svih radova sa odvozom otpada i zaostalog građevnog materijala na deponiju za prihvat i uporabu inertnog građevinskog otpada „Vidrijan-Tivoli“ u Labinskoj ulici u Puli, udaljenost od gradilišta do deponije 8,2 km.</t>
  </si>
  <si>
    <t>m1</t>
  </si>
  <si>
    <t>okvir (kom 1)</t>
  </si>
  <si>
    <t>obična sklopka 1-P (kom 1)</t>
  </si>
  <si>
    <t>kutija ugradna s vijcima (kom1)</t>
  </si>
  <si>
    <t>obična sklopka 1-P (kom 2)</t>
  </si>
  <si>
    <t>kutija ugradna s vijcima (kom 1)</t>
  </si>
  <si>
    <t>izmjenična sklopka 1-P (kom 1)</t>
  </si>
  <si>
    <t>izmjenična sklopka 1-P (kom 4)</t>
  </si>
  <si>
    <t>sklopka tipaklo 1-P (kom 1)</t>
  </si>
  <si>
    <t>utičnica 16A, 2P+PE, 230V (kom 1)</t>
  </si>
  <si>
    <t>utičnica 16A, 2P+PE, 230V (kom 2)</t>
  </si>
  <si>
    <t>utičnica 16A, 250V 2P+PE s poklopcem, IP44 (kom 1)</t>
  </si>
  <si>
    <t>okvir 1M (kom 1)</t>
  </si>
  <si>
    <t>utičnica RJ 45 Ca.t 6a (kom 1)</t>
  </si>
  <si>
    <t>kutija ugradna (kom 1)</t>
  </si>
  <si>
    <t>okvir bijeli (kom  1)</t>
  </si>
  <si>
    <t>utičnica RJ 45 Cat 6a (kom 2)</t>
  </si>
  <si>
    <t xml:space="preserve">okvir (kom 1) </t>
  </si>
  <si>
    <t>antenska utičnica 75 Ohma + završni otpornik (kom 1)</t>
  </si>
  <si>
    <t>utičnica RJ 45 Ca.t 6a (kom 2)</t>
  </si>
  <si>
    <t>USB utičnica (kom 1)</t>
  </si>
  <si>
    <t>HMDI utičnica (kom 1)</t>
  </si>
  <si>
    <t>Dobava, montaža p/ž strop pod istim okvirom i spajanje utičnica za AP uređaj:</t>
  </si>
  <si>
    <r>
      <t>m</t>
    </r>
    <r>
      <rPr>
        <vertAlign val="superscript"/>
        <sz val="10"/>
        <rFont val="Calibri"/>
        <family val="2"/>
        <scheme val="minor"/>
      </rPr>
      <t>3</t>
    </r>
  </si>
  <si>
    <t>Regulacijska DDC oprema za  upravljanje radoma Strojarnice 1:</t>
  </si>
  <si>
    <t xml:space="preserve">ZBRINJAVANJE GRAĐEVINSKOG OTPADA
Građevinski otpad se privremeno deponira na gradilištu i selektira. Višak materija odvozi se na deponiju za prihvat i uporabu inertnog građevinskog otpada „Vidrijan-Tivoli“ u Labinskoj ulici u Puli, udaljenost od gradilišta do deponije 8,2 km. Otpad se mora prikupljati vozilom koje opremljeno opremom koja onemogućuje rasipanje, prolijevanje, odnosno ispuštanje otpada te širenje prašine i neugodnih mirisa. Otpad se razvrstava prema katalogu otpada, a sve prema Uredbi o kategorijama, vrstama i klasifikaciji otpada s katalogom otpada i listom opasnog otpada, (NN50/05, NN39/09).
</t>
  </si>
  <si>
    <t xml:space="preserve">Sav iskopani materijal koji nije adekvatne kvalitete za naknadnu ugradnju utovaruje se u prijevozno sredstvo i odvozi na deponiju za prihvat i uporabu inertnog građevinskog otpada „Vidrijan-Tivoli“ u Labinskoj ulici u Puli, udaljenost od gradilišta do deponije 8,2 km.
</t>
  </si>
  <si>
    <t xml:space="preserve">Izvođač radova u cijenu mora uključiti utovar u kamion i odvoz na deponiju za prihvat i uporabu inertnog građevinskog otpada „Vidrijan-Tivoli“ u Labinskoj ulici u Puli, udaljenost od gradilišta do deponije 8,2 km. U jediničnu cijenu je uključena cijena rada, odvoz i naknada za odlaganje na deponiji.
Naknadno povećanje cijene na račun prijevoza neće se priznati.
</t>
  </si>
  <si>
    <t>Utovar u transportno sredstvo, transport i istovar materijala preostalog nakon zatrpavanja rova plinovoda na deponiju za prihvat i uporabu inertnog građevinskog otpada „Vidrijan-Tivoli“ u Labinskoj ulici u Puli, udaljenost od gradilišta do deponije 8,2 km. Obračun po m3 stvarno izvedenih radova na transportu</t>
  </si>
  <si>
    <t xml:space="preserve">Strojni iskop rova širine 40cm i dubine 80cm u zemlji C/D kat. za potrebe polaganja NN kabela. Nakon polaganja betonskih polucijevi, kabela, uzemne trake RF 30x3,5mm, trake upozorenja, PVC štitnika izvesti zatrpavanje rova sa nabijanjem zemlje u slojevima. Višak zemlje odvesti na deponiju za prihvat i uporabu inertnog građevinskog otpada „Vidrijan-Tivoli“ u Labinskoj ulici u Puli, udaljenost od gradilišta do deponije 8,2 km.  </t>
  </si>
  <si>
    <t>Odvoz viška zemlje na deponiju za prihvat i uporabu inertnog građevinskog otpada „Vidrijan-Tivoli“ u Labinskoj ulici u Puli, udaljenost od gradilišta do deponije 8,2 km.</t>
  </si>
  <si>
    <t>Strojni iskop rova širine 30 cm i dubine 80 cm u zemlji C/D kategorije. Nakon polaganja kabela, trake upozorenja, PVC štitnika i uzemne trake izvesti zatrpavanje rova sa nabijanjem zemlje u slojevima od 20 cm. Stavka uključuje i odvoz eventualnog viška zemlje na deponiju za prihvat i uporabu inertnog građevinskog otpada „Vidrijan-Tivoli“ u Labinskoj ulici u Puli, udaljenost od gradilišta do deponije 8,2 km.</t>
  </si>
  <si>
    <t>Strojni iskop rova širine 30 cm i dubine 0,6 cm u zemlji C/D kategorije. Nakon polaganja kabela, trake upozorenja, PVC štitnika i uzemne trake izvesti zatrpavanje rova sa nabijanjem zemlje u slojevima od 20 cm. Stavka uključuje i odvoz eventualnog viška zemlje na deponiju za prihvat i uporabu inertnog građevinskog otpada „Vidrijan-Tivoli“ u Labinskoj ulici u Puli, udaljenost od gradilišta do deponije 8,2 km (za stupiće).</t>
  </si>
  <si>
    <t>96</t>
  </si>
  <si>
    <t>Prije početka radova izvođač će pregledati svu projektnu dokumentaciju, te ukoliko ustanovi razlike u mjerama, nedostatke ili pogreške o tome će pravovremeno obavijestiti nadzornog inženjera i voditelja projekta, te zatražiti rješenja.</t>
  </si>
  <si>
    <t>Sav otpadni materijal od čišćenja mora se odvesti sa gradilišta na deponiju za prihvat i uporabu inertnog građevinskog otpada „Vidrijan-Tivoli“ u Labinskoj ulici u Puli, udaljenost od gradilišta do deponije 8,2 km.</t>
  </si>
  <si>
    <t>-odvoz viška materijala na deponiju za prihvat i uporabu inertnog građevinskog otpada „Vidrijan-Tivoli“ u Labinskoj ulici u Puli, udaljenost od gradilišta do deponije 8,2 km.</t>
  </si>
  <si>
    <t>- utovar, prijevoz, istovar, razastiranje i ugradnja na deponiju za prihvat i uporabu inertnog građevinskog otpada „Vidrijan-Tivoli“ u Labinskoj ulici u Puli, udaljenost od gradilišta do deponije 8,2 km.</t>
  </si>
  <si>
    <t>- utovar, prijevoz, istovar, i razastiranje na deponiju za prihvat i uporabu inertnog građevinskog otpada „Vidrijan-Tivoli“ u Labinskoj ulici u Puli, udaljenost od gradilišta do deponije 8,2 km.</t>
  </si>
  <si>
    <t>debljine 20 cm s prebacivanjem (guranjem ili utovarom i prijevozom), razastiranjem i planiranjem iskopanog humusa na privremenu deponiju na gradilištu, te odvoz viška materijala na deponiju za prihvat i uporabu inertnog građevinskog otpada „Vidrijan-Tivoli“ u Labinskoj ulici u Puli, udaljenost od gradilišta do deponije 8,2 km. Izvedba, kontrola kakvoće i obračun prema Općim tehničkim uvjetima za radove na cestama, IGH 2001. (OTU), 1. i 2. Poglavlje; odredba 2-01.</t>
  </si>
  <si>
    <t>u materijalu "C" kategorije. Rad obuhvaća iskope predviđene projektom ili zahtjevom nadzornog inženjera u materijalu "C" kategorije, s utovarom iskopanog materijala u prijevozno sredstvo i prijevoz na deponiju na deponiju za prihvat i uporabu inertnog građevinskog otpada „Vidrijan-Tivoli“ u Labinskoj ulici u Puli, udaljenost od gradilišta do deponije 8,2 km, i radove na planiranju iskopanih površina.
Iskope treba vršiti krajnje oprezno, a iskope neposredno uz instalacije vršiti ručno.Sve iskope treba urediti prema karakterističnim profilima, predviđenim kotama i predviđenim nagibima u projektu, odnosno prema zahtjevu nadzornog inženjera.</t>
  </si>
  <si>
    <t>Iskopani materijal Izvođač prevozi na trajnu deponiju uz razastiranje sa uređenjem, na deponiju za prihvat i uporabu inertnog građevinskog otpada „Vidrijan-Tivoli“ u Labinskoj ulici u Puli, udaljenost od gradilišta do deponije 8,2 km. Izvedba, kontrola kakvoće i obračun prema Općim tehničkim uvjetima za radove na cestama, IGH 2001. (OTU), 1. i 2. Poglavlje; odredba 2-02.</t>
  </si>
  <si>
    <t>Stavka obuhvaća iskop postojeće kolničke konstrukcije sa svim slojevima do posteljice, s utovarom u prijevozna sredstva, te odvozom na deponiju za prihvat i uporabu inertnog građevinskog otpada „Vidrijan-Tivoli“ u Labinskoj ulici u Puli, udaljenost od gradilišta do deponije 8,2 km. Postojeće kolničke konstrukcije treba rušiti tako da teren nakon rušenja bude sposoban za funkcionalnu upotrebu, koja se predviđa projektom, odnosno odredbom nadzornog inženjera.</t>
  </si>
  <si>
    <t>U navedene jedinične cijene trebaju biti uključeni svi troškovi za rad, strojeve, transport, takse, porezi, plaće, režija, osiguranje, dokaz kvalitete, pripremni radovi, eventualna crpljenja vode, troškovi tehničkog pregleda, privremeni priključci gradilišta, čuvanje gradilišta, ograda gradilišta i svi troškovi do ishođenja konačne uporabne dozvole.</t>
  </si>
  <si>
    <t>Dobava, postavljanje vodootpornog panoa za označavanje objekta kao trajne informacije o EU financiranju u skladu s preporukama o označavanju EU nakon završetka radova. Mjesto postavljanja panoa će odrediti naručitelj. Izgled sadržaja, prije postavljanja, mora odobriti naručitelj. Pano se mora postaviti na ulazu na česticu.</t>
  </si>
  <si>
    <t>Vizualne komunikacije i markacije u plohama zidova i stropova izvoditi prema izvedbenom projektu.</t>
  </si>
  <si>
    <t>Slikanje unutarnjih gletanih ab  greda disperznom bojom za unutarnje radove.</t>
  </si>
  <si>
    <t>Slikanje unutarnjih gletanih ab  podgleda stubišnih krakova i podesta disperznom bojom za unutarnje radove.</t>
  </si>
  <si>
    <t>- Element s revizijskim otvorom &amp; 250, kom 1,0</t>
  </si>
  <si>
    <t>- Koljeno  K-90 &amp; 250, kom 1,0</t>
  </si>
  <si>
    <t>- Dimovodne cijevi &amp; 250, 1000 mm, kom 2,0</t>
  </si>
  <si>
    <t>- Dimovodne cijevi &amp; 250, 500 mm, kom 1,0</t>
  </si>
  <si>
    <t>- Brtve, kom 5,0</t>
  </si>
  <si>
    <t>- Element s mjernim mjestom, kom 1,0</t>
  </si>
  <si>
    <t>- Priključak na dimnjak, kom 1,0</t>
  </si>
  <si>
    <t>600/95-15, kom 28</t>
  </si>
  <si>
    <t>500/95-12, kom 15</t>
  </si>
  <si>
    <t xml:space="preserve">Pločice ton sive boje, RAL  7046. </t>
  </si>
  <si>
    <t>Pločice ton svijetlo sive boje RAL 9018, a završno je pločica obrađena poliranjem. Zahtijeva se visoka otpornost na kemikalije i deterdžente.</t>
  </si>
  <si>
    <t>Pločice ton sive boje, RAL  7046, a završno je pločica obrađena poliranjem. Zahtijeva se visoka otpornost na kemikalije i deterdžente.</t>
  </si>
  <si>
    <t xml:space="preserve">Pločice ton svijetlo sive boje RAL 9018, a završno je pločica obrađena poliranjem. Zahtijeva se visoka otpornost na kemikalije i deterdžente. </t>
  </si>
  <si>
    <t xml:space="preserve">Pločice su u boji bijele RAL 9010, a završno je pločica obrađena poliranjem. Zahtijeva se visoka otpornost na kemikalije i deterdžente. </t>
  </si>
  <si>
    <t>Boje i kolornu raspodjelu  izvoditi prema izvedbenom projektu.</t>
  </si>
  <si>
    <t>Slikanje unutarnjih ožbukanih zidova disperznom bojom za unutarnje radove.  Jedinična cijena sadrži sitne popravke površina nakon izvedbe elektroinstalacija, dvostruko  gletanje, brušenje i kitanje, te impregnaciju i dvostruki premaz završnom bojom. Radna skela, bez obzira na visinu, uračunata je u jediničnu cijenu.</t>
  </si>
  <si>
    <t>Slikanje unutarnjih ožbukanih zidova latex disperzijom za unutarnje radove.  Latex boja je otporna na prljanje, kemikalije, sredstva za čišćenje i trenje od pranja zidova.   Jedinična cijena sadrži sitne popravke površina nakon izvedbe elektroinstalacija, dvostruko  gletanje, brušenje i kitanje, te impregnaciju i dvostruki premaz završnom bojom. Radna skela, bez obzira na visinu, uračunata je u jediničnu cijenu.</t>
  </si>
  <si>
    <t>Slikanje unutarnjih ožbukanih zidova disperznom bojom za unutarnje radove, odnosno latex disperzijom.  Latex boja je otporna na prljanje, kemikalije, sredstva za čišćenje i trenje od pranja zidova.  Jedinična cijena sadrži sitne popravke površina nakon izvedbe elektroinstalacija, dvostruko  gletanje, brušenje i kitanje, te impregnaciju i dvostruki premaz završnom bojom. Radna skela, bez obzira na visinu, uračunata je u jediničnu cijenu.</t>
  </si>
  <si>
    <t>Slikanje unutarnjih  ab stupova i dijelova zida latex disperzijom za unutarnje radove. Latex boja je otporna na prljanje, kemikalije, sredstva za čišćenje i trenje od pranja zidova.   Jedinična cijena sadrži sitne popravke površina nakon izvedbe elektroinstalacija, dvostruko  gletanje, brušenje i kitanje, te impregnaciju i dvostruki premaz završnom bojom. Radna skela, bez obzira na visinu, uračunata je u jediničnu cijenu.</t>
  </si>
  <si>
    <t>Slikanje unutarnjih gletanih ab  greda i nadozida ravnog krova, te stupova i dijelova zida preko kojih se postavlja ostakljeno pročelje, disperznom bojom za unutarnje radove, u sivoj boji, RAL 7046.</t>
  </si>
  <si>
    <t>Dobava i ugradba pulta za ugradbene umivaonike od kompozitnog materijala čiji su osnovni sastojci aluminijev hidroksid i polimerno vezivo na bazi akrila, materijal je otporan na kemijska i mehanička oštećenja. Debljina pulta 20mm. Podkonstrukciju ploče za montažu iste na zid izvesti skrivenu u visini prednje fronte visine 22cm. Predvidjeti podkonstrukciju otpornu na utjecaj vlage. Mjesto ugradnje sanitarije učenika i osoblja. Boja svijetlo siva RAL 7047.</t>
  </si>
  <si>
    <t>Tehničke karakteristike:</t>
  </si>
  <si>
    <t>Tehničke karakteristike uređaja:</t>
  </si>
  <si>
    <t>Zajedničke tehničke karakteristike sustava:</t>
  </si>
  <si>
    <t>- kpl u opisu navedene opreme i materijala
kpl 1,00</t>
  </si>
  <si>
    <t>- kučište za ugradnju u spušteni strop
kom 1,0</t>
  </si>
  <si>
    <t>- kučište za ugradnju na zid
kom 1,00</t>
  </si>
  <si>
    <t>Krone nosač za 5 regleta za din šinu
kom 1,00</t>
  </si>
  <si>
    <t>Krone rastavna regleta 10 parica
kom 2,00</t>
  </si>
  <si>
    <t>Krone magazin 2/10 za odvodnike prenapona
kom 2,00</t>
  </si>
  <si>
    <t>Oprema za prihvat OPERATERA:
kpl 1,00</t>
  </si>
  <si>
    <t>Dobava montaža na pozicije iz nacrta te spajanje ITO ormarića za prihvat kabela operatera. Ormar je  za podžbuknu montažu velićine cca 245x290x110 mm opremljen sa sljedećom opremom:
kom 1,00</t>
  </si>
  <si>
    <t>Dobava, montaža i spajanje metalnog  samostojećeg komunikaciskog ormara oznake KO BD SERV, visine 42U, 800x1970x1000, 19", 42U, prednje 19" šine, sa staklenim prednjim vratima, s filtriranim otvorima za ventilaciju na oba boka, s ventilatorom na gornjem otvoru za ventilaciju, s mogućim uvodom kabela odozgora i odozdola, s cilindar bravicom i ručkom, sa šinom za uzemljenje i uzemljenim svim metalnim dijelovima i opremom u sastavu:
kom 2,00</t>
  </si>
  <si>
    <t>TS8 šarniri za bočne strane, pak=6, 
kpl 2,00</t>
  </si>
  <si>
    <t>TS8 bočne stranice 2000×1000,
par 2,00</t>
  </si>
  <si>
    <t>TS8 perf. Krov za uvod kabela 800×1000,
kpl 2,00</t>
  </si>
  <si>
    <t>Vent pl.800×800/900/1000, 2 vent/term,
kom 2,00</t>
  </si>
  <si>
    <t>TS8 19" nosač 42U, 
par 2,00</t>
  </si>
  <si>
    <t>TS8 nosač po širini za 19"/mert.2/pak
kpl 2,00</t>
  </si>
  <si>
    <t>Sabirnica za uzemljenje,
kom 2,00</t>
  </si>
  <si>
    <t>TS set za uzemljenje,
set 2,00</t>
  </si>
  <si>
    <t>Utična letva (7) 1U
kom 2,00</t>
  </si>
  <si>
    <t>Vertikalni kabelski kanal 42U,
kom 4,00</t>
  </si>
  <si>
    <t>Vodilica kabela 1U
kom 10,00</t>
  </si>
  <si>
    <t>Vijak M6×16, pak=50,
kpl 2,00</t>
  </si>
  <si>
    <t>Matica M6, pak=50, 
kpl 2,00</t>
  </si>
  <si>
    <t xml:space="preserve">Prespojni panel 1U, s 24 x Cat.6 S/FTP oklopljena 360° za bezalatno spajanje  R&amp;M,
kom 2,00  
</t>
  </si>
  <si>
    <t>Izrada Cat.6 spoja na panelu, uključivo shemiranje ormara i aranžiranje ormara
kom 18,00</t>
  </si>
  <si>
    <t>Mjerenje i izdavanje certifikata o izvršenom mjerenju kvalitete instaliranih S/FTP veza kalibriranim instrumentom, sukladnost izmjerenih vrijednosti s vrijednostima prema normi ISO/IEC11801:2002 2nd edition za ClassE ili jednakovrijedno, odnosno TIA/EIA 568-B.1:2001, za Cat.6 "Permanent Link" ili jednakovrijedno. Rezultate dostaviti u elektroničkom obliku s odgovarajućim oznakama.
kom 18,00</t>
  </si>
  <si>
    <t>Montaža samostojećeg ormara s izradom uzemljenja svih dijelova na zajedničku sabirnicu,
kpl 2,00</t>
  </si>
  <si>
    <t>Ugradnja i spajanje ventilatorskog krova s termostatom,
kom 2,00</t>
  </si>
  <si>
    <t>Priključak KO na razvodnu ploču i uzemljenje,
kom 2,00</t>
  </si>
  <si>
    <t>TS8 šarniri za bočne strane, pak=6,
kpl 1,00</t>
  </si>
  <si>
    <t>TS8 bočne stranice 2000×1000,
kpl 1,00</t>
  </si>
  <si>
    <t>TS8 perf. Krov za uvod kabela 800×1000,
kpl 1,00</t>
  </si>
  <si>
    <t>Vent pl.800×800/900/1000, 2 vent/term,
kom 1,00</t>
  </si>
  <si>
    <t>TS8 19" nosač 42U, 
kpl 1,00</t>
  </si>
  <si>
    <t>TS8 nosač po širini za 19"/mert.2/pak
kpl 1,00</t>
  </si>
  <si>
    <t>Sabirnica za uzemljenje,
kom 1,00</t>
  </si>
  <si>
    <t>TS set za uzemljenje,
kpl 1,00</t>
  </si>
  <si>
    <t>Utična letva (7) 1U
kom 1,00</t>
  </si>
  <si>
    <t>Vertikalni kabelski kanal 42U,
kom 2,00</t>
  </si>
  <si>
    <t>Vodilica kabela 1U
kom 8,00</t>
  </si>
  <si>
    <t>Vijak M6×16, pak=50,
kpl 1,00</t>
  </si>
  <si>
    <t>Matica M6, pak=50, 
kpl 1,00</t>
  </si>
  <si>
    <t>Prespojni panel 1U, s 24 x Cat.6 S/FTP oklopljena 360° za bezalatno spajanje
kom 10,00</t>
  </si>
  <si>
    <t>Izrada Cat.6 spoja na panelu, uključivo shemiranje ormara i aranžiranje ormara
kom 228,00</t>
  </si>
  <si>
    <t>Mjerenje i izdavanje certifikata o izvršenom mjerenju kvalitete instaliranih S/FTP veza kalibriranim instrumentom, sukladnost izmjerenih vrijednosti s vrijednostima prema normi ISO/IEC11801:2002 2nd edition za ClassE ili jednakovrijedno, odnosno TIA/EIA 568-B.1:2001, za Cat.6 "Permanent Link" ili jednakovrijedno.
Rezultate dostaviti u elektroničkom obliku s odgovarajućim oznakama.
kom 228,00</t>
  </si>
  <si>
    <t>Modularni prespojni panel Cat.3, 1U s integiranom vodilicom kabela straga i plastičnim označnim prozorima, s 25xISDN priključaka
kom 1,00</t>
  </si>
  <si>
    <t>Izrada spoja Cat3 na panelu, uključeno šemiranje i aranžiranje ormara
kom 20,00</t>
  </si>
  <si>
    <t>Atestiranje Cat3 linija
kom 20,00</t>
  </si>
  <si>
    <t>Optički panel sa ladicom za varenje i prihvatom za max 24xSC/LC SM/duplex adaptera sa keramičkim tijelom
kom 1,00</t>
  </si>
  <si>
    <t>FO kazeta za prihvat do 12 niti
kom 1,00</t>
  </si>
  <si>
    <t>Adapter FO SM LC/DX
kom 6,00</t>
  </si>
  <si>
    <t>Pigtaili LC SM 9/125 dužine 1m
kom 12,00</t>
  </si>
  <si>
    <t>Varenje niti sa zaštitnom cijevćicom
kom 12,00</t>
  </si>
  <si>
    <t>Mjerenje i izdavanje certifikata o izvršenom mjerenju kvalitete instaliranih SM 9/125 svjetlovodnih veza OTDR instrumentom, sukladnost izmjerenih vrijednosti s vrijednostima prema normi ISO/IEC11801:2002 ili jednakovrijedno za svjetlovodni "Link". Mjerenje obaviti za obje valne duljine i na 1310nm i na 1550nm. Rezultate dostaviti u elektroničkom obliku s odgovarajućim oznakama.
kom 12,00</t>
  </si>
  <si>
    <t>Dobava i ugradnja module Real10 CAT6A/s, R&amp;M za ugradnju na poziciju priključnica
kom 228,00</t>
  </si>
  <si>
    <t>Dobava i ugradnja adapter za Cat6 modul R&amp;M
kom 228,00</t>
  </si>
  <si>
    <t>Izrada Cat.6 spoja modula na utičnici
kom 228,00</t>
  </si>
  <si>
    <t>Montaža samostojećeg ormara s izradom uzemljenja svih dijelova na zajedničku sabirnicu,
kpl 1,00</t>
  </si>
  <si>
    <t>Ugradnja i spajanje ventilatorskog krova s termostatom,
kom 1,00</t>
  </si>
  <si>
    <t>Priključak KO na razvodnu ploču i uzemljenje,
kom 1,00</t>
  </si>
  <si>
    <t>Dobava, montaža i spajanje metalnog  samostojećeg komunikaciskog ormara oznake KO-BD, visine 42U, 800x800x2000, prednje 19" šine, sa staklenim prednjim vratima, s filtriranim otvorima za ventilaciju na oba boka, s ventilatorom na gornjem otvoru za ventilaciju, s mogućim uvodom kabela odozgora i odozdola, s cilindar bravicom i ručkom, sa šinom za uzemljenje i uzemljenim svim metalnim dijelovima i opremom u sastavu:
kom 1,00</t>
  </si>
  <si>
    <t>Aluminijski dvodjelni stup
kom 1,00</t>
  </si>
  <si>
    <t>Nosač stupa - odstojnik
kom 2,00</t>
  </si>
  <si>
    <t>Obujmica za pričvrščenje
kom 2,00</t>
  </si>
  <si>
    <t>Obujmica za uzemljenje
kom 1,00</t>
  </si>
  <si>
    <t>Obujmica za sidrenje
kom 1,00</t>
  </si>
  <si>
    <t>Poklopac za stup
kom 1,00</t>
  </si>
  <si>
    <t>UKV antena
kom 1,00</t>
  </si>
  <si>
    <t>UHF antena
kom 2,00</t>
  </si>
  <si>
    <t xml:space="preserve">Satelitska antena
kom 1,00                  </t>
  </si>
  <si>
    <t>Nosač dva LNB-a
kom 1,00</t>
  </si>
  <si>
    <t>LNB Quattro
kom 1,00</t>
  </si>
  <si>
    <t>Koaksijalni kabel 75 Ohm-a
m1 25,00</t>
  </si>
  <si>
    <t>Ormarić limeni P/Ž, dim. 700x500x160
kom 1,00</t>
  </si>
  <si>
    <t>Pojačalo, WWK 920
kom 1,00</t>
  </si>
  <si>
    <t>Multiprekidač
kom 1,00</t>
  </si>
  <si>
    <t>Ispravljač
kom 1,00</t>
  </si>
  <si>
    <t>Atenuator f 10db
kom 2,00</t>
  </si>
  <si>
    <t>Adapter za uzemljenje dvostruki
kom 7,00</t>
  </si>
  <si>
    <t>Konektor F
kom 5,00</t>
  </si>
  <si>
    <t>Odcjepnik dvograni -8, -12, -20 dB
kom 5,00</t>
  </si>
  <si>
    <t>Otpor zaključni 75 Ohm-a
kom 5,00</t>
  </si>
  <si>
    <t>Konektor  - F
kpl 5,00</t>
  </si>
  <si>
    <t>-Vanjski osjetnik temperature temperature
 NTC 20k
kom 1,00</t>
  </si>
  <si>
    <t>-Uronski osjetnik temperature NTC 20 kΩ, 100mm
kom 10,00</t>
  </si>
  <si>
    <t>-Čahura za uronski osjetnik temperature, 100mm od mesinga
kom 10,00</t>
  </si>
  <si>
    <t>-Uronski osjetnik temperature NTC 20 kΩ, 300mm
kom 4,00</t>
  </si>
  <si>
    <t>-Čahura za uronski osjetnik temperature, 300mm od nehrđajućeg čelika
kom 4,00</t>
  </si>
  <si>
    <t>Kabelski osjetnik temperature NTC 20 kΩ
kom 2,00</t>
  </si>
  <si>
    <t>Naliježni osjetnik temperature NTC 20 kΩ
kom 4,00</t>
  </si>
  <si>
    <t>Osjetnik tlaka za tekućine, 0-6 bar,  0-10V
kom 1,00</t>
  </si>
  <si>
    <t>-Granični uronski termostat 0-90ºC,
L=200 mm, čahura od inoxa
kom 2,00</t>
  </si>
  <si>
    <t>-Troputni regulacijski ventil
DN40, PN16, kvs25
kom 1,00</t>
  </si>
  <si>
    <t>-Fitinzi za ventil DN40
kom 3,00</t>
  </si>
  <si>
    <t>-Elektromotorni pogon ventila, napajanje 24VAC, kontrolni signal 0-10V
kom 1,00</t>
  </si>
  <si>
    <t>-Troputni regulacijski ventil
DN20, PN16, kvs6,3
kom 1,00</t>
  </si>
  <si>
    <t>-Fitinzi za ventil DN20
kom 3,00</t>
  </si>
  <si>
    <t>-Programibilni LCD touch termostat 
- prikaz i podešavanje temperature, brzina ventilatora Auto-0-1-2-3.
-relejni izlazi za 3 brzine ventilatora i ventile grijača/hladnjaka (230 VAC)
-modbus lomunikacija za vezu sa CNUS-om
kom 2,00</t>
  </si>
  <si>
    <t>Kompaktni upravljački DDC kontroler
s mogućnošću komunikacije po Bacnet IP, Bacnet MSTP,    Modbus   Serial    (RS485)   ili   Modbus   TCP/IP  protokolu    s ugrađenim Web    serverom za grafički prikaz, konfiguraciju i diagnostiku.
32 ulaza/izlaza  ( 16UI, 8AO, 8DO)
kom 1,00</t>
  </si>
  <si>
    <t>U/I modul za proširenje osnovnog regulatora s 20 ulaza/izlaza  (12UI, 4DO, 4AO)
kom 4,00</t>
  </si>
  <si>
    <t>M-bus/Bacnet gateway za prihvat do 20  uređaja
kom 1,00</t>
  </si>
  <si>
    <t>Gateway 2x modbus RS485/modbus TCP
kom 2,00</t>
  </si>
  <si>
    <t>8 portni ethernet switch za montažu na din šinu zajedno sa napajanjem 24VAC,
kom 1,00</t>
  </si>
  <si>
    <t>-Upravljački  LCD touch panel 10" 
kom 1,00</t>
  </si>
  <si>
    <t>Regulacijska DDC oprema za ugradnju u ormar GRO U/I modul s 16 DI i modbus komunikacijom za vezu sa CNUS-om
kom 3,00</t>
  </si>
  <si>
    <t>U/I modul za proširenje osnovnog regulatora s 16 relejnih izlaza i modbus komunikacijom za vezu sa CNUS-om
kom 2,00</t>
  </si>
  <si>
    <t>-Napojna jedinica 230VAC/24VDC
kom 1,00</t>
  </si>
  <si>
    <t>U/I modul  s 8 DI, 4DO (relay) i modbus komunikacijom za vezu sa CNUS-om
kom 1,00</t>
  </si>
  <si>
    <t>U/I modul s 16 DI i modbus komunikacijom za vezu sa CNUS-om
kom 1,00</t>
  </si>
  <si>
    <t>U/I modul za proširenje osnovnog regulatora s 16 relejnih izlaza i modbus komunikacijom za vezu sa CNUS-om kom 1,00</t>
  </si>
  <si>
    <t>U/I modul s 16 DI i modbus komunikacijom za vezu sa CNUS-om
kom 2,00</t>
  </si>
  <si>
    <t>U/I modul  s 8 DI, 4DO (relay) i modbus komunikacijom za vezu sa CNUS-om
kom 6,00</t>
  </si>
  <si>
    <t>-Napojna jedinica 230VAC/24VDC
kom 6,00</t>
  </si>
  <si>
    <t>Operativni software CNUS-a Supervisor
kom 1,00</t>
  </si>
  <si>
    <t>Licenca za 5000 data point
kom 1,00</t>
  </si>
  <si>
    <t>Licenca za 18 mjeseci inicijalnog održavanja I nadogradnji software-a CNUS-a
kom 1,00</t>
  </si>
  <si>
    <t>-integracija klima komora po BACnet/IP protokolu
kpl 6,00</t>
  </si>
  <si>
    <t>-integracija sustava ventilacije kuhinje po BACnet/IP protokolu
kpl 5,00</t>
  </si>
  <si>
    <t>-integracija kotlova po Modbus/TCP protokolu
kpl 2,00</t>
  </si>
  <si>
    <t>-integracija VRV sustava putame BACnet/IP protokola ( cca 35 unutarnjih jedinica)
kpl 1,00</t>
  </si>
  <si>
    <t>-integracija diesel agregata po modbus RTU protokolu
kpl 1,00</t>
  </si>
  <si>
    <t>-integracija multifunkcijskih mjerila električne energije po modbus RTU protokolu
kpl 1,00</t>
  </si>
  <si>
    <t>-integracija M-bus vodomjera i plinomjera
kpl 1,00</t>
  </si>
  <si>
    <t xml:space="preserve">Tehničke karakteristike proizvoda jednakovrijedne su unutar propisanih vrijednosti uz toleranciju od - do ± 10%. Propisana vrijednost tolerancije odnosi se na sve stavke troškovnika. </t>
  </si>
  <si>
    <t>Eventualne promjene pojedinih projektnih rješenja zbog ekonomičnosti izvedbe, izvođač je dužan na svoj prijedlog o svom trošku izraditi kompletnu izvedbenu dokumentaciju promjenjenog dijela, i dati na odobrenje nadzornom inženjeru i projektantu. Pod kompletnom izradom dokumentacije smatra se osim građevinskih nacrta i projekti instalacija i opreme sa svim pripadajućim troškovnicima i proračunima onog dijela koji se mijenja. Izvođač je dužan voditi naročitu pažnju o opremi objekta, a završni kvalitet radova mora udovoljavati zahtjevima projekta opreme.</t>
  </si>
  <si>
    <t>Tolerancija mjera izvedenih radova određene su važećim propisiman, normama i pravilima struke, odnosno prema odluci projektanta i nadzorne službe. Sva odstupanja od dogovorenih tolerantnih mjera dužan je izvođač otkloniti o svom trošku. To vrijedi za sve vrste radova, kao što su građevinski, obrtnički i instalaterski, montažerski, opremanje i ostali radovi.</t>
  </si>
  <si>
    <t>Ako opis koje stavke dovodi izvođača u sumnju o načinu izvedbe, treba pravovremeno prije predaje ponude tražiti objašnjenje od naručitelja: naknadni se prigovori neće uvažiti. Ukoliko neke stavke imaju nejasan ili nedovoljan opis, onda svaki "započeti" opis pojedine stavke podrazumijeva cjelokupnu izradu te stavke, tj. nabavu, dopremu materijala, sve prijenose i prijevoze, izradu, skidanje oplate, zaštitu, njegovanje pojedinih elemenata po izradi nakon ugradbe, odvoz viška materijala na deponij osiguran od strane izvođača radova i ostalo.</t>
  </si>
  <si>
    <t xml:space="preserve">Ukoliko materijal u pojedinim stavkama nije dovoljno jasno opisan, ponuditelj će uputiti zahtjev za pojašnjenje Naručitelju.
</t>
  </si>
  <si>
    <t>OPĆE ODREDBE
Kod izvedbe betonskih i armirano betonskih radova treba se u svemu pridržavati postojećih zakona, propisa i normi (TEHNIČKI PROPIS ZA GRAĐEVINSKE KONSTRUKCIJE, NN RH br. 17/2017), HRN EN 206:2016 „Beton -- Specifikacija, svojstva, proizvodnja i sukladnost " ili jednakovrijedna , HRN 1128:2007 Beton – „Smjernice za primjenu norme“ ili jednakovrijedna. Prije početka radova izvoditelj je dužan izraditi projekt betona, te redovito pratiti kvalitetu betonskih konstrukcija u skladu sa elementima iz projekta betona. Za projekt betona izvođač treba ishoditi suglasnost projektanta konstrukcije.  Prije početka izvedbe betonskih radova treba pregledati i zapisnički konstatirati podatke o agregatu, cementu i vodi, odnosno o faktorima koji će utjecati na kvalitetu radova i ugrađenog betona. Svi materijali moraju odgovarati uvjetima iz Tehničkog propisa o građevnim proizvodima (NN 35/18, 104/19).  VRSTE BETONA - koristit će se projektirani beton razreda tlačne čvrstoće prema statičkom proračunu (C16/20, C25/30, C30/37, C 35/45, C40/50, C50/60). Izvoditelj se mora strogo pridržavati razreda tlačne čvrstoće za pojedine konstrukcije prema statičkom proračunu. Beton nabavljati isključivo od certificiranih betonara. Za izradu svih betona upotrijebiti istu vrstu cementa i granulirani agregat.
Osim navedenog izvođač se mora pridržavati svih tehničkih propisa i standarda s obaveznom primjenom za čelik, cement, agregat i ostale materijale.</t>
  </si>
  <si>
    <t xml:space="preserve">Ispunjavanje bitnog zahtjeva mehaničke otpornosti i stabilnosti građevine i dijela bitnog zahtjeva zaštite od požara, koji se odnosi na očuvanje nosivosti zidane konstrukcije u slučaju požara tijekom određenog vremena utvrđenog posebnim propisom (otpornost na požar), postiže se zidanom konstrukcijom koja ima tehnička svojstva i ispunjava zahtjeve propisane Tehničkim propisima za građevinske konstrukcije (NN 17/17).
</t>
  </si>
  <si>
    <t xml:space="preserve">Prije početka izvođenja radova izvođač je dužan dostaviti investitoru i projektantu na pregled i izbor uzorke pločica za oblaganje kao i eventualne detalje izvođenja, tek po izboru i odobrenju investitora i projektanta može otpočeti s radovima. Ukoliko se ugrade pločice koje investitor i projektant nisu odobrili ili u neodgovarajućoj kvaliteti radovi će se morati ponoviti u traženoj kvaliteti i izboru uz prethodno uklanjanje neispravnih radova. 
</t>
  </si>
  <si>
    <t xml:space="preserve">Boju PVC L pravilnih kvadratnih kutnih profili za keramiku odabire projektant. Debljina profila ovisno o debljini odabrane keramike . Postavljaju se na vanjskim kutovima vertikalno i horizontalno. Postava u jednom komadu bez doštukavanja.
</t>
  </si>
  <si>
    <t xml:space="preserve">Gornji rub sokla i zidnog opločenja koje ne ide do stropa, kao i vanjske kuteve, ukoliko nije drugačije projektno definirano, treba obavezno izvesti za to predviđenom PVC lajsnom. Isto treba uračunati u jediničnu cijenu izvedbe iako to nije posebno navedeno opisom stavke.
</t>
  </si>
  <si>
    <t xml:space="preserve">- Postavljanje kontejnera za smještaj/ured nadzornih inženjera na gradilištu sa svom potrebnom opremom. Izvođač je dužan platiti održavanje, osvijetljenje, grijanje i čišćenje  ureda sve dok traju radovi na gradilištu. Izvođač će osigurati urede i njihov sadržaj za slučaj vatre, provale i ostalih rizika uobičajenih u toku građevinskih radova. Uredi moraju biti namješteni, sa wc-om, za dnevni rad 4 inženjera uz povremene posjete gradilištu Ugovaratelja, te drugih osoba koje je odredio nadzorni inženjer. Svaki ured treba  biti opremljen sa: radima stolovima, radnim stolicama, stolicama za goste, 1 stol za pregled nacrta, uredskim ormarićima, te sa garderobnim ormarom. Izvođač će osigurati smještaj od početka radova do završetka.
</t>
  </si>
  <si>
    <t xml:space="preserve">Materijalne troškove, tj. nabavnu cijenu materijala, povećanu za visinu cijene transporta (utovar, prijevoz, istovar i uskladištenje na gradilištu). Uskladištenje materijala treba provesti tako, da materijal bude osiguran od vlaženja i lomova, jer se samo neoštećen i kvalitetan matterijal smije ugrađivati. Ovo se odnosi na sve gotove prefabrikate, obrtničke proizvode i materijal za obrtničke radove. Vezna sredstva također moraju biti prvorazredna. Cement, opeka, kameni agregat, pijesak, bitumen i sl. Treba ispitati prema važečim tehničkim propisima i ateste predočiti nadzornom organu.
</t>
  </si>
  <si>
    <t xml:space="preserve">OČVRSNULI BETON
Ispitivanje očvrsnulog betona će se provoditi na uzorcima uzetim tijekom izvođenja radova. Ispitivanje očvrsnulog betona sastoji se od ispitivanja tlačne čvrstoće prema HRN EN 12390-3:2019 ili jednakovrijedna.
Uzorci će se uzimati i njegovati u skladu s HRN EN 12390-2:2019 ili jednakovrijedna. 
Uzorci su obliku kocke brida 150 mm sukladno HRN EN 12390-7:2019 ili jednakovrijedna.
Rezultati ispitivanja će se evidentirati redoslijedom kako su uzimani i grupirati u grupe betona koje su definirane u programu uzimanja kontrolnih betonskih uzoraka.
</t>
  </si>
  <si>
    <t xml:space="preserve">HRN EN 12046-1:2005 Sile otvaranja i zatvaranja -- Ispitne metode -- 1. dio: Prozori (EN 12046-1:2003) ili jednakovrijedna
HRN EN 12217:2015 Vrata -- Sile otvaranja i zatvaranja -- Zahtjevi i razredba (EN 12217:2015) ili jednakovrijedna
HRN EN 12211:2016 Prozori i vrata -- Otpornost na opterećenje vjetrom -- Metoda ispitivanja (EN 12211:2016) ili jednakovrijedna
HRN EN ISO 10140-1:2010 Akustika -- Laboratorijska mjerenja zvučne izolacije građevnih dijelova zgrade -- 1. dio: Pravila primjene za određene proizvode (ISO 10140-1:2010; EN ISO 10140-1:2010) ili jednakovrijedna
HRN EN ISO 10140-2:2010 Akustika -- Laboratorijska mjerenja zvučne izolacije građevnih dijelova zgrade -- 2. dio: Mjerenje zračne zvučne izolacije (ISO 10140-2:2010; EN ISO 10140-2:2010) ili jednakovrijedna
HRN EN ISO 10140-3:2010 Akustika -- Laboratorijska mjerenja zvučne izolacije građevnih dijelova zgrade -- 3. dio: Mjerenje udarne zvučne izolacije (ISO 10140-3:2010; EN ISO 10140-3:2010) ili jednakovrijedna
HRN EN ISO 10140-4:2010 Akustika -- Laboratorijska mjerenja zvučne izolacije građevnih dijelova zgrade -- 4. dio: Mjerni postupci i zahtjevi (ISO 10140-4:2010; EN ISO 10140-4:2010) ili jednakovrijedna
HRN EN ISO 10140-5:2010 Akustika -- Laboratorijska mjerenja zvučne izolacije građevnih dijelova zgrade -- 5. dio: Zahtjevi za ispitne objekte i opremu (ISO 10140-5:2010; EN ISO 10140-5:2010) ili jednakovrijedna
HRN EN ISO 717-1:2013 Akustika -- Određivanje jednobrojne vrijednosti zvučne izolacije zgrada i građevnih dijelova zgrade -- 1. dio: Zračna zvučna izolacija (ISO 717-1:2013; EN ISO 717-1:2013) ili jednakovrijedna
HRN EN ISO - 12657-1 Termička svojstva prozora vrata i zaslona – Laboratorijsko ispitivanje prolaza topline pomoću vruće kutije – 1. Dio – gotovi prozori i vrata ili jednakovrijedna
HRN EN ISO-12567-2 Termička svojstva prozora vrata i zaslona – Laboratorijsko ispitivanje prolaza topline pomoću vruće kutije – 2. Dio – krovni prozori ili jednakovrijedna
</t>
  </si>
  <si>
    <t xml:space="preserve">Karakteristike sistema, prema HRN EN 14351-1:2016 ili jednakovrijedna:
- otpornost na opterećenje vjetra: C3 prema HRN EN 1125:2008 ili jednakovrijedna
- vodonepropusnost (metoda A): 8A prema HRN EN 12208:2001 ili jednakovrijedna
-  propusnost zraka: 4 prema HRN EN 12207:2001 ili jednakovrijedna
-  sila otvaranja: klasa 2 prema nHRN EN 13115 ili jednakovrijedna
- mehanička otpornost: klasa 2 prema nHRN EN 13115 ili jednakovrjedna
- okov, klasa otpornosti na koroziju: klasa 3 prema HRN EN 1670:2008 ili jednakovrijedna
- protuprovalna zaštita: do razreda otpornosti 3
</t>
  </si>
  <si>
    <t xml:space="preserve">Sve ugrađene pločice moraju obavezno biti “A” klase, kako za podno tako i za zidno opločenje. za pločice koje se ugrađuju na cem. mort uzeti pijesak frakcije 0-1 mm.
</t>
  </si>
  <si>
    <t xml:space="preserve">Sve fuge izvesti u nepropusnoj ili polupropusnoj izvedbi (ovisno o opisu stavke troškovnika) u smislu točke 4.2. “Tehničkih uvjeta za izvođenje keramičarskih radova”, kako za zidno tako i za podno opločenje. Sve fuge moraju biti međusobno paralelne, ispunjene smjesom iste boje i obrade. Sve spojeve podnog i zidnog opločenja ili sokla treba izvesti potpuno pravilno i ravno, zapunjene trajno elastičnim kitom.
</t>
  </si>
  <si>
    <t xml:space="preserve">Temeljem važeće hrvatske i europske građevne regulative svi su ponuđači sustava (proizvođači i/ili trgovci) dužni nuditi kompletni toplinsko-izolacijski sustav za koji je proveden postupak ocjenjivanja sukladnosti i izdane isprave o sukladnosti u skladu s odredbama Pravilnika za ocjenjivanje sukladnosti, isprave o sukladnosti i označavanje građevnih proizvoda. Izvođači su dužni iste ugraditi prema tehničkoj uputi proizvođača i ovim smjernicama te kontrolirati jesu li proizvodi koji su isporučeni na gradilište dio sustava.
</t>
  </si>
  <si>
    <t xml:space="preserve">- ugradnju svih proizvoda prema uputama i tehničkim specifikacijama odabranog proizvođača, uključivo svi potrebni radovi i materijali do pune funkcionalnosti
</t>
  </si>
  <si>
    <t>B.XIII. OKOLIŠ</t>
  </si>
  <si>
    <t xml:space="preserve">B.XIII. OKOLIŠ UKUPNO: </t>
  </si>
  <si>
    <t>Spremnik sa sredstvom za gašenje, te pneumatski aktivirajućim ventiom, sukladan smjernicama TPED, kapaciteta 10L za sustav za zaštitu od požara kuhinjskih napa sa EN 16282-7 certifikatom ili jednakovrijednim</t>
  </si>
  <si>
    <t>Držač spremnika u kompletu s pričvrsnim vijcima, 260/10 mounting bracket,  za sustav za zaštitu od požara kuhinjskih napa sa EN 16282-7 certifikatom ili jednakovrijednim</t>
  </si>
  <si>
    <t>Adapter za pražnjnje, ulaz u ventil / izlaz 1/2"NPT unutarnji + 3/4" vanjski, uključivo adapter, prirubnica, O-ring, Discharge adaptor kit,  za sustav za zaštitu od požara kuhinjskih napa sa EN 16282-7 certifikatom ili jednakovrijednim</t>
  </si>
  <si>
    <t>Upravljački uređaj XV koji uključuje sistem za aktivaciju ventila, probnu i aktivacijsku bočicu, set uvodnica, mikrosklopke za sustav za zaštitu od požara kuhinjskih napa sa EN 16282-7 certifikatom ili jednakovrijednim</t>
  </si>
  <si>
    <t>Aktivator ventila za sustav za zaštitu od požara kuhinjskih napa sa EN 16282-7 certifikatom ili jednakovrijednim</t>
  </si>
  <si>
    <t>Mikrosklopke sa terminalima i zaštitom te perom za aktivaciju,250vac za sustav za zaštitu od požara kuhinjskih napa sa EN 16282-7 certifikatom ili jednakovrijednim</t>
  </si>
  <si>
    <t>Pilot bočica za upravljački uređaj XV za sustav za zaštitu od požara kuhinjskih napa sa EN 16282-7 certifikatom ili jednakovrijednim</t>
  </si>
  <si>
    <t>Ispitna bočica za upravljački uređaj  XV za sustav za zaštitu od požara kuhinjskih napa sa EN 16282-7 certifikatom ili jednakovrijednim</t>
  </si>
  <si>
    <t>Set mlaznice od nehrđajućeg čelika, tip ADP
za sustav za zaštitu od požara kuhinjskih napa sa EN 16282-7 certifikatom ili jednakovrijednim</t>
  </si>
  <si>
    <t>Set mlaznice od nehrđajućeg čelika, tip F za sustav za zaštitu od požara kuhinjskih napa sa EN 16282-7 certifikatom ili jednakovrijednim</t>
  </si>
  <si>
    <t>Set mlaznice od nehrđajućeg čelika, tip R
za sustav za zaštitu od požara kuhinjskih napa sa EN 16282-7 certifikatom ili jednakovrijednim</t>
  </si>
  <si>
    <t>Gibljivi zglob od nehrđajućeg čelika, za sve mlaznice, dimenzije 3/8" za sustav za zaštitu od požara kuhinjskih napa sa EN 16282-7 certifikatom ili jednakovrijednim</t>
  </si>
  <si>
    <t>Ručni aktivator, kraj aktivacijske linije, za upravljačke uređaje XV ili KRS-50, inline detekcija (T kolotur) ili zasebna detekcijska linija za sustav za zaštitu od požara kuhinjskih napa sa EN 16282-7 certifikatom ili jednakovrijednim</t>
  </si>
  <si>
    <t xml:space="preserve">Adapter za pražnjnje, ulaz u ventil / izlaz 1/2"NPT unutarnji + 3/4" vanjski, uključivo adapter, prirubnica, O-ring za sustav za zaštitu od požara kuhinjskih napa sa EN 16282-7 certifikatom ili jednakovrijednim   </t>
  </si>
  <si>
    <t>Upravljački uređaj koji uključuje sistem za aktivaciju ventila, probnu i aktivacijsku bočicu, set uvodnica, mikrosklopke za sustav za zaštitu od požara kuhinjskih napa sa EN 16282-7 certifikatom ili jednakovrijednim</t>
  </si>
  <si>
    <t>Ispitna bočica za upravljački uređaj XV za sustav za zaštitu od požara kuhinjskih napa sa EN 16282-7 certifikatom ili jednakovrijednim</t>
  </si>
  <si>
    <t>Set mlaznice od nehrđajućeg čelika, tip ADP za sustav za zaštitu od požara kuhinjskih napa sa EN 16282-7 certifikatom ili jednakovrijednim</t>
  </si>
  <si>
    <t>Set mlaznice od nehrđajućeg čelika, tip R za sustav za zaštitu od požara kuhinjskih napa sa EN 16282-7 certifikatom ili jednakovrijednim</t>
  </si>
  <si>
    <t>Držač spremnika u kompletu s pričvrsnim vijcima za sustav za zaštitu od požara kuhinjskih napa 400/15 mounting bracket, sa EN 16282-7 certifikatom ili jednakovrijednim</t>
  </si>
  <si>
    <t>Adapter za pražnjnje, ulaz u ventil / izlaz 1/2"NPT unutarnji + 3/4" vanjski, uključivo adapter, prirubnica, O-ring za sustav za zaštitu od požara kuhinjskih napa sa EN 16282-7 certifikatom ili jednakovrijednim</t>
  </si>
  <si>
    <t>Mikrosklopke sa terminalima i zaštitom te perom za aktivaciju, 250vac za sustav za zaštitu od požara kuhinjskih napa sa EN 16282-7 certifikatom ili jednakovrijednim</t>
  </si>
  <si>
    <t>Držač spremnika u kompletu s pričvrsnim vijcima  za sustav za zaštitu od požara kuhinjskih napa 260/10 mounting bracket, sa EN 16282-7 certifikatom ili jednakovrijednim</t>
  </si>
  <si>
    <t>Nazočnost i usluga električara kod spajanja split sustava, komplet po shemama isporučitelja opreme sa sitnim spojnim i montažnim materijalom:</t>
  </si>
  <si>
    <r>
      <rPr>
        <u/>
        <sz val="10"/>
        <color theme="1"/>
        <rFont val="Calibri"/>
        <family val="2"/>
        <charset val="238"/>
        <scheme val="minor"/>
      </rPr>
      <t>Napomena:</t>
    </r>
    <r>
      <rPr>
        <sz val="10"/>
        <color theme="1"/>
        <rFont val="Calibri"/>
        <family val="2"/>
        <charset val="238"/>
        <scheme val="minor"/>
      </rPr>
      <t xml:space="preserve"> Sustav automatske regulacije uskladiti sa regulacijom ventilacije kuhinje, stavke 11.3, 11.8 i 12.3, 12.9</t>
    </r>
  </si>
  <si>
    <r>
      <rPr>
        <u/>
        <sz val="10"/>
        <color theme="1"/>
        <rFont val="Calibri"/>
        <family val="2"/>
        <charset val="238"/>
        <scheme val="minor"/>
      </rPr>
      <t>Napomena:</t>
    </r>
    <r>
      <rPr>
        <sz val="10"/>
        <color theme="1"/>
        <rFont val="Calibri"/>
        <family val="2"/>
        <charset val="238"/>
        <scheme val="minor"/>
      </rPr>
      <t xml:space="preserve"> Sustav automatske regulacije uskladiti sa regulacijom ventilacije kuhinje, stavke 10.2</t>
    </r>
  </si>
  <si>
    <t>12.4</t>
  </si>
  <si>
    <t>12.9.</t>
  </si>
  <si>
    <t>12.10</t>
  </si>
  <si>
    <t>15.a.</t>
  </si>
  <si>
    <t>Regulator protoka bez pomoćne energije, predviđen za ugradnju unutar okruglog kanala. Regulator ima mogućnost namještnja potrebite količine zraka uz pomoć samoosiguravajućeg vijka i tvornički justirane skale za regulaciju. Ugradnja regulatora je predviđena u okrugli kanal, a nepropusnost je osigurana posebnom brtvom izrađenom iz umjetnih materijala. Za regulator nije potrebno predvidjeti revizioni otvor, jer konstrukcija je izvedena bez potrebe za periodičnim održavanjem. Materijal izrade su umjetni matrijali bez sadržaja silikona, s tolerancija regulirane količine zrakaje u granicama +/- 10% u području ukupnog tlaka između 30 i 300 Pa.</t>
  </si>
  <si>
    <t>A.VII. IZOLATERSKI RADOVI</t>
  </si>
  <si>
    <t xml:space="preserve">A.VII. IZOLATERSKI RADOVI UKUPNO: </t>
  </si>
  <si>
    <t>Zatvaranje raznih šliceva i prodora u zidovima od porobetona ili opeke. Izvesti komadima porobetona ili opeke zidanim u mortu. Uključivo potrebna oplata i podupiranje iste. Količine su informativne. Male količine i sve otežanja u cijeni.</t>
  </si>
  <si>
    <t>a) prodori - po m3 izvedenog zida</t>
  </si>
  <si>
    <t>b) šlicevi - širine 5-20 cm</t>
  </si>
  <si>
    <t xml:space="preserve">Betoniranje vanjskih stubišta u oplati, dimenzija prema projektu betonom razreda tlačne čvrstoće C25/30. Stavka obuhvaća izradu i postavu oplate te nabavu, transport, ugradnju i njegu betona, uz potrebna ispitivanja i dokaze kvalitete. Stavka obuhvaća nabavu, transport, ugradnju betona, sa svim potrebnim podupiranjima i oplatom te potrebna. Obračun po m3 građenog betona i m2 izvedene oplate. </t>
  </si>
  <si>
    <t>uklanjanje postojećih stabala promjera do 10,0 cm visine do 5,0 m</t>
  </si>
  <si>
    <t>uklanjanje postojećih stabala promjera od 10,0 cm do 30,0 cm  visine do 10,0 m</t>
  </si>
  <si>
    <t>uklanjanje postojećih stabala promjera od 30,0 cm do 50,0 cm  visine do 15,0 m</t>
  </si>
  <si>
    <t>Šesto mjesečno- razvojno održavanje zelenila</t>
  </si>
  <si>
    <t>Izvedene površine održavati tijekom šest mjeseci po završetku svih predviđenih radova. Podrazumijevaju se slijedeći radovi: dosijavanje odgovarajuće travne smjese upotrebljene usjetvi (u slučaju pojave korova), zamjenska sadnja posušenog bilja.</t>
  </si>
  <si>
    <t>Predviđa se 30% vrijednosti radova s biljnim materijalom (grupa radova C.) u razdoblju od šest mjeseci.</t>
  </si>
  <si>
    <t>1) Substrat (humus) za ekstenzivni vegetacijski sloj debljine 12 cm. Šljunak, za hodne staze, se postavlja rubno uz zidove i uz rub građevine širine 80 cm.</t>
  </si>
  <si>
    <t>-  hidroizolacija polimerbitumenskim elastomernim trakama za zavarivanje, debljine 0,8 cm.</t>
  </si>
  <si>
    <t>Izvođač je dužan i dalje voditi građevinski dnevnik i građevinsku knjigu. U slučaju šteta nastalih raznim vanjskim uzrocima, izvođač je dužan izvjestiti investitora, te zatražiti očevid svih zaniteresiranih predstavnika zbog utrđivanja štete i naknade.</t>
  </si>
  <si>
    <t>Pregledavanje kompletnog ziđa na postojećem objektu sa svrhom uvida u slabe dijelove koje je potrebno zamijeniti i ojačati. Svi zidni elementi od pune opeke koji su oštećeni ili slabo vezani.Pregledavanje vršiti vizualno i udarcima malim ručnim batom a sve slabe dijelove označiti i evidentirati.</t>
  </si>
  <si>
    <t>Zaštita se izrađuje iz aluminijskog, plastificiranog lima debljine 1,0 mm, RAL 7035.</t>
  </si>
  <si>
    <t xml:space="preserve">Dobava, izrada i postava polukružnog horizontalnog visećeg žljeba izrađenog iz čeličnog završno plastificiranog lima RAL 7015 d=0,8 mm promjera 16 cm. U stavci uključena dobava i postava obujmica (kuka) na potrebnom razmaku. Uključen sav rad, osnovni i pomoćni materijal sve do potpune funkcionalnosti. </t>
  </si>
  <si>
    <t xml:space="preserve">Dobava, izrada i postava vertikalnih žljebova  promjera 16 cm razvijene širine 66 cm izrađenog iz čeličnog završno plastificiranog lima RAL 7015 d=0,8 mm razvijene širine 8,0 cm. U stavci uključena dobava i postava obujmica koje se montiraju na svakih 2,0 m, te spoj sa horizontalnim žljebom preko labuđeg vrata, koji je uključen u cijenu. Uključen sav rad, osnovni i pomoćni materijal sve do potpune funkcionalnosti. </t>
  </si>
  <si>
    <t xml:space="preserve">Izrada i montaža limene pokrovne kape ventilacija čelično završno plastificiranim limom RAL 7015, d= 0,8 mm. Stavka uključuje sav rad, materijal i nosače kapa. </t>
  </si>
  <si>
    <t>Izvedba unutarnjih pregradnih zidova, od gipskartonskih ploča ukupne debljine 15 cm - s izraženim zvučnoizolacijskim svojstvima - sloj zida Z5.</t>
  </si>
  <si>
    <t>Izvedba unutarnjih pregradnih zidova, od gipskartonskih ploča ukupne debljine 15 cm - s izraženim zvučnoizolacijskim svojstvima  - sloj zida Z6.</t>
  </si>
  <si>
    <t>Izvedba unutarnjih pregradnih zidova, od gipskartonskih ploča ukupne debljine 16.5 cm - s izraženim zvučnoizolacijskim svojstvima  - sloj zida Z5A.</t>
  </si>
  <si>
    <t>- metalna potkonstrukcija iz odgovarajućih tipskih čeličnih pocinčanih profila UW i CW (debljina lima 0,6 mm), s ispunom mekim pločama mineralne vune (15-30 kg/m3), s λ &lt;0,035 W/mK, debljine 5 cm - potkonstrukcija debljine 10 cm,</t>
  </si>
  <si>
    <t>Ukupna debljina zida je 16,5 cm.</t>
  </si>
  <si>
    <t>Izvedba unutarnjih pregradnih zidova od gipskartonskih ploča, ukupne debljine 10 cm - sloj zida Z8A.</t>
  </si>
  <si>
    <t>Izvedba unutarnjih pregradnih zidova od gipskartonskih ploča, ukupne debljine 15 cm - sloj zida Z8.</t>
  </si>
  <si>
    <t>- metalna potkonstrukcija iz odgovarajućih tipskih čeličnih pocinčanih profila UW i CW (lim d= 0,6 mm), s ispunom mekim pločama mineralne vune (30 kg/m3) debljine 5 cm-potkonstrukcija širine 10 cm,</t>
  </si>
  <si>
    <t>Izvedba unutarnjih pregradnih zidova, od gipskartonskih ploča ukupne debljine 9 cm - s izraženim zvučnoizolacijskim svojstvima  - sloj zida Z5B.</t>
  </si>
  <si>
    <t>- metalna potkonstrukcija iz odgovarajućih tipskih čeličnih pocinčanih profila UW i CW (debljina lima 0,6 mm), s ispunom mekim pločama mineralne vune (15-30 kg/m3), s λ &lt;0,035 W/mK, debljine 5 cm - potkonstrukcija debljine 5 cm,</t>
  </si>
  <si>
    <t>Ukupna debljina obrađenog dijela zida je 9 cm.</t>
  </si>
  <si>
    <t>Izvedba unutarnjih pregradnih zidova, od gipskartonskih ploča ukupne debljine 15 cm - s izraženim zvučnoizolacijskim svojstvima - sloj zida Z2. Zid vatrootpornosti EI 90.</t>
  </si>
  <si>
    <t>Priprema površine do kvalitete K2 (u prostoriji za otpad) i K3 u sobama.</t>
  </si>
  <si>
    <t>U stavku je uključena i ugradnja nosača sanitarnih uređaja čija je ugradnja predviđena u predmetne zidove  - vindabona u predprostoru prostorije za otpad.</t>
  </si>
  <si>
    <t>Izvedba unutarnjih pregradnih zidova, od gipskartonskih ploča ukupne debljine 15 cm - s izraženim zvučnoizolacijskim svojstvima - sloj zida Z5. Zid vatrootpornosti EI 90.</t>
  </si>
  <si>
    <t>Izvedba unutarnjih pregradnih zidova od gipskartonskih ploča, ukupne debljine 15 cm - sloj zida Z8. Zid vatrootpornosti EI 90.</t>
  </si>
  <si>
    <t>- dvostruke gipskartonske ploče klase A1 (na strani hodnika), 2x2,00 cm, vatrootpornosti EI 90</t>
  </si>
  <si>
    <t>Pregrada se sastoji od slijedećih slojeva:</t>
  </si>
  <si>
    <t>Izvedba unutarnjih pregrada od gipskartonskih ploča prema instalacijskim šahtovima s izraženim zvučnoizolacijskim svojstvima, ukupne debljine 7,5 cm.</t>
  </si>
  <si>
    <t>Ukupna debljina pregrade je 7,5 cm.</t>
  </si>
  <si>
    <t>Priprema površine do kvalitete K2 (unutar sanitarija - za oblogu keramikom).</t>
  </si>
  <si>
    <t>Izvedba unutarnjih obloga zidova od gipskartonskih ploča , ukupne debljine 7,5 cm - oznaka obloge 1A.</t>
  </si>
  <si>
    <t>Izvedba unutarnjih obloga zidova od gipskartonskih ploča , ukupne debljine 7,5 cm - oznaka obloge 1.</t>
  </si>
  <si>
    <t>- metalna potkonstrukcija iz odgovarajućih tipskih čeličnih pocinčanih profila UW i CW (lim d= 0,6 mm), potkonstrukcija širine 5 cm,</t>
  </si>
  <si>
    <t>Dobava materijala, montaža protupožarne zaštite EI 90</t>
  </si>
  <si>
    <t xml:space="preserve">Ploče su d=20mm. Ploče moraju biti stupnja protupožarnosti F90. </t>
  </si>
  <si>
    <t>Ploče su d=20mm. Ploče moraju biti stupnja protupožarnosti F90. Ploče su jednostruke i montiraju se unutar profila stijene.</t>
  </si>
  <si>
    <t>Protupožarne ploče su debljine 20 mm. Silikatne ploče otporne na požar, s cementim vezivom. Ploče se postavljaju u podgled međukatnih konstrukcija i na podgled krova u dijelu stubišta građevine A.</t>
  </si>
  <si>
    <t>Boja bijela, RAL 9003</t>
  </si>
  <si>
    <t>Slikanje podgleda vanjskih galerija od kombi ploča, akrilnim fasadnim premazom za beton RAL 7015.</t>
  </si>
  <si>
    <t>Premaz AB Zidova kod stubišta - Akrilatna Mozaik žbuka - boja RAL 7015.</t>
  </si>
  <si>
    <t>Sve prema detalju D01</t>
  </si>
  <si>
    <t>A. PRODOR PLOČA 90 minuta</t>
  </si>
  <si>
    <t>4.1.1.</t>
  </si>
  <si>
    <t>4.1.2.</t>
  </si>
  <si>
    <t>4.1.3.</t>
  </si>
  <si>
    <t>4.1.4.</t>
  </si>
  <si>
    <t>4.1.5.</t>
  </si>
  <si>
    <t>4.2.1.</t>
  </si>
  <si>
    <t>4.2.2.</t>
  </si>
  <si>
    <t>4.2.3.</t>
  </si>
  <si>
    <t>4.2.4.</t>
  </si>
  <si>
    <t>4.2.5.</t>
  </si>
  <si>
    <t>4.2.6.</t>
  </si>
  <si>
    <t>Široki iskop zemlje bez obzira na kategoriju tla za temeljne trake i temeljne stope  širine i dubine prema prilozima iz projekta.  Iskopani materijal se odlaže na gradilišnu deponiju te će se dio iskoristiti. Neiskorišteni materijal s gradilišne deponije potrebno zbrinuti na deponiju za prihvat i uporabu inertnog građevinskog otpada „Vidrijan-Tivoli“ u Labinskoj ulici u Puli, udaljenost od gradilišta do deponije 8,2 km. Obračun po m3 iskopanog materijala u sraslom stanju.</t>
  </si>
  <si>
    <t>Široki iskop zemlje bez obzira na kategoriju tla na mjestu zamjene nosivog tla. Iskopani materijal se odlaže na gradilišnu deponiju te će se dio iskoristiti. Neiskorišteni materijal s gradilišne deponije potrebno zbrinuti na deponiju za prihvat i uporabu inertnog građevinskog otpada „Vidrijan-Tivoli“ u Labinskoj ulici u Puli, udaljenost od gradilišta do deponije 8,2 km. Obračun po m3 iskopa u sraslom stanju.</t>
  </si>
  <si>
    <t>Izvedba iskopa građevne jame bez obzira na kategoriju tla mora se vršiti kampadno uz sve potrebne zaštite.</t>
  </si>
  <si>
    <t>Iskop se izvodi u zemlji bez obzira na kategoriju tla, nakon izvedbe građevne jame, te parelelno s planiranjem dna jame.</t>
  </si>
  <si>
    <t xml:space="preserve">Iskop se izvodi na postojećem strmom terenu i dubinu iskopa treba prilagoditi nagibu stubišta i međupodestima.
Iskop je u kaskadama bez obzira na kategoriju tla, sve prema planovima oplate vanjskog stubišta. </t>
  </si>
  <si>
    <t>Betoniranje armiranobetonskih zidova prizemlja betonom razreda tlačne čvrstoće C25/30, frakcije 0-16 mm. Stavka obuhvaća nabavu, transport, ugradnju betona, sa svim potrebnim podupiranjima i oplatom te potrebna ispitivanja i dokaze kvalitete. Obračun po m3 ugrađenog betona i m2 izvedene oplate.</t>
  </si>
  <si>
    <t>Priprema podloge:
Podlogu očistiti pod pritiskom ili pjeskarenjem,ručnim odgovarajućim alatima do zdrave podloge. Ručna priprema podloge (abrazivno čišćenje) do St 2 može biti dovoljna. Podloga mora biti očišćena od ulja, masti i prljavštine. Održavanje postojećih zaštitnih premaza: U slučaju dobro prianjajućeg premaza, pažljivo čišćenje (npr. vodom pod visokim tlakom) je dovoljno. Loši dijelovi moraju se ukloniti, defektne površine očistiti od hrđe prema Psa 2 1/2 PMa ili PSt 2</t>
  </si>
  <si>
    <t>Zaštita od korozije-temeljni premaz:
Na pripremljenu podlogu nanijeti primer kao reaktivni 1-komponentni osnovni premaz prilagođen za nanošenje na ručno pripremljene površine te preko eventualno postojećih starih premaza s dobrom prionjivošći.Moguće strojno airless ili ručno nanošenje u debljini od 60-80 mikrona (0,165-0,220 kg/m2) .</t>
  </si>
  <si>
    <t>-  OSTALO</t>
  </si>
  <si>
    <t xml:space="preserve">Zaštita od korozije-završni premaz:
Nanošenje završnog zaštitnog antikorozivnog premaza , oksidirajućeg debeloslojnog premaza s niskim udjelom otapala, baziranog na specijalno modificiranim sintetskim smolama u kombinaciji s aktivnim pigmentima za zaštitu od korozije.Nanošenje u 2 sloja po 80 mikrona (2x 0,18 kg/m2). Nanosi se prskanjem,četkom ili valjkom. Izbor nijansi prema odabiru projektanta RAL 7015. </t>
  </si>
  <si>
    <t>Izrada i ugradnja lima na strojarnicu dizala D1.</t>
  </si>
  <si>
    <t xml:space="preserve">Dobava, izrada i postava horizontalnog žljeba izrađenog iz čeličnog završno plastificiranog lima RAL 7015, d=0,8 mm, razvijena širina lima 500 mm . U stavci uključena dobava i postava obujmica (kuka) na potrebnom razmaku. Uključen sav rad, osnovni i pomoćni materijal sve do potpune funkcionalnosti. </t>
  </si>
  <si>
    <t xml:space="preserve">- nasuprotna strana zida prema praktikumu obrađena je po GK oblogom zida oznake 1A obrađenje u stavci 12. B.III.   SUHOMONTAŽNI RADOVI. </t>
  </si>
  <si>
    <t>Shema vanjske stolarije oznake P2</t>
  </si>
  <si>
    <t>Shema vanjske stolarije oznake P2o</t>
  </si>
  <si>
    <t>Shema unutarnje stolarije oznake 2g</t>
  </si>
  <si>
    <t>2.20.</t>
  </si>
  <si>
    <t>UNUTARNJA BRAVARIJA</t>
  </si>
  <si>
    <t>Sve prema shemi G</t>
  </si>
  <si>
    <t>Sve prema shemi 2b</t>
  </si>
  <si>
    <t>Sve prema shemi 4d</t>
  </si>
  <si>
    <t>Sve prema shemi 4e</t>
  </si>
  <si>
    <t>Sve prema shemi 4f</t>
  </si>
  <si>
    <t>Sve prema shemi 6a</t>
  </si>
  <si>
    <t>Sve prema shemi R3</t>
  </si>
  <si>
    <t>Sve prema shemi R4</t>
  </si>
  <si>
    <t>5.13.</t>
  </si>
  <si>
    <t>5.14.</t>
  </si>
  <si>
    <t>VANJSKA BRAVARIJA</t>
  </si>
  <si>
    <t>Sve prema shemi S4</t>
  </si>
  <si>
    <t>Sve prema shemi S5</t>
  </si>
  <si>
    <t>Sve prema detalju D03</t>
  </si>
  <si>
    <t>Izvođač je dužan izraditi radioničke nacrte čelične podkonstrukcije staklene stijene i uskladiti sve detalje s Projektantom.</t>
  </si>
  <si>
    <t>Kroz radioničke nacrte statički provjeriti nosivost podkonstrukcije staklene stijene.</t>
  </si>
  <si>
    <t>RADIONIČKI NACRTI PODKONSTRUKCIJA STAKLENE STIJENE</t>
  </si>
  <si>
    <t>3.7.1.</t>
  </si>
  <si>
    <t>3.7.2.</t>
  </si>
  <si>
    <t>Stavka obuhvaća sve zidove koji su u kontaktu s tlom, oko jama dizala.</t>
  </si>
  <si>
    <t>U stavci se obračunava toplinska izolacija poda grijanog okna dizala, vanjski pod na tlu kod vanjskog stubišta. Ploče izolacije se lijepe na prethodno postavljenu hidroizolaciju, a visina izolacije se produljuje prema zidovima u svrhu produljenja toplinskog mosta.</t>
  </si>
  <si>
    <t>Dobava materijala i izrada polimerne membrane za hidroizolaciju postojećeg krova ispod horizontalnog žljeba</t>
  </si>
  <si>
    <t xml:space="preserve">Hidroizolacija se izvodi na dijelu spoja postojećeg kosog krova i novog objekta, ispod horizontalnog oluka.
</t>
  </si>
  <si>
    <t>Minimalna debljina 1.8 mm, Polimerna membrana je poliesterom ojačana višeslojna sintetička hidroizolacijska krovna membrana na bazi polivinil klorida, u skladu s zahtjevima EN 13956 ili jednakovrijedno.
Otporna na trajnu izloženost UV zračenju.</t>
  </si>
  <si>
    <t>Fasadni sustav RAL 7035</t>
  </si>
  <si>
    <t>Fasadni sustav RAL 4192</t>
  </si>
  <si>
    <t>Fasadni sustav RAL 7015</t>
  </si>
  <si>
    <t>Dobava materijala te izvedba ETICS toplinski sustav na bazi mineralne vune.</t>
  </si>
  <si>
    <t>Špalete posebno izolirat sa špaletnim elementima debljine 4,0 cm. Sa tipskim nehrđajučim pričvrsnim priborom (uključivo i čavli), do cca 8 komada po m2 plohe fasade; policementni mort, armiran alkalnopostojanom mrežicom.</t>
  </si>
  <si>
    <t>DETALJ 4 / PRESJEK KROZ STAKLENU STIJENU U PVN-u</t>
  </si>
  <si>
    <t xml:space="preserve">Rad se izvodi na podkonstrukciji na čeličnim vertikalama za pričvršćenje OSB ploča d=2cm kako bi se mogla ovjesiti ETICS fasada (dimenzija polja 899x150cm) / fasada naliježe na staklenu stijenu. </t>
  </si>
  <si>
    <t>Dobava materijala te izvedba mineralne pročeljne žbuke debljine 0,5 cm na stupovima i zidovima bez ugradnje toplinske izolacije.</t>
  </si>
  <si>
    <t>Sve radove treba izvesti isključivo po uputama, koristeči materijale, alate i način izvođenje po tehnologiji proizvođača slojeva fasade. Bez obzira na oblik i veličinu plohe za oblaganje. U cijeni m2 komplet izvedene i završno obrađeno, obuhvatiti obradu svih špaleta, rubova, bridova, završetaka, spojeva, prodora, dilatacija i mineralnu pročeljnu žbuku. Bez obzira na oblik i veličinu plohe za obradu, te nanos završnog sloja mineralne pročeljne žbuke debljine 0,2 cm granulacije 2mm. Sve radove izvesti prema pravilima struke, uputi proizvođača, obračun po m2 kompletno izvedenog ožbukane površine zida i stupa.</t>
  </si>
  <si>
    <t>Sve radove treba izvesti isključivo po uputama, koristeči materijale, alate i način izvođenje po tehnologiji proizvođača slojeva fasade. Bez obzira na oblik i veličinu plohe za oblaganje. U cijeni m2 komplet izvedene i završno obrađene fasade obuhvatiti obradu svih špaleta, rubova, bridova, završetaka, spojeva, prodora, dilatacija i mineralnu pročeljnu žbuku. Bez obzira na oblik i veličinu plohe za obradu, te nanos završnog sloja mineralne pročeljne žbuke debljine 0,2 cm granulacije 2mm. Sve radove izvesti prema pravilima struke, uputi proizvođača, obračun po m2 kompletno izvedenog fasadnog sustava.</t>
  </si>
  <si>
    <t xml:space="preserve">Izvodi se: podkonstrukcija na čeličnim vertikalama, OSB ploča d= 2 cm, toplinska izolacija od ploča mineralne vune (80 kg/m3), λ ≤ 0,036 W/m2  debljine 5,0 cm, policementni mort, armiran alkalnopostojanom mrežicom debljine 0,5 cm i mineralne pročeljne žbuke debljine 0,2 cm. </t>
  </si>
  <si>
    <t xml:space="preserve">Rad se izvodi na podgledu konstrukcije i drugim plohama na fasadi razne širine i visine. Izvodi se: toplinska izolacija od ploča mineralne vune (80 kg/m3), λ ≤ 0,036 W/m2  debljine 15,0 cm, policementni mort, armiran alkalnopostojanom mrežicom debljine 0,5 cm i mineralne pročeljne žbuke debljine 0,2 cm. </t>
  </si>
  <si>
    <t xml:space="preserve">Rad se izvodi na fasadnim zidovima i drugim plohama na fasadi razne širine i visine. Izvodi se: toplinska izolacija od ploča mineralne vune (80 kg/m3), λ ≤ 0,036 W/m2  debljine 10,0 cm, policementni mort, armiran alkalnopostojanom mrežicom debljine 0,5 cm i mineralne pročeljne žbuke debljine 0,2 cm. </t>
  </si>
  <si>
    <t xml:space="preserve">Rad se izvodi na podgledu konstrukcije i drugim plohama na fasadi razne širine i visine. Izvodi se: toplinska izolacija od ploča mineralne vune (80 kg/m3), λ ≤ 0,036 W/m2  debljine 10,0 cm, policementni mort, armiran alkalnopostojanom mrežicom debljine 0,5 cm i mineralne pročeljne žbuke debljine 0,2 cm. </t>
  </si>
  <si>
    <t xml:space="preserve">Rad se izvodi na podgledu konstrukcije i drugim plohama na fasadi razne širine i visine. Izvodi se: toplinska izolacija od ploča mineralne vune (80 kg/m3), λ ≤ 0,036 W/m2  debljine 5,0 cm, policementni mort, armiran alkalnopostojanom mrežicom debljine 0,5 cm i mineralne pročeljne žbuke debljine 0,2 cm. </t>
  </si>
  <si>
    <t xml:space="preserve">Rad se izvode na stupu ili zidu, na stupove postaviti kutnike za vanjsko žbukanje.
Izvodi se: policementni mort, armiran alkalnopostojanom mrežicom debljine 0,5 cm i mineralne pročeljne žbuke debljine 0,5 cm. </t>
  </si>
  <si>
    <t>Mineralna pročeljna žbuka - stupovi RAL 7015</t>
  </si>
  <si>
    <t>Mineralna pročeljna žbuka - zidovi RAL 7015</t>
  </si>
  <si>
    <t>Istegnuti lim fronta RAL 7015</t>
  </si>
  <si>
    <t>Istegnuti lim podgled RAL 7015</t>
  </si>
  <si>
    <t>Fasadna obloga od istegnutog lima na ulazu</t>
  </si>
  <si>
    <t>Toplinska izolacija zidova - slojevi VZ3 VANJSKI ZID – opeka – UZ STROJARSKU ETAŽU</t>
  </si>
  <si>
    <t>- ETICS SUSTAV</t>
  </si>
  <si>
    <r>
      <t xml:space="preserve">Izvodi se: toplinsko izolacijska obloga od gipsane kompozitne ploče s EPS-om
</t>
    </r>
    <r>
      <rPr>
        <sz val="10"/>
        <color theme="1"/>
        <rFont val="Calibri"/>
        <family val="2"/>
        <charset val="238"/>
      </rPr>
      <t xml:space="preserve">'- </t>
    </r>
    <r>
      <rPr>
        <sz val="10"/>
        <color theme="1"/>
        <rFont val="Calibri"/>
        <family val="2"/>
        <scheme val="minor"/>
      </rPr>
      <t xml:space="preserve">laki mort (850 kg/m3) d=0,5 cm
</t>
    </r>
    <r>
      <rPr>
        <sz val="10"/>
        <color theme="1"/>
        <rFont val="Calibri"/>
        <family val="2"/>
        <charset val="238"/>
      </rPr>
      <t xml:space="preserve">'- </t>
    </r>
    <r>
      <rPr>
        <sz val="10"/>
        <color theme="1"/>
        <rFont val="Calibri"/>
        <family val="2"/>
        <scheme val="minor"/>
      </rPr>
      <t xml:space="preserve">porobetonske ploče na bazi kalcijevog silikata (115 kg/m3), λ = 0,045 W/mK, punoplošno ljepljene za podlogu d=10 cm. </t>
    </r>
  </si>
  <si>
    <t>U stavci se obračunava toplinska izolacija zidova od opeke uz strojarsku etažu. Ploče izolacije se lijepe na pripremljenu podlogu od lakog morta (850 kg/m3) i cementnog morta za izravnanje – “dersovanje” na blok opeki.</t>
  </si>
  <si>
    <t>Napomena: vrata unutar obloge istegnutog lima obrađena unutar shema VANJSKA BRAVARIJA</t>
  </si>
  <si>
    <t>Kombinirani iskop zemlje bez obzira na kategoriju tla za temeljne trake i temeljne stope  širine i dubine prema prilozima iz projekta. Iskop izvesti uz povećan oprez kako bi stijenke rova poslužile kao oplata u zemljanom dijelu iskopu pri betoniranju. Iskopani materijal se odlaže na gradilišnu deponiju te će se dio iskoristiti. Neiskorišteni materijal s gradilišne deponije potrebno zbrinuti na deponiju za prihvat i uporabu inertnog građevinskog otpada „Vidrijan-Tivoli“ u Labinskoj ulici u Puli, udaljenost od gradilišta do deponije 8,2 km. Obračun po m³ iskopanog materijala u sraslom stanju.</t>
  </si>
  <si>
    <t>Dimenzije: šxvxd (500x500x140 mm)</t>
  </si>
  <si>
    <t>Hidrantski ormarić INOX pjeskareno, sa staklom i oznakom H. Ormarić se spaja na hidrantsku mrežu u objektu putem kutnog ventila. Isporučuje se prazan ormarić.</t>
  </si>
  <si>
    <t>UNUTARNJA DRVENA STOLARIJA:</t>
  </si>
  <si>
    <t>1.9.</t>
  </si>
  <si>
    <t>VANJSKA PROTUPOŽARNA BRAVARIJA</t>
  </si>
  <si>
    <t>UNUTARNJA PROTUPOŽARNA BRAVARIJA</t>
  </si>
  <si>
    <t>4.9.</t>
  </si>
  <si>
    <t>4.10.</t>
  </si>
  <si>
    <t>4.11.</t>
  </si>
  <si>
    <t>4.12.</t>
  </si>
  <si>
    <t>4.13.</t>
  </si>
  <si>
    <t>4.14.</t>
  </si>
  <si>
    <t>4.15.</t>
  </si>
  <si>
    <t>1.10.</t>
  </si>
  <si>
    <t>1.11.</t>
  </si>
  <si>
    <t>1.12.</t>
  </si>
  <si>
    <t>1.13.</t>
  </si>
  <si>
    <t>1.14.</t>
  </si>
  <si>
    <t>Sve prema shemi GR1/2/3/4</t>
  </si>
  <si>
    <t>5.15.</t>
  </si>
  <si>
    <t>Sve prema shemi GR5</t>
  </si>
  <si>
    <t>5.16.</t>
  </si>
  <si>
    <t>Sve prema shemi 1a - EI90</t>
  </si>
  <si>
    <t>Sve prema shemi 11 - EI₂ 30-C-Sm</t>
  </si>
  <si>
    <t>Sve prema shemi 12 - EI₂ 30-C-Sm</t>
  </si>
  <si>
    <t>Rušenje nenosivih zidova od opeke u građevini A (škola) te odvoz na deponiju za prihvat i uporabu inertnog građevinskog otpada „Vidrijan-Tivoli“ u Labinskoj ulici u Puli, udaljenost od gradilišta do deponije 8,2 km.</t>
  </si>
  <si>
    <t>Prije nuđenja ove stavke i formiranja cijene za istu moguć je posjet lokaciji i utvrđivanje stanja za rušenje.  Sve komplet.</t>
  </si>
  <si>
    <t>Demontaža postojeće sanitarne opreme( građevina A)  i uređaja u sanitarnim čvorovima, laboratorijima i pomoćnim prostorima. U cijenu uključen odvoz na deponiju za prihvat i uporabu inertnog građevinskog otpada „Vidrijan-Tivoli“ u Labinskoj ulici u Puli, udaljenost od gradilišta do deponije 8,2 km. Obračun po komadu stvarno demontirane opreme i uređaja.</t>
  </si>
  <si>
    <t xml:space="preserve">WC - komplet                                </t>
  </si>
  <si>
    <t>umivaonik komplet</t>
  </si>
  <si>
    <t>sudoper komplet</t>
  </si>
  <si>
    <t>Demontaža vanjske drvene stolarije ( građevina A) te odvoz na deponiju za prihvat i uporabu inertnog građevinskog otpada „Vidrijan-Tivoli“ u Labinskoj ulici u Puli, udaljenost od gradilišta do deponije 8,2 km.</t>
  </si>
  <si>
    <t>a) Drveni prozori vel.90/120cm</t>
  </si>
  <si>
    <t>b) Dvokrilna vrata 130/200cm</t>
  </si>
  <si>
    <t>c) Drveni prozori vel.110/150cm</t>
  </si>
  <si>
    <t>d) Drveni prozori vel.70/130cm</t>
  </si>
  <si>
    <t>e) Drveni prozori vel.60/20cm</t>
  </si>
  <si>
    <t>f) Dvokrilna vrata 130/280cm</t>
  </si>
  <si>
    <t>Demontaža unutarnje drvene stolarije ( građevina A)  te odvoz na deponiju za prihvat i uporabu inertnog građevinskog otpada „Vidrijan-Tivoli“ u Labinskoj ulici u Puli, udaljenost od gradilišta do deponije 8,2 km.</t>
  </si>
  <si>
    <t>a) Dvokrilna vrata 120/220cm</t>
  </si>
  <si>
    <t>b) Jednokrilna vrata 100/220cm</t>
  </si>
  <si>
    <t>c) Jednokrilna vrata 80/200cm</t>
  </si>
  <si>
    <t xml:space="preserve">Rušenje svih slojeva poda ( građevina A)  međukatnih konstrukcija do nosive konstrukcije a koji se sastoji od dašćanog poda - završni 2,5cm, drv. letvice 5/5cm na razmaku 60,0cm, nasip (šuta) 14cm, dašćana oplata 2,5cm, nosač žbuke (nazubljene letve) 1cm, žbuka 1,5cm. Otpadni materijal treba kontinuirano uklanjati sa građevine (bez gomilanja) te odvoz na deponiju za prihvat i uporabu inertnog građevinskog otpada „Vidrijan-Tivoli“ u Labinskoj ulici u Puli, udaljenost od gradilišta do deponije 8,2 km što ulazi u cijenu stavke. </t>
  </si>
  <si>
    <t>a) m2</t>
  </si>
  <si>
    <t xml:space="preserve">Rušenje svih slojeva poda ( građevina A)  međukatnih konstrukcija do nosive konstrukcije a koji se sastoji od: dašćana oplata 2,5cm, nasip (šuta) 5cm, dašćana oplata 2,0cm drvene grede 10/10cm. Otpadni materijal treba kontinuirano uklanjati sa građevine (bez gomilanja) te odvoz na deponiju za prihvat i uporabu inertnog građevinskog otpada „Vidrijan-Tivoli“ u Labinskoj ulici u Puli, udaljenost od gradilišta do deponije 8,2 km, što ulazi u cijenu stavke. </t>
  </si>
  <si>
    <t xml:space="preserve">Rušenje svih slojeva pod ( građevina A) a na tlu do donje betonske podloge u debljini od 35,0cm. Otpadni materijal treba kontinuirano uklanjati sa građevine (bez gomilanja) te odvoz na deponiju za prihvat i uporabu inertnog građevinskog otpada „Vidrijan-Tivoli“ u Labinskoj ulici u Puli, udaljenost od gradilišta do deponije 8,2 km, što ulazi u cijenu stavke. </t>
  </si>
  <si>
    <t xml:space="preserve">Rušenje svih završnih slojeva poda ( građevina A). Otpadni materijal treba kontinuirano uklanjati sa građevine (bez gomilanja)te odvoz na deponiju za prihvat i uporabu inertnog građevinskog otpada „Vidrijan-Tivoli“ u Labinskoj ulici u Puli, udaljenost od gradilišta do deponije 8,2 km, što ulazi u cijenu stavke. </t>
  </si>
  <si>
    <t>a) skidanje tapisona</t>
  </si>
  <si>
    <t>b) demontaža laminata</t>
  </si>
  <si>
    <t>c) demontaža parketa</t>
  </si>
  <si>
    <t>d) rušenje keramike</t>
  </si>
  <si>
    <t>Skidanje (otucavanje) dotrajale, oštećene i neravne žbuke ( građevina A- visina građevine 8,9 m) sa zidova. U cijenu uključen odvoz ruševnog materijala sa gradilišne deponije, te odvoz na deponiju za prihvat i uporabu inertnog građevinskog otpada „Vidrijan-Tivoli“ u Labinskoj ulici u Puli, udaljenost od gradilišta do deponije 8,2 km radova, svi utovari, istovari te sve takse i davanja u vezi s tim. Rad se izvodi po odobrenju nadzornog inženjera, nakon zajedničkog pregleda stanja postojeće žbuke i označavanja dijelova koje treba otući i očistititi od ostataka morta u pojedinoj prostoriji.</t>
  </si>
  <si>
    <t xml:space="preserve">a) skidanje unutarnje žbuke </t>
  </si>
  <si>
    <t>b) skidanje vanjske žbuke na zidovima i štukaturama</t>
  </si>
  <si>
    <t>Uklanjanje svih horizontalnih i vertikalnih oluka od pocinčanog lima. Visina građevine A cca 8,90 m. Odvoz na deponiju za prihvat i uporabu inertnog građevinskog otpada „Vidrijan-Tivoli“ u Labinskoj ulici u Puli, udaljenost od gradilišta do deponije 8,2 km. Sve prema projektu ukljanjanja za građevinu A.</t>
  </si>
  <si>
    <t>Blindiranje dotoka vode na građevini A (škola), koje se rekonstruira.</t>
  </si>
  <si>
    <t>Isključenje dolaska električne energije  na građevini A (škola), koje se rekonstruira.</t>
  </si>
  <si>
    <t>Dobava, dostava i ugradnja vratašca revizijskih otvora s nevidljivim šarkama i zatvaračkim mehanizmom,  s brtvenom gumom i osiguračem protiv ispadanja; s ugrađenom gipskartonskom pločom sistem sa GK pločom 12,5 mm. Ugradnja u oblogu zida ili strop.
Obračun po komadu ugrađenih revizijskih otvora.</t>
  </si>
  <si>
    <t>Izradu radioničkih nacrta podkonstrukcije staklene stijene, te količinu čelične konstrukcije potrebne za ugradnju stijene uključiti u jedinične cijene stavki. Procjena potrebne količine čelične konstrukcije za staklenu stijenu 1600 kg po stijeni (S1, S2)</t>
  </si>
  <si>
    <t>U cijeni podupiranje i eventualno potrebno dijamantno rezanje betona.</t>
  </si>
  <si>
    <t>Dužina vijenca 14,70, dimenzija 40x15 cm</t>
  </si>
  <si>
    <t>Odvoz na deponiju za prihvat i uporabu inertnog građevinskog otpada „Vidrijan-Tivoli“ u Labinskoj ulici u Puli, udaljenost od gradilišta do deponije 8,2 km. Sve prema projektu ukljanjanja za građevinu A.</t>
  </si>
  <si>
    <t xml:space="preserve">Pažljivo rušenje betonskog vijenca spoj građevine A i novog objekta. </t>
  </si>
  <si>
    <t xml:space="preserve">Pažljiva demontaža postojećeg pokrova i dijela konstrukcije krova radi izgradnje dilatacijskog zida DZ1 između akademisa (ZGRADE A) i škole (ZGRADE E) </t>
  </si>
  <si>
    <t>Postojeći pokrov pažljivo demontirati u širini od cca 100 cm, te isti odložiti na gradilišnu deponiju. Neoštećen pokrov vraća se na krov nakon izgradnje dilatacijskog zida DZ1 i  VZ4 nadozida na neprohodnom krovu i izrade svih potrebnih spojeva za montažu horizontalnog oluka.</t>
  </si>
  <si>
    <t>Postojeću krovnu konstrukciju potrebno je skratiti za cca 60 cm radi izgradnje dilatacijskog zida DZ1 i  VZ4 nadozida na neprohodnom krovu.</t>
  </si>
  <si>
    <t>U cijenu uključiti sav potreban rad i materijal za potpuno izvršenje stavke. Obračun po m.</t>
  </si>
  <si>
    <t>Dobava i ugradnja kamene klupčice pjeskarene na nadozid, debljina klupčice 3 cm, okapi s obje strane, širina klupčice 48 cm. RAL klupčice 7015. U cijenu uključiti sav potreban rad i materijal. Obračun po m.</t>
  </si>
  <si>
    <t>Dobava i ugradnja inox kutnog L profila. Inox L profil montira se na vertikale zida otvora dizala kao zaštita od oštećenja. Debljina inox obloge 0,3 mm.  L profil 30x30 mm. U cijenu uključiti sav potreban rad i materijal.</t>
  </si>
  <si>
    <t xml:space="preserve">Dobava i ugradnja zidnog hidrantskog ormarića, staklena vrata, INOX kućište. Ormarić se ugrađuje u gk zid. </t>
  </si>
  <si>
    <t xml:space="preserve">šipke B500B </t>
  </si>
  <si>
    <t>Betoniranje armiranobetonskih temelja rasvjetnih stupova,  betonom razreda tlačne čvrstoće C25/30, frakcije 0-16 mm. Stavka obuhvaća nabavu, transport, ugradnju betona, sa svim potrebnim podupiranjima i oplatom te potrebna ispitivanja i dokaze kvalitete. Temelj za potrebe rasvjetnog stupa dimenzija 110x110x120 cm, visine rasvjetnog stupa 12 m. Kod betoniranja uvući PVC cijevi fi 50 mm za ulaz i izlaz kabela, uključiti u cijenu. Obračun po m3 ugrađenog betona i m2 izvedene oplate.</t>
  </si>
  <si>
    <t>mreže B500B</t>
  </si>
  <si>
    <t>Iskop materijala u tlu  bez obzira na kategoriju tla</t>
  </si>
  <si>
    <t>revizije veličine 40x40 cm</t>
  </si>
  <si>
    <t>revizije veličine 60x60 cm</t>
  </si>
  <si>
    <t>OPĆI UVJETI - KUHINJSKE NAPE</t>
  </si>
  <si>
    <t>2.8. Preglede instalacije treba vršiti sukladno zidnim uputama i knjizi rukovanja i održavanja sustava za zaštitu požara u kuhinjskim napama. Jednom godišnje treba ishoditi uvjerenje o funkcionalnosti sustava od ovlaštene pravne osobe.</t>
  </si>
  <si>
    <t>3.6. KRITERIJ SIGNALIZACIJE PRORADE PROTUPOŽARNOG KUHINJSKOG SUSTAVA
Upotrebom projektiranog sustava osigurana je signalizacija prorade protupožarnog kuhinjskog sustava.</t>
  </si>
  <si>
    <t>4.1. Sav materijal za izvedbu radova na sustavu za zaštitu od požara u kuhinjskim napama, izvođač je obavezan dobaviti  prema specifikaciji materijala u projektnoj dokumentaciji a u skladu sa važećim zakonskim propisima.</t>
  </si>
  <si>
    <t>5.4. Za izradu cjevovoda kuhinjskog sustava predviđene su cijevi od nehrđajućeg čelika kao i svi spojni fitinzi. Spajanje cjevovoda ja navojno i press tehnologijom. Brtvljenje spojeva izvoditi se teflonskom trakom.
Cjevovod za vođenje nehrđajuće čelične sajle u sustavu dojave izvesti iz tankostjenih nehrđajućih cijevi. Spojevi cijevi za vođenje se izvode sa specijalnim fitinzima za vođenje sajle. Nije dozvoljeno drugačije spajanje.</t>
  </si>
  <si>
    <t>REKAPITULACIJA - SUSTAV ZA ZAŠTITU KUHINJE</t>
  </si>
  <si>
    <t>SUSTAV ZA ZAŠTITU KUHINJE - UKUPNO:</t>
  </si>
  <si>
    <t>Servisne brtvice, za mlaznice, za sustav za zaštitu od požara kuhinjskih napa sa EN 16282-7 certifikatom ili jednakovrijednim</t>
  </si>
  <si>
    <t>Kapa od nehrđajućeg čelika, za mlaznice, za sustav za zaštitu od požara kuhinjskih napa sa EN 16282-7 certifikatom ili jednakovrijednim</t>
  </si>
  <si>
    <t>Temperaturni senzor 141°C, ampula,  za sustav za zaštitu od požara kuhinjskih napa</t>
  </si>
  <si>
    <t xml:space="preserve">Sajla nehrđajuća, 1/16" </t>
  </si>
  <si>
    <t xml:space="preserve">Cable Crimp Sleeve </t>
  </si>
  <si>
    <t>"S" kuka - za sustav za zaštitu od požara kuhinjskih napa</t>
  </si>
  <si>
    <t>Brtvena uvodnica Quik-SealTM Adapter - 1/2" NPT Ženski</t>
  </si>
  <si>
    <r>
      <t xml:space="preserve">Tankostjena cijev od nehrđajučeg čelika 1/2" za vođenje sajle za aktiviranje sustava, slijedećih dimenzija: </t>
    </r>
    <r>
      <rPr>
        <sz val="10"/>
        <rFont val="Calibri"/>
        <family val="2"/>
      </rPr>
      <t>Ø18x1mm</t>
    </r>
  </si>
  <si>
    <t>Cijev od nehrđajučeg čelika za gašenje u kompletu sa svim fitinzima od nehrđajučeg čelika (kolčaci, koljena, T komadi, duple spojnice, holenderi ...), slijedećih dimenzija: Ø18x1mm</t>
  </si>
  <si>
    <t>Konzola od nehrđajučeg čelika  za cijev, slijedećih dimenzija: Ø18x1mm</t>
  </si>
  <si>
    <t>Spremnik sa sredstvom za gašenje, te pneumatski aktivirajućim ventiom, sukladan smjernicama TPED, kapaciteta 23L za sustav za zaštitu od požara kuhinjskih napa sa EN 16282-7 certifikatom ili jednakovrijednim</t>
  </si>
  <si>
    <t>Držač spremnika u kompletu s pričvrsnim vijcima  za sustav za zaštitu od požara kuhinjskih napa 600/23 mounting bracket, sa EN 16282-7 certifikatom ili jednakovrijednim</t>
  </si>
  <si>
    <t>Servisne brtvice, za mlaznice,  za sustav za zaštitu od požara kuhinjskih napa sa EN 16282-7 certifikatom ili jednakovrijednim</t>
  </si>
  <si>
    <t>Temperaturni senzor 141°C, ampula, za sustav za zaštitu od požara kuhinjskih napa sa EN 16282-7 certifikatom ili jednakovrijednim</t>
  </si>
  <si>
    <t>Tankostjena cijev od nehrđajučeg čelika 1/2" za vođenje sajle za aktiviranje sustava, slijedećih dimenzija: Ø18x1mm</t>
  </si>
  <si>
    <t>Cijev od nehrđajučeg čelika za gašenje u kompletu sa svim fitinzima od nehrđajučeg čelika (kolčaci, koljena, T komadi, duple spojnice, holenderi ...), slijedećih dimenzija: Ø22x1,5mm</t>
  </si>
  <si>
    <t>Konzola od nehrđajučeg čelika  za cijev, slijedećih dimenzija: Ø22x1,5mm</t>
  </si>
  <si>
    <t>Držač spremnika u kompletu s pričvrsnim vijcima za sustav za zaštitu od požara kuhinjskih napa 600/23 mounting bracket, sa EN 16282-7 certifikatom ili jednakovrijednim</t>
  </si>
  <si>
    <t>Kapa od nehrđajućeg čelika, za mlaznice,  za sustav za zaštitu od požara kuhinjskih napa sa EN 16282-7 certifikatom ili jednakovrijednim</t>
  </si>
  <si>
    <t>Temperaturni senzor 141°C, ampula,  za sustav za zaštitu od požara kuhinjskih napa sa EN 16282-7 certifikatom ili jednakovrijednim</t>
  </si>
  <si>
    <t>Spremnik sa sredstvom za gašenje, te pneumatski aktivirajućim ventiom, sukladan smjernicama TPED, kapaciteta 23L
za sustav za zaštitu od požara kuhinjskih napa sa EN 16282-7 certifikatom ili jednakovrijednim</t>
  </si>
  <si>
    <t>KUHINJSKE NAPE</t>
  </si>
  <si>
    <t>OPĆI UVJETI VODOVODA I ODVODNJE</t>
  </si>
  <si>
    <t>17.Poslije tehničkog pregleda izvršit će se primopredaja izvedenih radova između izvođača i naručioca i to u najkraćem mogućem roku.</t>
  </si>
  <si>
    <t>PRIPREMNI I GEODETSKI RADOVI UKUPNO</t>
  </si>
  <si>
    <t>Prije davanja ponude ponuđač mora pregledati projekt te mjesto izgradnje i upisati radove koji eventualno nisu obuhvaćeni ovim troškovnikom, a smatra da su bitni za izvođenje. Izvođač je prilikom nuđenja obavezan provjeriti sve količine i radove vezane za kvalitetno izvođenje instalacija vodovoda i odvodnje u potpunosti.</t>
  </si>
  <si>
    <t>Ukoliko izvođač smatra da u troškovniku nedostaju radovi ili da količine nisu dovoljne za izvođenje instalacija u potpunosti, obavezan je iste unijeti u ponudu. Naknadna potraživanja izvođača neće se odobriti. 
Stavke sadrže nabavu, dopremu, montažu i ugradnju sa svim potrebnim radom, strojevima, alatom kao i materijalom i priborom. Radove na vodovodu, kanalizaciji i drugim uređajima potrebno je izvoditi uz striktno poštivanje pravila i normi za kvalitetno izvršenje radova kao i zaštite na radu, a sve u dogovoru s nadzornim inženjerom, projektantom, nadležnim prestavnicima komunalnih instalacija, geomehaničkim inženjerom i inženjerom konstrukcije kod otežanih uvjeta izvođenja.</t>
  </si>
  <si>
    <t>"Odvoz na trajnu deponiju" obuhvaća utovar, transport do trajne deponije, istovar, razastiranje, planiranje i sve eventualne ostale radove na deponiji preme uvjetima vlasnika deponije, te taksu (naknadu) za deponiranje.</t>
  </si>
  <si>
    <t>PRIPREMNI I GEODETSKI RADOVI</t>
  </si>
  <si>
    <t>A.2</t>
  </si>
  <si>
    <t>ISKOLČENJE TRASE VODOVODA</t>
  </si>
  <si>
    <t>Iskolčenje trase vodovonog cjevovoda neposredno prije početka radova sa označavanjem svih važnih točaka na terenu. Stavka uključuje označavanje mjesta zasunskih komora, nadzemnih hidranata i lomova trase. Obračun po kompletu.</t>
  </si>
  <si>
    <t>A.3</t>
  </si>
  <si>
    <t>ISKOLČENJE TRASE KANALIZACIJE</t>
  </si>
  <si>
    <t>Iskolčenje trase cjevovoda vanjske kanalizacije neposredno prije početka radova sa označavanjem svih važnih točaka na terenu. Obračun po kompletu.</t>
  </si>
  <si>
    <t>A.4</t>
  </si>
  <si>
    <t>GEODETSKI SNIMAK VODOVODA</t>
  </si>
  <si>
    <t>Izrada geodetskog snimka, visinskog i položajnog cijelog sustava vodoopskrbe, uključujući cijevi, okna, vanjske hidrante, ..., te izrada kartiranog plana od strane ovl. geodeta. Snimanje cjevovoda se obavlja neposredno nakon završetka tlačne probe i prije zatrpavanja. Elaborati moraju biti ovjereni od nadležnog katastarskog ureda, te predani investitoru, u cjelovitom kartiranom  i digitalnom obliku nadležnom komunalnom društvu, te isto tako i u digitalnom obliku za računalo. Elaborat mora biti izrađen u apsolutnim koordinatama (x,y,z).</t>
  </si>
  <si>
    <t>A.5</t>
  </si>
  <si>
    <t>GEODETSKI SNIMAK KANALIZACIJE</t>
  </si>
  <si>
    <t>Izrada geodetskog snimka, visinskog i položajnog cijelog sustava kanalizacije, uključujući cijevi, okna, separator, ..., te izrada kartiranog plana od strane ovl. geodeta. Snimanje cjevovoda se obavlja neposredno nakon završetka probe na vodonepropusnost i prije zatrpavanja. Elaborati moraju biti ovjereni od nadležnog katastarskog ureda, te predani investitoru, u cjelovitom kartiranom  i digitalnom obliku nadležnom komunalnom društvu, te isto tako i u digitalnom obliku za računalo. Elaborat mora biti izrađen u apsolutnim koordinatama (x,y,z).</t>
  </si>
  <si>
    <t>PRIPREMNI I GEODETSKI RADOVI UKUPNO:</t>
  </si>
  <si>
    <t>Iskop rova za vodovodne cijevi</t>
  </si>
  <si>
    <t>Iskop rova za kanalizacijske cijevi</t>
  </si>
  <si>
    <t>Iskop u zemlji  bez obzira na kategoriju tla s planiranjem dna jame. Iskop se predviđa strojno, dok se ručno predviđa samo na mjestima gdje se iskop ne može izvršiti mehanizacijom (95% strojno, a 5% ručnog iskopa).</t>
  </si>
  <si>
    <t>Nosivi zbijeni sloj: 
koristiti tucanik 0-60 mm ili materijal iz iskopa (ako je s njim moguće postići adekvatnu zbijenost) debljine zbijenog sloja min 35 cm. Laka mehanizacija smije voziti preko stormbrixx sustava tek kada je zbijeni sloj debljine min. 45 cm a teška mehanizacija tek iznad 100 cm debljine sabijenog sloja.</t>
  </si>
  <si>
    <t>Odvoz viška preostalog materijala iz iskopa  u sraslom stanju, nakon izvršenih svih zatrpavanja rovova na deponiju za prihvat i uporabu inertnog građevinskog otpada „Vidrijan-Tivoli“ u Labinskoj ulici u Puli, udaljenost od gradilišta do deponije 8,2 km. Obračun po m3 iskopanog materijala u sraslom stanju. U stavku uključiti utovar, transport, istovar i planiranje zemlje na deponiji. Količine uvečane zbog rastresitosti 30%. Obračun sve kompletno po m3 odvezenog materijala.</t>
  </si>
  <si>
    <t>Svijetle dimenzije vodomjernog okna: 1,00x1,00x1,50m</t>
  </si>
  <si>
    <t>m³</t>
  </si>
  <si>
    <r>
      <t xml:space="preserve">Dobava, donos i montaža PEHD vodovodnih cijevi PE 100, SDR 11, za radni tlak do 16 bara, </t>
    </r>
    <r>
      <rPr>
        <u/>
        <sz val="10"/>
        <rFont val="Calibri"/>
        <family val="2"/>
        <charset val="238"/>
        <scheme val="minor"/>
      </rPr>
      <t>vanjskog nazivnog promjera DN</t>
    </r>
    <r>
      <rPr>
        <sz val="10"/>
        <rFont val="Calibri"/>
        <family val="2"/>
        <charset val="238"/>
        <scheme val="minor"/>
      </rPr>
      <t>. Cijevi  trebaju biti sukladne prema svim zahtjevima s normom HRN EN 12201-1:2011, HRN EN 12201-2:2011. Kao dokaz kvalitete ponuđenih cijevi potrebno je priložiti potvrdu o sukladnosti (ili certifikat o stalnosti svojstava) s navedenom normom izdanu od ovlaštenog i akreditiranog potvrdbenog tijela u Republici Hrvatskoj te dokaz zdravstvene ispravnosti sukladno Pravilniku o zdravstvenoj  ispravnosti  materijala  i  predmeta  koji  dolaze  u  neposredan  dodir  s hranom  (NN  125/2009)  kao  i zahtjevima  Zakona o vodi za  ljudsku  potrošnju  (NN  56/2013). Doprema u kolutovima duljine 100m ili palicama minimalne duljine 12 m. Cijevi se polažu na pješćanu posteljicu prema naputcima proizvođača, te se spajaju uz pomoć elektrofuzijskih spojnica.</t>
    </r>
  </si>
  <si>
    <t>PP KANALIZACIJSKA OKNA DN1000 I DN 800</t>
  </si>
  <si>
    <t>Dobava, donos i ugradnja  segmentnih brizganih polipropilenskih (PP) okana za kanalizaciju DN800 i 1000 (unutarnji promjer minimalno 1000/800 mm). Okna se sastoje iz PP baze sa izvedenom kinetom i zavarenim adapterima, orebrenih PP prstena sa brtvama (ne cijevi) te PP konusa koji omogućava suženje unutarnjeg promjera na 630 mm. Konus treba biti teleskopski s mogućnošću produženja +/- 25 cm. Dno okna je sastavljeno od dva nosiva sloja, tvornički zavarenih, s posebnom nosivom troslojnom rebrastom strukturom iznutra, te ravnim dnom cijelim promjerom okna.  Debljina dna mora biti min. 170mm. Horizontalni lomovi nivelete trebaju biti isključivo unutar okna.</t>
  </si>
  <si>
    <t>D.4.1</t>
  </si>
  <si>
    <t>Okna DN100 - KMO</t>
  </si>
  <si>
    <t>D.4.2</t>
  </si>
  <si>
    <t xml:space="preserve">Okna DN800 </t>
  </si>
  <si>
    <t>Dijelovi okna se međusobno spajaju pomoću brtvi ili zavarivanjem čime se osigurava nepropusnost. Cjevovod se spaja na adaptere PP okna originalnim spojnicama i brtvama. Okno treba biti ispitano i vodonepropusno u skladu s normom EN 1277 ili jednakovrijedna. Obodna čvrstoća treba biti ispitana prema EN ISO 9969 ili jednakovrijedna i iznositi minimalno  8 kN/m2. Brtveni elementi moraju biti u skladu s EN 681-1 ili jednakovrijedna.</t>
  </si>
  <si>
    <r>
      <t>Separator mora imati zapremninu izdvojenih lakih tekućina min. 80 litara, kapacitet taložnice min. 800 lit dok ukupni kapacitet ne smije biti veći od 2000 litara. 
Uljev i izljev separatora trebaju biti DN 300 utični spoj s kliznom brtvom (prema HRN EN 1401 - UKC cijevi).
Dubina uljevne cijevi, mjereno od kote poklopca do kote dna cijevi uljeva  T= 2,16 m (</t>
    </r>
    <r>
      <rPr>
        <b/>
        <sz val="10"/>
        <rFont val="Calibri"/>
        <family val="2"/>
        <charset val="238"/>
        <scheme val="minor"/>
      </rPr>
      <t>točnu dubinu cijevi na uljevu treba definirati prije naručivanja separatora</t>
    </r>
    <r>
      <rPr>
        <sz val="10"/>
        <rFont val="Calibri"/>
        <family val="2"/>
        <charset val="238"/>
        <scheme val="minor"/>
      </rPr>
      <t>). Separator se treba isporučivati s poklopcem prema HRN EN 124 ili jednakovrijedna klase nosivosti D400, svijetlog otvora promjera 600mm, s natipsom "SEPARATOR".</t>
    </r>
  </si>
  <si>
    <t>jednakovrijedan proizvod:
______________________</t>
  </si>
  <si>
    <t xml:space="preserve">Dobava i ugradnja separatora  masti biljnog i životinjskog porijekla iz centrifugalno lijevanog polietilena. Separator mora biti konstruiran, izrađen i testiran prema HRN EN 1825 nazivne veličine NS4. Separator treba biti siguran od djelovanja sila uzgona do visine podzemne vode do 1m ispod poklopca separatora. Unutarnji elementi separatora trebaju biti izrađeni iz PEHD-a (otpornos na masne kiseline). Separator mora imati Integriranu taložnicu zapremnine najmanje 850 litara, dok ukupni volumen ne smije biti veći od 2000 lit.. Za ugradnju separatora nisu potrebni nikakvi radovi betoniranja. </t>
  </si>
  <si>
    <t xml:space="preserve">Dobava, donos i ugradnja čeličnih pocinčanih navojnih cijevi za izvedbu kompletne unutarnje hidrantske mreže i sanitarnog vodovoda do glavnih ventila pojedinih cjelina objekta. Toplinska izolacija vodovodnih cijevi u instalacijskim kanalima i spuštenim stropovima izvest će se izolacijom sa strukturom zatvorenih ćelija (maksimalna (min.) radna temperatura +85°C (-50°C), vatrootpornost građevnog materijala El 30 do El 120 sukladno EN 13501 ili jednakovrijedna, ponašanje u požaru: samostalno gašenje, nekapajući i ne širi plamen).
</t>
  </si>
  <si>
    <t>NAPOMENA: Toplinska izolacija cjevovoda izvodi se samo na instalaciji sanitrnog vodovoda. Instalaciju unutarnje hidrantske mreže nije potrebno izolirati.</t>
  </si>
  <si>
    <t>b) protupožarna voda - BEZ IZOLACIJE</t>
  </si>
  <si>
    <t>ili jednakovrijedan proizvod:
__________________________</t>
  </si>
  <si>
    <t>Dobava, donos i montiranje ravnog protočnog ventila za ugradnju kao glavnog ventila objekta i pojedinih cjelina objekta te za ugradnju kako sekcijskih ventila na pojedinim ograncima instalacije. U stavku ulazi dobava, donos i montiranje ventila, sav potrebni materijal i rad do funkcionalnog stanja. Obračun po komadu.</t>
  </si>
  <si>
    <t>sekcijski ventili:</t>
  </si>
  <si>
    <t>E.4.6</t>
  </si>
  <si>
    <t>E.4.7</t>
  </si>
  <si>
    <t>E.4.8</t>
  </si>
  <si>
    <t>E.4.9</t>
  </si>
  <si>
    <t>Ø40 mm</t>
  </si>
  <si>
    <t>BALANSIRAJUĆI VENTILI</t>
  </si>
  <si>
    <t>Dobava, donos i montiranje balansirajućih ventila: Modularni višefunkcijski termostatski cirkulacijski ventil otporan na koroziju za termički balans PTV-a.   
Područje podešenja temperature 40-60°C zatvara pri porastu temperature za 5K. Mogućnost nadogradnje u tip C bez prekida rada sustava.   
U stavku ulazi dobava, donos i montiranje balansirajućih ventila, sav potrebni materijal i rad do funkcionalnog stanja. Obračun po komadu.</t>
  </si>
  <si>
    <t xml:space="preserve">Balansirajući ventil tip: DANFOSS MTCV-B (PN=10, Kvs=1,5m3/h pri T=20°C, priključak 1/2" UN).        </t>
  </si>
  <si>
    <t xml:space="preserve">Balansirajući ventil tip: DANFOSS MTCV-B (PN=10, Kvs=1,5m3/h pri T=20°C, priključak 3/4" UN).        </t>
  </si>
  <si>
    <t>E.7.3</t>
  </si>
  <si>
    <t>Podešavanje  ventila i puštanje u pogon</t>
  </si>
  <si>
    <t>E.8.1</t>
  </si>
  <si>
    <t>E.8.2</t>
  </si>
  <si>
    <t>E.13</t>
  </si>
  <si>
    <t>E.13.1</t>
  </si>
  <si>
    <t>E.13.2</t>
  </si>
  <si>
    <t>Cijevi će se koristiti za kompletan razvod sanitarne i oborinske odvodnje u objektu. 
Nabava i montaža PP-CO/PP-MV/PP-CO niskošumnih troslojnih cijevi za kućnu kanalizaciju  prema EN 1451 ili jednakovrijedna, EN 14366 ili jednakovrijedna, ONORM B 8115-2 ili jednakovrijedna , požarne klasifikacije prema EN13501-1 ili jednakovrijedna, najmanje čvrstoće 4 KN/M2 s integriranim utičnim  kolčakom i gumenom brtvom prema EN 681/1 ili jednakovrijedna. Polaganje instalacije izvršiti prema EN 12056 ili jednakovrijedna i tvorničkim uputama za postavljanje.
Fasonski komadi se ne obračunavaju posebno nego se uključuju u metražu instalacije. Cijevi se učvršćuju na zid obujmicama. 
U stavku ulazi dobava, donos i ugradnja kanalizacijskih cijevi, fazonskih komada, sav potreban materijal i rad.
Obračun se vrši po m.</t>
  </si>
  <si>
    <t>c) odzračivanje kuhinjske instalacije</t>
  </si>
  <si>
    <t>F.3.9</t>
  </si>
  <si>
    <r>
      <t xml:space="preserve">Cijevi će se koristiti za kompletan razvod zamašćene odvodnje u objektu do profila Ø 160 mm. 
Nabava i montaža PP-CO/PP-MV/PP-CO niskošumnih troslojnih cijevi za kućnu kanalizaciju  prema EN 1451 ili jednakovrijedna, EN 14366  ili jednakovrijedna, ONORM B 8115-2 ili jednakovrijedna , požarne klasifikacije prema EN13501-1  ili jednakovrijedna, najmanje čvrstoće 4 KN/M2 s integriranim utičnim  kolčakom i </t>
    </r>
    <r>
      <rPr>
        <b/>
        <sz val="10"/>
        <rFont val="Calibri"/>
        <family val="2"/>
        <charset val="238"/>
        <scheme val="minor"/>
      </rPr>
      <t>brtvenim prstenima izrađenim iz NBR sa visokom otpornošću na ulje i masti</t>
    </r>
    <r>
      <rPr>
        <sz val="10"/>
        <rFont val="Calibri"/>
        <family val="2"/>
        <charset val="238"/>
        <scheme val="minor"/>
      </rPr>
      <t>. Polaganje instalacije izvršiti prema EN 12056 i tvorničkim uputama za postavljanje.
Fasonski komadi se ne obračunavaju posebno nego se uključuju u metražu instalacije. Cijevi se učvršćuju na zid obujmicama. 
U stavku ulazi dobava, donos i ugradnja kanalizacijskih cijevi, fazonskih komada, sav potreban materijal i rad.
Obračun se vrši po m.</t>
    </r>
  </si>
  <si>
    <t>PODNI ODVOD - SPREMIŠTE I KOTLOVNICA</t>
  </si>
  <si>
    <t>Dobava i montaža podnog jednodijelnog industrijskog slivnika izrađenog prema HRN EN 1253, s prirubnicom za uklještenje izolacije i izvadivim zaporom za miris (sifonom) i horizontalnim odvodom DN75, protoka 2,8 l/sec, sve izrađeno iz nehrđajućeg čelika AISI 304. Tijelo slivnika promjera 157 mm, dosjed za rešetku i zapor za miris izrađeni sa radijusom većim od 3 mm prema higijnskom dizajnu HRN EN 14159  ili jednakovrijedna te EHEDG standardima za prehrambenu industriju  ili jednakovrijedna, radi lakšeg čišćenja i održavanja. Materijal dodatno zaštićen postupkom pikopasivizacije nakon izrade radi dodatne zaštite od agresivnih medija i korozije. Rešetka mrežasta protuklizna, elektropolirana radi lakšeg čišćenja, klase nosivosti A15. U stavku ulazi dobava, donos i ugradnja podnog slivnika, izvedba priključaka na odvodnu cijev, izrada spoja hidroizolacije, sav potreban materijal i rad. Obračun po komplet ugrađenom podnom slivniku.</t>
  </si>
  <si>
    <t>Automatski dozračnik ugraditi u sanitarnim čvorovima i kuhinjama gdje nije moguće izvesti ventilacijske nastavke na kanalizacijskim vertikalama. U stavku ulazi dobava, donos i ugradnja automatskog dozračnika te sav potreban materijal i rad. Napomena: pozicije ugradnje uskladiti sa interijerom uz odobrenje nadzornog inženjera. Obračun po komadu.</t>
  </si>
  <si>
    <t>F.13.1</t>
  </si>
  <si>
    <t>automatski dozračnik Ø110 za ugradnju u zid, inst. Otvor ili slobodno montirano u prostoru.</t>
  </si>
  <si>
    <t>F.13.2</t>
  </si>
  <si>
    <t>automatski dozračnik Ø50 za ugradnju na prikljčnim cjevovodima.</t>
  </si>
  <si>
    <t>F.13.3</t>
  </si>
  <si>
    <t>automatski dozračnik Ø40 "T" za ugradnju na priključnim sifonima umivaonika.</t>
  </si>
  <si>
    <t>Dobava, donos i ugradnja sifona za kondenzat sa vodenim i mehaničkim zatvaračem zadaha, sa priključkom 20 - 32 mm, izlazom DN32, protoka 0,15 l/s, sa kraćenjem podesivom građevinskom zaštitom, poklopcem, izmjenjivim prozirnim sifonskim umetkom sa 50 mm zaporne visine vodenog stupca i kuglom za blokadu mirisa u slučaju isparivanja vode iz sifona.  U stavku ulazi dobava, donos i ugradnja sifona za kondenzat, izvedba priključaka na dovodnu i odvodnu cijev, uključujući sav potreban materijal i rad. 
Napomena: pozicije ugradnje dogovoriti sa strojarem i nadzornim inženjerom.
Obračun po komadu.</t>
  </si>
  <si>
    <t>linijska kanalicaiz pocinčanog čeličnog lima A15 kN</t>
  </si>
  <si>
    <t>Sve prema detalju D02</t>
  </si>
  <si>
    <t>- zvučna izolacije</t>
  </si>
  <si>
    <t xml:space="preserve">Pregradu izraditi od tipskih zvukoupijajućih panela. 
</t>
  </si>
  <si>
    <t>Zvukoupijajući panel se satoji od slojeva:</t>
  </si>
  <si>
    <t xml:space="preserve">- prešani aluminijski profilirani lim, zaštićen poliesterskim prahom, s perforacijama udio otvora ≥ 26% d= 0,125 cm </t>
  </si>
  <si>
    <r>
      <t>- meka mineralna vuna (30 kg/m</t>
    </r>
    <r>
      <rPr>
        <sz val="6"/>
        <color theme="1"/>
        <rFont val="Calibri"/>
        <family val="2"/>
        <charset val="238"/>
      </rPr>
      <t>3</t>
    </r>
    <r>
      <rPr>
        <sz val="9"/>
        <color theme="1"/>
        <rFont val="Calibri"/>
        <family val="2"/>
        <charset val="238"/>
      </rPr>
      <t>) ≥ 4 cm</t>
    </r>
  </si>
  <si>
    <t>- prešani aluminijski profilirani lim, zaštićen poliesterskim prahom d= 0,125 cm</t>
  </si>
  <si>
    <t xml:space="preserve"> Sve RAL 7015 </t>
  </si>
  <si>
    <t>Zvukoupojni panel montira se s unutarnje strane na podkonstrukciji za istegnuti lim.</t>
  </si>
  <si>
    <t xml:space="preserve">Izrada dobava i ugradnja zvučne barijere u izvedbi složenih sendvič panela zvučna apsorpcija DLα ≥ 9 dB, zvučna izolacija Rw  = 25 dB. Zvučne barijere postavljaju se u prostor tehnike (vanjski natkriveni) s unutarnje strane na podkonstrukciji za istegnuti lim. Dimenzija cca 8,46x1,50 m, 6,13x1,50 m. Postava panela na 50 cm od gotovog poda.                                                                                  
</t>
  </si>
  <si>
    <t>Podkonstrukcija za istegnuti lim i zvukoupojne panele</t>
  </si>
  <si>
    <t>Dobava, prijenosi i ugradnja podkonstrukcije odgovarajuće antikorozivne i antigalvanske zaštite, za postavu završne obloge od  aluminija koja mora osigurati mehaničku otpornost i stabilnost završne obloge kao i učvršćenje lima tako da bude nevidljivo sa vanjske strane. RAL 7015.
Izvođač je dužan izraditi radioničke nacrte čelične podkonstrukcije i uskladiti sve detalje s Projektantom. Kroz radioničke nacrte statički provjeriti nosivost podkonstrukcije za montažu istegnutog lima i zvukoupojnih panela.</t>
  </si>
  <si>
    <t>Dobava materijala, prijenosi, priprema podloge i izrada  otvorene fasade sa oblogom od istegnuti  lim od aluminija , debljina lima 2,0 mm , težina 4,2 kg/m2, završna debljina 11 mm, heksagonalnog duguljastog oblika 70*26 mm,rebrasto, plastično - strukturirane površine kao na priloženoj slici, na potkonstrukciji od lakih metalnih profila odgovarajuće antikorozivne i antigalvanske zaštite; geometriju mreže/lima mora odobriti projektanta(svi vidljivi elementi potkonstrukcije moraju biti od aluminijskog  lima, učvršćenje lima za potkonstrukciju nevidljivo s vanjske strane. Zahtjevi i karakteristike cijelog sustava prema projektu. Svi detalji i spojevi izvedeni prema prethodno izrađenoj i odobrenoj radioničkoj dokumentaciji. U cijenu uključiti sav potreban rad i materijal, te uključiti eventualna rezanja radi prodora instalacija.</t>
  </si>
  <si>
    <t>U cijenu stavke uključen je sav rad i materijal, izrada radioničkih nacrta prema točnoj izmjeri na licu mjesta, statički proračun potkonstrukcije</t>
  </si>
  <si>
    <t>Dobava, prijenosi i ugradnja podkonstrukcije odgovarajuće antikorozivne i antigalvanske zaštite, za postavu završne obloge od  aluminija koja mora osigurati mehaničku otpornost i stabilnost završne obloge kao i učvršćenje lima tako da bude nevidljivo sa vanjske strane. RAL 7015
U cijenu stavke uključen je sav rad i materijal, izrada radioničkih nacrta prema točnoj izmjeri na licu mjesta, statički proračun potkonstrukcije</t>
  </si>
  <si>
    <t xml:space="preserve">U cijenu stavke uključen je sav rad i materijal, izrada radioničkih nacrta prema točnoj izmjeri na licu mjesta, statički proračun potkonstrukcije,  transport i ugradnja, atesti.
</t>
  </si>
  <si>
    <t>U cijenu uključiti i eventualna rezanja radi prodora instalacija. Obračun po m2 izvedene zvučne barijere.</t>
  </si>
  <si>
    <t xml:space="preserve">Rušenje svih slojeva poda međukatnih konstrukcija  (građevina A) do nosive konstrukcije a koji se sastoji od: dašćana oplata 2,5cm, nasip (šuta) 13-14cm, nosač žbuke 1,0cm, žbuka 2-2,5cm. Otpadni materijal treba kontinuirano uklanjati sa građevine (bez gomilanja) te odvoz na deponiju za prihvat i uporabu inertnog građevinskog otpada „Vidrijan-Tivoli“ u Labinskoj ulici u Puli, udaljenost od gradilišta do deponije 8,2 km, što ulazi u cijenu stavke. </t>
  </si>
  <si>
    <t>Sve radove treba izvesti isključivo po uputama, koristeči materijale, alate i način izvođenje po tehnologiji proizvođača slojeva fasade. Bez obzira na oblik i veličinu plohe za oblaganje. U cijeni m2 komplet izvedene i završno obrađene fasade obuhvatiti obradu svih špaleta, rubova, bridova, završetaka, spojeva, prodora, dilatacija i mineralnu pročeljnu žbuku. Bez obzira na oblik i veličinu plohe za obradu, te nanos završnog sloja mineralne pročeljne žbuke debljine 0,2 cm, granulacije 0,2 mm. Sve radove izvesti prema pravilima struke, uputi proizvođača, obračun po m2 kompletno izvedenog fasadnog sustava.</t>
  </si>
  <si>
    <t>Žbukanje opečnih zidova toplinsko izoalcijskom žbukom (600 kg/m3). Debljina sloja žbuke je 2,0 cm. Granulacija 0,2 mm. RAL 4192</t>
  </si>
  <si>
    <t>Sigurnosni preljev</t>
  </si>
  <si>
    <t xml:space="preserve">Dobava materijala, izrezivanja slojeva vijenca, te montaža tipskih sigurnosnih preljeva za obornisku vodu okruglog presjeka Ø100. Preljevi tipski, sa plaštom kompatibilnim sa postojećom krovnom folijom (FPO folija) te odgovarajućim brtvenim materijalom. Sigurnosni preljev se ugrađuje se netom uz kotu gotov ravnog krova uz vijenac na razmaku od 2 m.  Sigurnosni preljev ugrađuje se na nižem ravnom krovu 12 komada, a na višem ravnom krovu 14 komada, a sve prema grafičkim prilozima list 8, list 13 i list 15. Preljev se izvodi od lica fasade min. 10 cm. U cijeni uključen sav nužan alat, rad, strojevi, materijali i ostalo nužno za postizanje pune funkcionalne gotovosti stavke. Obračun po kom. </t>
  </si>
  <si>
    <t>Betoniranje armiranobetonskih temelja rasvjetnih stupova,  betonom razreda tlačne čvrstoće C25/30, frakcije 0-16 mm. Stavka obuhvaća nabavu, transport, ugradnju betona, sa svim potrebnim podupiranjima i oplatom te potrebna ispitivanja i dokaze kvalitete. Temelj za potrebe rasvjetnog stupa dimenzija 70X70X85 cm, visine rasvjetnog stupa 6 m . Kod betoniranja uvući PVC cijevi fi 50 mm za ulaz i izlaz kabela, uključiti u cijenu. Obračun po m3 ugrađenog betona i m2 izvedene oplate.</t>
  </si>
  <si>
    <t>Betoniranje armiranobetonskih temelja rasvjetnih stupova,  betonom razreda tlačne čvrstoće C25/30, frakcije 0-16 mm. Stavka obuhvaća nabavu, transport, ugradnju betona, sa svim potrebnim podupiranjima i oplatom te potrebna ispitivanja i dokaze kvalitete. Temelj za potrebe rasvjetnog stupa dimenzija 40X40X80 cm, visine rasvjetnog stupa 1 m. Kod betoniranja uvući PVC cijevi fi 50 mm za ulaz i izlaz kabela, uključiti u cijenu. Obračun po m3 ugrađenog betona i m2 izvedene oplate.</t>
  </si>
  <si>
    <t>Dobava, postava i spajanje tipski testiranog samostojećeg modularnog ormara IP40 zaštite, u skladu sa standardima IEC/EN 60439-1, IEC/EN 60439-3, IEC/EN 62208, IEC/EN 61439-1/2 ili jednakovrijeno, prema shemi GRO, sastavljenog izjaparatnih polja ukupnih dimenzija (ŠxVxD) (4x600+1000)×2000×400mm, s podnožjem visine 100mm.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</si>
  <si>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 xml:space="preserve">Ormar dimenzija (ŠxVxD) (600+600+1000)+EMP (600+600) x2000x400mm odstupanje +/- 5% </t>
  </si>
  <si>
    <t>osigurač-rastavna sklopka za osigurače tipa NH veličine 2, vertikalna, 3-p, ravni priključci</t>
  </si>
  <si>
    <t>kratkospojnik, veličina 2, 400A</t>
  </si>
  <si>
    <t>osigurač-rastavna sklopka za osigurače tipa NH veličine 00, 1-p, ravni priključci</t>
  </si>
  <si>
    <t>osigurač-rastavna sklopka za osigurače tipa NH veličine 00, 3-p, ravni priključci</t>
  </si>
  <si>
    <t>Set za 2p i 4p osigurač-rastavne sklopke XNH00, 1,2, 3</t>
  </si>
  <si>
    <t>Indikator stanja kontaktora za osigurač-rastavnu sklopku XNH00</t>
  </si>
  <si>
    <t>odvodnik prenapona s pomoćnim kontaktom, 3+N/PE, za sustav TN-S/TT, klasa B+C, Iimp=12,5kA, In(8/20)=25kA, Un=280V</t>
  </si>
  <si>
    <t>mjerni transformator 800/5A</t>
  </si>
  <si>
    <t>min. autom. prekidač, 2A, C karakteristike, 3-polni, 25 kA; u skladu s IEC 60947-2 ili jednakovrijedno ili jednakovrijedno</t>
  </si>
  <si>
    <t>analizator mreže sa MODBUS-RTU komunikacijom</t>
  </si>
  <si>
    <t>uložak osigurača gG/gL 500V 250A 2</t>
  </si>
  <si>
    <t>kompaktni prekidač, fiksni, 4-p, Icu/Ics=50 kA, In=630 A, Ir=315-630 A, s elektroničkom zaštitnom jedinicom i selektivnom zaštitom, montaža na ploču</t>
  </si>
  <si>
    <t>pomoćni kontakt za kompaktne prekidače, 1NO1NC</t>
  </si>
  <si>
    <t>daljinski okidač za kompaktni prekidač veličine 2/3, 208-250V AC/DC</t>
  </si>
  <si>
    <t>min. autom. prekidač, 6A, C karakteristike, 1-polni, 25 kA; u skladu s IEC 60947-2 ili jednakovrijedno ili jednakovrijedno</t>
  </si>
  <si>
    <t>pomoćni kontakti 1no1nc</t>
  </si>
  <si>
    <t>tipkalo za nužni isklop otpuštanje povlačenjem, kompletan uređaj, 1NC</t>
  </si>
  <si>
    <t>zaštita od slučajnog dodira</t>
  </si>
  <si>
    <t>osigurač-rastavna sklopka za osigurače tipa NH veličine 1, 3-p, ravni priključci</t>
  </si>
  <si>
    <t>uložak osigurača gG/gL 500V 250A 1</t>
  </si>
  <si>
    <t>min. autom. prekidač, 10A, C karakteristike, 1-polni, 10 kA; u skladu s IEC 60898 ili jednakovrijedno</t>
  </si>
  <si>
    <t>min. autom. prekidač, 16A, C karakteristike, 1-polni, 10 kA; u skladu s IEC 60898 ili jednakovrijedno</t>
  </si>
  <si>
    <t>min. autom. prekidač, 6A, C karakteristike, 1-polni, 10 kA; u skladu s IEC 60898 ili jednakovrijedno</t>
  </si>
  <si>
    <t>min. autom. prekidač, 6A, C karakteristike, 2-polni, 10 kA; u skladu s IEC 60898 ili jednakovrijedno</t>
  </si>
  <si>
    <t>pomoćni kontakt 1no1nc za minijaturne automatske prekidače</t>
  </si>
  <si>
    <t>min. autom. prekidač, 16A, C karakteristike, 3-polni, 10 kA; u skladu s IEC 60898 ili jednakovrijedno</t>
  </si>
  <si>
    <t>min. autom. prekidač, 63A, C karakteristike, 3-polni, 10 kA; u skladu s IEC 60898 ili jednakovrijedno</t>
  </si>
  <si>
    <t>min. autom. prekidač, 16A, D karakteristike, 1-polni, 10 kA; u skladu s IEC 60898 ili jednakovrijedno</t>
  </si>
  <si>
    <t>min. autom. prekidač, 25A, D karakteristike, 1-polni, 10 kA; u skladu s IEC 60898 ili jednakovrijedno</t>
  </si>
  <si>
    <t>min. autom. prekidač, 20A, D karakteristike, 3-polni, 10 kA; u skladu s IEC 60898 ili jednakovrijedno</t>
  </si>
  <si>
    <t>min. autom. prekidač, 25A, D karakteristike, 3-polni, 10 kA; u skladu s IEC 60898 ili jednakovrijedno</t>
  </si>
  <si>
    <t>min. autom. prekidač, 16A, D karakteristike, 3-polni, 10 kA; u skladu s IEC 60898 ili jednakovrijedno</t>
  </si>
  <si>
    <t>min. autom. prekidač, 50A, D karakteristike, 4-polni, 15 kA; u skladu s IEC 60947-2 ili jednakovrijedno</t>
  </si>
  <si>
    <t>min. autom. prekidač, 63A, D karakteristike, 4-polni, 10 kA; u skladu s IEC 60947-2 ili jednakovrijedno</t>
  </si>
  <si>
    <t>min. autom. prekidač, 32A, D karakteristike, 4-polni, 15 kA; u skladu s IEC 60947-2 ili jednakovrijedno</t>
  </si>
  <si>
    <t>min. autom. prekidač, 25A, D karakteristike, 4-polni, 15 kA; u skladu s IEC 60947-2 ili jednakovrijedno</t>
  </si>
  <si>
    <t xml:space="preserve">difirencijalni član za min. autom. prekidač, tip AC, 4-polni, 40/0,3A </t>
  </si>
  <si>
    <t xml:space="preserve">difirencijalni član za min. autom. prekidač, tip AC, 4-polni, 63/0,3A </t>
  </si>
  <si>
    <t>diferencijalna zaštitna sklopka, 4-polna, 25/0,3A, 10kA, klasa AC; u skladu sa IEC 61008 ili jednakovrijedno</t>
  </si>
  <si>
    <t>diferencijalna zaštitna sklopka, 4-polna, 25/0,03A, 10kA, klasa AC; u skladu sa IEC 61008 ili jednakovrijedno</t>
  </si>
  <si>
    <t>diferencijalna zaštitna sklopka, 4-polna, 63/0,3A, 10kA, klasa AC; u skladu sa IEC 61008 ili jednakovrijedno</t>
  </si>
  <si>
    <t>grebenasta sklopka, 0-1, 20A, 2-polna</t>
  </si>
  <si>
    <t>grebenasta sklopka, 1-0-2, 20A, 2-polna</t>
  </si>
  <si>
    <t>osigurač-rastavna sklopka za osigurače tipa NH veličine 1, 3-p, ravni priključci, na SASY sabirnice</t>
  </si>
  <si>
    <t>osigurač-rastavna sklopka za osigurače tipa NH veličine 2, 3-p, ravni priključci, na SASY sabirnice</t>
  </si>
  <si>
    <t>uložak osigurača gG/gL 500V 35A 000</t>
  </si>
  <si>
    <t>uložak osigurača gG/gL 500V 63A 000</t>
  </si>
  <si>
    <t xml:space="preserve">uložak osigurača gG/gL 500V 125A 00 </t>
  </si>
  <si>
    <t>uložak osigurača gG/gL 500V 100A 00</t>
  </si>
  <si>
    <t xml:space="preserve">uložak osigurača gG/gL 500V 315A 2 </t>
  </si>
  <si>
    <t xml:space="preserve">uložak osigurača gG/gL 500V 355A 2 </t>
  </si>
  <si>
    <t>uložak osigurača gG/gL 500V 160A 1</t>
  </si>
  <si>
    <t>transformator, 1-fazni, 230/24V, 100VA</t>
  </si>
  <si>
    <t>pomoćni sklopnik, 24V 50/60HZ, 2NO/2NC</t>
  </si>
  <si>
    <t>pomoćni sklopnk, 2NO/2NC kontakta, 4A, 230V</t>
  </si>
  <si>
    <t>kontroler za kompenzaciju</t>
  </si>
  <si>
    <t>sklopnici za 3-polne kondenzatorske baterije, 12,5kVAR</t>
  </si>
  <si>
    <t>sklopnici za 3-polne kondenzatorske baterije, 25kVAR</t>
  </si>
  <si>
    <t>sklopnici za 3-polne kondenzatorske baterije, 50kVAR</t>
  </si>
  <si>
    <t>prigušnice za 3-polne kondenzatorske baterije, 12,5kVAR</t>
  </si>
  <si>
    <t>prigušnice za 3-polne kondenzatorske baterije, 25kVAR</t>
  </si>
  <si>
    <t>prigušnice za 3-polne kondenzatorske baterije, 50kVAR</t>
  </si>
  <si>
    <t>kondenzatorske baterije, 12,5kVAR</t>
  </si>
  <si>
    <t>kondenzatorske baterije, 25kVAR</t>
  </si>
  <si>
    <t>kondenzatorske baterije, 50kVAR</t>
  </si>
  <si>
    <t>tipkalo, zeleno</t>
  </si>
  <si>
    <t>pomoćni kontakt 1NO</t>
  </si>
  <si>
    <t>lampica sig. LED crvena</t>
  </si>
  <si>
    <t>lampica sig. LED zelena</t>
  </si>
  <si>
    <t>LED element, zeleni, 85-264VAC</t>
  </si>
  <si>
    <t>LED element, crveni, 85-264VAC</t>
  </si>
  <si>
    <t>funkcijski element lampica sig. 12-30V AC/DC LED zelena</t>
  </si>
  <si>
    <t>funkcijski element lampica sig. 12-30V AC/DC LED crvena</t>
  </si>
  <si>
    <t xml:space="preserve">prilagodnik za učvršćenje do tri elementa </t>
  </si>
  <si>
    <t>LED test element, 12-240VAC/DC</t>
  </si>
  <si>
    <t>kompaktni prekidač, fiksni, 4-p, Icu/Ics=150 kA, In=200 A, Ir=160-200 A, sa termomagnetskom zaštitnom jedinicom, montaža na ploču</t>
  </si>
  <si>
    <t>pomoćni kontakt 1NC</t>
  </si>
  <si>
    <t>min. autom. prekidač, 10A, B karakteristike, 1-polni, 10 kA; u skladu s IEC 60898 ili jednakovrijedno</t>
  </si>
  <si>
    <t>min. autom. prekidač, 10A, C karakteristike, 3-polni, 10 kA; u skladu s IEC 60898 ili jednakovrijedno</t>
  </si>
  <si>
    <t>min. autom. prekidač, 25A, C karakteristike, 3-polni, 10 kA; u skladu s IEC 60898 ili jednakovrijedno</t>
  </si>
  <si>
    <t>diferencijalna zaštitna sklopka, 4-polna, 25/0,03A, 10kA, klasa AC; u skladu sa IEC 61008 ili jednakovrijedno ili jednakovrijedno</t>
  </si>
  <si>
    <t>diferencijalna zaštitna sklopka, 4-polna, 25/0,3A, 10kA, klasa AC; u skladu sa IEC 61008 ili jednakovrijedno ili jednakovrijedno</t>
  </si>
  <si>
    <t>diferencijalna zaštitna sklopka, 4-polna, 63/0,03A, 10kA, klasa AC; u skladu sa IEC 61008 ili jednakovrijedno ili jednakovrijedno</t>
  </si>
  <si>
    <t>osigurač-rastavna sklopka za osigurače tipa NH veličine 00, 3-p, ravni priključci na sabirnice</t>
  </si>
  <si>
    <t>tropolni sklopnik nazivne struje 25 A kategorije AC-3, 400 VAC, napon upravljanja 230V 50HZ, 240V 60HZ, 1NC</t>
  </si>
  <si>
    <t>grebenasta sklopka, 0-1, 20A, 3-polna, ugradna</t>
  </si>
  <si>
    <t>grebenasta sklopka, 0-1, 63A, 3-polna</t>
  </si>
  <si>
    <t>luksomat s vanjskim senzorom, 1NO</t>
  </si>
  <si>
    <t>pomoćni sklopnik, 230V 50HZ, 240V 60HZ, 4NO/0NC</t>
  </si>
  <si>
    <t>motorski starter, 1-1.6A, 1NO1NC</t>
  </si>
  <si>
    <t>pomoćni kontakti 1NO 1NC</t>
  </si>
  <si>
    <t>Sva potrebna montažna i spojna oprema potrebna za ugradnju specificirane opreme u  ormare, viličaste sabirnice, redne stezaljke, sabirnice nule i zemlje, spojni vodovi, natpisne pločice, te ostali potrebni sitni spojni i montažni materijal i pribor.</t>
  </si>
  <si>
    <t>Tropolna shema izvedenog stanja razdjelnika napravljena u digitalnom zapisu.</t>
  </si>
  <si>
    <t>Doprema, unošenje i povezivanje ormara s kablovima na objektu, sa ispitivanjem i izdavanjem atesta.</t>
  </si>
  <si>
    <t>Dobava, postava i spajanjeugradnog modularnog ormara IP30 zaštite, u skladu sa standardima IEC/EN 61439-1, IEC/EN 61439-3, IEC/EN 62208 ili jednakovrijedno, prema shemi R-SP, sastavljenog iz jednog aparatnog polja dimenzija (šxvxd) 635×1060×247mm.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</si>
  <si>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 xml:space="preserve">Ormar dimenzija (ŠxVxD) 635×1060×247mm odstupanje +/- 5% </t>
  </si>
  <si>
    <t>rastavna sklopka, 4-polna, 160A</t>
  </si>
  <si>
    <t>okretni mehanizam sa zaključavanjem</t>
  </si>
  <si>
    <t>min. automatski prekidač, 6A, B karakteristike, 3-polni, 10 kA; u skladu s IEC 60898 ili jednakovrijedno</t>
  </si>
  <si>
    <t>relej za nadzor slijeda faza, Un=200-500V AC, 2CO</t>
  </si>
  <si>
    <t xml:space="preserve">uložak osigurača gG/gL 500V 50A 000 </t>
  </si>
  <si>
    <t>nosač osigurača C14, 1-polni</t>
  </si>
  <si>
    <t>cilindrični osigurač tipa C14, karakteristike gG/gL, In=32A</t>
  </si>
  <si>
    <t>cilindrični osigurač tipa C14, karakteristike gG/gL, In=10A</t>
  </si>
  <si>
    <t>Razdjelnik R-PR1</t>
  </si>
  <si>
    <t>Dobava, postava i spajanje samostojećeg modularnog ormara IP30 zaštite, u skladu sa standardima IEC/EN 61439-1, IEC/EN 61439-3, IEC/EN 62208 ili jednakovrijedno, prema shemi R-PR1, sastavljenog iz jednog aparatnog polja ukupnih dimenzija (ŠxVxD) 800×2060×300mm, s podnožjem visine 100mm.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</si>
  <si>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 xml:space="preserve">Ormar dim. (ŠxVxD) 800×2060×300mm odstupanje +/- 5% </t>
  </si>
  <si>
    <t>rastavna sklopka, 4-polna, 100A</t>
  </si>
  <si>
    <t>odvodnik prenapona, 3+N/PE, za sustav TN-S/TT, klasa B+C, Iimp=12,5kA, In(8/20)=25kA, Un=280V</t>
  </si>
  <si>
    <t>pomoćni kontakti za odvodnik prenapona, 1co</t>
  </si>
  <si>
    <t>min. automatski prekidač, 6A, B karakteristike, 3-polni, 15 kA; u skladu s IEC 60947-2 ili jednakovrijedno</t>
  </si>
  <si>
    <t>min. automatski prekidač, 6A, C karakteristike, 1-polni, 15 kA; u skladu s IEC 60947-2 ili jednakovrijedno</t>
  </si>
  <si>
    <t>min. automatski prekidač, 63A, C karakteristike, 3-polni, 15 kA; u skladu s IEC 60947-2 ili jednakovrijedno</t>
  </si>
  <si>
    <t>min. automatski prekidač, 16A, C karakteristike, 1-polni, 15 kA; u skladu s IEC 60947-2 ili jednakovrijedno</t>
  </si>
  <si>
    <t>min. automatski prekidač, 10A, C karakteristike, 1-polni, 15 kA; u skladu s IEC 60947-2 ili jednakovrijedno</t>
  </si>
  <si>
    <t>min. automatski prekidač, 16A, C karakteristike, 3-polni, 15 kA; u skladu s IEC 60947-2 ili jednakovrijedno</t>
  </si>
  <si>
    <t>min. automatski prekidač, 6A, C karakteristike, 2-polni, 15 kA; u skladu s IEC 60947-2 ili jednakovrijedno</t>
  </si>
  <si>
    <t>min. automatski prekidač, 40A, C karakteristike, 3-polni, 15 kA; u skladu s IEC 60947-2 ili jednakovrijedno</t>
  </si>
  <si>
    <t>naponski okidač za min. automatski prekidač, 110-415V AC / 110-220V DC</t>
  </si>
  <si>
    <t>diferencijalna zaštitna sklopka, 4-polna, 63/0,03A, 10kA, klasa AC; u skladu sa IEC 61008 ili jednakovrijedno</t>
  </si>
  <si>
    <t>motorski starter, 1-1.6A</t>
  </si>
  <si>
    <t>motorski starter, 0.4-0.63A</t>
  </si>
  <si>
    <t>min. automatski prekidač, 4A, C karakteristike, 1-polni, 15 kA; u skladu s IEC 60947-2 ili jednakovrijedno</t>
  </si>
  <si>
    <t>min. automatski prekidač, 10A, B karakteristike, 1-polni, 15 kA; u skladu s IEC 60947-2 ili jednakovrijedno</t>
  </si>
  <si>
    <t>transformator, 1-fazni, 230/24V, 60VA</t>
  </si>
  <si>
    <t>pomoćni sklopnik, 2NO/2NC,AC, 24VAC</t>
  </si>
  <si>
    <t>pomoćni sklopnik, 4NO/0NC,AC, 230VAC</t>
  </si>
  <si>
    <t>Tropolna shema izvedenog stanja razdjelnika,  napravljena u digitalnom zapisu.</t>
  </si>
  <si>
    <t>Razdjelnik R-P2</t>
  </si>
  <si>
    <t>Dobava, postava i spajanje nadgradnog modularnog ormara IP30 zaštite, u skladu sa standardima IEC/EN 61439-1, IEC/EN 61439-3, IEC/EN 62208 ili jednakovrijedno, prema shemi R-PR2, sastavljenog iz jednog aparatnog polja ukupnih dimenzija (ŠxVxD) 800×1260×263mmm.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</si>
  <si>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 xml:space="preserve">Ormar dim. (ŠxVxD) 800×1260×263mm odstupanje +/- 5% </t>
  </si>
  <si>
    <t>min. automatski prekidač, 25A, C karakteristike, 3-polni, 15 kA; u skladu s IEC 60947-2 ili jednakovrijedno</t>
  </si>
  <si>
    <t>min. automatski prekidač, 25A, C karakteristike, 3+N-polni, 15 kA; u skladu s IEC 60947-2 ili jednakovrijedno</t>
  </si>
  <si>
    <t xml:space="preserve">difirencijalni član za min. automatski prekidač, tip AC, 4-polni, 40/0,03A </t>
  </si>
  <si>
    <t>Razdjelnik R-P3</t>
  </si>
  <si>
    <t>Dobava, postava i spajanje nadgradnog modularnog ormara IP30 zaštite, u skladu sa standardima IEC/EN 61439-1, IEC/EN 61439-3, IEC/EN 62208 ili jednakovrijedno , prema shemi R-PR3, sastavljenog iz jednog aparatnog polja ukupnih dimenzija (ŠxVxD) 800×1260×263mmm.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</si>
  <si>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rastavna sklopka, 4-polna, 125A</t>
  </si>
  <si>
    <t>min. automatski prekidač, 50A, C karakteristike, 1-polni, 15 kA; u skladu s IEC 60947-2 ili jednakovrijedno</t>
  </si>
  <si>
    <t>pomoćni sklopnik, 4NO/0NC,AC, 24 VAC</t>
  </si>
  <si>
    <t>Dobava, postava i spajanje samostojećeg modularnog ormara IP30 zaštite, u skladu sa standardima IEC/EN 61439-1, IEC/EN 61439-3, IEC/EN 62208 ili jednakovrijedno, prema shemi R-1, sastavljenog iz jednog aparatnog polja ukupnih dimenzija (ŠxVxD) 1000×2060×300mm, s podnožjem visine 100mm.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</si>
  <si>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 xml:space="preserve">Ormar dim. (ŠxVxD) 1000x2060×300mm odstupanje +/- 5% </t>
  </si>
  <si>
    <t>rastavna sklopka, 4-polna, 200A</t>
  </si>
  <si>
    <t>okretna ručica</t>
  </si>
  <si>
    <t>min. automatski prekidač, 50A, D karakteristike, 3-polni, 25 kA; u skladu s IEC 60898 ili jednakovrijedno</t>
  </si>
  <si>
    <t>min. automatski prekidač, 50A, D karakteristike, 1-polni, 25 kA; u skladu s IEC 60898 ili jednakovrijedno</t>
  </si>
  <si>
    <t>min. automatski prekidač, 63A, C karakteristike, 3-polni, 25 kA; u skladu s IEC 60898 ili jednakovrijedno</t>
  </si>
  <si>
    <t>tropolni sklopnik nazivne struje 9 A kategorije AC-3, 400 VAC, napon upravljanja 230V 50HZ, 240V 60HZ, 1NO</t>
  </si>
  <si>
    <t>pomoćni sklopnik, 4NO/0NC, 230VAC</t>
  </si>
  <si>
    <t>pomoćni sklopnik, 4NO/0NC, 24VAC</t>
  </si>
  <si>
    <t>pomoćni kontakti za sklopnike 0NO/4NC</t>
  </si>
  <si>
    <t>tipkalo zeleno, 1NO</t>
  </si>
  <si>
    <t>Razjelnik R-TAV</t>
  </si>
  <si>
    <t>Dobava, postava i spajanje ugradnog modularnog ormara IP30 zaštite, u skladu sa standardima IEC/EN 61439-1, IEC/EN 61439-3, IEC/EN 62208 ili jednakovrijedno, prema shemi R-TAV, sastavljenog iz jednog aparatnog polja ukupnih dimenzija (ŠxVxD) 435×460×187mm.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</si>
  <si>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 xml:space="preserve">Ormar dim. (ŠxVxD) 435x×460x187mm odstupanje +/- 5% </t>
  </si>
  <si>
    <t>grebenasta sklopka, 0-1, 63A 2p</t>
  </si>
  <si>
    <t>diferencijalna zaštitna sklopka, 2-polna, 40/0,03A, 10kA, klasa AC; u skladu sa IEC 61008 ili jednakovrijedno</t>
  </si>
  <si>
    <t>diferencijalna zaštitna sklopka, 2-polna, 25/0,03A, 10kA, klasa AC; u skladu sa IEC 61008 ili jednakovrijedno</t>
  </si>
  <si>
    <t>min. automatski prekidač, 10A, C karakteristike, 1-polni, 10 kA; u skladu s IEC 60898 ili jednakovrijedno</t>
  </si>
  <si>
    <t>min. automatski prekidač, 10A, B karakteristike, 1-polni, 10 kA; u skladu s IEC 60898 ili jednakovrijedno</t>
  </si>
  <si>
    <t>min. automatski prekidač, 16A, C karakteristike, 1-polni, 10 kA; u skladu s IEC 60898 ili jednakovrijedno</t>
  </si>
  <si>
    <t>Razdjelnik R-P1,3,4</t>
  </si>
  <si>
    <t>Dobava, postava i spajanje tipski testiranog samostojećeg modularnog ormara IP40 zaštite, u skladu sa standardima IEC/EN 60439-1, IEC/EN 60439-3, IEC/EN 62208, IEC/EN 61439-1/2 ili jednakovrijedno, prema shemi R-P1,3,4, sastavljenog iz dva mrežna polja i jednog agregatskog polja ukupnih dimenzija (ŠxVxD) (800+800)×2000×400mm, s podnožjem visine 100mm.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</si>
  <si>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 xml:space="preserve">Ormar dim. (ŠxVxD) (800+800)x2000×400mm odstupanje +/- 5% </t>
  </si>
  <si>
    <t>kompaktni prekidač, fiksni, 4-p, Icu/Ics=50 kA, In=400 A, Ir=200-400A, s elektroničkom zaštitnom jedinicom, montaža na ploču</t>
  </si>
  <si>
    <t>tipkalo za nužni isklop otpuštanje povlačenjem</t>
  </si>
  <si>
    <t>odvodnik prenapona, 3+N/PE, za sustave TN-S/TT, klasa C, Iimp=20kA, In(8/20)=20kA, Un=280V</t>
  </si>
  <si>
    <t>min. automatski prekidač, 63A, C karakteristike, 4-polni, 10 kA; u skladu s IEC 60898 ili jednakovrijedno</t>
  </si>
  <si>
    <t>min. automatski prekidač, 6A, C karakteristike, 1-polni, 10 kA; u skladu s IEC 60898 ili jednakovrijedno</t>
  </si>
  <si>
    <t>min. automatski prekidač, 63A, C karakteristike, 3-polni, 10 kA; u skladu s IEC 60898 ili jednakovrijedno</t>
  </si>
  <si>
    <t>min. automatski prekidač, 16A, C karakteristike, 3-polni, 10 kA; u skladu s IEC 60898 ili jednakovrijedno</t>
  </si>
  <si>
    <t>min. automatski prekidač, 40A, C karakteristike, 3+N-polni, 10 kA; u skladu s IEC 60898 ili jednakovrijedno</t>
  </si>
  <si>
    <t>min. automatski prekidač, 25A, C karakteristike, 3+N-polni, 10 kA; u skladu s IEC 60898 ili jednakovrijedno</t>
  </si>
  <si>
    <t>min. automatski prekidač, 25A, C karakteristike, 3-polni, 10 kA; u skladu s IEC 60898 ili jednakovrijedno</t>
  </si>
  <si>
    <t>min. automatski prekidač, 40A, C karakteristike, 3-polni, 10 kA; u skladu s IEC 60898 ili jednakovrijedno</t>
  </si>
  <si>
    <t>min. automatski prekidač, 6A, C karakteristike, 2-polni, 10 kA; u skladu s IEC 60898 ili jednakovrijedno</t>
  </si>
  <si>
    <t>motorski starter, 2.5-5A, 1NO1NC</t>
  </si>
  <si>
    <t>pomoćni sklopnik, 2NO/2NC, 24VAC</t>
  </si>
  <si>
    <t>transformator, 1-fazni, 230/24V, 200VA</t>
  </si>
  <si>
    <t>Razdjelnik RP-2</t>
  </si>
  <si>
    <t>Dobava, postava i spajanje tipski testiranog samostojećeg modularnog ormara IP40 zaštite, u skladu sa standardima IEC/EN 60439-1, IEC/EN 60439-3, IEC/EN 62208, IEC/EN 61439-1/2 ili jednakovrijedno, prema shemi “R-P2", sastavljenog iz jednog mrežnog polja i jednog agregatskog polja ukupnih dimenzija (ŠxVxD) (1000+600)×2000×400mm, s podnožjem visine 100mm.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</si>
  <si>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 xml:space="preserve">Ormar dim. (ŠxVxD) (1000+600)x2000×400mm odstupanje +/- 5% </t>
  </si>
  <si>
    <t>kompaktni prekidač, fiksni, 4-p, Icu/Ics=50 kA, In=320 A, Ir=250-320 A, sa termomagnetskom zaštitnom jedinicom, montaža na ploču</t>
  </si>
  <si>
    <t>pomoćni sklopnik, 2NO/2NC, 24 VAC</t>
  </si>
  <si>
    <t>Razdjelnik R-5</t>
  </si>
  <si>
    <t>Dobava, postava i spajanje samostojećeg modularnog ormara IP30 zaštite, u skladu sa standardima IEC/EN 61439-1, IEC/EN 61439-3, IEC/EN 62208 ili jednakovrijedno, prema shemi R-P5, sastavljenog iz jednog aparatnog polja dimenzija (ŠxVxD) 800×2060×300mm, s podnožjem visine 100mm.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</si>
  <si>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 xml:space="preserve">Ormar dim. (ŠxVxD) 800x2060×300mm odstupanje +/- 5% </t>
  </si>
  <si>
    <t>kompaktni prekidač, fiksni, 4-p, Icu/Ics=25 kA, In=200 A, Ir=160-200 A, sa termomagnetskom zaštitnom jedinicom, montaža na ploču</t>
  </si>
  <si>
    <t>min. automatski prekidač, 20A, C karakteristike, 3-polni, 10 kA; u skladu s IEC 60898 ili jednakovrijedno</t>
  </si>
  <si>
    <t>R-1.1</t>
  </si>
  <si>
    <t>Dobava, postava i spajanje ugradnog modularnog ormara IP30 zaštite, u skladu sa standardima IEC/EN 61439-1, IEC/EN 61439-3, IEC/EN 62208 ili jednakovrijedno, prema shemi R-1.1, sastavljenog iz jednog aparatnog polja dimenzija (ŠxVxD) 435×760×187mm.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</si>
  <si>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 xml:space="preserve">Ormar dim. (ŠxVxD) 435x760×187mm odstupanje +/- 5% </t>
  </si>
  <si>
    <t>grebenasta sklopka, 0-1, 63A, 3+N-polna</t>
  </si>
  <si>
    <t>Razdjelnik R-1.2, R-1.4</t>
  </si>
  <si>
    <t>Dobava, postava i spajanje ugradnog modularnog ormara IP30 zaštite, u skladu sa standardima IEC/EN 61439-1, IEC/EN 61439-3, IEC/EN 62208 ili jednakovrijedno, prema shemi R-1.2, R-1.4, sastavljenog iz jednog aparatnog polja dimenzija (ŠxVxD) 435×760×187mm.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</si>
  <si>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Dobava, postava i spajanje ugradnog modularnog ormara IP30 zaštite, u skladu sa standardima IEC/EN 61439-1, IEC/EN 61439-3, IEC/EN 62208 ili jednakovrijedno, prema shemi R-1.3, sastavljenog iz jednog aparatnog polja dimenzija (ŠxVxD) 435×760×187mm.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</si>
  <si>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Dobava, postava i spajanje ugradnog modularnog ormara IP30 zaštite, u skladu sa standardima IEC/EN 61439-1, IEC/EN 61439-3, IEC/EN 62208 ili jednakovrijedno, prema shemi R-1.5, sastavljenog iz jednog aparatnog polja dimenzija (ŠxVxD) 435×760×187mm.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</si>
  <si>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Razdjelnik R-KOT</t>
  </si>
  <si>
    <t>Dobava, postava i spajanje samostojećeg modularnog ormara IP55 zaštite, u skladu sa standardima IEC/EN 61439-1, IEC/EN 61439-3, IEC/EN 62208 ili jednakovrijedno, prema shemi RO-KOT, sastavljenog iz jednog aparatnog polja dim. (ŠxVxD) 800×1760×300mm, s podnožjem visine 100mm.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</si>
  <si>
    <t xml:space="preserve">Ormar dim. (ŠxVxD) 800x1760×300mm + podnožje 100mm, odstupanje +/- 5% </t>
  </si>
  <si>
    <t>kompaktni prekidač, fiksni, 3-p, Icu/Ics=36kA, In=100A,  Ir=80-100A, sa termomagnetskom zaštitnom jedinicom, montaža na ploču</t>
  </si>
  <si>
    <t>daljinski okidač za kompaktni prekidač</t>
  </si>
  <si>
    <t>tipkalo za nužni isklop otpuštanje povlačenjem, kompletan uređaj</t>
  </si>
  <si>
    <t>min. automatski prekidač, 4A, C karakteristike, 1-polni, 10 kA</t>
  </si>
  <si>
    <t>min. automatski prekidač, 10A, C karakteristike, 1-polni, 10 kA</t>
  </si>
  <si>
    <t>min. automatski prekidač, 16A, C karakteristike, 1-polni, 10 kA</t>
  </si>
  <si>
    <t>min. automatski prekidač, 6A, C karakteristike, 3-polni, 10 kA</t>
  </si>
  <si>
    <t>min. automatski prekidač, 16A, C karakteristike, 3-polni, 10 kA</t>
  </si>
  <si>
    <t>min. automatski prekidač, 10A, C karakteristike, 2-polni, 10 kA</t>
  </si>
  <si>
    <t>min. automatski prekidač, 10A, B karakteristike, 1-polni, 10 kA</t>
  </si>
  <si>
    <t>min. automatski prekidač, 16A, B karakteristike, 1-polni, 10 kA</t>
  </si>
  <si>
    <t>min. automatski prekidač, 10A, B karakteristike, 2-polni, 10 kA</t>
  </si>
  <si>
    <t>pomoćni kontakt 1no1nc</t>
  </si>
  <si>
    <t>utičnica za montažu na DIN šinu, 2P+PE</t>
  </si>
  <si>
    <t>grebenasta sklopka, 1-0-2, 20A, 1-polna</t>
  </si>
  <si>
    <t>pomoćni sklopnik, 24V 50HZ, 2NO/2NC</t>
  </si>
  <si>
    <t>1-fazni izvor napajanja, 24V, 2,5A, 60W</t>
  </si>
  <si>
    <t>mrežni kotroler,  1.2 GHz quad core procesor, 512 MB RAM, 8GB flash memorija, HTML5 grafika; 16 UI, 8 UO, 8 DO; BACnet MSTP Client/Server, BACnet IP Client/Server, Modbus TCP and RTU M/S, MQTT, TCOM, SOX</t>
  </si>
  <si>
    <t xml:space="preserve">standardni kotroler, proširenje, 2xRS485; BACnet MSTP i Modbus RTU; 4xDO; 4xUO; 12xUI; </t>
  </si>
  <si>
    <t>digitalni ulazni modul; 16DI; RS485; Modbus RTU / ASCII; 24 (20...28) V DC</t>
  </si>
  <si>
    <t>Ugradnja i montaža prema shemi R-S, ugradnog razdjelnika kompaktne izvedbe, 1-rednog,  sa 18 modula, bijele boje, neprozirnih vrata, IP40, kl. II, s N i PE sabirnicama, u skladu sa standardom IEC/EN 62208 ukupnih dimenzija (ŠxVxD) 410x260x106mm</t>
  </si>
  <si>
    <t>instalacijski sklopnik 25A, 230V AC, 2NO</t>
  </si>
  <si>
    <t>Sva potrebna montažna i spojna oprema potrebna za ugradnju specificirane opreme u  ormare xComfort, viličaste sabirnice, redne stezaljke, sabirnice nule i zemlje, spojni vodovi, natpisne pločice, te ostali potrebni sitni spojni i montažni materijal i pribor.</t>
  </si>
  <si>
    <t>Dobava i isporuka, te montaža i spajanje ugradne svjetiljke sa LED izvorima svjetlosti i direktnom distribucijom svjetlosti, sa aluminijskim mikrozrcalnim rasterom sa dvostrukom mikroprabolikom UGR&lt;19, dimenzija svjetiljke DxŠxV: 595x595x60mm, te sa mehaničkom zaštitom IP20. Oznaka u projektu "S4"</t>
  </si>
  <si>
    <t xml:space="preserve">Dobava i isporuka, montaža i spajanje ugradne DALI svjetiljke sa LED izvorima svjetlosti i direktnom distribucijom svjetlosti, energetska kartica klase A+ prema EU 874/2012 ili jednaovrijedno, proizvedenog sukladno zahtjevima standarda proizvodnje HRN EN 60598-1:2009 - CEI 34.21 ili jednakovrijedno. Dimenzije DxŠxV: Ø250x105mm, otvor za ugradnju dimenzija DxŠxV: Ø225mm, te sa mehaničkom zaštitom IP40, sukladno HRN EN 60529+A1 ili jednakovrijedno. Oznaka u projektu "S12"  
          </t>
  </si>
  <si>
    <t xml:space="preserve">Dobava i isporuka, montaža i spajanje ugradne svjetiljke sa LED izvorima svjetlosti i direktnom distribucijom svjetlosti, energetska kartica klase A+ prema EU 874/2012 ili jednaovrijedno, proizvedenog sukladno zahtjevima standarda proizvodnje HRN EN 60598-1:2009 - CEI 34.21 ili jednakovrijedno. Dimenzije DxŠxV: Ø250x105mm, otvor za ugradnju dimenzija DxŠxV: Ø225mm, te sa mehaničkom zaštitom IP40, sukladno HRN EN 60529+A1 ili jednakovrijedno. Oznaka u projektu "S12"  
          </t>
  </si>
  <si>
    <t xml:space="preserve">Ugradna svjetiljka sa LED izvorima svjetlosti i direktnom simetričnom distribucijom svjetlosti širine snopa svjetlosti 70°, za ugradnju u g/k strop, dimenzija DxŠxV: Ø250x105mm, dimenzije otvora u stropu DxŠxV: Ø225mm ± 1mm, težine 0.7kg, 
- Kućište od prešanog čeličnog lima obojenog bijelom termoepoksidnom bojom;
- Integrirani aluminijski fasetirani reflektor za bolju kontrolu blještanja;
- Svjetiljka se isporučuje sa montažnim nosačima;
- Optički sustav od aluminijskog rastera, sa direktnom simetričnom distribucijom svjetlosti širine snopa svjetlosti 70° koji osiguravaju UGR&lt;19 sukladno HRN EN 12464-1:2012 ili jednakovrijedno;
- Elektronička LED predspojna naprava, klase zaštite II, minimalno cosφ≥0.9, integrirana u kućište svjetiljke, spremna za priključak na mrežu napajana sa mrežnog priključka 220-240V AC 50-60 Hz;
- Minimalna efikasnost svjetiljke (LEF) 170 lm/W;
- Maksimalna instalirana ukupna snaga sustava 16,6W  ± 2% ;
- svjetlosni tok minimalno 2836lm  ± 2%;
- Temperatura boje 4000K, CRI &gt;80 ili jednakovrijedno;
- Konzistentnost boje minimalno SDCM&lt;3 ili jednakovrijedno;
- Životni vijek LED izvora minimalno 55.000h L80 F10 ili jednakovrijedno;
- Ambijentalna radna temperatura od 0°C do 35°C, uz moguće odstupanje ±2%;
- Minimalna mehanička zaštita IP40 IK07 prema HRN EN 60529+A1 odn. standardu HRN EN 62262 ili jednakovrijedno;
- Minimalna energetska kartica klase A+ prema EU 874/2012 ili jednakovrijedno;
- Mora biti proizvedena prema normama HRN EN 60598-1:2015/Ispr.1:2016, HRN EN 62471, HRN EN 55015:2013/A1:2015, HRN EN 61000-3-3:2013/A1:2019, HRN EN 61347-2-13:2008/Ispr.1:2012, HRN EN 62386-102:2016/A1:2018:2016/A1:2018 ili jednakovrijedno, te svi relevantni podaci za ocjenu jednakovrijednosti moraju biti prezentirani sukladno HRN EN 13032-1 i HRN EN 13032-4 ili jednakovrijedno.
</t>
  </si>
  <si>
    <t>Dobava i isporuka, montaža i spajanje ugradne svjetiljke sa LED izvorima svjetlosti direktnom simetričnom distribucijom svjetlosti širine snopa svjetlosti 70°, energetska kartica klase A+ prema EU 874/2012 ili jednakovrijedno, proizvedenog sukladno zahtjevima standarda proizvodnje HRN EN 60598-1:2009 - CEI 34.21 ili jednakovrijedno. Dimenzije DxŠxV: 97x97x80mm, otvor za ugradnju dimenzija DxŠxV: 90x90mm, te sa mehaničkom zaštitom IP20, sukladno HRN EN 60529+A1 ili jednakovrijedno. Oznaka u projektu "S31"</t>
  </si>
  <si>
    <t xml:space="preserve">Dobava i isporuka, montaža i spajanje ugradne DALI svjetiljke sa LED izvorima svjetlosti direktnom simetričnom distribucijom svjetlosti širine snopa svjetlosti 70°, energetska kartica klase A+ prema EU 874/2012 ili jednakovrijedno, proizvedenog sukladno zahtjevima standarda proizvodnje HRN EN 60598-1:2009 - CEI 34.21 ili jednakovrijedno. Dimenzije DxŠxV: Ø170x105mm, dimenzije otvora u stropu DxŠxV: Ø145mm, težine 0.9kg, te sa mehaničkom zaštitom IP44, sukladno HRN EN 60529+A1 ili jednakovriedno. Oznaka u projektu "S15"  
          </t>
  </si>
  <si>
    <t xml:space="preserve">Dobava i isporuka, montaža i spajanje ugradne DALI svjetiljke sa LED izvorima svjetlosti direktnom simetričnom distribucijom svjetlosti širine snopa svjetlosti 45°, energetska kartica klase A+ prema EU 874/2012 ili jednakovriejdno, proizvedenog sukladno zahtjevima standarda proizvodnje HRN EN 60598-1:2009 - CEI 34.21 ili jednakovrijedno. Dimenzije DxŠxV: Ø170x105mm, dimenzije otvora u stropu DxŠxV: Ø145mm, težine 0.9kg, te sa mehaničkom zaštitom IP44, sukladno HRN EN 60529+A1 ili jednakovrijedno. Oznaka u projektu "S15.1"  
          </t>
  </si>
  <si>
    <t xml:space="preserve">Dobava i isporuka, montaža i spajanje ugradne DALI svjetiljke sa LED izvorima svjetlosti direktnom simetričnom distribucijom svjetlosti širine snopa svjetlosti 70°, energetska kartica klase A+ prema EU 874/2012 ili jednakovrijedno, proizvedenog sukladno zahtjevima standarda proizvodnje HRN EN 60598-1:2009 - CEI 34.21 ili jednakovrijedno. Dimenzije DxŠxV: Ø170x105mm, dimenzije otvora u stropu DxŠxV: Ø145mm, težine 0.9kg, te sa mehaničkom zaštitom IP44, sukladno HRN EN 60529+A1 ili jednakovrijedno. Oznaka u projektu "S40" </t>
  </si>
  <si>
    <t>Dobava i isporuka, te montaža i spajanje nadgradne zidne svjetiljke sa LED izvorima svjetlosti i direktno/indirektnu distribuciju svjetlosti u omjeru 67% / 33%, dimenzija DxŠxV: 580x40x80mm, težine 0.9kg, te sa mehaničkom zaštitom IP44. Oznaka u projektu "S22"</t>
  </si>
  <si>
    <t>Dobava i isporuka, te montaža i spajanje nadgradne zidne svjetiljke sa LED izvorima svjetlosti i direktno/indirektnu distribuciju svjetlosti u omjeru 67% / 33%, dimenzija DxŠxV: 1140x40x80mm, težine 1.7kg, te sa mehaničkom zaštitom IP44. Oznaka u projektu "S23"</t>
  </si>
  <si>
    <t>Dobava i isporuka, te montaža i spajanje ugradne svjetiljke sa LED izvorima svjetlosti i direktnoom distribucijom svjetlosti, dimenzija DxŠxV: 595x595x91,5mm, otvor za ugradnju dimenzija DxŠxV: 575x575mm, težine 5.3kg, te sa mehaničkom zaštitom IP55. Oznaka u projektu "S26"</t>
  </si>
  <si>
    <t xml:space="preserve">Dobava i isporuka, te montaža i spajanje nadgradne svjetiljke sa LED izvorima svjetlosti i direktnoom distribucijom svjetlosti, dimenzija DxŠxV: 1260x70x68mm, težine 1.45kg, te sa mehaničkom zaštitom IP65 IK08. Oznaka u projektu "S27"
</t>
  </si>
  <si>
    <t>Dobava i isporuka, te montaža i spajanje i spajanje DALi kontrolera, konfiguracija putem LAN/WLAN/USB, 4 DALI linije, prihvat do 50 senzora, integrirano DALI napajanje, 4 programabilna relejna ulaza 4x5A, mogućnost kontrole ovisno o razini svjetlosti, funkcija kalendara, 4x16 grupa, duljina DALI linije do 300m, spajanje do 256 DALI drivera, LAN interkonektivnost,  mogućnost upravljanja aplikacijom iOS / Android, grafičko sučelje</t>
  </si>
  <si>
    <t xml:space="preserve">Dobava, montaža nadgradnog uređaja za podešavanje i programiranje senzora visoke osjetljivosti za mjerenje ambijentalnog svjetla, sa detekcijom prisutnosti i pokreta, IR-Adaptera za pametne telefone. Uređaj je kompatibilan sa Android i iPhone (iOS) ili novijim uređajima. Mehanička zaštita IP20, ili jednakovrijedno.            
</t>
  </si>
  <si>
    <t>Dobava i isporuka, te montaža i spajanje rasvjetnog stupića visine 1000mm, sa LED izvorima svjetlosti i širokosnopnom asimetričnom karakteristikom distribucije svjetlosti, dimenzija DxŠxV: Ø 130x1000mm, te sa mehaničkom zaštitom IP66 IK10. Oznaka u projektu "S26"</t>
  </si>
  <si>
    <t>Dobava i isporuka, te montaža i spajanje nadgradne DALI svjetiljke sa LED izvorima svjetlosti i direktnom širokosnopnom distribucijom svjetlosti, dimenzija DxŠxV: Ø350x94mm, težine 2,5kg, te sa mehaničkom zaštitom IP65.</t>
  </si>
  <si>
    <t>Dobava i isporuka, te montaža i spajanje na rasvjetni stup visine 12m eflektora sa LED izvorima svjetlosti i sa asimetričnom optikom, energetska kartica klase A++ prema EU 874/2012 ili jednakovriejdna, te sa mehaničkom zaštitom IP66 IK08, sukladno HRN EN 60529+A1 ili jednakovrijedno. Dimenzije svjetiljke DxŠxV: Ø680x270mm, masa 10.5Kg. Isporučen predspojni konektor za spajanje svjetiljke na strujni izvod. Oznaka u projektu "R1"</t>
  </si>
  <si>
    <t xml:space="preserve">Dobava i isporuka, te montaža i spajanje na rasvjetni stup visine 6m sa konzolim prihvatom svjetiljke promjera 60mm svjetiljke sa LED izvorima svjetlosti i cestovnom optikom, energetska kartica klase A++ prema EU 874/2012 ili jednakovrijedno, te sa mehaničkom zaštitom IP66, sukladno HRN EN 60529+A1 ili jednakovrijedno. Dimenzije svjetiljke DxŠxV: 590x332x181mm, težine 8,97Kg. Isporučen predspojen konektor klase zaštite IP68 za spajanje svjetiljke na strujni izvod. Inox vijci pričvršćenja svjetiljke na konzolu postojećeg stupa. 
</t>
  </si>
  <si>
    <t>Dobava i isporuka, te montaža i spajanje na rasvjetni stup visine 6m sa konzolim prihvatom svjetiljke promjera 60mm svjetiljke sa LED izvorima svjetlosti i asimetričnom optikom, energetska kartica klase A++ prema EU 874/2012 ili jednakovrijedno, te sa mehaničkom zaštitom IP66, sukladno HRN EN 60529+A1 ili jednakovrijedno. Dimenzije svjetiljke DxŠxV:590x332x181mm, težine 7,6Kg. Isporučen predspojen konektor klase zaštite IP68 za spajanje svjetiljke na strujni izvod. Inox vijci pričvršćenja svjetiljke na konzolu postojećeg stupa.</t>
  </si>
  <si>
    <t>Puštanje u pogon sustava centralnog upravljanja rasvjetom, podešavanje sustava rasvjete do pune funkcionalnosti. 
Izrada dokumentacije izvedenog stanja u tri primjerka, te izdavanje protokola o puštanju u rad. 
Optimizacija po želji korisnika, do maksimalno 2 izlaza integratora sustava, nakon inicijalno programiranog puštanja u rad, prema prethodno definiranim zahtjevima investitora, odn. korisnika sustava.</t>
  </si>
  <si>
    <t>Obračun po kompletu</t>
  </si>
  <si>
    <t>NYY-J 3x4 mm2</t>
  </si>
  <si>
    <t>NYY-J 3x2,5 mm2</t>
  </si>
  <si>
    <t>dim. 500/60</t>
  </si>
  <si>
    <t>dim. 200/69</t>
  </si>
  <si>
    <t>dim. 50/35</t>
  </si>
  <si>
    <t>Dobava i montaža na zid kabelskih ljestvi , komplet sa potrebnim spojnim i montažnim materijalom, uključujući i držače kabela:</t>
  </si>
  <si>
    <t>Dobava i izvođenje brtvljenja na granicama požarnih sektora u objektu, PP mase - kitom vatrootpornosti F/T 90min za prolaz raznih kabela kroz zid, a sve prema HR EN 13510</t>
  </si>
  <si>
    <t>Dobava izvođenje PP brtvljenja prodora za prolaz kabelskih polica na granicama Stavka obuhvaća sav potreban materijal i radove! požarnih sektora u objektu. Brtvljenje izvesti PP žbukom ili sl. vatrootpornosti F/T 90 min. prema HR EN 13501. Stavka obuhvaća sav potreban materijal i radove! Brtvljenje se izvodi ovisno o materijalu od kojih su izvedeni zidovi podovi, a sve prema uputama proizvođača. Prodori su slijedećih dimenzija:</t>
  </si>
  <si>
    <t>Dim.   50 x35 cm</t>
  </si>
  <si>
    <t>Dim.   35 x 25 cm</t>
  </si>
  <si>
    <t>Dim.   25 x 25 cm</t>
  </si>
  <si>
    <t>Dim.   65 x 15 cm (za kabelsku policu)</t>
  </si>
  <si>
    <t>Dim.   55 x 15 cm (za kabelsku policu)</t>
  </si>
  <si>
    <t>Dim.   45 x 15 cm (za kabelsku policu)</t>
  </si>
  <si>
    <t>Dim.   35 x 15 cm (za kabelsku policu)</t>
  </si>
  <si>
    <t>Dim.   25 x 15 cm (za kabelsku policu)</t>
  </si>
  <si>
    <t>Dim.   15 x 15 cm (za kabelsku policu)</t>
  </si>
  <si>
    <t>Dobava i ugradnja brtvenog elementa za vodonepropusnoi brtvljenje kabela kroz zid-temelj. Modularni sustav za brtvljenje više prolaza kabela ili cijevi kroz zid ili pod sastavljen je od plastične uvodnice i okrugle gumene brtve (učvršćenje na podlogu pritezanjem vijaka), dužine 75 mm, u koju se ugrađuju tipski moduli na kojima se uklanjaju listići kako bi se brtveni element prilagodio promjeru kabela. Otvor za instalaciju brtve se osigurava ugradnjom uvodnice u oplatu zida u fazi betoniranja. Brtveni element mora biti certificiran na IP68 zaštitu, plinotjesnost do 0,3 bara, te vodotjesnost do 0,3 bara konstantnog i 1 bar katastrofalnog pritiska.</t>
  </si>
  <si>
    <t>Brtveni element za kabele promjera do 65mm</t>
  </si>
  <si>
    <t>Brtveni element za više kabela promjera do 25mm</t>
  </si>
  <si>
    <t>Razne oznake za označavanje kabela i elemenata. Odnosi se na cijelo poglavlje!</t>
  </si>
  <si>
    <t>Dobava, montaža n/ž i spajanje utičnice 16A, 25V, 2P+PE, sive boje, materijal metal ili termoplast ili sl., min. IP55, zadovoljava normu HRN 60884-1 ili jednakovrijedno.</t>
  </si>
  <si>
    <t>Dobava, montaža n/ž i spajanje utičnice 16A, 400V, 3P+N+PE, sive boje, materijal metal ili termoplast ili sl., min.IP55, zadovoljava normu HRN 60884-1 ili jednakovrijedno.</t>
  </si>
  <si>
    <t>Dobava, montaža n/ž i spajanje utičnice za mali napon 10/16A, 24V, 2P, sive boje, materijal metal ili termoplast ili sl., min.IP55, zadovoljava normu HRN 60884-1 ili jednakovrijedno.</t>
  </si>
  <si>
    <t>Dobava, montaža n/ž dvostruke mrežne utičnice RJ45 Cat. 6a, materijal metal ili termoplast ili sl., min.IP55.</t>
  </si>
  <si>
    <t>Dobava, montaža i spajanje tipkala za isklop u slučaju hitnosti 6A, 250V, u zaštitnom kućištu min. IP55 (oznaka T i T-KOT).</t>
  </si>
  <si>
    <t>Dobava, montaža i spajanje tipkala za ozvaranje  kliznih vrata sa 1-radnim kontaktom, 10A, 250V, u zaštitnom kućištu min IP44. Montaža na zid 10 cm od završnog sloja poda.</t>
  </si>
  <si>
    <t>Doabava, montaža i spajanje SOS tipkala i sirene u sanitariji i sobi za invalidne osobe, komplet sa potrebnim sitni i spojnim materijalom.</t>
  </si>
  <si>
    <t>obična sklopka 1-P (kom 6)</t>
  </si>
  <si>
    <t>Usluga kod spajanja platforme.</t>
  </si>
  <si>
    <t>Strojni iskop rova širine 30cm i dubine 80cm u zemlji C kat. za potrebe polaganja trake RF 30x3,5mm. Nakon polaganja uzemne trake i trake upozorenja izvesti zatrpavanje rova sa nabijanjem zemlje u slojevima.</t>
  </si>
  <si>
    <t>Dobava RF križne spojice za RF vod 10mm i izvođenje mjernog mjesta na krovu novog dijela objekta. Stavka uključuje sav potreban spojni i montažni materijal.</t>
  </si>
  <si>
    <t>Dobava i ugradnja u pod betonskog uzemnog zdenca s poklopcem za izvođenje mjernog spoja. Stavka uključuje i izradu mjernog mjesta sa RF križnom spojnicom za RF traku 30x3,5mm i RF vod 10mm, uključujući potreban spoji i montažni materijal. Također, stavka uključuje i potreban iskop i zatrpavanje zdenca. Višak zemlje odvesti na deponiju za prihvat i uporabu inertnog građevinskog otpada „Vidrijan-Tivoli“ u Labinskoj ulici u Puli, udaljenost od gradilišta do deponije 8,2 km.</t>
  </si>
  <si>
    <t>Dobava i izvođenje p/ž na fasadi mjernog spoja u tipskoj mehaničko zaštičenoj kutiji. Stavka uključuje i kutiju.</t>
  </si>
  <si>
    <t>Izrada izvoda RF voda promjera 8mm prosječne dužine 2 m sa trake odvoda za uzemljenje metalnih masa.</t>
  </si>
  <si>
    <t>H05Z-K 50 mm2 (za SIP)</t>
  </si>
  <si>
    <t>Izrada prstena od trake FeZn 25x3 mm pri dnu i na vrhu okna dizala, posječne dužine cca 10+10m, za potrebe povezivanja Če konstrukcije vodilica i ostalih elemenata dizala, komplet.</t>
  </si>
  <si>
    <t>Dobava i polaganje u prpremljenu trasu sastavljenu od kabelskih polica i PVC cijevi, kabela kao  F/UTP kategorije 6 , s LSOH izolacijom, certificiran od min. 2 neovisna laboratorija, 4x2x0,60 R&amp;M ili jednakovrijedan proizvod</t>
  </si>
  <si>
    <t>Dobava i ugradnja WIFI pristupne točke po hodnicima i zajedničkim prostorima, uključujući i licencu (služi kako kontroler te upravlja WiFi infrastrukturom)</t>
  </si>
  <si>
    <t>Dobava, postava i spajanje distribucijskog pojačala s ormarićem.</t>
  </si>
  <si>
    <t xml:space="preserve">Dobava i isporuka s montažom i spajanjem adresabilne modularne centrale sustava za dojavu požara slijdećih karakteristika:  min. 32-bitni CPU s integralnom memerijom za 500 događaja. Glavno operatersko sučelje s intuitivnim grafičkim LCD zaslonom. Centrala je predviđena za min. 4 adresabilnih linija proširivo do 5 linija, svaka s do 127 elementa po petlji. OPerativni modul na hrvatskom jeziku. 
</t>
  </si>
  <si>
    <t xml:space="preserve">Minimalni tehnički uvjeti - kriterij kvalitete:
- minimalno 4 petlje proširivo do 5
- Ethernet port s TCP/IP protokolom za daljinsku dijagnostiku, održavanje i programiranje
- grafički LCD zaslon sukladan normi HRN EN 54 ili jednakovrijedna, s ikonicama i za prikaz do 256 zona
- 3 USB porta s podrškom za memorijske stickove i RS232 sučeljem za pisač
- obavještavanje e-mailom izravno s centrale (4 korisnička računa)
- struktura izbornika za do 3 operatera (20 korisnika i šifri)
</t>
  </si>
  <si>
    <t>12.1</t>
  </si>
  <si>
    <t>12.2</t>
  </si>
  <si>
    <t>14.1</t>
  </si>
  <si>
    <t>14.2</t>
  </si>
  <si>
    <t>Dobava i montaža tipskog kabelskog zdenca MZD0- sa ljevano željeznim poklopcem 150 KN.</t>
  </si>
  <si>
    <t>19..</t>
  </si>
  <si>
    <t>14.3</t>
  </si>
  <si>
    <t>VANJSKA RASVJETA</t>
  </si>
  <si>
    <t>Iskolčenje stupova i stupića vanjske rasvjete.</t>
  </si>
  <si>
    <r>
      <t>Dobava i spajanje toploskupljajuće kabelske spojnice za nastavak kabela NYY-J 3x4mm</t>
    </r>
    <r>
      <rPr>
        <vertAlign val="superscript"/>
        <sz val="10"/>
        <rFont val="Calibri"/>
        <family val="2"/>
        <scheme val="minor"/>
      </rPr>
      <t>2</t>
    </r>
    <r>
      <rPr>
        <sz val="10"/>
        <rFont val="Calibri"/>
        <family val="2"/>
        <scheme val="minor"/>
      </rPr>
      <t>, stavka uključuje sitni spoji i montažni materijal</t>
    </r>
  </si>
  <si>
    <t>STAVKA OTPADA</t>
  </si>
  <si>
    <t>Troputni mješajući ventil s  pogonom</t>
  </si>
  <si>
    <t>50.b.</t>
  </si>
  <si>
    <t>Navojna kuglasta slavina PN 6, za montažu ispred automatskog odzračnog lončića</t>
  </si>
  <si>
    <t>DN 15 (1/2")</t>
  </si>
  <si>
    <t>600/95-25, kom 1</t>
  </si>
  <si>
    <t>600/95-20, kom 26</t>
  </si>
  <si>
    <t>600/95-12, kom 2</t>
  </si>
  <si>
    <t>600/95-10, kom 8</t>
  </si>
  <si>
    <t>600/95-8, kom 5</t>
  </si>
  <si>
    <t>600/95-6, kom 3</t>
  </si>
  <si>
    <t>350/95-25, kom 7</t>
  </si>
  <si>
    <t>Svi parozaporno izolirani cjevovodi koji prolaze kroz evakuacijske puteve dodatno se oblažu s 20 mm mineralne vune u oblozi od armirane aluminijske folije. Euroklasa gorivosti: A1 sukladno EN 13501-1 ili jednakovrijedna.</t>
  </si>
  <si>
    <t>Izolacija freonsko cijevnog razvoda u vanjskom prostoru mineralnom vunom debljine 20 mm u oblozi od Al lima.</t>
  </si>
  <si>
    <t xml:space="preserve">  825  ×  125</t>
  </si>
  <si>
    <t>Dobava i isporuka, te montaža i spajanje ovjesne svjetiljke sa LED izvorima svjetlosti i direktno/indirektnom (67% direktna / 33% indirektna) distribucijom svjetlosti, dimenzija DxŠxV: 1430x53,8x90mm, te sa mehaničkom zaštitom IP20. Oznaka u projektu "S2"</t>
  </si>
  <si>
    <t>Ovjesna svjetiljka sa LED izvorima svjetlosti i direktno/indirektnom distribucijom svjetlosti, dimenzija DxŠxV: 1430x53,8x90mm ± 1mm, težine 3,5kg, uz moguće odstupanje ±2%;
- Kućište ekstrudiranog aluminija u bijeloj boji;</t>
  </si>
  <si>
    <t>- Optički sustava omogućuje direktno/indirektnu distribuciju svjetlosti u omjeru 67%/33% ili jednakovrijedno;</t>
  </si>
  <si>
    <t>- Donji, direktni dio optičkog sustava izveden od visoko reflektirajućeg aluminja, radi kvalitetnije kontrole iluminacije koja osigurava UGR&lt;19 sukladno normi HRN EN 12464-1 ili jednakovrijedno;</t>
  </si>
  <si>
    <t>- Gornji difuzor optičkog sustava izrađen od opalnog PMMA koji omogućava homogenu jednoličnu distribuciju svjetla, ili jednakovrijedno;</t>
  </si>
  <si>
    <r>
      <rPr>
        <sz val="10"/>
        <rFont val="Calibri"/>
        <family val="2"/>
        <charset val="238"/>
      </rPr>
      <t xml:space="preserve">- </t>
    </r>
    <r>
      <rPr>
        <sz val="10"/>
        <rFont val="Calibri"/>
        <family val="2"/>
        <charset val="238"/>
        <scheme val="minor"/>
      </rPr>
      <t>Elektronička LED DALI predspojna naprava, klase zaštite I, minimalno cosφ≥0.9, sa sustavom održavanja konstantnog svjetlosnog toka tijekom cijelog životnog vijeka svjetiljke, integrirana u kućište svjetiljke, spremna za priključak na mrežu napajana sa mrežnog priključka 220-240V AC 50-60 Hz;
- Minimalna efikasnost svjetiljke (LEF) 185 lm/W;</t>
    </r>
  </si>
  <si>
    <t xml:space="preserve">- Maksimalna instalirana ukupna snaga sustava 29W ± 2%;
- svjetlosni tok minimalno 5360lm ± 2%;
- Temperatura boje 4000K, CRI &gt;80 ili jednakovrijedno;
- Konzistentnost boje minimalno SDCM&lt;3 ili jednakovrijedno;
</t>
  </si>
  <si>
    <t>- Životni vijek LED izvora minimalno 72.000h L80F10 ili jednakovrijedno;
- Ambijentalna radna temperatura od -25°C do +25°C, uz moguće odstupanje ±2%;
- Minimalna mehanička zaštita IP20 prema HRN EN 60529+A1 ili jednakovrijedno;</t>
  </si>
  <si>
    <t>- Mora biti proizvedena prema normama HRN EN 60598-1:2015/Ispr.1:2016, HRN EN 62471, HRN EN 55015:2013/A1:2015, HRN EN 61000-3-3:2013/A1:2019, HRN EN 61347-2-13:2008/Ispr.1:2012, HRN EN 62386-102:2016/A1:2018:2016/A1:2018 ili jednakovrijedno, te svi relevantni podaci za ocjenu jednakovrijednosti moraju biti prezentirani sukladno HRN EN 13032-1 i HRN EN 13032-4 ili jednakovrijedno.</t>
  </si>
  <si>
    <t>Dobava i isporuka, te montaža i spajanje ovjesne svjetiljke sa LED izvorima svjetlosti,  direktno/indirektnom (67% direktna / 33% indirektna) distribucijom svjetlosti, dimenzija DxŠxV: 1430x53,8x90mm, te sa mehaničkom zaštitom IP20. Oznaka u projektu "S2 LS/PD"</t>
  </si>
  <si>
    <t>- Elektronička LED DALI predspojna naprava, klase zaštite I, minimalno cosφ≥0.9, sa sustavom održavanja konstantnog svjetlosnog toka tijekom cijelog životnog vijeka svjetiljke, integrirana u kućište svjetiljke, spremna za priključak na mrežu napajana sa mrežnog priključka 220-240V AC 50-60 Hz;</t>
  </si>
  <si>
    <t xml:space="preserve">- Minimalna efikasnost svjetiljke (LEF) 185 lm/W;
- Maksimalna instalirana ukupna snaga sustava 29W ± 2%;
- svjetlosni tok minimalno 5360lm ± 2%;
- Temperatura boje 4000K, CRI &gt;80 ili jednakovrijedno;
</t>
  </si>
  <si>
    <t xml:space="preserve">- Konzistentnost boje minimalno SDCM&lt;3 ili jednakovrijedno;
- Životni vijek LED izvora minimalno 72.000h L80f10 ili jednakovrijedno;
'- Ambijentalna radna temperatura od -25°C do +25°C, uz moguće odstupanje ±2%;
- Minimalna mehanička zaštita IP20 prema HRN EN 60529+A1 ili jednakovrijedno;
</t>
  </si>
  <si>
    <t xml:space="preserve">Ugradna svjetiljka sa LED izvorima svjetlosti i direktnom distribucijom svjetlosti, za ugradnju u g/k strop, dimenzija DxŠxV: 595x595x60mm ± 1mm, otvor za ugradnju dimenzija DxŠxV: 575x575mm, težine 3kg, uz moguće odstupanje ±2%;
- Kućište od emajliranog čeličnog lima u bijeloj boji;
- Optički sustav od mikrozrcalnog rastera sa dvostrukom mikroprabolikom, uzdužne i poprečne aluminijske lamele čistoće 99,9% koji osiguravaju UGR&lt;19 sukladno HRN EN 12464-1:2012 ili jednakovrijedno;
</t>
  </si>
  <si>
    <t xml:space="preserve">'- Elektronička DALI LED predspojna naprava, klase zaštite I, minimalno cosφ≥0.9, integrirana u kućište svjetiljke, spremna za priključak na mrežu napajana sa mrežnog priključka 220-240V AC 50-60 Hz;
- Minimalna efikasnost svjetiljke (LEF) 196 lm/W;
</t>
  </si>
  <si>
    <t xml:space="preserve">- Maksimalna instalirana ukupna snaga sustava 32,8W ± 2%;
- svjetlosni tok minimalno 6440lm ± 2%;
</t>
  </si>
  <si>
    <t>- Temperatura boje 4000K, CRI &gt;80 ili jednakovrijedno;</t>
  </si>
  <si>
    <t>- Konzistentnost boje minimalno SDCM&lt;3 ili jednakovrijedno;
- Životni vijek LED izvora minimalno 72.000h L80F10 ili jednakovrijedno;</t>
  </si>
  <si>
    <t>- Minimalna mehanička zaštita IP20 prema HRN EN 60529+A1 ili jednakovrijedno;
- Minimalna energetska kartica klase A+ prema EU 874/2012 ili jednakovrijedno;</t>
  </si>
  <si>
    <t xml:space="preserve">Ugradna svjetiljka sa LED izvorima svjetlosti i direktnom simetričnom distribucijom svjetlosti širine snopa svjetlosti 70°, za ugradnju u g/k strop, dimenzija DxŠxV: Ø250x105mm, dimenzije otvora u stropu DxŠxV: Ø225mm ± 1mm, težine 0.7kg, </t>
  </si>
  <si>
    <t>- Kućište od prešanog čeličnog lima obojenog bijelom termoepoksidnom bojom;
- Integrirani aluminijski fasetirani reflektor za bolju kontrolu blještanja;</t>
  </si>
  <si>
    <t>- Svjetiljka se isporučuje sa montažnim nosačima;</t>
  </si>
  <si>
    <t>- Optički sustav od aluminijskog rastera, sa direktnom simetričnom distribucijom svjetlosti širine snopa svjetlosti 70° koji osiguravaju UGR&lt;19 sukladno HRN EN 12464-1:2012 ili jednakovrijedno;</t>
  </si>
  <si>
    <t>- Elektronička DALI LED predspojna naprava, klase zaštite II, minimalno cosφ≥0.9, integrirana u kućište svjetiljke, spremna za priključak na mrežu napajana sa mrežnog priključka 220-240V AC 50-60 Hz;
- Minimalna efikasnost svjetiljke (LEF) 170 lm/W;</t>
  </si>
  <si>
    <t>- Maksimalna instalirana ukupna snaga sustava 16,6W  ± 2% ;
- svjetlosni tok minimalno 2836lm  ± 2%;</t>
  </si>
  <si>
    <t>- Konzistentnost boje minimalno SDCM&lt;3 ili jednakovrijedno;</t>
  </si>
  <si>
    <t>- Životni vijek LED izvora minimalno 55.000h L80 F10 ili jednakovrijedno;
- Ambijentalna radna temperatura od 0°C do 35°C, uz moguće odstupanje ±2%;</t>
  </si>
  <si>
    <t>- Minimalna mehanička zaštita IP40 IK07 prema HRN EN 60529+A1 odn. standardu HRN EN 62262 ili jednakovrijedno;</t>
  </si>
  <si>
    <t>- Minimalna energetska kartica klase A+ prema EU 874/2012 ili jednakovrijedno;</t>
  </si>
  <si>
    <t>Ugradna svjetiljka sa LED izvorima svjetlosti i direktnom simetričnom distribucijom svjetlosti širine snopa svjetlosti 70°, za ugradnju u g/k strop, dimenzija DxŠxV: 97x97x80mm ± 1mm, otvor za ugradnju dimenzija DxŠxV: 90x90mm, težine 0.4kg, uz moguće odstupanje ±2%;</t>
  </si>
  <si>
    <t>- Kućište od prešanog čeličnog lima obojenog bijelom termoepoksidnom bojom;
- Integrirani aluminijski fasetirani reflektor za bolju kontrolu bliještanja;
- Svjetiljka se isporučuje sa montažnim nosačima;</t>
  </si>
  <si>
    <t>- Optički sustav od poliranog facetirano aluminija, sa direktnom simetričnom distribucijom svjetlosti širine snopa svjetlosti 70° koji osiguravaju UGR&lt;19 sukladno HRN EN 12464-1:2012 ili jednakovrijedno;</t>
  </si>
  <si>
    <t>- Elektronička LED predspojna naprava, klase zaštite II, minimalno cosφ≥0.9, integrirana u kućište svjetiljke, spremna za priključak na mrežu napajana sa mrežnog priključka 220-240V AC 50-60 Hz;
- Minimalna efikasnost svjetiljke (LEF) 169 lm/W;</t>
  </si>
  <si>
    <t>- Maksimalna instalirana ukupna snaga sustava 11,4W ± 2%;
- svjetlosni tok minimalno 1930lm ± 2%;
- Temperatura boje 3000K, CRI &gt;80 ili jednakovrijedno;
- Konzistentnost boje minimalno SDCM&lt;3 ili jednakovrijedno;</t>
  </si>
  <si>
    <t>- Životni vijek LED izvora minimalno 60.000h L80 B10 ili jednakovrijedno;
- Ambijentalna radna temperatura od 0°C do 40°C, uz moguće odstupanje ±2%;</t>
  </si>
  <si>
    <t xml:space="preserve">- Minimalna mehanička zaštita IP44 prema HRN EN 60529+A1 ili jednakovrijedno;
</t>
  </si>
  <si>
    <t>- Mora biti proizvedena prema normama HRN EN 60598-1:2015/Ispr.1:2016, HRN EN 62471, HRN EN 55015:2013/A1:2015, HRN EN 61000-3-3:2013/A1:2019, HRN EN 61347-2-13:2008/Ispr.1:2012 ili jednakovrijedno, te svi relevantni podaci za ocjenu jednakovrijednosti moraju biti prezentirani sukladno HRN EN 13032-1 i HRN EN 13032-4 ili jednakovrijedno.</t>
  </si>
  <si>
    <t xml:space="preserve">Dobava i isporuka, montaža i spajanje ugradne svjetiljke sa LED izvorima svjetlosti direktnom simetričnom distribucijom svjetlosti širine snopa svjetlosti 45°, energetska kartica klase A+ prema EU 874/2012 ili jednakovriejdno, proizvedenog sukladno zahtjevima standarda proizvodnje HRN EN 60598-1:2009 - CEI 34.21 ili jednakovrijedno. Dimenzije DxŠxV: Ø100x90mm, dimenzije otvora u stropu DxŠxV: Ø90mm, težine 0,5kg, te sa mehaničkom zaštitom IP44, sukladno HRN EN 60529+A1 ili jednakovrijedno.  
          </t>
  </si>
  <si>
    <t>Ugradna svjetiljka sa LED izvorima svjetlosti i direktnom simetričnom distribucijom svjetlosti širine snopa svjetlosti 45°, za ugradnju u g/k strop, dimenzija DxŠxV: Ø100x90mm  ± 1mm, dimenzije otvora u stropu DxŠxV: Ø90mm, težine 0,5kg, uz moguće odstupanje ±2%;</t>
  </si>
  <si>
    <t>-Kućište od prešanog čeličnog lima obojenog bijelom termoepoksidnom bojom;
- Integrirani aluminijski facetirani reflektor za bolju kontrolu bliještanja;
- Svjetiljka se isporučuje sa montažnim nosačima;</t>
  </si>
  <si>
    <t>- Optički sustav od poliranog facetirano aluminija, sa direktnom simetričnom distribucijom svjetlosti širine snopa svjetlosti 45° koji osiguravaju UGR&lt;19 sukladno HRN EN 12464-1:2012 ili jednakovrijedno;</t>
  </si>
  <si>
    <t>- Maksimalna instalirana ukupna snaga sustava 11,4W±2%;
- svjetlosni tok minimalno 1930lm±2%;
- Temperatura boje 3000K, CRI &gt;80 ili jednakovrijedno;</t>
  </si>
  <si>
    <t>- Konzistentnost boje minimalno SDCM&lt;3 ili jednakovrijedno;
- Životni vijek LED izvora minimalno 60.000h L80 B10 ili jednakovrijedno;</t>
  </si>
  <si>
    <t>- Ambijentalna radna temperatura od 0°C do 40°C, uz moguće odstupanje ±2%;
- Minimalna mehanička zaštita IP44 prema HRN EN 60529+A1 ili jednakovrijedno;</t>
  </si>
  <si>
    <t>- Minimalna energetska kartica klase A+ prema EU 874/2012 ili jednakovrijedno;
- Mora biti proizvedena prema normama HRN EN 60598-1:2015/Ispr.1:2016, HRN EN 62471, HRN EN 55015:2013/A1:2015, HRN EN 61000-3-3:2013/A1:2019, HRN EN 61347-2-13:2008/Ispr.1:2012 ili jednakovrijedno, te svi relevantni podaci za ocjenu jednakovrijednosti moraju biti prezentirani sukladno HRN EN 13032-1 i HRN EN 13032-4 ili jednakovrijedno.</t>
  </si>
  <si>
    <t>Ugradna svjetiljka sa LED izvorima svjetlosti i direktnom simetričnom distribucijom svjetlosti širine snopa svjetlosti 70°, za ugradnju u g/k strop, dimenzija DxŠxV: Ø170x105mm ±1mm, dimenzije otvora u stropu DxŠxV: Ø145mm, težine 0.9kg, uz moguće odstupanje ±2%;
- Kućište od prešanog čeličnog lima obojenog bijelom termoepoksidnom bojom;
- Integrirani aluminijski facetirani reflektor za bolju kontrolu bliještanja;
- Svjetiljka se isporučuje sa montažnim nosačima;</t>
  </si>
  <si>
    <t>- Optički sustav od poliranog fasetiranog aluminija, sa direktnom simetričnom distribucijom svjetlosti širine snopa svjetlosti 70° koji osiguravaju UGR&lt;19 sukladno HRN EN 12464-1:2012 ili jednakovrijedno;</t>
  </si>
  <si>
    <t>- Elektronička DALI LED predspojna naprava, klase zaštite II, minimalno cosφ≥0.9, integrirana u kućište svjetiljke, spremna za priključak na mrežu napajana sa mrežnog priključka 220-240V AC 50-60 Hz;
- Minimalna efikasnost svjetiljke (LEF) 170lm/W;</t>
  </si>
  <si>
    <t>- Maksimalna instalirana ukupna snaga sustava 16,6W±2%;
- svjetlosni tok minimalno 2830lm±2%;
- Temperatura boje 4000K, CRI &gt;80 ili jednakovrijedno;
- Konzistentnost boje minimalno SDCM&lt;3 ili jednakovrijedno;</t>
  </si>
  <si>
    <t>- Životni vijek LED izvora minimalno 60.000h L80 B10 ili jednakovrijedno;
- Ambijentalna radna temperatura od 0°C do 35°C, uz moguće odstupanje ±2%;</t>
  </si>
  <si>
    <t>- Minimalna mehanička zaštita IP44 prema HRN EN 60529+A1 ili jednakovrijedno;
- Minimalna energetska kartica klase A+ prema EU 874/2012 ili jednakovrijedno;</t>
  </si>
  <si>
    <t>Ugradna svjetiljka sa LED izvorima svjetlosti i direktnom simetričnom distribucijom svjetlosti širine snopa svjetlosti 45°, za ugradnju u g/k strop, dimenzija DxŠxV: Ø170x105mm±1mm, dimenzije otvora u stropu DxŠxV: Ø145mm, težine 0.9kg, uz moguće odstupanje ±2%;
- Kućište od prešanog čeličnog lima obojenog bijelom termoepoksidnom bojom;;
- Integrirani aluminijski facetirani reflektor za bolju kontrolu bliještanja;
- Svjetiljka se isporučuje sa montažnim nosačima;</t>
  </si>
  <si>
    <t>- Optički sustav od poliranog fasetiranog aluminija, sa direktnom simetričnom distribucijom svjetlosti širine snopa svjetlosti 45° koji osiguravaju UGR&lt;19 sukladno HRN EN 12464-1:2012 ili jednakovrijedno;</t>
  </si>
  <si>
    <t>- Elektronička DALI LED predspojna naprava, klase zaštite II, minimalno cosφ≥0.9, integrirana u kućište svjetiljke, spremna za priključak na mrežu napajana sa mrežnog priključka 220-240V AC 50-60 Hz;
- Minimalna efikasnost svjetiljke (LEF) 161 lm/W;</t>
  </si>
  <si>
    <t>- Maksimalna instalirana ukupna snaga sustava 23,8W±2%;
- svjetlosni tok minimalno 3830lm±2%;
- Temperatura boje 4000K, CRI &gt;80 ili jednakovrijedno;
- Konzistentnost boje minimalno SDCM&lt;3 ili jednakovrijedno;</t>
  </si>
  <si>
    <t>- Životni vijek LED izvora minimalno 60.000h L80 B10 ili jednakovrijedno;
- Ambijentalna radna temperatura od 0°C do 35°C, uz moguće odstupanje ±2%;
- Minimalna mehanička zaštita IP44 prema HRN EN 60529+A1 ili jednakovrijedno;
- Minimalna energetska kartica klase A+ prema EU 874/2012 ili jednakovrijedno;</t>
  </si>
  <si>
    <t>- Mora biti proizvedena prema normama HRN EN 60598-1:2015/Ispr.1:2016, HRN EN 62471, HRN EN 55015:2013/A1:2015, HRN EN 61000-3-3:2013/A1:2019, HRN EN 61347-2-13:2008/Ispr.1:2012, HRN EN 62386-102:2016/A1:2018:2016/A1:2018 ili jednakovriejdno, te svi relevantni podaci za ocjenu jednakovrijednosti moraju biti prezentirani sukladno HRN EN 13032-1 i HRN EN 13032-4 ili jednakovrijedno.</t>
  </si>
  <si>
    <t>Ugradna svjetiljka sa LED izvorima svjetlosti i direktnom simetričnom distribucijom svjetlosti širine snopa svjetlosti 70°, za ugradnju u g/k strop, dimenzija DxŠxV: Ø170x105mm±1mm, dimenzije otvora u stropu DxŠxV: Ø145mm, težine 0.9kg, uz moguće odstupanje ±2%;</t>
  </si>
  <si>
    <t>- Kućište od prešanog čeličnog lima obojenog bijelom termoepoksidnom bojom;
- Integrirani aluminijski facetirani reflektor za bolju kontrolu bliještanja;
- Svjetiljka se isporučuje sa montažnim nosačima;</t>
  </si>
  <si>
    <t>- Elektronička DALI LED predspojna naprava, klase zaštite II, minimalno cosφ≥0.9, integrirana u kućište svjetiljke, spremna za priključak na mrežu napajana sa mrežnog priključka 220-240V AC 50-60 Hz;</t>
  </si>
  <si>
    <t>- Minimalna efikasnost svjetiljke (LEF) 161lm/W;
- Maksimalna instalirana ukupna snaga sustava 23,8W±2%;
- svjetlosni tok minimalno 3830lm±2%;
- Temperatura boje 4000K, CRI &gt;80 ili jednakovrijedno;
- Konzistentnost boje minimalno SDCM&lt;3 ili jednakovrijedno;</t>
  </si>
  <si>
    <t>- Mora biti proizvedena prema normama HRN EN 60598-1:2015/Ispr.1:2016, HRN EN 62471, HRN EN 55015:2013/A1:2015, HRN EN 61000-3-3:2013/A1:2019, HRN EN 61347-2-13:2008/Ispr.1:2012 ili jednakovriejdno, te svi relevantni podaci za ocjenu jednakovrijednosti moraju biti prezentirani sukladno HRN EN 13032-1 i HRN EN 13032-4 ili jednakovrijedno.</t>
  </si>
  <si>
    <t xml:space="preserve">Nadgradna svjetiljka sa LED izvorima svjetlosti i direktnom širokosnopnom distribucijom svjetlosti, dimenzija DxŠxV: Ø350x94mm ±1mm, težine 2,5kg, uz moguće odstupanje ±2%;
- Kućište od UV stabiliziranog polikarbonata , sa odličnim svojstvima disipacije temperature, sa vanjskim okvirom bojanim u sivu boju ili jednakovrijedno;
</t>
  </si>
  <si>
    <t>- Difuzor od polikarbonata;
- Elektronička DALI LED predspojna naprava, klase zaštite I, minimalno cosφ≥0.9, smještena pored kućišta svjetiljke, spremna za priključak na mrežu napajana sa mrežnog priključka 220-240V AC 50-60 Hz;
- Svjetiljka je ožičena i pripremljena za prolazno ožičenje;</t>
  </si>
  <si>
    <t>- Minimalna efikasnost svjetiljke (LEF) 182m/W;
- Maksimalna instalirana ukupna snaga sustava 17,8W±2%;
- svjetlosni tok minimalno 3240lm±2%;</t>
  </si>
  <si>
    <t>- Temperatura boje 4000K, CRI &gt;80 ili jednakovrijedno;
- Konzistentnost boje minimalno SDCM&lt;3 ili jednakovrijedno;</t>
  </si>
  <si>
    <t>- Životni vijek LED izvora minimalno 60.000h L80 B10 ili jednakovrijedno;
- Ambijentalna radna temperatura od -25°C do 30°C</t>
  </si>
  <si>
    <t>- Minimalna mehanička zaštita IP65 prema HRN EN 60529+A1 ili jednakovrijedno;
- Mora biti proizvedena prema normama HRN EN 60598-1:2015/Ispr.1:2016, HRN EN 62471, HRN EN 55015:2013/A1:2015, HRN EN 61000-3-3:2013/A1:2019, HRN EN 61347-2-13:2008/Ispr.1:2012, HRN EN 62386-102:2016/A1:2018:2016/A1:2018 ili jednakovrijedno, te svi relevantni podaci za ocjenu jednakovrijednosti moraju biti prezentirani sukladno HRN EN 13032-1 i HRN EN 13032-4 ili jednakovrijedno.</t>
  </si>
  <si>
    <t>Dobava i isporuka, te montaža i spajanje ugradne svjetiljke sa LED izvorima svjetlosti i direktnom simetričnom distribucijom, sa kutom emisije svjetlosti od 58°, dimenzija DxŠxV: Ø135xx80mm, te sa mehaničkom zaštitom IP67 IK07.</t>
  </si>
  <si>
    <t>Ugradna svjetiljka sa LED izvorima svjetlosti i direktnom simetričnom distribucijom svjetlosti, dimenzija DxŠxV: Ø135x80mm±1mm, dimenzije otvora u stropu DxŠxV: Ø126mm, težine 1,5kg, uz moguće odstupanje ±2%;
- Kućište od lijevanog aluminija, aluminijske legure i nehrđajućeg čelika, sa inox AISI 316L prstenom</t>
  </si>
  <si>
    <t>- Reflektor izrađen od čistog anodiziranog aluminija, sa direktnom simetričnom distribucijom, sa kutom emisije svjetlosti od 58°, uz moguće odstupanje ±2%;</t>
  </si>
  <si>
    <t>- Difuzor od transparentnog sigurnosnog kaljenog stakla;
- Elektronička LED predspojna naprava, minimalno cosφ≥0.9, napajana sa mrežnog priključka 220-240V 0/50-60 Hz, 220-240V 0/50-60 Hz (DC 176-276V), minimalne mehaničke zaštite IP65, predviđena za prolazno ožičenje Ø4-10mm, uz moguće odstupanje ±2%;
- Minimalna efikasnost svjetiljke (LEF) 120 lm/W;</t>
  </si>
  <si>
    <t>- Maksimalna instalirana ukupna snaga sustava 18W±2%;
- svjetlosni tok minimalno 2172lm±2%;
- Temperatura boje 3000K, CRI &gt;80 ili jednakovrijedno;
- Konzistentnost boje minimalno SDCM&lt;3 ili jednakovrijedno;</t>
  </si>
  <si>
    <t>- Životni vijek LED izvora minimalno 100.000h L80 B10 pri 25°C ili jednakovrijedno;
- Minimalna mehanička zaštita IP67 IK07 prema HRN EN 60529+A1 odn. standardu HRN EN 62262 ili jednakovrijedno;</t>
  </si>
  <si>
    <t>- Svjetiljka mora biti proizvedena sukladno ENEC VDE ili jednakovrijedno;</t>
  </si>
  <si>
    <t xml:space="preserve">Nadgradna zidna svjetiljka sa LED izvorima svjetlosti i direktno/indirektnom distribucijom svjetlosti, dimenzija DxŠxV: 580x40x80mm±1mm, težine 0.9kg, uz moguće odstupanje ±2%;
- Kućište od ekstrudiranog anodiziranog aluminija, bojanog u sivoj boji;
- Optički sustava od opalnog glatkog polikarbonata koji omogućuje direktno/indirektnu distribuciju svjetlosti u omjeru 67%/33% ili jednakovrijedno;
</t>
  </si>
  <si>
    <t>- Elektronička LED predspojna naprava, klase zaštite I, minimalno cosφ≥0.9, integrirana u kućište svjetiljke, spremna za priključak na mrežu napajana sa mrežnog priključka 220-240V AC 50-60 Hz;
- Minimalna efikasnost svjetiljke (LEF) 193 lm/W;</t>
  </si>
  <si>
    <t>- Maksimalna instalirana ukupna snaga sustava 8,2W±2%;
- svjetlosni tok minimalno 1583lm±2%;
- Temperatura boje 4000K, CRI &gt;80 ili jednakovrijedno;
- Konzistentnost boje minimalno SDCM&lt;3 ili jednakovrijedno;</t>
  </si>
  <si>
    <t>- Životni vijek LED izvora minimalno 72.000h L80F10 (Tq 35°C) ili jednakovrijedno;
- Ambijentalna radna temperatura od 10°C do +35°C, uz moguće odstupanje ±2%;
- Minimalna mehanička zaštita IP44 prema HRN EN 60529+A1 odn. standardu HRN EN 62262 ili jednakovrijedno;</t>
  </si>
  <si>
    <t>- Minimalna energetska kartica klase A++ prema EU 874/2012 ili jednakovrijedno;
- Svjetiljka mora biti proizvedena sukladno ENEC10 VDE ili jednakovrijedno;</t>
  </si>
  <si>
    <t>Dobava i isporuka, te montaža i spajanje nadgradne zidne svjetiljke sa LED izvorima svjetlosti i direktno/indirektnu distribuciju svjetlosti u omjeru 67% / 33%, dimenzija DxŠxV: 580x40x80mm, težine 0.9kg, te sa mehaničkom zaštitom IP44. Oznaka u projektu "S22 3000K"</t>
  </si>
  <si>
    <t>Nadgradna zidna svjetiljka sa LED izvorima svjetlosti i direktno/indirektnom distribucijom svjetlosti, dimenzija DxŠxV: 580x40x80mm ±1mm, težine 0.9kg, uz moguće odstupanje ±2%;
- Kućište od ekstrudiranog anodiziranog aluminija, bojanog u sivoj boji;
- Optički sustava od opalnog glatkog polikarbonata koji omogućuje direktno/indirektnu distribuciju svjetlosti u omjeru 67%/33% ili jednakovrijedno;</t>
  </si>
  <si>
    <t>- Elektronička LED predspojna naprava, klase zaštite I, minimalno cosφ≥0.9, integrirana u kućište svjetiljke, spremna za priključak na mrežu napajana sa mrežnog priključka 220-240V AC 50-60 Hz;
- Minimalna efikasnost svjetiljke (LEF) 183lm/W;</t>
  </si>
  <si>
    <t>- Maksimalna instalirana ukupna snaga sustava 8,2W±2%;
-  svjetlosni tok minimalno 1505lm±2%;
- Temperatura boje 3000K, CRI &gt;80 ili jednakovrijedno;
- Konzistentnost boje minimalno SDCM&lt;3 ili jednakovrijedno;
- Životni vijek LED izvora minimalno 72.000h L80 F10 (Tq 35°C) ili jednakovrijedno;</t>
  </si>
  <si>
    <t>- Ambijentalna radna temperatura od 10°C do +35°C, uz moguće odstupanje ±2%;
- Minimalna mehanička zaštita IP44 prema HRN EN 60529+A1 odn. standardu HRN EN 62262 ili jednakovrijedno;
- Minimalna energetska kartica klase A++ prema EU 874/2012 ili jednakovrijedno;
- Svjetiljka mora biti proizvedena sukladno ENEC10 VDE ili jednakovrijedno;</t>
  </si>
  <si>
    <t xml:space="preserve">Nadgradna zidna svjetiljka sa LED izvorima svjetlosti i direktno/indirektnom distribucijom svjetlosti, dimenzija DxŠxV: 1140x40x80mm±1mm, težine 1.7kg, uz moguće odstupanje ±2%;
- Kućište od ekstrudiranog anodiziranog aluminija, bojanog u sivoj boji;
- Optički sustava od opalnog glatkog polikarbonata koji omogućuje direktno/indirektnu distribuciju svjetlosti u omjeru 67%33% ili jednakovrijedno;
</t>
  </si>
  <si>
    <t>- Elektronička LED predspojna naprava, klase zaštite I, minimalno cosφ≥0.9, integrirana u kućište svjetiljke, spremna za priključak na mrežu napajana sa mrežnog priključka 220-240V AC 50-60 Hz;
- Minimalna efikasnost svjetiljke (LEF) 193 lm/W;
- Maksimalna instalirana ukupna snaga sustava 16,4W±2%;
- svjetlosni tok minimalno 3166lm±2%;
- Temperatura boje 4000K, CRI &gt;80 ili jednakovrijedno;</t>
  </si>
  <si>
    <t>- Konzistentnost boje minimalno SDCM&lt;3 ili jednakovrijedno;
- Životni vijek LED izvora minimalno 72.000h L80 F10 (Tq 35°C) ili jednakovrijedno;
- Ambijentalna radna temperatura od 10°C do +35°C, uz moguće odstupanje ±2%;
- Minimalna mehanička zaštita IP44 prema HRN EN 60529+A1 odn. standardu HRN EN 62262 ili jednakovrijedno;</t>
  </si>
  <si>
    <t>Dobava i isporuka, te montaža i spajanje nadgradne zidne svjetiljke sa LED izvorima svjetlosti i direktno/indirektnu distribuciju svjetlosti u omjeru 67% / 33%, dimenzija DxŠxV: 1140x40x80mm, težine 1.7kg, te sa mehaničkom zaštitom IP44. Oznaka u projektu "S23 3000K"</t>
  </si>
  <si>
    <t xml:space="preserve">Nadgradna zidna svjetiljka sa LED izvorima svjetlosti i direktno/indirektnom distribucijom svjetlosti, dimenzija DxŠxV: 1140x40x80mm±1mm, težine 1.7kg, uz moguće odstupanje ±2%;
- Kućište od ekstrudiranog anodiziranog aluminija, bojanog u sivoj boji;
- Optički sustava od opalnog glatkog polikarbonata koji omogućuje direktno/indirektnu distribuciju svjetlosti u omjeru 67%/33% ili jednakovrijedno;
</t>
  </si>
  <si>
    <t>- Elektronička LED predspojna naprava, klase zaštite I, minimalno cosφ≥0.9, integrirana u kućište svjetiljke, spremna za priključak na mrežu napajana sa mrežnog priključka 220-240V AC 50-60 Hz;
- Minimalna efikasnost svjetiljke (LEF) 183 lm/W;
- Maksimalna instalirana ukupna snaga sustava 16,4W±2%;
- svjetlosni tok minimalno 3010lm±2%;
- Temperatura boje 3000K, CRI &gt;80 ili jednakovrijedno;</t>
  </si>
  <si>
    <t xml:space="preserve">Ugradna svjetiljka sa LED izvorima svjetlosti i direktnom distribucijom svjetlosti, za ugradnju u g/k strop, dimenzija DxŠxV: 595x595x91,5mm±1mm, otvor za ugradnju dimenzija DxŠxV: 575x575mm, težine 5.3kg, uz moguće odstupanje ±2%;
- Kućište od čeličnog lima, bojanog u bijeloj boji, koje se isporučuje komplet sa priborom za ugradnju u g/k strop;
</t>
  </si>
  <si>
    <t>- Optički sustav od mikroprizmatične ploče izrađene od akrilnog stakla, radi kvalitetnije kontrole luminancije i bliještanja u svim smjerovima (VDU 65° &lt; 3000 cd/m²) koja osigurava UGR&lt;19 sukladno normi HRN EN 12464-1 ili jednakovrijedno;
- Elektronička LED predspojna naprava, klase zaštite I, minimalno cosφ≥0.9, spremna za priključak na mrežu napajana sa mrežnog priključka 220-240V AC 50-60 Hz;
- Minimalna efikasnost svjetiljke (LEF) 186 lm/W;</t>
  </si>
  <si>
    <t>- Maksimalna instalirana ukupna snaga sustava 28,8W±2%;
- svjetlosni tok minimalno 5360lm±2%;
- Temperatura boje 4000K, CRI &gt;80 ili jednakovrijedno;
- Konzistentnost boje minimalno SDCM&lt;3 ili jednakovrijedno;</t>
  </si>
  <si>
    <t>- Životni vijek LED izvora minimalno 72.000h L80 F10 (Tq 35°C) ili jednakovrijedno;
- Ambijentalna radna temperatura od 10°C do +35°C, uz moguće odstupanje ±2%;
- Minimalna mehanička zaštita IP55 prema HRN EN 60529+A1 ili jednakovrijedno;
- Minimalna energetska kartica klase A+ prema EU 874/2012 ili jednakovrijedno;
- Svjetiljka mora biti proizvedena sukladno ENEC10 VDE ili jednakovrijedno;</t>
  </si>
  <si>
    <t>- Svjetiljka mora posjedovat certifikat da zadovoljava HACCP-sustav DIN 10500 i minimalno zadovoljavati uvjete International Food Standard (IFS) Vers. 6 and/or BRC Global Standard Food Vers 8 certifikata ili jednakovrijedno;</t>
  </si>
  <si>
    <t>Nadgradna svjetiljka sa LED izvorima svjetlosti i direktnom distribucijom svjetlosti, dimenzija DxŠxV: 1260x70x68mm±1mm, težine  1.45kg, uz moguće odstupanje ±2%;
- Kućište od glatkog polikarbonata bojanog u sivu boju ili jednakovrijedno;</t>
  </si>
  <si>
    <t>- Elektronička LED predspojna naprava, klase zaštite I, minimalno cosφ≥0.9, integrirana u kućište svjetiljke, spremna za priključak na mrežno napajanje 220-240V AC 50-60 Hz preko bočno pričvršćenog priključka sa 5-polnim konektorom, predviđenim za prolazno ožičenje;
- Minimalna efikasnost svjetiljke (LEF) 186 lm/W;</t>
  </si>
  <si>
    <t>- Maksimalna instalirana ukupna snaga sustava 23,4W±2%;
- svjetlosni tok minimalno 4360lm±2%;
- Temperatura boje 4000K, CRI &gt;80 ili jednakovrijedno;
- Životni vijek LED izvora minimalno 72.000h L80 f10 (Tq 45°C) ili jednakovrijedno;
- Ambijentalna radna temperatura od 10°C do +35°C, uz moguće odstupanje ±2%;
- Minimalna mehanička zaštita IP65 IK08 prema HRN EN 60529+A1 odn. standardu HRN EN 62262 ili jednakovrijedno;</t>
  </si>
  <si>
    <t>- Minimalna energetska kartica klase A+ prema EU 874/2012 ili jednakovrijedno;
- Svjetiljka mora posjedovat certifikat da zadovoljava HACCP-sustav DIN 10500 ili jednakovrijedno;</t>
  </si>
  <si>
    <t xml:space="preserve">Dobava i isporuka, montaža i spajanje ugradne zidne svjetiljke za ugradnju u originalnu instalacijsku kutiju od nehrđajućeg čelika, sa LED izvorima svjetlosti i asimetričnom distribucijom svjetlosti, mehaničke zaštite IP65 IK09, sukladno HRN EN 60529+A1 ili jednakovrijedno.  
          </t>
  </si>
  <si>
    <t>Ugradna zidna svjetiljka za ugradnju u originalnu instalacijsku kutiju od nehrđajućeg čelika sa asimetričnom karakteristikom distribucije svjetlosti, dimenzije svjetiljke DxŠxV: 200x200x57mm±1mm;
- Kućište izrađenog od aluminija, višeslojno elektrostatsko bojanje epoksi-poliesterskim prahom u sivu boju;
- Transparentni difuzor od ravnog kaljenog stakla, iznutra matiran ili jednakovrijedno;
- Elektronička LED predspojna naprava, klase zaštite I, minimalno cosφ≥0.9, spremna za priključak na mrežu napajana sa mrežnog priključka 220-240V AC 50-60 Hz;</t>
  </si>
  <si>
    <t>- Isporučuje se ožičena H07RN-F kabelom minimalne dužine 0,5 m i priključnim konektorom minimalne mehaničke zaštite IP67 ili jednakovrijedno;
- Isporučuje se sa vijcima od nehrđajućeg čelika za zaštitu od krađe ili jednakovrijedno;
- Maksimalna instalirana ukupna snaga sustava 8,7W±2%;
- Minimalno svjetlosnog toka svjetiljke 1101m±2%;</t>
  </si>
  <si>
    <t>- Temperatura boje 3000K, minimalno CRI &gt;90;
- Životni vijek LED izvora minimalno 60000h L80 B10;
- Ambijentalna radna temperatura od -20°C do +35°C, uz moguće odstupanje ±2%;
- Minimalna mehanička zaštita IP65 IK09 prema HRN EN 60529+A1 odn. standardu HRN EN 62262 ili jednakovrijedno;</t>
  </si>
  <si>
    <t xml:space="preserve">Dobava i isporuka, montaža i spajanje ugradne podne svjetiljke za ugradnju u originalnu instalacijsku kutiju od nehrđajućeg čelika, sa LED izvorima svjetlosti i asimetričnom distribucijom svjetlosti, mehaničke zaštite IP67 IK10, sukladno HRN EN 60529+A1 ili jednakovrijedno.  
          </t>
  </si>
  <si>
    <t>Ugradna zidna svjetiljka za ugradnju u originalnu instalacijsku drenažnu kutiju od tehnopolimera sa eliptičnom karakteristikom distribucije svjetlosti, dimenzije svjetiljke DxŠxV: 397x397x130mm, dimenzije ugradne kutije DxŠxV: 384x384x127mm uz moguće odstupanje ±2%;
- Kućište izrađenog od visokosjajnog INOX-a, nehrđajućeg čelika ili jednakovrijedno;</t>
  </si>
  <si>
    <t>- Optički sustav sastoji se od 3 reda LED pogona sa eliptičnim lećama sa snopom emisije pod kutom 10°x45°, sa mogućnošću pojedinačnog podešavanja nagiba, odn. inkliniranja optike ±10°, zaštićenog pločom od kaljenog stakla debljine minimalno 12mm ili jednakovrijedno;
- Elektronička LED predspojna naprava, klase zaštite I, minimalno cosφ≥0.9, spremna za priključak na mrežu napajana sa mrežnog priključka 220-240V AC 50-60 Hz;
- Isporučuje se ožičena H07RN-F kabelom minimalne dužine 0,5 m i priključnim konektorom minimalne mehaničke zaštite IP67 ili jednakovrijedno;</t>
  </si>
  <si>
    <t>- Elektronička LED predspojna naprava, klase zaštite I, minimalno cosφ≥0.9, spremna za priključak na mrežu napajana sa mrežnog priključka 220-240V AC 50-60 Hz;
- Isporučuje se ožičena H07RN-F kabelom minimalne dužine 0,5 m i priključnim konektorom minimalne mehaničke zaštite IP67 ili jednakovrijedno;</t>
  </si>
  <si>
    <t>- Svjetiljka mora imati instaliran zaštitni sustav od infiltracije vode;
- Maksimalna instalirana ukupna snaga sustava 20W±2%;
- Minimalno ukupnog svjetlosnog toka svjetiljke 1530m±2%;
- Temperatura boje 3000K, minimalno CRI &gt;70;
- Životni vijek LED izvora minimalno 50000h L80 B10;
- Ambijentalna radna temperatura od -20°C do +40°C, uz moguće odstupanje ±2%;</t>
  </si>
  <si>
    <t>- Minimalna mehanička zaštita IP66 IK10 prema HRN EN 60529+A1 odn. standardu HRN EN 62262 ili jednakovrijedno;
- Svjetiljka podnosi statički pritisak maksimalno 28kN prema HR EN 60598-2-13, maksimalni pritisak vozila u kretnji 50kN, te je prikladna za ugradnju u kolnike i parkirališta sukladno normi HRN EN 60598-2-13:2008/A1:2012 ili jednakovrijedno;
- Minimalna energetska kartica klase A+ prema EU 874/2012 ili jednakovrijedno;</t>
  </si>
  <si>
    <t xml:space="preserve">Nadgradna stolna radna svjetiljka sa LED izvorima svjetlosti, dimenzija baze DxŠxV: 185x185mm, visina vertikalnog nosača 655mm,  ukupne težine 1kg, uz moguće odstupanje ±2%;
- Kućište izrađenog od aluminija, završne obrade u crnoj boji ili jednakovrijedno;
</t>
  </si>
  <si>
    <t>- Optički sustav sastoji se od polimetakrilat, sa mogućnošću pojedinačnog podešavanja nagiba ili jednakovrijedno;
- Elektronička LED predspojna naprava, sa mogućnošću regulacije intenziteta svjetlosti, spremna za priključak na mrežu napajana sa mrežnog priključka 220-240V AC 50-60 Hz;
- Maksimalna instalirana ukupna snaga sustava 10W±2%;</t>
  </si>
  <si>
    <t>- Minimalno ukupnog izlaznog svjetlosnog toka svjetiljke 750m±2%;
- Temperatura boje u rasponu od 3000K, minimalno CRI &gt;80;
- Životni vijek LED izvora minimalno 25000h L80 B10;
- Minimalna mehanička zaštita IP20 prema HRN EN 60529+A1 ili jednakovrijedno;</t>
  </si>
  <si>
    <t xml:space="preserve">Dobava i isporuka, te montaža i spajanje i spajanje uređaja za napajanje komunikacijske mreže, komunikacijski protokol prema normi HRN EN 50090-1:2012 ili jednakovrijedno. Elektronički uređaj je napajan sa mrežnog priključka 220-240V 50-60 Hz. Radna ambijentalna temperatura u rasponu -20°C do +60°C. Nominalni napon 220-240V 50/60Hz, sekundarni napon 15.3~18.7 Vdc, uz moguće odstupanje ±2%. Izlazna struja na sekundaru 240mA, izlazna snaga na sekundaru 3.84W, uz moguće odstupanje ±2%. Vrsta zaštite: Stalno ograničavanje struje, automatski se oporavlja nakon uklanjanja stanja greške ili jednakovrijedno. </t>
  </si>
  <si>
    <t>Uređaj mora biti proizveden sukladno ENEC10 VDE ili jednakovrijedno, te mora zadovoljavati standarde HRN EN 62386-101:2016/A1:2018, HRN EN 63044-1:2017, te HRN EN 55015:2013/A1:2015, HRN EN 61000-3-3:2013/A1:2019, HRN EN 61547:2012, nkHRN EN 61000-3-2/F2 ili jednakovrijedno, te svi relevantni podaci za ocjenu jednakovrijednosti moraju biti prezentirani sukladno HRN EN 15232-1:2017, HRN EN 15193:2008 i HRN EN 15193:2008/Ispr.1:2011 ili jednakovrijedno. Minimalna mehanička zaštita napajačkog sklopa je IP20 prema HRN EN 60529 ili jednakovrijedno. Dimenzije elektroničkog uređaja VxŠxD: 145x38x22mm, uz moguće odstupanje ±2%.</t>
  </si>
  <si>
    <t xml:space="preserve">Dobava i isporuka, te montaža i spajanje i spajanje USB uređaja za povezivanje i programiranje komunikacijske mreže, komunikacijski protokol prema normi HRN EN 50090-1:2012 ili jednakovrijedno. Elektronički uređaj, maksimalne potrošnje 6mA, napajan je sa komunikacijske mreže, istosmjernim naponom 15.3~18.7 Vdc, uz moguće odstupanje ±2%. Izlazna struja na sekundaru 240mA, izlazna snaga na sekundaru 3.84W, uz moguće odstupanje ±2%. </t>
  </si>
  <si>
    <t>Uređaj mora zadovoljavati standarde HRN EN 62386-101:2016/A1:2018, HRN EN 63044-1:2017, te HRN EN 55015:2013/A1:2015, HRN EN 61000-3-3:2013/A1:2019, HRN EN 61547:2012, nkHRN EN 61000-3-2/F2 ili jednakovrijedno, te svi relevantni podaci za ocjenu jednakovrijednosti moraju biti prezentirani sukladno HRN EN 15232-1:2017, HRN EN 15193:2008 i HRN EN 15193:2008/Ispr.1:2011 ili jednakovrijedno. Minimalna mehanička zaštita napajačkog sklopa je IP20 prema HRN EN 60529 ili jednakovrijedno.</t>
  </si>
  <si>
    <t xml:space="preserve">Ugradni stropni kontroler visoke osjetljivosti za mjerenje ambijentalnog svjetla, sa detekcijom prisutnosti i pokreta 360°, sa velikim obuhvatom detekcije roto-simetrične karakteristike, te s mogućnošću automatskog adresiranja do 64 digitalne adresabilne elektroničke predspojne naprave, s segmentiranom kontrolom preko 4 grupe, dimenzije svjetiljke DxŠxV: Ø 117x100 mm, dimenzije otvora u stropu za ugradnju DxŠxV: Ø 98x100 mm uz moguće odstupanje ±2%;
- UV stabilno polikarbonatno kućište bijele boje, ili jednakovrijedno;
</t>
  </si>
  <si>
    <t>- Zona detekcije u rasponu od minimalno Ø24m poprečno, minimalno Ø8m prema zoni, minimalno Ø6.4m malih pokreta, uz moguće odstupanje ±2%;
- Zona obuhvata detekcije minimalno 450m2 uz moguće odstupanje ±2%;
- Minimalni raspon foto-osjetljivosti &lt;10 lx do&gt; 2000 lx uz moguće odstupanje ±2%;
- Mogućnost automatskog adresiranja do 64 digitalne adresabilne elektroničke predspojne naprave, s segmentiranom kontrolom preko 4 grupe, ili jednakovrijedno;</t>
  </si>
  <si>
    <t>- Mogućnost programiranja minimalno 3 zone rasvjete, ili jednakovrijedno;
- Zatezno vrijeme minimalno 1 min maksimalno 150 min, ili jednakovrijedno;
- Kontroler mora posjedovati funkciju za podešavanja orijentacijske rasvjete u nivou od 10% do 30% / OFF / 5min - 60min / ∞, ili jednakovrijedno;</t>
  </si>
  <si>
    <t>- Minimalno jedan kanal namijenjen za HVAC do 2300W cosφ ≥1, odnosno do 1150VA cosφ ≥0,5, ili jednakovrijedno;
- Tip HVAC kontakta: 1x μ-kontakt, NO kontakt za omsko opterećenje, zatezno vrijeme 5 min - 120 min, pulsno paljenje;
- Kontroler je napajan sa mrežnog priključka 220-240V AC 50-60 Hz;
- Ambijentalna radna temperatura od -25°C do +50°C, uz moguće odstupanje ±2%;</t>
  </si>
  <si>
    <t>- Minimalna mehanička zaštita IP20 prema HRN EN 60529+A1 ili jednakovrijedno;
- Uređaj mora biti proizvedena prema normama HRN EN 62386-101:2016/A1:2018, HRN EN 63044-1:2017, HRN EN 55015:2013/A1:2015, HRN EN 61000-3-3:2013/A1:2019 ili jednakovrijedno, te svi relevantni podaci za ocjenu jednakovrijednosti moraju biti prezentirani sukladno HRN EN 15232-1:2017, HRN EN 15193:2008 i HRN EN 15193:2008/Ispr.1:2011 ili jednakovrijedno.</t>
  </si>
  <si>
    <t xml:space="preserve">Ugradni stropni senzor visoke osjetljivosti za mjerenje ambijentalnog svjetla, sa detekcijom prisutnosti i pokreta 360°, sa velikim obuhvatom detekcije roto-simetrične karakteristike, u zavisnoj vezi kao ekstenzija sa glavnim kontrolerom, dimenzije svjetiljke DxŠxV: Ø103x100 mm, dimenzije otvora u stropu za ugradnju DxŠxV: Ø 64x100 mm uz moguće odstupanje ±2%;
- UV stabilno polikarbonatno kućište bijele boje, ili jednakovrijedno;
</t>
  </si>
  <si>
    <t>- Zona detekcije u rasponu od minimalno Ø24m poprečno, minimalno Ø8m prema zoni, minimalno Ø6.4m malih pokreta, uz moguće odstupanje ±2%;
- Zona obuhvata detekcije minimalno 450m2 uz moguće odstupanje ±2%;
- Minimalni raspon foto-osjetljivosti &lt;10 lx do&gt; 2000 lx uz moguće odstupanje ±2%;</t>
  </si>
  <si>
    <t>- Kontroler je napajan sa mrežnog priključka 220-240V AC 50-60 Hz;
- Ambijentalna radna temperatura od -25°C do +50°C, uz moguće odstupanje ±2%;
- Minimalna mehanička zaštita IP20 prema HRN EN 60529+A1 ili jednakovrijedno;</t>
  </si>
  <si>
    <t>- Uređaj mora biti proizvedena prema normama HRN EN 62386-101:2016/A1:2018, HRN EN 63044-1:2017, HRN EN 55015:2013/A1:2015, HRN EN 61000-3-3:2013/A1:2019 ili jednakovrijedno, te svi relevantni podaci za ocjenu jednakovrijednosti moraju biti prezentirani sukladno HRN EN 15232-1:2017, HRN EN 15193:2008 i HRN EN 15193:2008/Ispr.1:2011 ili jednakovrijedno.</t>
  </si>
  <si>
    <t>Ugradni stropni senzor visoke osjetljivosti za mjerenje ambijentalnog svjetla, sa detekcijom prisutnosti i pokreta 360°, sa velikim obuhvatom detekcije elipsoidne karakteristike, namijenjen za hodnike, za upravljanje digitalnim adresabilnim elektroničkim predspojnim napravama, sa velikom zonom obuhvata elipsoidne karakteristike, dimenzije svjetiljke DxŠxV: Ø97x103mm, dimenzije otvora u stropu za ugradnju DxŠxV: Ø 64x100mm uz moguće odstupanje ±2%;
- UV stabilno polikarbonatno kućište bijele boje, ili jednakovrijedno;
- Zona detekcije u rasponu od minimalno Ø40m poprečno, minimalno Ø20m prema zoni, uz moguće odstupanje ±2%;</t>
  </si>
  <si>
    <t>- Zona obuhvata detekcije minimalno 250m2, uz moguće odstupanje ±2%;
- Minimalni raspon foto-osjetljivosti &lt;10lx do &gt;2000lx, uz moguće odstupanje ±2%;
- Zatezno vrijeme minimalno 1 min maksimalno 30 min, ili jednakovrijedno;
- Senzor mora posjedovati funkciju za podešavanja orijentacijske rasvjete u nivou od 10% do 30% / OFF / 5min - 60min / ∞, ili jednakovrijedno;
- Senzor je napajan sa mrežnog priključka 220-240V AC 50-60 Hz;</t>
  </si>
  <si>
    <t>- Ambijentalna radna temperatura od -25°C do +50°C, uz moguće odstupanje ±2%;
- Minimalna mehanička zaštita IP20 prema HRN EN 60529+A1 ili jednakovrijedno;
- Uređaj mora biti proizvedena prema normama HRN EN 62386-101:2016/A1:2018, HRN EN 63044-1:2017, HRN EN 55015:2013/A1:2015, HRN EN 61000-3-3:2013/A1:2019 ili jednakovrijedno, te svi relevantni podaci za ocjenu jednakovrijednosti moraju biti prezentirani sukladno HRN EN 15232-1:2017, HRN EN 15193:2008 i HRN EN 15193:2008/Ispr.1:2011 ili jednakovrijedno.</t>
  </si>
  <si>
    <t xml:space="preserve">Ugradni stropni senzor visoke osjetljivosti za mjerenje ambijentalnog svjetla, sa detekcijom prisutnosti i pokreta 360°, sa velikim obuhvatom detekcije elipsoidne karakteristike, namijenjen za hodnike, u zavisnoj vezi kao ekstenzija sa glavnim senzorom, dimenzije svjetiljke DxŠxV: Ø97x103mm, dimenzije otvora u stropu za ugradnju DxŠxV: Ø 64x100mm uz moguće odstupanje ±2%;
- UV stabilno polikarbonatno kućište bijele boje, ili jednakovrijedno;
- Zona detekcije u rasponu od minimalno Ø40m poprečno, minimalno Ø20m prema zoni, uz moguće odstupanje ±2%;
</t>
  </si>
  <si>
    <t>- Zona obuhvata detekcije minimalno 250m2, uz moguće odstupanje ±2%;
- Interval pulsa detekcije u rasponu od 2 do 9 sekundi, ili jednakovrijedno;
- Senzor je napajan sa mrežnog priključka 220-240V AC 50-60 Hz;
- Ambijentalna radna temperatura od -25°C do +50°C, uz moguće odstupanje ±2%;
- Minimalna mehanička zaštita IP20 prema HRN EN 60529+A1 ili jednakovrijedno;</t>
  </si>
  <si>
    <t>Dobava, montaža i spajanje ugradnog senzora visoke osjetljivosti za mjerenje ambijentalnog svjetla, sa detekcijom prisutnosti i pokreta 360°, sa velikim obuhvatom detekcije roto-simetrične karakteristike, za upravljanje digitalnim adresabilnim elektroničkim predspojnim napravama kojima se može prigušiti nivo rasvijetljenosti, mehaničke zaštite IP20, sukladno HRN EN 60529+A1 ili jednakovrijedno. Oznaka u projektu "PD4-M DALI"</t>
  </si>
  <si>
    <t xml:space="preserve">Ugradni stropni senzor visoke osjetljivosti za mjerenje ambijentalnog svjetla, sa detekcijom prisutnosti i pokreta 360°, sa velikim obuhvatom detekcije roto-simetrične karakteristike, za upravljanje digitalnim adresabilnim elektroničkim predspojnim napravama, dimenzije svjetiljke DxŠxV: Ø97x103mm, dimenzije otvora u stropu za ugradnju DxŠxV: Ø 64x100mm uz moguće odstupanje ±2%;
</t>
  </si>
  <si>
    <t>- UV stabilno polikarbonatno kućište bijele boje, ili jednakovrijedno;
- Zona detekcije u rasponu od minimalno Ø24m poprečno, minimalno Ø8m prema zoni, minimalno Ø6.4m malih pokreta, uz moguće odstupanje ±2%;
- Zona obuhvata detekcije minimalno 450m2 uz moguće odstupanje ±2%;</t>
  </si>
  <si>
    <t>- Minimalni raspon foto-osjetljivosti &lt;10lx do &gt;2000lx, uz moguće odstupanje ±2%;
- Zatezno vrijeme minimalno 1 min maksimalno 30 min, ili jednakovrijedno;
- Senzor mora posjedovati funkciju za podešavanja orijentacijske rasvjete u nivou od 10% do 30% / OFF / 5min - 60min / ∞, ili jednakovrijedno;
- Senzor je napajan sa mrežnog priključka 220-240V AC 50-60 Hz;
- Ambijentalna radna temperatura od -25°C do +50°C, uz moguće odstupanje ±2%;</t>
  </si>
  <si>
    <t>Ugradni stropni senzor visoke osjetljivosti za mjerenje ambijentalnog svjetla, sa detekcijom prisutnosti i pokreta 360°, sa obuhvatom detekcije roto-simetrične karakteristike, za upravljanje digitalnim adresabilnim elektroničkim predspojnim napravama, dimenzije svjetiljke DxŠxV: Ø80x85mm, dimenzije otvora u stropu za ugradnju DxŠxV: Ø 64x100mm uz moguće odstupanje ±2%;</t>
  </si>
  <si>
    <t>- UV stabilno polikarbonatno kućište bijele boje, ili jednakovrijedno;
- Zona detekcije u rasponu od minimalno Ø10m poprečno, minimalno Ø6m prema zoni, minimalno Ø4m malih pokreta, uz moguće odstupanje ±2%;
- Zona obuhvata detekcije minimalno 79m2 uz moguće odstupanje ±2%;</t>
  </si>
  <si>
    <t>- Minimalni raspon foto-osjetljivosti &lt;10lx do &gt;2000lx, uz moguće odstupanje ±2%;
- Zatezno vrijeme minimalno 1 min maksimalno 30 min, ili jednakovrijedno;
- Detektor mora posjedovati funkciju za podešavanja orijentacijske rasvjete u nivou od 10% do 30% / OFF / 5min - 60min / ∞, ili jednakovrijedno;
- Ambijentalna radna temperatura od -25°C do +50°C, uz moguće odstupanje ±2%;</t>
  </si>
  <si>
    <t xml:space="preserve">Ugradni stropni senzor visoke osjetljivosti za mjerenje ambijentalnog svjetla, sa detekcijom prisutnosti i pokreta 360°, sa obuhvatom detekcije roto-simetrične karakteristike, u zavisnoj vezi kao ekstenzija sa glavnim senzorom, dimenzije svjetiljke DxŠxV: Ø80x85mm, dimenzije otvora u stropu za ugradnju DxŠxV: Ø 64x100mm uz moguće odstupanje ±2%;
</t>
  </si>
  <si>
    <t>- UV stabilno polikarbonatno kućište bijele boje, ili jednakovrijedno;
- Zona detekcije u rasponu od minimalno Ø10m poprečno, minimalno Ø6m prema zoni, minimalno Ø4m malih pokreta, uz moguće odstupanje ±2%;</t>
  </si>
  <si>
    <t>- Zona obuhvata detekcije minimalno 79m2 uz moguće odstupanje ±2%;
- Interval pulsa detekcije u rasponu od 2 do 9 sekundi, ili jednakovrijedno;
- Senzor je napajan sa mrežnog priključka 220-240V AC 50-60 Hz;</t>
  </si>
  <si>
    <t>Nadgradni stropni senzor visoke osjetljivosti za mjerenje ambijentalnog svjetla, sa detekcijom prisutnosti i pokreta 360°, sa obuhvatom detekcije roto-simetrične karakteristike, za upravljanje digitalnim adresabilnim elektroničkim predspojnim napravama, dimenzije svjetiljke DxŠxV: Ø98x47mm, uz moguće odstupanje ±2%;
- UV stabilno polikarbonatno kućište bijele boje, ili jednakovrijedno;</t>
  </si>
  <si>
    <t>- Zona detekcije u rasponu od minimalno Ø10m poprečno, minimalno Ø6m prema zoni, minimalno Ø4m malih pokreta, uz moguće odstupanje ±2%;
- Zona obuhvata detekcije minimalno 79m2 uz moguće odstupanje ±2%;</t>
  </si>
  <si>
    <t>- Minimalni raspon foto-osjetljivosti &lt;10lx do &gt;2000lx, uz moguće odstupanje ±2%;
- Zatezno vrijeme minimalno 1 min maksimalno 30 min, ili jednakovrijedno;
- Detektor mora posjedovati funkciju za podešavanja orijentacijske rasvjete u nivou od 10% do 30% / OFF / 5min - 60min / ∞, ili jednakovrijedno;</t>
  </si>
  <si>
    <t xml:space="preserve">Dobava, montaža i spajanje nadgradnog senzora visoke osjetljivosti za mjerenje ambijentalnog svjetla, sa detekcijom prisutnosti i pokreta 360°, sa obuhvatom detekcije roto-simetrične karakteristike, za upravljanje digitalnim adresabilnim elektroničkim predspojnim napravama kojima se može prigušiti nivo rasvijetljenosti, namijenjen za hodnike, mehaničke zaštite IP54, sukladno HRN EN 60529+A1 ili jednakovrijedno. Oznaka u projektu "PD2-SM IP54 DALI"
          </t>
  </si>
  <si>
    <t xml:space="preserve">Nadgradni stropni senzor visoke osjetljivosti za mjerenje ambijentalnog svjetla, sa detekcijom prisutnosti i pokreta 360°, sa obuhvatom detekcije roto-simetrične karakteristike, za upravljanje digitalnim adresabilnim elektroničkim predspojnim napravama, dimenzije svjetiljke DxŠxV: Ø98x47mm, uz moguće odstupanje ±2%;
- UV stabilno polikarbonatno kućište bijele boje, ili jednakovrijedno;
- Zona detekcije u rasponu od minimalno Ø10m poprečno, minimalno Ø6m prema zoni, minimalno Ø4m malih pokreta, uz moguće odstupanje ±2%;
</t>
  </si>
  <si>
    <t>- Zona obuhvata detekcije minimalno 79m2 uz moguće odstupanje ±2%;
- Minimalni raspon foto-osjetljivosti &lt;10lx do &gt;2000lx, uz moguće odstupanje ±2%;
- Zatezno vrijeme minimalno 1 min maksimalno 30 min, ili jednakovrijedno;
- Detektor mora posjedovati funkciju za podešavanja orijentacijske rasvjete u nivou od 10% do 30% / OFF / 5min - 60min / ∞, ili jednakovrijedno;
- Ambijentalna radna temperatura od -25°C do +50°C, uz moguće odstupanje ±2%;
- Minimalna mehanička zaštita IP54 prema HRN EN 60529+A1 ili jednakovrijedno;</t>
  </si>
  <si>
    <t>- Ambijentalna radna temperatura od -25°C do +50°C, uz moguće odstupanje ±2%;
- Minimalna mehanička zaštita IP54 prema HRN EN 60529+A1 ili jednakovrijedno;
- Uređaj mora biti proizvedena prema normama HRN EN 62386-101:2016/A1:2018, HRN EN 63044-1:2017, HRN EN 55015:2013/A1:2015, HRN EN 61000-3-3:2013/A1:2019 ili jednakovrijedno, te svi relevantni podaci za ocjenu jednakovrijednosti moraju biti prezentirani sukladno HRN EN 15232-1:2017, HRN EN 15193:2008 i HRN EN 15193:2008/Ispr.1:2011 ili jednakovrijedno.</t>
  </si>
  <si>
    <t>Ugradni stropni senzor visoke osjetljivosti za mjerenje ambijentalnog svjetla, sa detekcijom prisutnosti i pokreta 360°, sa velikom zonom obuhvata elipsoidne karakteristike, dimenzije svjetiljke DxŠxV: Ø97x103mm, dimenzije otvora u stropu za ugradnju DxŠxV: Ø 64x100mm uz moguće odstupanje ±2%;
- UV stabilno polikarbonatno kućište bijele boje, ili jednakovrijedno;
- Zona detekcije u rasponu od minimalno Ø24m poprečno, minimalno Ø8m prema zoni, minimalno Ø6.4m malih pokreta, uz moguće odstupanje ±2%;</t>
  </si>
  <si>
    <t>- Zona obuhvata detekcije minimalno 450m2 uz moguće odstupanje ±2%;
- Minimalni raspon foto-osjetljivosti &lt;10lx do &gt;2000lx, uz moguće odstupanje ±2%;
- Zatezno vrijeme minimalno 1 min maksimalno 30 min, ili jednakovrijedno;
- Senzor mora posjedovati funkciju za podešavanja orijentacijske rasvjete u nivou od 10% do 30% / OFF / 5min - 60min / ∞, ili jednakovrijedno;</t>
  </si>
  <si>
    <t xml:space="preserve">- Interval pulsa detekcije u rasponu od 2 do 9 sekundi, ili jednakovrijedno;
- Senzor je napajan sa mrežnog priključka 220-240V AC 50-60 Hz;
- Ambijentalna radna temperatura od -25°C do +50°C, uz moguće odstupanje ±2%;
- Minimalna mehanička zaštita IP20 prema HRN EN 60529+A1 ili jednakovrijedno;
</t>
  </si>
  <si>
    <t>- Uređaj mora biti proizvedena prema normama HRN EN 62386-101:2016/A1:2018, HRN EN 63044-1:2017, HRN EN 55015:2013/A1:2015, HRN EN 61000-3-3:2013/A1:2019 ili jednakovrijedni, te svi relevantni podaci za ocjenu jednakovrijednosti moraju biti prezentirani sukladno HRN EN 15232-1:2017, HRN EN 15193:2008 i HRN EN 15193:2008/Ispr.1:2011 ili jednakovrijedno.</t>
  </si>
  <si>
    <t xml:space="preserve">Ugradni stropni senzor visoke osjetljivosti za mjerenje ambijentalnog svjetla, sa detekcijom prisutnosti i pokreta 360°, sa velikim obuhvatom detekcije roto-simetrične karakteristike, u zavisnoj vezi kao ekstenzija sa glavnim senzorom, dimenzije svjetiljke DxŠxV: Ø97x103mm, dimenzije otvora u stropu za ugradnju DxŠxV: Ø 64x100mm uz moguće odstupanje ±2%;
</t>
  </si>
  <si>
    <t>- Interval pulsa detekcije u rasponu od 2 do 9 sekundi, ili jednakovrijedno;
- Senzor je napajan sa mrežnog priključka 220-240V AC 50-60 Hz;
- Ambijentalna radna temperatura od -25°C do +50°C, uz moguće odstupanje ±2%;
- Minimalna mehanička zaštita IP20 prema HRN EN 60529+A1 ili jednakovrijedno;</t>
  </si>
  <si>
    <t>- Uređaj mora biti proizvedena prema normama HRN EN 62386-101:2016/A1:2018, HRN EN 63044-1:2017, HRN EN 55015:2013/A1:2015, HRN EN 61000-3-3:2013/A1:2019 ili jednakovriejdno, te svi relevantni podaci za ocjenu jednakovrijednosti moraju biti prezentirani sukladno HRN EN 15232-1:2017, HRN EN 15193:2008 i HRN EN 15193:2008/Ispr.1:2011 ili jednakovrijedno.</t>
  </si>
  <si>
    <t>Ugradni stropni senzor visoke osjetljivosti za mjerenje ambijentalnog svjetla, sa detekcijom prisutnosti i pokreta 360°, sa obuhvatom detekcije roto-simetrične karakteristike, za upravljanje digitalnim adresabilnim elektroničkim predspojnim napravama, dimenzije svjetiljke DxŠxV: Ø80x85mm, dimenzije otvora u stropu za ugradnju DxŠxV: Ø 64x100mm uz moguće odstupanje ±2%;
- UV stabilno polikarbonatno kućište bijele boje, ili jednakovrijedno;</t>
  </si>
  <si>
    <t>- Ambijentalna radna temperatura od -25°C do +50°C, uz moguće odstupanje ±2%;
- Minimalna mehanička zaštita IP20 prema HRN EN 60529+A1 ili jednakovrijedno;</t>
  </si>
  <si>
    <t xml:space="preserve">Rasvjetni stupić sa LED izvorima svjetlosti i širokosnopnom asimetričnom karakteristikom distribucije svjetlosti, dimenzija DxŠxV: Ø 130x1000mm±1mm, težine 5.0kg, uz moguće odstupanje ±2%;
- Kućište od lijevanog aluminija, aluminijske legure i nehrđajućeg čelika, bojanog u antracit sivu boju;
- Svjetiljka se mora isporučiti sa sidrištem prema HRN EN ISO 1461 ili jednakovrijedno, sa  ulaskom kabela 70x30mm, sa 3 ankera od nehrđajućeg čelika s pričvrsnim vijcima od nehrđajućeg čelika M8 x 25 ili jednakovrijedno;
</t>
  </si>
  <si>
    <t>- Reflektor izrađen od čistog anodiziranog aluminija, sa širokosnopnom asimetričnom karakteristikom i distribucijom svjetlosti;
- Difuzor od transparentnog sigurnosnog kaljenog stakla;
- Elektronička DALI LED predspojna naprava, minimalno cosφ≥0.9, klasa zaštite I, napajan sa mrežnog priključka 220-240V 0/50-60 Hz (DC 176-276V), preko razdjelnice predviđene za prolazno ožićenje za 2 kabela maksimalnog presjeka 2x2.5mm2, dodatno štićena sporim zaštitnim osiguračima 6.3A Ø5x20mm ili jednakovrijedno;</t>
  </si>
  <si>
    <t>- Minimalna efikasnost svjetiljke (LEF) 116 lm/W;
- Maksimalna instalirana ukupna snaga sustava 8W±2%;
- Izlazni svjetlosni tok minimalno 930lm±2%;
- Temperatura boje 3000K, CRI &gt;80 ili jednakovrijedno;</t>
  </si>
  <si>
    <t>- Konzistentnost boje minimalno SDCM&lt;3 ili jednakovrijedno;
- Životni vijek LED izvora minimalno 50.000h L80 B20 ili jednakovrijedno;
- Ambijentalna radna temperatura od -25°C do +25°C, uz moguće odstupanje ±2%;
- Minimalna mehanička zaštita IP66 IK10 prema HRN EN 60529+A1 odn. standardu HRN EN 62262 ili jednakovrijedno;</t>
  </si>
  <si>
    <t>- Difuzor od polikarbonata;
- Elektronička DALI LED predspojna naprava, klase zaštite I, minimalno cosφ≥0.9, smještena pored kućišta svjetiljke, spremna za priključak na mrežu napajana sa mrežnog priključka 220-240V AC 50-60 Hz;</t>
  </si>
  <si>
    <t>- Svjetiljka je ožičena i pripremljena za prolazno ožičenje;
- Minimalna efikasnost svjetiljke (LEF) 182m/W;
- Maksimalna instalirana ukupna snaga sustava 17,8W±2%;</t>
  </si>
  <si>
    <t>- svjetlosni tok minimalno 3240lm±2%;
- Temperatura boje 4000K, CRI &gt;80 ili jednakovrijedno;
- Konzistentnost boje minimalno SDCM&lt;3 ili jednakovrijedno;
- Životni vijek LED izvora minimalno 60.000h L80 B10 ili jednakovrijedno;
- Ambijentalna radna temperatura od -25°C do 30°C</t>
  </si>
  <si>
    <t xml:space="preserve">Reflektor sa LED izvorima svjetlosti, sa asimetričnom optikom , dimenzija svjetiljke DxŠxV: Ø680x270mm±1mm, masa 10.5 Kg, uz moguće odstupanje ±2%;
- Opterećenje vjetrom L=551cm² – F=1715cm² sukladno HRN ENV 1991-2-4, ili jednakovrijedno;
- Kućište svjetiljke mora biti izvedeno od lijevanog aluminija, sa sustavom za hlađenje integriranim u poklopac, bojano u grafitno sivu boju, ili jednakovrijedno;
</t>
  </si>
  <si>
    <t>- Optika: asimetrična, PMMA, otporna na nagle promjene temperature i udarce, te UV zračenja, ili jednakovrijedno;
- Elektronička LED predspojna naprava, minimalno cosφ ≥ 0.9, klasa zaštite I, napajan sa mrežnog priključka 220-240V 50-60 Hz, predviđene za prolazno ožićenje za 2 kabela maksimalnog presjeka 2x2.5mm2, ili jednakovrijedno;</t>
  </si>
  <si>
    <t>- Svjetiljke moraju imati ugrađenu prenaponsku zaštitu od minimalno 10 kV, uz moguće odstupanje ±2%;
- Mora biti opremljena za montažu na konzolni nosač, te konektorom za brzu montažu i demontažu minimalne mehaničke zaštite IP67;
- Minimalna efikasnost svjetiljke (LEF) 92 lm/W;</t>
  </si>
  <si>
    <t>- Maksimalna instalirana ukupna snaga sustava 198W±2%;
- Minimalno ukupnog izlaznog svjetlosnog toka svjetiljke 18273lm±2%;
- Temperatura boje izvora svjetlosti 3000K, minimalno CRI≥80 SDCM&lt;3;
- Životni vijek LED pogona minimalno 100.000h L98 B20 pri Ta od -30°C do +40°C, uz moguće odstupanje ±2%</t>
  </si>
  <si>
    <t>- Minimalna mehanička zaštita IP66 IK08 prema HRN EN 60529 ili jednakovrijedno;
- Svjetiljka mora imati potvrdu o Ispitivanju korozije u umjetnoj atmosferi, sukladno normi HRN EN ISO 9227:2012 ili jednakovrijedno;
- Mora biti proizvedena prema standardima proizvodnje HRN EN 60598-1, HRN EN 62031:2008/A1:2013, HRN EN 61347-2-13 ili jednakovrijedno, fotobiološka sigurnost prema HRN EN 62471 ili jednakovrijedno, te HRN EN 55015:2013/A1:2015. ili jednakovrijedno.</t>
  </si>
  <si>
    <t xml:space="preserve">Svjetiljka sa LED izvorima svjetlosti, sa širokosnopnom cestovnom optikom, opremljena za prihvat na stup/konzolu Ø60mm, dimenzija svjetiljke DxŠxV: 530x280x156mm±1mm, težine 7,6Kg, uz moguće odstupanje ±10%;
- Kućište svjetiljke mora biti izvedeno od lijevane aluminijske legure, standardno bojano premazom za tekuće potapanje, koje se sastoji od prve faze predobrade metalne površine, sukcesivnog premaza otpornog na koroziju i sol epoksidne kataporeze, te završnog sloja dvokomponentnog akrilnog tekućeg UV stabiliziranog premaza u grafitno sivu boju, testiran sukladno HRN EN ISO 9227 ili jednakovrijedno;
</t>
  </si>
  <si>
    <t>- Difuzor od transparentnog kaljenog stakla, minimalne debljine 4mm, otporan na nagle promjene temperature i udarce;
- Opterećenje vjetrom L:139cm² F:400cm² sukladno HRN ENV 1991-2-4, ili jednakovrijedno;
- Elektronička DALI LED predspojna naprava mora biti integrirana u kućište svjetiljke, minimalno faktor snage (cos fi) ≥ 0.95, Klasa zašite II, CLO funkcija, napajana sa mrežnog priključka 220-240V 50-60Hz;</t>
  </si>
  <si>
    <t>- Svjetiljke moraju imati ugrađenu prenaponsku zaštitu od minimalno 10kV, uz moguće odstupanje ±10%;
- Minimalna efikasnost svjetiljke (LEF) 148 lm/W;
- Maksimalna instalirana ukupna snaga sustava 35W±2%;
- Minimalno ukupnog  svjetlosnog toka svjetiljke 5200lm±2%;
- Minimalne klasa jakosti svjetla G3 prema HRN EN 13201-2: 2016, ili jednakovrijedno;</t>
  </si>
  <si>
    <t>- Temperatura boje izvora svjetlosti 3000K, minimalno CRI≥70 SDCM&lt;3;
- Životni vijek LED pogona minimalno 80.000h L80 B10 deklarirano po metodologiji
definiranoj uputama unutar IES TM 21-2011, ili jednakovrijedno;
- Minimalna energetska kartica klase A+ prema EU 874/2012 ili jednakovrijedno;
- Minimalna mehanička zaštita IP66 IK09 prema HRN EN 60529 ili jednakovrijedno;</t>
  </si>
  <si>
    <t>- Mora biti proizvedena prema standardima proizvodnje HRN EN 60598-1, HRN EN 62031:2008/A1:2013, HRN EN 61347-2-13 ili jednakovrijedno, imati ENEC certifikat ili jednakovrijedno, fotobiološka sigurnost prema HRN EN 62471, te HRN EN 55015:2013/A1:2015 ili jednakovrijedno.</t>
  </si>
  <si>
    <t xml:space="preserve">Svjetiljka sa LED izvorima svjetlosti, sa širokosnopnom asimetričnom optikom, opremljena za prihvat na stup/konzolu Ø60mm, dimenzija svjetiljke DxŠxV: 590x332x181mm±1mm, težine 8,9Kg, uz moguće odstupanje ±10%;
- Kućište svjetiljke mora biti izvedeno od lijevane aluminijske legure, standardno bojano premazom za tekuće potapanje, koje se sastoji od prve faze predobrade metalne površine, sukcesivnog premaza otpornog na koroziju i sol epoksidne kataporeze, te završnog sloja dvokomponentnog akrilnog tekućeg UV stabiliziranog premaza u grafitno sivu boju, testiran sukladno HRN EN ISO 9227 ili jednakovrijedno;
</t>
  </si>
  <si>
    <t>- Difuzor od transparentnog kaljenog stakla, minimalne debljine 4mm, otporan na nagle promjene temperature i udarce;
- Opterećenje vjetrom L:139cm² F:400cm² sukladno HRN ENV 1991-2-4 ili jednakovrijedno;</t>
  </si>
  <si>
    <t>- Elektronička DALI LED predspojna naprava mora biti integrirana u kućište svjetiljke, minimalno faktor snage (cos fi) ≥ 0.95, Klasa zašite II, CLO funkcija, napajana sa mrežnog priključka 220-240V 50-60Hz;
- Svjetiljke mora ugrađenu utičnicu za spajanje komunikacijskog modula, priključenu na 24V DC napajanje, izvedenu prema standardu Zhaga i opskrbljenua poklopcem otpornima na
vremenske uvjete sa IP66 stupnjem zaštite;
- Svjetiljke moraju imati ugrađenu prenaponsku zaštitu od minimalno 10kV, uz moguće odstupanje ±10%;
- Minimalna efikasnost svjetiljke (LEF) 148lm/W;</t>
  </si>
  <si>
    <t>- Maksimalna instalirana ukupna snaga sustava 70W±2%;
- Minimalno ukupnog svjetlosnog toka svjetiljke 10400lm±2%;
- Minimalne klasa jakosti svjetla G3 prema HRN EN 13201-2: 2016 ili jednakovrijedno;
- Temperatura boje izvora svjetlosti 3000K, minimalno CRI≥70 SDCM&lt;3;
- Životni vijek LED pogona minimalno 100.000h L90 B10 deklarirano po metodologiji
definiranoj uputama unutar IES TM 21-2011, ili jednakovrijedno;</t>
  </si>
  <si>
    <t>- Minimalna energetska kartica klase A+ prema EU 874/2012 ili jednakovrijedno;
- Minimalna mehanička zaštita IP66 IK09 prema HRN EN 60529 ili jednakovrijedno;
- Mora biti proizvedena prema standardima proizvodnje HRN EN 60598-1, HRN EN 62031:2008/A1:2013, HRN EN 61347-2-13, imati ENEC certifikat ili jednakovrijedno, fotobiološka sigurnost prema HRN EN 62471, te HRN EN 55015:2013/A1:2015 ili jednakovrijedno.</t>
  </si>
  <si>
    <t xml:space="preserve">Dobava i montaža cijevnog konusnog čeličnog vruće-cinčanog rasvjetnog stupa visine H=6m, plastificiranog u boju RAL 7022, predviđenog za 3 zonu vjetra. Stup je opremljen završetkom za montažu svjetiljke promjera Φ60mm.   
</t>
  </si>
  <si>
    <t xml:space="preserve">Minimalni instalacijski otvor dimenzija minimalno 300x85mm, minimalni unutarnji promjer stupa Φ90mm, uz moguće odstupanje ±2%. Instaliran stupni razdjelnik za ulaz-izlaz kabela maksimalno 2 kabela minimalnog presjeka 5x4mm2 Cu/Al, minimalno 5 izlazne stezaljke za kabele minimalnog presjeka do maksimalno 5x2.5mm2, vodič za uzemljenje (PEN), sa 2x osigurači D01, uložak 10A, zaštitno izoliran klasa II, UOC 10 kV, SPD tip 2 / klasa II prema HRN EN 61643-11:2013/A11:2018 / IEC 61643-11 ili jednakovrijedno, Imax (8/20 µs)=10kA, Itotal [L+N-PE] (8/20 µs)=20 kA, minimalne mehaničke zaštita IP54 u skladu s HRN EN 60529 ili jednakovrijedno.  </t>
  </si>
  <si>
    <t xml:space="preserve">Ambijentalna radna temperatura od -40°C do +80°C, uz moguće odstupanje ±2%. Rasvjetni stup isporučuje se sa šablonom, te temeljnim vijcima 4xM16, uz moguće odstupanje ±2%. Oznaka u projektu "VR3". </t>
  </si>
  <si>
    <t xml:space="preserve">Dobava i montaža cijevnog konusnog čeličnog vruće-cinčanog rasvjetnog stupa visine H=6m, plastificiranog u boju RAL 7022, predviđenog za 3 zonu vjetra. Stup je opremljen konzolnim završetkom za montažu dviju svjetiljaka promjera Φ60mm. </t>
  </si>
  <si>
    <t xml:space="preserve">Minimalni instalacijski otvor dimenzija minimalno 300x85mm, minimalni unutarnji promjer stupa Φ90mm, uz moguće odstupanje ±2%. Instaliran stupni razdjelnik za ulaz-izlaz kabela maksimalno 2 kabela minimalnog presjeka 5x4mm2 Cu/Al, minimalno 5 izlazne stezaljke za kabele minimalnog presjeka do maksimalno 5x2.5mm2, vodič za uzemljenje (PEN), sa 2x osigurači D01, uložak 10A, zaštitno izoliran klasa II, UOC 10 kV, SPD tip 2 / klasa II prema HRN EN 61643-11:2013/A11:2018 / IEC 61643-11 ili jednakovrijedno, Imax (8/20 µs)=10kA, Itotal [L+N-PE] (8/20 µs)=20 kA, minimalne mehaničke zaštita IP54 u skladu s HRN EN 60529 ili jednakovrijedno. </t>
  </si>
  <si>
    <t>Ambijentalna radna temperatura od -40°C do +80°C, uz moguće odstupanje ±2%. Rasvjetni stup isporučuje se sa šablonom, te temeljnim vijcima 4xM16, uz moguće odstupanje ±2%. Oznaka u projektu "VR3".</t>
  </si>
  <si>
    <r>
      <t>Dobava i montaža cijevnog konusnog čeličnog vruće-cinčanog rasvjetnog stupa visine H=12m, mase 225kg, plastificiranog u boju RAL 7022, predviđenog za 3 zonu vjetra. Maksimalna površina izložena djelovanju vjetra na vrhu stupa iznosi 0.30m</t>
    </r>
    <r>
      <rPr>
        <vertAlign val="superscript"/>
        <sz val="10"/>
        <rFont val="Calibri"/>
        <family val="2"/>
        <charset val="238"/>
        <scheme val="minor"/>
      </rPr>
      <t>2</t>
    </r>
    <r>
      <rPr>
        <sz val="10"/>
        <rFont val="Calibri"/>
        <family val="2"/>
        <charset val="238"/>
        <scheme val="minor"/>
      </rPr>
      <t xml:space="preserve">. Stup je opremljen konzolom za montažu dviju svjetiljaka, maksimalne pojedinačne težine 11kg. </t>
    </r>
  </si>
  <si>
    <t xml:space="preserve">Minimalni instalacijski otvor dimenzija minimalno 500x85mm, minimalni unutarnji promjer stupa Φ90mm, uz moguće odstupanje ±2%. Instaliran stupni razdjelnik za ulaz-izlaz kabela maksimalno 2 kabela minimalnog presjeka 5x4mm2 Cu/Al, minimalno 5 izlazne stezaljke za kabele minimalnog presjeka do maksimalno 5x2.5mm2, vodič za uzemljenje (PEN), sa 2x osigurači D01, uložak 10A, zaštitno izoliran klasa II, UOC 10 kV, SPD tip 2 / klasa II prema HRN EN 61643-11:2013/A11:2018 / IEC 61643-11 ili jednakovrijedno, Imax (8/20 µs)=10kA, Itotal [L+N-PE] (8/20 µs)=20 kA, minimalne mehaničke zaštita IP54 u skladu s HRN EN 60529 ili jednakovrijedno. - </t>
  </si>
  <si>
    <t>Ambijentalna radna temperatura od -40°C do +80°C, uz moguće odstupanje ±2%. Rasvjetni stup isporučuje se sa šablonom, te temeljnim vijcima 4xM16, uz moguće odstupanje ±2%. Oznaka u projektu "R1".</t>
  </si>
  <si>
    <t xml:space="preserve">- praćenje i upravljanje do 256 svjetiljaka nužne rasvjete (za rasvjetu i označavanje evakuacijskih putova i antipanik rasvjetu)
- komunikacija između svjetiljaka i uređaja preko kabelske sabirnice (DALI standard ili jednakovrijedno)
- automatsko adresiranje rasvjetnih tijela i uređaja. 
- automatsko ispitivanje i spremanje ispitnih rezultata prema EN62034 ili jednakovrijedno
- podešavanje svjetiljaka za vrstu spoja (trajni i pripravni spoj)
</t>
  </si>
  <si>
    <t>- podešavanje vremena autonomije (1 ili 3h)
- podešavanje vremena za funkcionalni i baterijski test
- spremanje ispitnih protokola i smetnji
- regulacija intenziteta svake svjetiljke od 0-100%
- montaža na jednom mjestu ili po potrebi na različitim pozicijama na objektu pri čemu se radi komunikacije pojedini dijelovi spajaju sabirnicom</t>
  </si>
  <si>
    <t>- mogućnost proširenje sustava do ukupno 1984 svjetiljke
- stanje/kvar svjetiljke (punjenje;kvar;pogreška baterije;kvar u komunikaciji - prikazano i promjenom boje LED indikacijske oznaka) može se očitati na nadzornoj i upravljačkoj jedinici</t>
  </si>
  <si>
    <t>- ugradna
- spajanje na centralni nadzorni sustav
- automatsko adresiranje svjetiljke
- autonomija 3h
- u skladu s DIN VDE 0108 i HRN EN 60598, Dio 2.22 ili jednakovrijedno
- s mehaničkom zaštitom IP41; IK07
- za montažu na podlogu klase "F"</t>
  </si>
  <si>
    <t>- direktna asimetrična distribucija svjetla za rasvjetu evakuacijskih putova
- izvor LED 2,5W - CCT 6000 K; CRI 80; životni vijek 50000
- minimalni ukupni svjetlosni tok 113lm/3h
- maksimalna ukupna snaga svjetiljke 6W (LED, dopunjavanje baterija, dijagnostika i indikacija rada svjetiljke, komunikacija)</t>
  </si>
  <si>
    <t>- komunikacija s nadzornim uređajem preko kabelske sabirnice (DALI standard)
- napajanje 198V–254V/50Hz; klasa zaštite I
- maksimalni presjek priključnog kabela 2,5mm²; stezaljke za prolazno ožičenje
- za temperaturno područje 0..+40°C</t>
  </si>
  <si>
    <t xml:space="preserve">- ugradna
- spajanje na centralni nadzorni sustav
- automatsko adresiranje svjetiljke
- autonomija 3h
- u skladu s DIN VDE 0108 i HRN EN 60598, Dio 2.22 ili jednakovrijedno
- s mehaničkom zaštitom IP41; IK07
- za montažu na podlogu klase "F"
- direktna simetrična distribucija svjetla za antipanik rasvjetu
- izvor LED 2,5W - CCT 6000 K; CRI 80; životni vijek 50000
- minimalni ukupni svjetlosni tok 124lm/3h
</t>
  </si>
  <si>
    <t>- maksimalna ukupna snaga svjetiljke 6W (LED, dopunjavanje baterija, dijagnostika i indikacija rada svjetiljke, komunikacija)
- komunikacija s nadzornim uređajem preko kabelske sabirnice (DALI standard)
- napajanje 198V–254V/50Hz; klasa zaštite I
- maksimalni presjek priključnog kabela 2,5mm²; stezaljke za prolazno ožičenje</t>
  </si>
  <si>
    <t>- za temperaturno područje 0..+40°C
- svjetiljka mora osigurati rasvijetljenost površine (antipanik rasvjeta) po HRN EN 1838 ili jednakovrijedno (min 0,5lx) na razmacima svjetiljaka od min 15,2/15,6m kod montaže na visinu od 3,5m; odnosno na razmacima svjetiljaka od min. 11,5/11,3m kod montaže na visinu 5m; uz ujednačenost bolju od 1:40.</t>
  </si>
  <si>
    <t xml:space="preserve">- ugradna
- spajanje na centralni nadzorni sustav
- automatsko adresiranje svjetiljke
- autonomija 3h
- u skladu s DIN VDE 0108 i HRN EN 60598, Dio 2.22 ili jednakovrijedno
- s mehaničkom zaštitom IP41; IK07
- za montažu na podlogu klase "F"
</t>
  </si>
  <si>
    <t>- direktna simetrična distribucija svjetla za rasvjetu vatrogasne opreme
- izvor LED 2,5W - CCT 6000 K; CRI 80; životni vijek 50000
- minimalni ukupni svjetlosni tok 124lm/3h
- maksimalna ukupna snaga svjetiljke 6W (LED, dopunjavanje baterija, dijagnostika i indikacija rada svjetiljke, komunikacija)</t>
  </si>
  <si>
    <t>- komunikacija s nadzornim uređajem preko kabelske sabirnice (DALI standard)
- napajanje 198V–254V/50Hz; klasa zaštite I
- maksimalni presjek priključnog kabela 2,5mm²; stezaljke za prolazno ožičenje</t>
  </si>
  <si>
    <t>- za temperaturno područje 0..+40°C
- svjetiljka mora osigurati rasvijetljenost površine (rasvjeta vatrogasne opreme) po HRN EN 1838 ili jednakovrijedno (min 5lx) prema pozicijama opreme i svjetiljaka ucrtanih u rasporedu</t>
  </si>
  <si>
    <t xml:space="preserve">- nadgradna
- spajanje na centralni nadzorni sustav
- automatsko adresiranje svjetiljke
- autonomija 3h
- u skladu s DIN VDE 0108 i HRN EN 60598, Dio 2.22 ili jednakovrijedno
- s mehaničkom zaštitom IP41; IK07
- za montažu na podlogu klase "F"
</t>
  </si>
  <si>
    <t>- direktna simetrična distribucija svjetla za antipanik rasvjetu
- izvor LED 2,5W - CCT 6000 K; CRI 80; životni vijek 50000
- minimalni ukupni svjetlosni tok 124lm/3h
- maksimalna ukupna snaga svjetiljke 6W (LED, dopunjavanje baterija, dijagnostika i indikacija rada svjetiljke, komunikacija)</t>
  </si>
  <si>
    <t xml:space="preserve">- nadgradna
- spajanje na centralni nadzorni sustav
- automatsko adresiranje svjetiljke
- autonomija 3h
- u skladu s DIN VDE 0108 i HRN EN 60598, Dio 2.22 ili jednakovrijedno
- s mehaničkom zaštitom IP65
- za montažu na podlogu klase "F"
- direktna asimetrična distribucija svjetla za rasvjetu evakuacijskih putova i antpanik rasvjetu
- izvor LED 3.2W - CCT 6000 K; CRI 80; životni vijek 50000
</t>
  </si>
  <si>
    <t>- minimalni ukupni svjetlosni tok 275m/3h
- maksimalna ukupna snaga svjetiljke 4,9W (LED, dopunjavanje baterija, dijagnostika i indikacija rada svjetiljke, komunikacija)
- komunikacija s nadzornim uređajem preko kabelske sabirnice (DALI standard)
- napajanje 198V–254V/50Hz; klasa zaštite II
- maksimalni presjek priključnog kabela 2,5mm²; stezaljke za prolazno ožičenje
- za temperaturno područje 0..+40°C</t>
  </si>
  <si>
    <t>- svjetiljka mora osigurati rasvijetljenost evakuacijskog puta po HRN EN 1838 ili jednakovrijedno (min 1lx na sredini evakuacijskog puta širine 2m i min 0,5lx na rubovima evakuacijskog puta) na razmacima od min 13,9m kod montaže na visinu od 6m i rasvijetljenost površine (antipanik rasvjeta) po HRN EN 1838 ili jednakovrijedno (min 0,5lx) na razmacima svjetiljaka od min 18,4/18,6m kod montaže na visinu od 6m; uz ujednačenost bolju od 1:40.</t>
  </si>
  <si>
    <t xml:space="preserve">- konzolna
- spajanje na centralni nadzorni sustav
- automatsko adresiranje svjetiljke
- autonomija 3h
- u skladu s DIN VDE 0108 i HRN EN 60598, Dio 2.22 ili jednakovrijedno
- s mehaničkom zaštitom IP65
- za montažu na podlogu klase "F"
- direktna asimetrična distribucija svjetla za rasvjetu evakuacijskih putova i antpanik rasvjetu
- izvor LED 3.2W - CCT 6000 K; CRI 80; životni vijek 50000
</t>
  </si>
  <si>
    <t>- maksimalna ukupna snaga svjetiljke 6W (LED, dopunjavanje baterija, dijagnostika i indikacija rada svjetiljke, komunikacija)
- komunikacija s nadzornim uređajem preko kabelske sabirnice (DALI standard)
- napajanje 198V–254V/50Hz; klasa zaštite I
- maksimalni presjek priključnog kabela 2,5mm²; stezaljke za prolazno ožičenje
- za temperaturno područje 0..+40°C</t>
  </si>
  <si>
    <t>- svjetiljka mora osigurati jednoliku rasvijetljenost integrirane jednostrane piktogramske oznake, a koja mora biti u skladu s HRN EN 1838 EN ili jednakovrijedno: stranica odnosa visina/širina 1/2; s piktogramskom oznakom zelene i bijele boje, pri čemu bijele i zelene površine moraju biti osvjetljene na slijedeći način - bijele površine sjajnost &gt; 500 cd/m²; odnos sjajnosti zelene i bijele površine između 0,2 i 0,6; odnos minimalne i maksimalne sjajnosti bijele površine ≥ 0,2, odnos minimalne i maksimalne sjajnosti zelene površine ≥ 0,2. Optička vidljivost piktogramske oznake mora biti 20 metara. Smjer piktogramske oznake u skladu s nacrtima</t>
  </si>
  <si>
    <t>- stropna
- spajanje na centralni nadzorni sustav
- automatsko adresiranje svjetiljke
- autonomija 3h
- u skladu s DIN VDE 0108 i HRN EN 60598, Dio 2.22 ili jednakovrijedno
- s mehaničkom zaštitom IP41
- za montažu na podlogu klase "F"
- izvor LED 2,1W - CCT 6000 K; CRI 80; životni vijek 50000</t>
  </si>
  <si>
    <t>- maksimalna ukupna snaga svjetiljke 8W (LED, dopunjavanje baterija, dijagnostika i indikacija rada svjetiljke, komunikacija)
- komunikacija s nadzornim uređajem preko kabelske sabirnice (DALI standard)
- napajanje 198V–254V/50Hz; klasa zaštite I
- maksimalni presjek priključnog kabela 2,5mm²; stezaljke za prolazno ožičenje
- za temperaturno područje 0..+40°C</t>
  </si>
  <si>
    <t>- svjetiljka mora osigurati jednoliku rasvijetljenost integrirane dvostrane piktogramske oznake, a koja mora biti u skladu s HRN EN 1838 EN ili jednakovrijedno: stranica odnosa visina/širina 1/2; s piktogramskom oznakom zelene i bijele boje, pri čemu bijele i zelene površine moraju biti osvjetljene na slijedeći način - bijele površine sjajnost &gt; 500 cd/m²; odnos sjajnosti zelene i bijele površine između 0,2 i 0,6; odnos minimalne i maksimalne sjajnosti bijele površine ≥ 0,2, odnos minimalne i maksimalne sjajnosti zelene površine ≥ 0,2. Optička vidljivost piktogramske oznake mora biti 20 metara. Smjer piktogramske oznake u skladu s nacrtima</t>
  </si>
  <si>
    <t>- svjetiljka mora osigurati jednoliku rasvijetljenost integrirane dvostrane piktogramske oznake, a koja mora biti u skladu s HRN EN 1838 EN ili jednakovrijedno: stranica odnosa visina/širina 1/2; s piktogramskom oznakom zelene i bijele boje, pri čemu bijele i zelene površine moraju biti osvjetljene na slijedeći način - bijele površine sjajnost &gt; 500 cd/m²; odnos sjajnosti zelene i bijele površine između 0,2 i 0,6; odnos minimalne i maksimalne sjajnosti bijele površine ≥ 0,2, odnos minimalne i maksimalne sjajnosti zelene površine ≥ 0,2. Optička vidljivost piktogramske oznake mora biti 20 metara. Smjer piktogramske oznake u skladu s nacrtim. Piktogramska oznaka mora biti oznaka za evakuaciju invalida</t>
  </si>
  <si>
    <t>- maksimalna ukupna snaga svjetiljke 4,9W (LED, dopunjavanje baterija, dijagnostika i indikacija rada svjetiljke, komunikacija)
- komunikacija s nadzornim uređajem preko kabelske sabirnice (DALI standard)
- napajanje 198V–254V/50Hz; klasa zaštite I
- maksimalni presjek priključnog kabela 2,5mm²; stezaljke za prolazno ožičenje
- za temperaturno područje 0..+40°C</t>
  </si>
  <si>
    <t>- svjetiljka mora osigurati jednoliku rasvijetljenost integrirane jednostrane piktogramske oznake, a koja mora biti u skladu s HRN EN 1838 EN ili jednakovrijedeno: stranica odnosa visina/širina 1/2; s piktogramskom oznakom zelene i bijele boje, pri čemu bijele i zelene površine moraju biti osvjetljene na slijedeći način - bijele površine sjajnost &gt; 500 cd/m²; odnos sjajnosti zelene i bijele površine između 0,2 i 0,6; odnos minimalne i maksimalne sjajnosti bijele površine ≥ 0,2, odnos minimalne i maksimalne sjajnosti zelene površine ≥ 0,2. Optička vidljivost piktogramske oznake mora biti 25 metara. Smjer piktogramske oznake u skladu s nacrtima</t>
  </si>
  <si>
    <t>5.17</t>
  </si>
  <si>
    <t>- stropna
- spajanje na centralni nadzorni sustav
- automatsko adresiranje svjetiljke
- autonomija 3h
- u skladu s DIN VDE 0108 i HRN EN 60598, Dio 2.22 ili jednakovrijedno
- s mehaničkom zaštitom IP65
- za montažu na podlogu klase "F"
- izvor LED 3,2W - CCT 6000 K; CRI 80; životni vijek 50000</t>
  </si>
  <si>
    <t>- svjetiljka mora osigurati jednoliku rasvijetljenost integrirane jednostrane piktogramske oznake, a koja mora biti u skladu s HRN EN 1838 EN ili jednakovrijedno: stranica odnosa visina/širina 1/2; s piktogramskom oznakom zelene i bijele boje, pri čemu bijele i zelene površine moraju biti osvjetljene na slijedeći način - bijele površine sjajnost &gt; 500 cd/m²; odnos sjajnosti zelene i bijele površine između 0,2 i 0,6; odnos minimalne i maksimalne sjajnosti bijele površine ≥ 0,2, odnos minimalne i maksimalne sjajnosti zelene površine ≥ 0,2. Optička vidljivost piktogramske oznake mora biti 30 metara. Smjer piktogramske oznake u skladu s nacrtima</t>
  </si>
  <si>
    <t>- konzolna
- spajanje na centralni nadzorni sustav
- automatsko adresiranje svjetiljke
- autonomija 3h
- u skladu s DIN VDE 0108 i HRN EN 60598, Dio 2.22 ili jednakovrijedno
- s mehaničkom zaštitom IP65
- za montažu na podlogu klase "F"
- izvor LED 3,2W - CCT 6000 K; CRI 80; životni vijek 50000
- maksimalna ukupna snaga svjetiljke 4,9W (LED, dopunjavanje baterija, dijagnostika i indikacija rada svjetiljke, komunikacija)</t>
  </si>
  <si>
    <t>- svjetiljka mora osigurati jednoliku rasvijetljenost integrirane dvostrane piktogramske oznake, a koja mora biti u skladu s HRN EN 1838 EN ili jednakovrijedno: stranica odnosa visina/širina 1/2; s piktogramskom oznakom zelene i bijele boje, pri čemu bijele i zelene površine moraju biti osvjetljene na slijedeći način - bijele površine sjajnost &gt; 500 cd/m²; odnos sjajnosti zelene i bijele površine između 0,2 i 0,6; odnos minimalne i maksimalne sjajnosti bijele površine ≥ 0,2, odnos minimalne i maksimalne sjajnosti zelene površine ≥ 0,2. Optička vidljivost piktogramske oznake mora biti 30 metara. Smjer piktogramske oznake u skladu s nacrtima</t>
  </si>
  <si>
    <t>Aplikacija za upravljanje projektom - softver se u projektu koristi kao softversko rješenje za građevinsku dokumentaciju, upravljanje zadacima i nedostatcima. Cjelokupni proces izrade građevinske dokumentacije te upravljanja zadacima i nedostatcima odvija se isključivo u softveru. 
Karakteristike softvera moraju biti sljedeće:
• mobilna i web-bazirana cloudbased platforma za stvaranje, dokumentaciju, komunikaciju i praćenje događanja na gradilištu ili u     zgradama putem ticketa (poput građevinskih nedostataka, zadataka, bilježaka, otvorenih poslova itd.) 
• mogućnost rada na mobilnim operacijskim sustavima: Android, iOS i Windows
• dostupno na svim uređajima: pametnim telefonima, tabletima, stolnim računalima
• bilježenje i praćenje na mobilnih uređajima moguće je i u izvanmrežnom načinu rada
• bilježenje lokacije zadataka ili nedostataka (ticketa) direktno u digitalnom nacrtu ili u slikovnoj datoteci
• bilježenje lokacije zadataka ili nedostataka (ticketa)  u pohranjenim popisima prostorija
• bilježenje fotografija, tekstova i govornih zapisa u tickete</t>
  </si>
  <si>
    <t xml:space="preserve">• pregledno upravljanje dokumentima (datoteke u formatima PDF, Office itd.)
• podsjetnik za ponavljajuće tj. tekuće zadatke
• mogućnost priložiti već stvorenim ticketima daljnje dokumente i komentare
• integrirana funkcija za chat i e-mail koja omogućuje izravnu komunikaciju investitora i ugovaratelja </t>
  </si>
  <si>
    <t>• mogućnost stvaranja prilagođenih izvješća i statistika o ticketima pritiskom na gumb
• mogućnost stvaranja pojedinačnih obrazaca i kontrolnih popisa (npr. građevinski dnevnik, pravilnik o zaštiti na radu itd)
• analiza dokumentacije putem nadzorne ploče i statistika
• neograničena količina istovremenih korisnika
• komunikacija unutar platforme: izjave, povratne informacije, određeni status ticketa itd.
• stalna besplatna ažuriranja aplikacija
• besplatna korisnička podrška</t>
  </si>
  <si>
    <t>Svaki korisnik (sve odgovorne osobe koje vode gradnju) moraju aktivno bilježiti zadatke i nedostatke u projektu, te ih za obradu dodjeljuju drugim sudionicima projekta, te moraju imati vlastiti aktivni pristup softveru.</t>
  </si>
  <si>
    <t xml:space="preserve">Osiguranje standardnog gradilišnog kontejnera sa elektro priključkom, klimatizacijom i wi-fi vezom dim. 2,5x6 m za potrebe stručnog nadzora i voditelja projekta. </t>
  </si>
  <si>
    <t>0) Dobava i postava  vegetacijskog pokrova SEDUM MIX POKRIVAČ (MEDITERANSKA MJEŠAVINA) u minimalnoj debljini d= 3cm.</t>
  </si>
  <si>
    <t xml:space="preserve">- dvostruke gipskartonske ploče impregnirane, 2x1,25 cm, </t>
  </si>
  <si>
    <t xml:space="preserve">- dvostruke gipskartonske ploče bijele i impregnirane (na strani 'mokrih' prostorija), 2x1,25 cm, </t>
  </si>
  <si>
    <t xml:space="preserve">- dvostruke gipskartonske ploče bijele i impregnirane (na strani 'mokrih' prostorija, 2x1,25 cm, </t>
  </si>
  <si>
    <t xml:space="preserve">- dvostruke gipskartonske ploče bijele i impregnirane (na strani 'mokrih' praktikuma), 2x1,25 cm, </t>
  </si>
  <si>
    <t xml:space="preserve">- gipskartonske ploče bijele i impregnirane (na strani 'mokrih' prostorija), 1,25 cm, </t>
  </si>
  <si>
    <t xml:space="preserve">- dvostruke gipskartonske ploče bjele i impregnirane (na strani 'mokrih' prostorija), 2x1,25 cm, </t>
  </si>
  <si>
    <t>- dvostruke gipskartonske ploče dvostruke gipskartonske ploče bjele i impregnirane (na strani 'mokrih' prostorija), 2x1,25 cm.</t>
  </si>
  <si>
    <t xml:space="preserve">- gipskartonske ploče bjele i impregnirane (na strani 'mokrih' prostorija), 1,25 cm, </t>
  </si>
  <si>
    <t xml:space="preserve">- dvostruke gipskartonske ploče  bjele i impregnirane  (na strani 'mokrih' prostorija), 2x1,25 cm, </t>
  </si>
  <si>
    <t xml:space="preserve">- dvostruke gipskartonske ploče dvostruke gipskartonske ploče bjele i impregnirane (na strani 'mokrih' prostorija, 2x1,25 cm, </t>
  </si>
  <si>
    <t xml:space="preserve">- dvostruke gipskartonske ploče dvostruke gipskartonske ploče bjele i impregnirane (na strani 'mokrih' prostorija), 2x1,25 cm, </t>
  </si>
  <si>
    <t xml:space="preserve">- dvostruke gipskartonske ploče dvostruke gipskartonske ploče bjele i impregnirane, 2x1,25 cm, </t>
  </si>
  <si>
    <t xml:space="preserve">- dvostruke gipskartonske ploče  impregnirane, 2x1,25 cm, </t>
  </si>
  <si>
    <t>- dvostruke impregnirane gipskartonske ploče, debljine 2x1,25 cm.</t>
  </si>
  <si>
    <t>Spušteni strop od gipskartonskih ploča vatrootpornosti EI 60</t>
  </si>
  <si>
    <t>- dvostruke vatrootporna gipskartonska ploča, debljine 2x1,25 cm.</t>
  </si>
  <si>
    <t>-zaostalo utisnuće: EN433 ili jednakovrijedna: 0,08 mm</t>
  </si>
  <si>
    <t>Za sve stavke gdje je potrebno koristiti morski inox AISI 316L (ili W.1.4404 prema DIN standardu ili jednakovrijedna).</t>
  </si>
  <si>
    <t>Betoniranje armiranobetonskih raznih temelja na krovu i na tehničkoj etaži za strojarske uređaje, krovne kolektore i slično betonom razreda tlačne čvrstoće C25/30, frakcije 0-16 mm. Stavka obuhvaća nabavu, transport, ugradnju betona, sa svim potrebnim podupiranjima i oplatom te potrebna ispitivanja i dokaze kvalitete. U cijenu je uključena gumirana podloga za zaštitu hidroizolacije. Obračun po m3 ugrađenog betona i m2 izvedene oplate.</t>
  </si>
  <si>
    <t>NAPOMENA: U cijenu uključiti izradu izvedbenog projekta čelične konstrukcije i radioničke dokumentacije.
Antikorozivna zaštita opisana u OU - ČELIČNA KONSTRUKCIJA-ANTIKOROZIVNA ZAŠTITA ČELIČNIH KONSTRUKCIJA.</t>
  </si>
  <si>
    <t xml:space="preserve">Iskop rovova u zemlji  bez obzira na kategoriju tla za polaganje vodovodnih i kanalizacijskih cijevi s planiranjem dna rova i  bočnim razupiranjem stjenki rova  (prema karakterističnom presjeku rova). Iskop se predviđa strojno, dok se ručno predviđa samo na mjestima gdje se iskop ne može izvršiti mehanizacijom (90% strojno, a 10% ručnog iskopa). 
</t>
  </si>
  <si>
    <t xml:space="preserve">U stavku ulazi: skidanje humusa u debljini od 20 cm, iskop rova do projektom određene dubine, širine ovisno o profilu cjevovoda i dubini rova, planiranje dna rova kao priprema za izradu podloge za ugradnju cijevi i bočno razupiranje stjenki rova. </t>
  </si>
  <si>
    <t>Iskopani materijal odbaciti od ruba iskopa 1,00 m. Naročito obratiti pažnju na širinu i dubinu rova da slijedi niveletu iskopa. Donji dio iskopa potrebno je izvesti ručno. Radovi moraju biti u potpunoj koordinaciji s montažom cijevi. U cijenu uključen iskop bez obzira na eventualno crpljenjem oborinske, odnosno podzemne vode i otežanog rada radi razupirača.</t>
  </si>
  <si>
    <t>Stavka uključuje sve potrebne radove, strojeve i materijal. Predviđa se vertikalno pravilno zasjecanje sa zaštitom rova uračunati svu potrebnu oplatu.</t>
  </si>
  <si>
    <t>VODOVOD I ODVODNJA UKUPNO:</t>
  </si>
  <si>
    <t>Izrada arhitektonskog izvedbenog projekta građenja KLIK centra sukladno pravilniku o obveznom sadržaju i opremanju projekata građevina (NN 64/14, 41/15, 105/15, 61/16, 20/17, 118/19) koji će objediniti sve izmjene građevinsko-obrtničkih radova u tijeku gradnje.</t>
  </si>
  <si>
    <t>Tri (3) primjerka izvedbenih projekata u tiskanom obliku i cjelovitu dokumentaciju u tri (3) primjerka predati u obliku elektronskog zapisa. Predaja dokumentacije (nacrti, tekstovi, sheme, fotografije i ostalo) predaje se u formatima PDF, DWG, WORD, EXCEL.</t>
  </si>
  <si>
    <t>A.6</t>
  </si>
  <si>
    <t>PROJEKT IZVEDENOG STANJA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</si>
</sst>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kn&quot;_-;\-* #,##0.00\ &quot;kn&quot;_-;_-* &quot;-&quot;??\ &quot;kn&quot;_-;_-@_-"/>
    <numFmt numFmtId="43" formatCode="_-* #,##0.00_-;\-* #,##0.00_-;_-* &quot;-&quot;??_-;_-@_-"/>
    <numFmt numFmtId="164" formatCode="_-* #,##0.00\ _k_n_-;\-* #,##0.00\ _k_n_-;_-* &quot;-&quot;??\ _k_n_-;_-@_-"/>
    <numFmt numFmtId="165" formatCode="0.0"/>
    <numFmt numFmtId="166" formatCode="."/>
    <numFmt numFmtId="167" formatCode="#,##0.000"/>
    <numFmt numFmtId="168" formatCode="#,##0.00_ ;[Red]\-#,##0.00\ "/>
    <numFmt numFmtId="169" formatCode="#,##0.00_ ;\-#,##0.00\ "/>
    <numFmt numFmtId="170" formatCode="#,##0.00\ _K_n"/>
    <numFmt numFmtId="171" formatCode="d/m/;@"/>
    <numFmt numFmtId="172" formatCode="0_)"/>
    <numFmt numFmtId="173" formatCode="#,##0.00\ _k_n"/>
    <numFmt numFmtId="174" formatCode="_-* #,##0\ _k_n_-;\-* #,##0\ _k_n_-;_-* &quot;-&quot;??\ _k_n_-;_-@_-"/>
    <numFmt numFmtId="175" formatCode="#,##0.00\ &quot;kn&quot;"/>
  </numFmts>
  <fonts count="116">
    <font>
      <sz val="10"/>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indexed="8"/>
      <name val="Arial"/>
      <family val="2"/>
      <charset val="238"/>
    </font>
    <font>
      <sz val="10"/>
      <name val="Arial"/>
      <family val="2"/>
      <charset val="238"/>
    </font>
    <font>
      <sz val="10"/>
      <name val="Helv"/>
    </font>
    <font>
      <sz val="11"/>
      <color indexed="8"/>
      <name val="Calibri"/>
      <family val="2"/>
      <charset val="238"/>
    </font>
    <font>
      <sz val="12"/>
      <name val="Arial CE"/>
      <charset val="238"/>
    </font>
    <font>
      <sz val="11"/>
      <color theme="1"/>
      <name val="Calibri"/>
      <family val="2"/>
      <charset val="238"/>
      <scheme val="minor"/>
    </font>
    <font>
      <sz val="12"/>
      <color rgb="FF000000"/>
      <name val="Helvetica Neue"/>
    </font>
    <font>
      <b/>
      <sz val="10"/>
      <name val="Calibri"/>
      <family val="2"/>
      <charset val="238"/>
      <scheme val="minor"/>
    </font>
    <font>
      <sz val="10"/>
      <color indexed="8"/>
      <name val="Calibri"/>
      <family val="2"/>
      <charset val="238"/>
      <scheme val="minor"/>
    </font>
    <font>
      <sz val="10"/>
      <name val="Calibri"/>
      <family val="2"/>
      <charset val="238"/>
      <scheme val="minor"/>
    </font>
    <font>
      <b/>
      <sz val="10"/>
      <color indexed="8"/>
      <name val="Calibri"/>
      <family val="2"/>
      <charset val="238"/>
      <scheme val="minor"/>
    </font>
    <font>
      <u/>
      <sz val="10"/>
      <name val="Calibri"/>
      <family val="2"/>
      <charset val="238"/>
      <scheme val="minor"/>
    </font>
    <font>
      <sz val="10"/>
      <color indexed="20"/>
      <name val="Calibri"/>
      <family val="2"/>
      <charset val="238"/>
      <scheme val="minor"/>
    </font>
    <font>
      <vertAlign val="superscript"/>
      <sz val="10"/>
      <name val="Calibri"/>
      <family val="2"/>
      <charset val="238"/>
      <scheme val="minor"/>
    </font>
    <font>
      <sz val="8"/>
      <color theme="1"/>
      <name val="Calibri"/>
      <family val="2"/>
      <charset val="238"/>
      <scheme val="minor"/>
    </font>
    <font>
      <b/>
      <sz val="10"/>
      <color theme="1"/>
      <name val="Calibri"/>
      <family val="2"/>
      <charset val="238"/>
      <scheme val="minor"/>
    </font>
    <font>
      <sz val="10"/>
      <color theme="1"/>
      <name val="Calibri"/>
      <family val="2"/>
      <charset val="238"/>
      <scheme val="minor"/>
    </font>
    <font>
      <sz val="10"/>
      <color rgb="FFFF0000"/>
      <name val="Calibri"/>
      <family val="2"/>
      <charset val="238"/>
      <scheme val="minor"/>
    </font>
    <font>
      <i/>
      <sz val="10"/>
      <name val="Calibri"/>
      <family val="2"/>
      <charset val="238"/>
      <scheme val="minor"/>
    </font>
    <font>
      <sz val="10"/>
      <color rgb="FF000000"/>
      <name val="Calibri"/>
      <family val="2"/>
      <charset val="238"/>
      <scheme val="minor"/>
    </font>
    <font>
      <b/>
      <i/>
      <sz val="10"/>
      <name val="Calibri"/>
      <family val="2"/>
      <charset val="238"/>
      <scheme val="minor"/>
    </font>
    <font>
      <sz val="10"/>
      <color indexed="10"/>
      <name val="Calibri"/>
      <family val="2"/>
      <charset val="238"/>
      <scheme val="minor"/>
    </font>
    <font>
      <sz val="10"/>
      <name val="Calibri"/>
      <family val="2"/>
      <charset val="238"/>
    </font>
    <font>
      <sz val="10"/>
      <color theme="1"/>
      <name val="Arial"/>
      <family val="2"/>
      <charset val="238"/>
    </font>
    <font>
      <sz val="10"/>
      <name val="Arial"/>
      <family val="2"/>
      <charset val="238"/>
    </font>
    <font>
      <sz val="10"/>
      <name val="Arial CE"/>
      <family val="2"/>
      <charset val="238"/>
    </font>
    <font>
      <sz val="10"/>
      <name val="HRAvantgard"/>
      <charset val="238"/>
    </font>
    <font>
      <b/>
      <i/>
      <sz val="10"/>
      <name val="Arial"/>
      <family val="2"/>
      <charset val="238"/>
    </font>
    <font>
      <b/>
      <sz val="10"/>
      <name val="Arial"/>
      <family val="2"/>
      <charset val="238"/>
    </font>
    <font>
      <b/>
      <sz val="9"/>
      <name val="Calibri"/>
      <family val="2"/>
      <charset val="238"/>
      <scheme val="minor"/>
    </font>
    <font>
      <sz val="11"/>
      <color indexed="17"/>
      <name val="Calibri"/>
      <family val="2"/>
    </font>
    <font>
      <sz val="8"/>
      <name val="Calibri"/>
      <family val="2"/>
      <charset val="238"/>
      <scheme val="minor"/>
    </font>
    <font>
      <sz val="9"/>
      <name val="Calibri"/>
      <family val="2"/>
      <charset val="238"/>
      <scheme val="minor"/>
    </font>
    <font>
      <b/>
      <sz val="8"/>
      <name val="Calibri"/>
      <family val="2"/>
      <charset val="238"/>
      <scheme val="minor"/>
    </font>
    <font>
      <sz val="9"/>
      <color indexed="8"/>
      <name val="Calibri"/>
      <family val="2"/>
      <charset val="238"/>
      <scheme val="minor"/>
    </font>
    <font>
      <b/>
      <sz val="11"/>
      <color indexed="8"/>
      <name val="Calibri"/>
      <family val="2"/>
      <charset val="238"/>
      <scheme val="minor"/>
    </font>
    <font>
      <b/>
      <sz val="9"/>
      <color indexed="8"/>
      <name val="Calibri"/>
      <family val="2"/>
      <charset val="238"/>
      <scheme val="minor"/>
    </font>
    <font>
      <sz val="9"/>
      <color theme="1"/>
      <name val="Calibri"/>
      <family val="2"/>
      <charset val="238"/>
      <scheme val="minor"/>
    </font>
    <font>
      <sz val="12"/>
      <name val="Calibri"/>
      <family val="2"/>
      <charset val="238"/>
      <scheme val="minor"/>
    </font>
    <font>
      <sz val="10"/>
      <name val="Arial"/>
      <family val="2"/>
    </font>
    <font>
      <sz val="10"/>
      <name val="Arial CE"/>
      <charset val="238"/>
    </font>
    <font>
      <sz val="12"/>
      <name val="HRHelvetica"/>
    </font>
    <font>
      <sz val="10"/>
      <name val="Helv"/>
      <family val="2"/>
    </font>
    <font>
      <sz val="10"/>
      <name val="Helv"/>
      <charset val="238"/>
    </font>
    <font>
      <sz val="12"/>
      <name val="Times"/>
      <family val="1"/>
      <charset val="238"/>
    </font>
    <font>
      <vertAlign val="subscript"/>
      <sz val="10"/>
      <name val="Calibri"/>
      <family val="2"/>
      <charset val="238"/>
      <scheme val="minor"/>
    </font>
    <font>
      <sz val="10"/>
      <color rgb="FF00B050"/>
      <name val="Calibri"/>
      <family val="2"/>
      <charset val="238"/>
      <scheme val="minor"/>
    </font>
    <font>
      <sz val="10"/>
      <color theme="1"/>
      <name val="Calibri"/>
      <family val="2"/>
      <charset val="238"/>
    </font>
    <font>
      <sz val="11"/>
      <name val="Arial"/>
      <family val="2"/>
      <charset val="238"/>
    </font>
    <font>
      <b/>
      <sz val="10"/>
      <color rgb="FFFF0000"/>
      <name val="Calibri"/>
      <family val="2"/>
      <charset val="238"/>
      <scheme val="minor"/>
    </font>
    <font>
      <sz val="10"/>
      <color indexed="17"/>
      <name val="Calibri"/>
      <family val="2"/>
      <charset val="238"/>
      <scheme val="minor"/>
    </font>
    <font>
      <b/>
      <sz val="11"/>
      <color theme="1"/>
      <name val="Calibri"/>
      <family val="2"/>
      <charset val="238"/>
      <scheme val="minor"/>
    </font>
    <font>
      <sz val="10"/>
      <name val="Times New Roman CE"/>
      <charset val="238"/>
    </font>
    <font>
      <sz val="10"/>
      <name val="MS Sans Serif"/>
      <family val="2"/>
      <charset val="238"/>
    </font>
    <font>
      <i/>
      <sz val="11"/>
      <color indexed="23"/>
      <name val="Calibri"/>
      <family val="2"/>
    </font>
    <font>
      <b/>
      <sz val="18"/>
      <color theme="1"/>
      <name val="Calibri"/>
      <family val="2"/>
      <charset val="238"/>
      <scheme val="minor"/>
    </font>
    <font>
      <b/>
      <sz val="14"/>
      <color theme="1"/>
      <name val="Calibri"/>
      <family val="2"/>
      <charset val="238"/>
      <scheme val="minor"/>
    </font>
    <font>
      <b/>
      <sz val="20"/>
      <color theme="1"/>
      <name val="Calibri"/>
      <family val="2"/>
      <charset val="238"/>
      <scheme val="minor"/>
    </font>
    <font>
      <b/>
      <sz val="12"/>
      <color indexed="8"/>
      <name val="Calibri"/>
      <family val="2"/>
      <charset val="238"/>
      <scheme val="minor"/>
    </font>
    <font>
      <sz val="12"/>
      <color indexed="8"/>
      <name val="Calibri"/>
      <family val="2"/>
      <charset val="238"/>
      <scheme val="minor"/>
    </font>
    <font>
      <b/>
      <sz val="14"/>
      <name val="Calibri"/>
      <family val="2"/>
      <charset val="238"/>
      <scheme val="minor"/>
    </font>
    <font>
      <b/>
      <sz val="10"/>
      <color indexed="30"/>
      <name val="Calibri"/>
      <family val="2"/>
      <charset val="238"/>
      <scheme val="minor"/>
    </font>
    <font>
      <i/>
      <sz val="9"/>
      <color rgb="FFFF0000"/>
      <name val="Calibri"/>
      <family val="2"/>
      <charset val="238"/>
      <scheme val="minor"/>
    </font>
    <font>
      <sz val="11"/>
      <name val="Calibri"/>
      <family val="2"/>
      <charset val="238"/>
      <scheme val="minor"/>
    </font>
    <font>
      <b/>
      <sz val="12"/>
      <name val="Calibri"/>
      <family val="2"/>
      <charset val="238"/>
      <scheme val="minor"/>
    </font>
    <font>
      <b/>
      <u/>
      <sz val="10"/>
      <color rgb="FFFF0000"/>
      <name val="Calibri"/>
      <family val="2"/>
      <charset val="238"/>
      <scheme val="minor"/>
    </font>
    <font>
      <b/>
      <sz val="10"/>
      <name val="Calibri"/>
      <family val="2"/>
      <scheme val="minor"/>
    </font>
    <font>
      <sz val="10"/>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vertAlign val="superscript"/>
      <sz val="10"/>
      <name val="Calibri"/>
      <family val="2"/>
      <scheme val="minor"/>
    </font>
    <font>
      <b/>
      <sz val="10"/>
      <color indexed="8"/>
      <name val="Calibri"/>
      <family val="2"/>
      <scheme val="minor"/>
    </font>
    <font>
      <b/>
      <i/>
      <sz val="10"/>
      <color indexed="8"/>
      <name val="Calibri"/>
      <family val="2"/>
      <scheme val="minor"/>
    </font>
    <font>
      <i/>
      <sz val="10"/>
      <color indexed="8"/>
      <name val="Calibri"/>
      <family val="2"/>
      <scheme val="minor"/>
    </font>
    <font>
      <i/>
      <sz val="10"/>
      <name val="Calibri"/>
      <family val="2"/>
      <scheme val="minor"/>
    </font>
    <font>
      <sz val="10"/>
      <color rgb="FFFF0000"/>
      <name val="Calibri"/>
      <family val="2"/>
      <scheme val="minor"/>
    </font>
    <font>
      <sz val="10"/>
      <color indexed="8"/>
      <name val="Calibri"/>
      <family val="2"/>
      <scheme val="minor"/>
    </font>
    <font>
      <i/>
      <sz val="10"/>
      <color rgb="FFFF0000"/>
      <name val="Calibri"/>
      <family val="2"/>
      <scheme val="minor"/>
    </font>
    <font>
      <b/>
      <i/>
      <sz val="10"/>
      <color theme="1"/>
      <name val="Calibri"/>
      <family val="2"/>
      <scheme val="minor"/>
    </font>
    <font>
      <b/>
      <sz val="10"/>
      <color theme="1" tint="0.34998626667073579"/>
      <name val="Calibri"/>
      <family val="2"/>
      <scheme val="minor"/>
    </font>
    <font>
      <b/>
      <u/>
      <sz val="10"/>
      <name val="Calibri"/>
      <family val="2"/>
      <scheme val="minor"/>
    </font>
    <font>
      <b/>
      <sz val="10"/>
      <color rgb="FF000000"/>
      <name val="Calibri"/>
      <family val="2"/>
      <scheme val="minor"/>
    </font>
    <font>
      <b/>
      <sz val="10"/>
      <color rgb="FF222222"/>
      <name val="Calibri"/>
      <family val="2"/>
      <scheme val="minor"/>
    </font>
    <font>
      <sz val="10"/>
      <color rgb="FF222222"/>
      <name val="Calibri"/>
      <family val="2"/>
      <scheme val="minor"/>
    </font>
    <font>
      <b/>
      <i/>
      <sz val="10"/>
      <name val="Calibri"/>
      <family val="2"/>
      <scheme val="minor"/>
    </font>
    <font>
      <sz val="10"/>
      <color indexed="10"/>
      <name val="Calibri"/>
      <family val="2"/>
      <scheme val="minor"/>
    </font>
    <font>
      <b/>
      <u/>
      <sz val="10"/>
      <color theme="1"/>
      <name val="Calibri"/>
      <family val="2"/>
      <scheme val="minor"/>
    </font>
    <font>
      <u/>
      <sz val="10"/>
      <color theme="1"/>
      <name val="Calibri"/>
      <family val="2"/>
      <charset val="238"/>
      <scheme val="minor"/>
    </font>
    <font>
      <sz val="10"/>
      <name val="Calibri"/>
      <family val="2"/>
    </font>
    <font>
      <sz val="9"/>
      <color theme="1"/>
      <name val="Calibri"/>
      <family val="2"/>
      <charset val="238"/>
    </font>
    <font>
      <sz val="6"/>
      <color theme="1"/>
      <name val="Calibri"/>
      <family val="2"/>
      <charset val="238"/>
    </font>
    <font>
      <sz val="11"/>
      <color theme="1"/>
      <name val="Calibri"/>
      <family val="2"/>
      <scheme val="minor"/>
    </font>
    <font>
      <sz val="9"/>
      <name val="Arial"/>
      <family val="2"/>
    </font>
    <font>
      <b/>
      <sz val="9"/>
      <name val="Arial"/>
      <family val="2"/>
    </font>
    <font>
      <sz val="9"/>
      <name val="Arial"/>
      <family val="2"/>
      <charset val="238"/>
    </font>
    <font>
      <sz val="10"/>
      <color rgb="FF7030A0"/>
      <name val="Calibri"/>
      <family val="2"/>
      <charset val="238"/>
      <scheme val="minor"/>
    </font>
    <font>
      <strike/>
      <sz val="10"/>
      <name val="Calibri"/>
      <family val="2"/>
      <charset val="238"/>
      <scheme val="minor"/>
    </font>
    <font>
      <b/>
      <strike/>
      <sz val="10"/>
      <color theme="1"/>
      <name val="Calibri"/>
      <family val="2"/>
      <charset val="238"/>
      <scheme val="minor"/>
    </font>
    <font>
      <strike/>
      <sz val="10"/>
      <color theme="1"/>
      <name val="Calibri"/>
      <family val="2"/>
      <charset val="238"/>
      <scheme val="minor"/>
    </font>
    <font>
      <b/>
      <strike/>
      <sz val="10"/>
      <color rgb="FFFF0000"/>
      <name val="Calibri"/>
      <family val="2"/>
      <charset val="238"/>
      <scheme val="minor"/>
    </font>
    <font>
      <b/>
      <strike/>
      <sz val="10"/>
      <name val="Calibri"/>
      <family val="2"/>
      <charset val="238"/>
      <scheme val="minor"/>
    </font>
    <font>
      <strike/>
      <sz val="10"/>
      <color rgb="FFFF0000"/>
      <name val="Calibri"/>
      <family val="2"/>
      <charset val="238"/>
      <scheme val="minor"/>
    </font>
  </fonts>
  <fills count="15">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indexed="42"/>
      </patternFill>
    </fill>
    <fill>
      <patternFill patternType="solid">
        <fgColor theme="9" tint="0.79998168889431442"/>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FF"/>
        <bgColor rgb="FFF2F2F2"/>
      </patternFill>
    </fill>
    <fill>
      <patternFill patternType="solid">
        <fgColor indexed="42"/>
        <bgColor indexed="64"/>
      </patternFill>
    </fill>
  </fills>
  <borders count="15">
    <border>
      <left/>
      <right/>
      <top/>
      <bottom/>
      <diagonal/>
    </border>
    <border>
      <left/>
      <right/>
      <top style="hair">
        <color indexed="64"/>
      </top>
      <bottom style="hair">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right/>
      <top style="thin">
        <color auto="1"/>
      </top>
      <bottom style="thick">
        <color auto="1"/>
      </bottom>
      <diagonal/>
    </border>
    <border>
      <left style="thin">
        <color indexed="64"/>
      </left>
      <right style="thin">
        <color indexed="64"/>
      </right>
      <top/>
      <bottom/>
      <diagonal/>
    </border>
    <border>
      <left style="thin">
        <color indexed="64"/>
      </left>
      <right style="thin">
        <color indexed="63"/>
      </right>
      <top/>
      <bottom/>
      <diagonal/>
    </border>
    <border>
      <left/>
      <right style="thin">
        <color indexed="64"/>
      </right>
      <top/>
      <bottom/>
      <diagonal/>
    </border>
    <border>
      <left/>
      <right/>
      <top/>
      <bottom style="medium">
        <color indexed="64"/>
      </bottom>
      <diagonal/>
    </border>
    <border>
      <left/>
      <right/>
      <top style="thick">
        <color auto="1"/>
      </top>
      <bottom style="thick">
        <color auto="1"/>
      </bottom>
      <diagonal/>
    </border>
  </borders>
  <cellStyleXfs count="66">
    <xf numFmtId="0" fontId="0" fillId="0" borderId="0"/>
    <xf numFmtId="0" fontId="16" fillId="0" borderId="0"/>
    <xf numFmtId="0" fontId="13" fillId="0" borderId="0"/>
    <xf numFmtId="0" fontId="17" fillId="0" borderId="0"/>
    <xf numFmtId="0" fontId="12" fillId="0" borderId="0"/>
    <xf numFmtId="0" fontId="14" fillId="0" borderId="0"/>
    <xf numFmtId="0" fontId="11" fillId="0" borderId="0"/>
    <xf numFmtId="0" fontId="13" fillId="0" borderId="0"/>
    <xf numFmtId="0" fontId="15" fillId="0" borderId="0"/>
    <xf numFmtId="0" fontId="10" fillId="0" borderId="0"/>
    <xf numFmtId="0" fontId="13" fillId="0" borderId="0"/>
    <xf numFmtId="0" fontId="15" fillId="0" borderId="0"/>
    <xf numFmtId="0" fontId="9" fillId="0" borderId="0"/>
    <xf numFmtId="0" fontId="15" fillId="0" borderId="0"/>
    <xf numFmtId="0" fontId="8" fillId="0" borderId="0"/>
    <xf numFmtId="0" fontId="8" fillId="0" borderId="0"/>
    <xf numFmtId="0" fontId="8" fillId="0" borderId="0"/>
    <xf numFmtId="0" fontId="13" fillId="0" borderId="0"/>
    <xf numFmtId="0" fontId="18" fillId="0" borderId="0"/>
    <xf numFmtId="0" fontId="13" fillId="0" borderId="0"/>
    <xf numFmtId="0" fontId="7" fillId="0" borderId="0"/>
    <xf numFmtId="43" fontId="35" fillId="0" borderId="0" applyFont="0" applyFill="0" applyBorder="0" applyAlignment="0" applyProtection="0"/>
    <xf numFmtId="44" fontId="35" fillId="0" borderId="0" applyFont="0" applyFill="0" applyBorder="0" applyAlignment="0" applyProtection="0"/>
    <xf numFmtId="0" fontId="36" fillId="0" borderId="0"/>
    <xf numFmtId="0" fontId="42" fillId="9" borderId="0" applyNumberFormat="0" applyBorder="0" applyAlignment="0" applyProtection="0"/>
    <xf numFmtId="0" fontId="6" fillId="0" borderId="0"/>
    <xf numFmtId="0" fontId="13" fillId="0" borderId="0"/>
    <xf numFmtId="0" fontId="14" fillId="0" borderId="0"/>
    <xf numFmtId="0" fontId="13" fillId="0" borderId="0"/>
    <xf numFmtId="0" fontId="51" fillId="0" borderId="0"/>
    <xf numFmtId="0" fontId="13" fillId="0" borderId="0"/>
    <xf numFmtId="0" fontId="51" fillId="0" borderId="0"/>
    <xf numFmtId="0" fontId="52" fillId="0" borderId="0"/>
    <xf numFmtId="0" fontId="53" fillId="0" borderId="0"/>
    <xf numFmtId="0" fontId="16" fillId="0" borderId="0"/>
    <xf numFmtId="0" fontId="15" fillId="0" borderId="0"/>
    <xf numFmtId="0" fontId="13" fillId="0" borderId="0"/>
    <xf numFmtId="0" fontId="13" fillId="0" borderId="0"/>
    <xf numFmtId="0" fontId="13" fillId="0" borderId="0"/>
    <xf numFmtId="164" fontId="13" fillId="0" borderId="0" applyFont="0" applyFill="0" applyBorder="0" applyAlignment="0" applyProtection="0"/>
    <xf numFmtId="0" fontId="54" fillId="0" borderId="0"/>
    <xf numFmtId="0" fontId="55" fillId="0" borderId="0"/>
    <xf numFmtId="0" fontId="13" fillId="0" borderId="0"/>
    <xf numFmtId="0" fontId="13" fillId="0" borderId="0"/>
    <xf numFmtId="0" fontId="56" fillId="0" borderId="0"/>
    <xf numFmtId="0" fontId="60" fillId="0" borderId="0"/>
    <xf numFmtId="0" fontId="13" fillId="0" borderId="0"/>
    <xf numFmtId="0" fontId="60" fillId="0" borderId="0"/>
    <xf numFmtId="0" fontId="13" fillId="0" borderId="0"/>
    <xf numFmtId="0" fontId="64" fillId="0" borderId="0"/>
    <xf numFmtId="0" fontId="5" fillId="0" borderId="0"/>
    <xf numFmtId="0" fontId="52" fillId="0" borderId="0"/>
    <xf numFmtId="2" fontId="65" fillId="0" borderId="0"/>
    <xf numFmtId="0" fontId="66" fillId="0" borderId="0" applyNumberFormat="0" applyFill="0" applyBorder="0" applyAlignment="0" applyProtection="0"/>
    <xf numFmtId="164"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0" fontId="4" fillId="0" borderId="0"/>
    <xf numFmtId="0" fontId="4" fillId="0" borderId="0"/>
    <xf numFmtId="0" fontId="3" fillId="0" borderId="0"/>
    <xf numFmtId="0" fontId="2" fillId="0" borderId="0"/>
    <xf numFmtId="0" fontId="2" fillId="0" borderId="0"/>
    <xf numFmtId="0" fontId="1" fillId="0" borderId="0"/>
    <xf numFmtId="0" fontId="1" fillId="0" borderId="0"/>
    <xf numFmtId="0" fontId="1" fillId="0" borderId="0"/>
  </cellStyleXfs>
  <cellXfs count="1567">
    <xf numFmtId="0" fontId="0" fillId="0" borderId="0" xfId="0"/>
    <xf numFmtId="0" fontId="20" fillId="0" borderId="0" xfId="11" applyFont="1" applyAlignment="1">
      <alignment vertical="top"/>
    </xf>
    <xf numFmtId="0" fontId="19" fillId="0" borderId="0" xfId="11" applyFont="1" applyAlignment="1">
      <alignment horizontal="justify" vertical="top"/>
    </xf>
    <xf numFmtId="0" fontId="19" fillId="7" borderId="0" xfId="10" applyFont="1" applyFill="1" applyAlignment="1">
      <alignment horizontal="left" vertical="top" wrapText="1"/>
    </xf>
    <xf numFmtId="0" fontId="21" fillId="0" borderId="0" xfId="11" applyFont="1" applyAlignment="1">
      <alignment horizontal="justify" vertical="top"/>
    </xf>
    <xf numFmtId="0" fontId="21" fillId="0" borderId="0" xfId="11" applyFont="1" applyAlignment="1">
      <alignment horizontal="justify" vertical="top" wrapText="1"/>
    </xf>
    <xf numFmtId="0" fontId="22" fillId="0" borderId="0" xfId="0" applyFont="1" applyAlignment="1">
      <alignment horizontal="justify" vertical="top" wrapText="1"/>
    </xf>
    <xf numFmtId="0" fontId="20" fillId="0" borderId="0" xfId="0" applyFont="1" applyAlignment="1">
      <alignment horizontal="justify" vertical="top" wrapText="1"/>
    </xf>
    <xf numFmtId="2" fontId="21" fillId="0" borderId="0" xfId="0" applyNumberFormat="1" applyFont="1" applyAlignment="1">
      <alignment horizontal="justify" vertical="top" wrapText="1"/>
    </xf>
    <xf numFmtId="2" fontId="21" fillId="0" borderId="0" xfId="0" applyNumberFormat="1" applyFont="1" applyAlignment="1">
      <alignment horizontal="justify" vertical="top"/>
    </xf>
    <xf numFmtId="0" fontId="20" fillId="0" borderId="0" xfId="13" applyFont="1" applyAlignment="1">
      <alignment horizontal="left" vertical="top" wrapText="1"/>
    </xf>
    <xf numFmtId="0" fontId="21" fillId="0" borderId="0" xfId="0" applyFont="1" applyAlignment="1">
      <alignment horizontal="justify" vertical="top" wrapText="1"/>
    </xf>
    <xf numFmtId="49" fontId="21" fillId="0" borderId="0" xfId="0" applyNumberFormat="1" applyFont="1" applyAlignment="1">
      <alignment horizontal="justify" vertical="top"/>
    </xf>
    <xf numFmtId="0" fontId="22" fillId="0" borderId="0" xfId="4" applyFont="1" applyAlignment="1">
      <alignment horizontal="justify" vertical="top" wrapText="1"/>
    </xf>
    <xf numFmtId="0" fontId="21" fillId="0" borderId="0" xfId="0" applyFont="1" applyFill="1" applyAlignment="1">
      <alignment horizontal="justify" vertical="top"/>
    </xf>
    <xf numFmtId="0" fontId="20" fillId="0" borderId="0" xfId="0" applyFont="1" applyFill="1" applyAlignment="1">
      <alignment horizontal="justify" vertical="top"/>
    </xf>
    <xf numFmtId="0" fontId="20" fillId="0" borderId="0" xfId="0" applyFont="1" applyFill="1" applyAlignment="1">
      <alignment horizontal="justify" vertical="top" wrapText="1"/>
    </xf>
    <xf numFmtId="0" fontId="22" fillId="0" borderId="0" xfId="0" applyFont="1" applyFill="1" applyAlignment="1">
      <alignment horizontal="justify" vertical="top" wrapText="1"/>
    </xf>
    <xf numFmtId="0" fontId="28" fillId="0" borderId="0" xfId="0" applyFont="1"/>
    <xf numFmtId="49" fontId="21" fillId="0" borderId="0" xfId="0" applyNumberFormat="1" applyFont="1" applyFill="1" applyAlignment="1">
      <alignment vertical="center"/>
    </xf>
    <xf numFmtId="0" fontId="21" fillId="0" borderId="0" xfId="0" applyFont="1" applyFill="1" applyAlignment="1">
      <alignment horizontal="justify" vertical="top" wrapText="1"/>
    </xf>
    <xf numFmtId="0" fontId="20" fillId="0" borderId="0" xfId="0" applyFont="1" applyFill="1" applyAlignment="1">
      <alignment vertical="center"/>
    </xf>
    <xf numFmtId="0" fontId="20" fillId="0" borderId="0" xfId="0" applyFont="1" applyAlignment="1">
      <alignment horizontal="center" vertical="center"/>
    </xf>
    <xf numFmtId="0" fontId="20" fillId="0" borderId="0" xfId="0" applyFont="1" applyAlignment="1">
      <alignment horizontal="left" vertical="top"/>
    </xf>
    <xf numFmtId="0" fontId="13" fillId="0" borderId="0" xfId="23" applyFont="1"/>
    <xf numFmtId="4" fontId="13" fillId="0" borderId="0" xfId="23" applyNumberFormat="1" applyFont="1" applyAlignment="1">
      <alignment horizontal="right" vertical="top"/>
    </xf>
    <xf numFmtId="0" fontId="13" fillId="0" borderId="0" xfId="23" applyFont="1" applyAlignment="1">
      <alignment horizontal="right" vertical="top"/>
    </xf>
    <xf numFmtId="0" fontId="38" fillId="0" borderId="0" xfId="23" applyFont="1"/>
    <xf numFmtId="49" fontId="21" fillId="0" borderId="0" xfId="23" applyNumberFormat="1" applyFont="1" applyAlignment="1" applyProtection="1">
      <alignment horizontal="justify" vertical="top" wrapText="1"/>
      <protection locked="0"/>
    </xf>
    <xf numFmtId="0" fontId="37" fillId="0" borderId="0" xfId="23" applyFont="1" applyAlignment="1">
      <alignment horizontal="center"/>
    </xf>
    <xf numFmtId="0" fontId="21" fillId="0" borderId="0" xfId="23" applyFont="1" applyAlignment="1">
      <alignment horizontal="left" vertical="top" wrapText="1"/>
    </xf>
    <xf numFmtId="0" fontId="13" fillId="0" borderId="0" xfId="23" applyFont="1" applyAlignment="1">
      <alignment horizontal="justify" vertical="top" wrapText="1"/>
    </xf>
    <xf numFmtId="0" fontId="13" fillId="0" borderId="0" xfId="23" applyFont="1" applyAlignment="1">
      <alignment horizontal="justify" vertical="center"/>
    </xf>
    <xf numFmtId="0" fontId="13" fillId="0" borderId="0" xfId="23" applyFont="1" applyAlignment="1">
      <alignment vertical="top"/>
    </xf>
    <xf numFmtId="0" fontId="39" fillId="0" borderId="0" xfId="23" applyFont="1" applyAlignment="1">
      <alignment horizontal="justify" vertical="center" wrapText="1"/>
    </xf>
    <xf numFmtId="167" fontId="39" fillId="0" borderId="0" xfId="23" applyNumberFormat="1" applyFont="1" applyAlignment="1">
      <alignment horizontal="justify" vertical="center" wrapText="1"/>
    </xf>
    <xf numFmtId="1" fontId="39" fillId="0" borderId="0" xfId="23" applyNumberFormat="1" applyFont="1" applyAlignment="1">
      <alignment horizontal="justify" vertical="center" wrapText="1"/>
    </xf>
    <xf numFmtId="4" fontId="39" fillId="0" borderId="0" xfId="23" applyNumberFormat="1" applyFont="1" applyAlignment="1">
      <alignment horizontal="right" vertical="top" wrapText="1"/>
    </xf>
    <xf numFmtId="0" fontId="39" fillId="0" borderId="0" xfId="23" applyFont="1" applyAlignment="1">
      <alignment horizontal="right" vertical="top" wrapText="1"/>
    </xf>
    <xf numFmtId="0" fontId="21" fillId="0" borderId="0" xfId="23" applyFont="1"/>
    <xf numFmtId="0" fontId="21" fillId="0" borderId="0" xfId="23" applyFont="1" applyAlignment="1">
      <alignment vertical="top"/>
    </xf>
    <xf numFmtId="0" fontId="19" fillId="0" borderId="0" xfId="23" applyFont="1" applyAlignment="1">
      <alignment horizontal="left" vertical="top" wrapText="1"/>
    </xf>
    <xf numFmtId="0" fontId="21" fillId="0" borderId="0" xfId="23" applyFont="1" applyAlignment="1">
      <alignment horizontal="right"/>
    </xf>
    <xf numFmtId="4" fontId="21" fillId="0" borderId="0" xfId="23" applyNumberFormat="1" applyFont="1" applyAlignment="1">
      <alignment horizontal="right"/>
    </xf>
    <xf numFmtId="0" fontId="21" fillId="0" borderId="0" xfId="23" applyFont="1" applyAlignment="1">
      <alignment wrapText="1"/>
    </xf>
    <xf numFmtId="0" fontId="46" fillId="0" borderId="0" xfId="0" applyFont="1" applyAlignment="1">
      <alignment horizontal="center" vertical="center"/>
    </xf>
    <xf numFmtId="0" fontId="46" fillId="0" borderId="0" xfId="0" applyFont="1" applyAlignment="1">
      <alignment vertical="center"/>
    </xf>
    <xf numFmtId="49" fontId="46" fillId="0" borderId="2" xfId="0" applyNumberFormat="1" applyFont="1" applyBorder="1" applyAlignment="1">
      <alignment horizontal="left" vertical="top"/>
    </xf>
    <xf numFmtId="0" fontId="46" fillId="0" borderId="2" xfId="0" applyFont="1" applyBorder="1" applyAlignment="1">
      <alignment horizontal="left" vertical="top"/>
    </xf>
    <xf numFmtId="0" fontId="46" fillId="0" borderId="2" xfId="0" applyFont="1" applyBorder="1"/>
    <xf numFmtId="49" fontId="47" fillId="4" borderId="7" xfId="0" applyNumberFormat="1" applyFont="1" applyFill="1" applyBorder="1" applyAlignment="1">
      <alignment horizontal="left" vertical="center"/>
    </xf>
    <xf numFmtId="0" fontId="22" fillId="4" borderId="7" xfId="0" applyFont="1" applyFill="1" applyBorder="1"/>
    <xf numFmtId="0" fontId="46" fillId="4" borderId="7" xfId="0" applyFont="1" applyFill="1" applyBorder="1"/>
    <xf numFmtId="0" fontId="22" fillId="6" borderId="3" xfId="0" applyFont="1" applyFill="1" applyBorder="1" applyAlignment="1">
      <alignment vertical="center"/>
    </xf>
    <xf numFmtId="0" fontId="20" fillId="6" borderId="3" xfId="0" applyFont="1" applyFill="1" applyBorder="1" applyAlignment="1">
      <alignment vertical="center"/>
    </xf>
    <xf numFmtId="4" fontId="20" fillId="6" borderId="3" xfId="0" applyNumberFormat="1" applyFont="1" applyFill="1" applyBorder="1" applyAlignment="1">
      <alignment vertical="center"/>
    </xf>
    <xf numFmtId="0" fontId="46" fillId="0" borderId="0" xfId="0" applyFont="1" applyAlignment="1">
      <alignment horizontal="justify"/>
    </xf>
    <xf numFmtId="0" fontId="46" fillId="0" borderId="0" xfId="0" applyFont="1"/>
    <xf numFmtId="0" fontId="22" fillId="5" borderId="3" xfId="0" applyFont="1" applyFill="1" applyBorder="1" applyAlignment="1">
      <alignment vertical="center"/>
    </xf>
    <xf numFmtId="0" fontId="20" fillId="5" borderId="3" xfId="0" applyFont="1" applyFill="1" applyBorder="1" applyAlignment="1">
      <alignment vertical="center"/>
    </xf>
    <xf numFmtId="4" fontId="20" fillId="5" borderId="3" xfId="0" applyNumberFormat="1" applyFont="1" applyFill="1" applyBorder="1" applyAlignment="1">
      <alignment vertical="center"/>
    </xf>
    <xf numFmtId="0" fontId="46" fillId="8" borderId="0" xfId="0" applyFont="1" applyFill="1" applyAlignment="1">
      <alignment vertical="center"/>
    </xf>
    <xf numFmtId="49" fontId="44" fillId="5" borderId="3" xfId="0" applyNumberFormat="1" applyFont="1" applyFill="1" applyBorder="1" applyAlignment="1">
      <alignment vertical="center"/>
    </xf>
    <xf numFmtId="0" fontId="48" fillId="0" borderId="0" xfId="0" applyFont="1"/>
    <xf numFmtId="49" fontId="44" fillId="4" borderId="7" xfId="0" applyNumberFormat="1" applyFont="1" applyFill="1" applyBorder="1" applyAlignment="1">
      <alignment vertical="center"/>
    </xf>
    <xf numFmtId="0" fontId="20" fillId="4" borderId="7" xfId="0" applyFont="1" applyFill="1" applyBorder="1"/>
    <xf numFmtId="0" fontId="49" fillId="0" borderId="0" xfId="0" applyFont="1"/>
    <xf numFmtId="49" fontId="44" fillId="0" borderId="0" xfId="0" applyNumberFormat="1" applyFont="1" applyAlignment="1">
      <alignment vertical="center"/>
    </xf>
    <xf numFmtId="49" fontId="46" fillId="0" borderId="0" xfId="0" applyNumberFormat="1" applyFont="1" applyAlignment="1">
      <alignment vertical="center"/>
    </xf>
    <xf numFmtId="0" fontId="46" fillId="0" borderId="0" xfId="0" applyFont="1" applyAlignment="1">
      <alignment horizontal="left" vertical="top"/>
    </xf>
    <xf numFmtId="0" fontId="21" fillId="4" borderId="9" xfId="23" applyFont="1" applyFill="1" applyBorder="1"/>
    <xf numFmtId="0" fontId="19" fillId="4" borderId="9" xfId="23" applyFont="1" applyFill="1" applyBorder="1" applyAlignment="1">
      <alignment vertical="top"/>
    </xf>
    <xf numFmtId="0" fontId="21" fillId="0" borderId="1" xfId="23" applyFont="1" applyBorder="1" applyAlignment="1">
      <alignment wrapText="1"/>
    </xf>
    <xf numFmtId="0" fontId="21" fillId="0" borderId="1" xfId="23" applyFont="1" applyBorder="1" applyAlignment="1">
      <alignment horizontal="left" vertical="top" wrapText="1"/>
    </xf>
    <xf numFmtId="0" fontId="21" fillId="0" borderId="1" xfId="23" applyFont="1" applyBorder="1" applyAlignment="1">
      <alignment horizontal="right"/>
    </xf>
    <xf numFmtId="4" fontId="21" fillId="0" borderId="1" xfId="23" applyNumberFormat="1" applyFont="1" applyBorder="1" applyAlignment="1">
      <alignment horizontal="right"/>
    </xf>
    <xf numFmtId="0" fontId="46" fillId="6" borderId="3" xfId="0" applyFont="1" applyFill="1" applyBorder="1" applyAlignment="1">
      <alignment vertical="center"/>
    </xf>
    <xf numFmtId="0" fontId="22" fillId="6" borderId="3" xfId="0" applyFont="1" applyFill="1" applyBorder="1" applyAlignment="1">
      <alignment horizontal="justify" vertical="center"/>
    </xf>
    <xf numFmtId="4" fontId="22" fillId="6" borderId="3" xfId="0" applyNumberFormat="1" applyFont="1" applyFill="1" applyBorder="1" applyAlignment="1">
      <alignment vertical="center"/>
    </xf>
    <xf numFmtId="0" fontId="19" fillId="6" borderId="8" xfId="23" applyFont="1" applyFill="1" applyBorder="1" applyAlignment="1">
      <alignment wrapText="1"/>
    </xf>
    <xf numFmtId="0" fontId="19" fillId="6" borderId="8" xfId="23" applyFont="1" applyFill="1" applyBorder="1" applyAlignment="1">
      <alignment horizontal="left" vertical="top" wrapText="1"/>
    </xf>
    <xf numFmtId="0" fontId="19" fillId="6" borderId="8" xfId="23" applyFont="1" applyFill="1" applyBorder="1" applyAlignment="1">
      <alignment horizontal="right"/>
    </xf>
    <xf numFmtId="4" fontId="19" fillId="6" borderId="8" xfId="23" applyNumberFormat="1" applyFont="1" applyFill="1" applyBorder="1" applyAlignment="1">
      <alignment horizontal="right"/>
    </xf>
    <xf numFmtId="0" fontId="6" fillId="0" borderId="0" xfId="25" applyFont="1"/>
    <xf numFmtId="49" fontId="20" fillId="0" borderId="0" xfId="25" applyNumberFormat="1" applyFont="1" applyAlignment="1" applyProtection="1">
      <alignment horizontal="justify" vertical="top" wrapText="1"/>
      <protection locked="0"/>
    </xf>
    <xf numFmtId="49" fontId="21" fillId="0" borderId="0" xfId="25" applyNumberFormat="1" applyFont="1" applyAlignment="1" applyProtection="1">
      <alignment horizontal="justify" vertical="top" wrapText="1"/>
      <protection locked="0"/>
    </xf>
    <xf numFmtId="0" fontId="43" fillId="0" borderId="0" xfId="25" applyFont="1" applyAlignment="1">
      <alignment horizontal="justify" vertical="top" wrapText="1"/>
    </xf>
    <xf numFmtId="49" fontId="28" fillId="0" borderId="0" xfId="25" applyNumberFormat="1" applyFont="1" applyAlignment="1" applyProtection="1">
      <alignment horizontal="justify" vertical="top" wrapText="1"/>
      <protection locked="0"/>
    </xf>
    <xf numFmtId="0" fontId="21" fillId="0" borderId="0" xfId="26" applyFont="1" applyAlignment="1">
      <alignment horizontal="right"/>
    </xf>
    <xf numFmtId="0" fontId="21" fillId="0" borderId="0" xfId="26" applyFont="1"/>
    <xf numFmtId="1" fontId="21" fillId="0" borderId="0" xfId="26" applyNumberFormat="1" applyFont="1" applyAlignment="1">
      <alignment horizontal="center" vertical="top"/>
    </xf>
    <xf numFmtId="0" fontId="21" fillId="0" borderId="0" xfId="26" applyFont="1" applyAlignment="1">
      <alignment horizontal="left" vertical="center" wrapText="1"/>
    </xf>
    <xf numFmtId="0" fontId="21" fillId="0" borderId="0" xfId="26" applyFont="1" applyAlignment="1">
      <alignment horizontal="center"/>
    </xf>
    <xf numFmtId="4" fontId="21" fillId="0" borderId="0" xfId="26" applyNumberFormat="1" applyFont="1" applyAlignment="1">
      <alignment horizontal="right"/>
    </xf>
    <xf numFmtId="4" fontId="21" fillId="0" borderId="0" xfId="26" applyNumberFormat="1" applyFont="1"/>
    <xf numFmtId="0" fontId="50" fillId="0" borderId="0" xfId="26" applyFont="1" applyAlignment="1">
      <alignment horizontal="right"/>
    </xf>
    <xf numFmtId="0" fontId="50" fillId="0" borderId="0" xfId="26" applyFont="1"/>
    <xf numFmtId="1" fontId="44" fillId="0" borderId="0" xfId="26" applyNumberFormat="1" applyFont="1" applyAlignment="1">
      <alignment horizontal="center" vertical="top"/>
    </xf>
    <xf numFmtId="0" fontId="50" fillId="0" borderId="0" xfId="26" applyFont="1" applyAlignment="1">
      <alignment horizontal="left" vertical="center" wrapText="1"/>
    </xf>
    <xf numFmtId="0" fontId="50" fillId="0" borderId="0" xfId="26" applyFont="1" applyAlignment="1">
      <alignment horizontal="center"/>
    </xf>
    <xf numFmtId="4" fontId="44" fillId="0" borderId="0" xfId="26" applyNumberFormat="1" applyFont="1" applyAlignment="1">
      <alignment horizontal="right"/>
    </xf>
    <xf numFmtId="4" fontId="44" fillId="0" borderId="0" xfId="26" applyNumberFormat="1" applyFont="1"/>
    <xf numFmtId="1" fontId="44" fillId="0" borderId="10" xfId="26" applyNumberFormat="1" applyFont="1" applyBorder="1" applyAlignment="1">
      <alignment horizontal="center" vertical="top"/>
    </xf>
    <xf numFmtId="4" fontId="44" fillId="0" borderId="11" xfId="26" applyNumberFormat="1" applyFont="1" applyBorder="1" applyAlignment="1">
      <alignment horizontal="right"/>
    </xf>
    <xf numFmtId="4" fontId="44" fillId="0" borderId="12" xfId="26" applyNumberFormat="1" applyFont="1" applyBorder="1"/>
    <xf numFmtId="4" fontId="21" fillId="0" borderId="0" xfId="26" applyNumberFormat="1" applyFont="1" applyFill="1" applyBorder="1"/>
    <xf numFmtId="4" fontId="19" fillId="0" borderId="0" xfId="26" applyNumberFormat="1" applyFont="1" applyFill="1" applyBorder="1"/>
    <xf numFmtId="1" fontId="44" fillId="0" borderId="0" xfId="26" applyNumberFormat="1" applyFont="1" applyBorder="1" applyAlignment="1">
      <alignment horizontal="center" vertical="top"/>
    </xf>
    <xf numFmtId="4" fontId="44" fillId="0" borderId="0" xfId="26" applyNumberFormat="1" applyFont="1" applyBorder="1" applyAlignment="1">
      <alignment horizontal="right"/>
    </xf>
    <xf numFmtId="4" fontId="44" fillId="0" borderId="0" xfId="26" applyNumberFormat="1" applyFont="1" applyBorder="1"/>
    <xf numFmtId="1" fontId="21" fillId="4" borderId="9" xfId="26" applyNumberFormat="1" applyFont="1" applyFill="1" applyBorder="1" applyAlignment="1">
      <alignment horizontal="center" vertical="top"/>
    </xf>
    <xf numFmtId="0" fontId="19" fillId="4" borderId="9" xfId="26" applyFont="1" applyFill="1" applyBorder="1" applyAlignment="1">
      <alignment horizontal="left" vertical="center" wrapText="1"/>
    </xf>
    <xf numFmtId="0" fontId="21" fillId="4" borderId="9" xfId="26" applyFont="1" applyFill="1" applyBorder="1" applyAlignment="1">
      <alignment horizontal="center"/>
    </xf>
    <xf numFmtId="4" fontId="21" fillId="4" borderId="9" xfId="26" applyNumberFormat="1" applyFont="1" applyFill="1" applyBorder="1" applyAlignment="1">
      <alignment horizontal="right"/>
    </xf>
    <xf numFmtId="0" fontId="19" fillId="6" borderId="8" xfId="26" applyFont="1" applyFill="1" applyBorder="1" applyAlignment="1">
      <alignment horizontal="left" vertical="center" wrapText="1"/>
    </xf>
    <xf numFmtId="1" fontId="19" fillId="6" borderId="8" xfId="26" applyNumberFormat="1" applyFont="1" applyFill="1" applyBorder="1" applyAlignment="1">
      <alignment horizontal="center" vertical="top"/>
    </xf>
    <xf numFmtId="0" fontId="19" fillId="6" borderId="8" xfId="26" applyFont="1" applyFill="1" applyBorder="1" applyAlignment="1">
      <alignment horizontal="center"/>
    </xf>
    <xf numFmtId="4" fontId="19" fillId="6" borderId="8" xfId="26" applyNumberFormat="1" applyFont="1" applyFill="1" applyBorder="1" applyAlignment="1">
      <alignment horizontal="right"/>
    </xf>
    <xf numFmtId="1" fontId="21" fillId="0" borderId="1" xfId="26" applyNumberFormat="1" applyFont="1" applyBorder="1" applyAlignment="1">
      <alignment horizontal="center" vertical="top"/>
    </xf>
    <xf numFmtId="0" fontId="21" fillId="0" borderId="1" xfId="26" applyFont="1" applyBorder="1" applyAlignment="1">
      <alignment horizontal="left" vertical="center" wrapText="1"/>
    </xf>
    <xf numFmtId="0" fontId="21" fillId="0" borderId="1" xfId="26" applyFont="1" applyBorder="1" applyAlignment="1">
      <alignment horizontal="center"/>
    </xf>
    <xf numFmtId="4" fontId="21" fillId="0" borderId="1" xfId="26" applyNumberFormat="1" applyFont="1" applyBorder="1" applyAlignment="1">
      <alignment horizontal="right"/>
    </xf>
    <xf numFmtId="49" fontId="19" fillId="0" borderId="0" xfId="7" applyNumberFormat="1" applyFont="1" applyAlignment="1">
      <alignment vertical="top"/>
    </xf>
    <xf numFmtId="49" fontId="21" fillId="0" borderId="0" xfId="7" applyNumberFormat="1" applyFont="1" applyAlignment="1">
      <alignment horizontal="center" vertical="top"/>
    </xf>
    <xf numFmtId="3" fontId="21" fillId="0" borderId="0" xfId="7" applyNumberFormat="1" applyFont="1" applyAlignment="1">
      <alignment horizontal="center" vertical="top"/>
    </xf>
    <xf numFmtId="4" fontId="21" fillId="0" borderId="0" xfId="7" applyNumberFormat="1" applyFont="1" applyAlignment="1">
      <alignment vertical="top"/>
    </xf>
    <xf numFmtId="49" fontId="21" fillId="0" borderId="0" xfId="27" applyNumberFormat="1" applyFont="1" applyAlignment="1">
      <alignment horizontal="center" vertical="top"/>
    </xf>
    <xf numFmtId="0" fontId="21" fillId="0" borderId="0" xfId="7" applyFont="1" applyAlignment="1">
      <alignment horizontal="center" vertical="top"/>
    </xf>
    <xf numFmtId="3" fontId="19" fillId="0" borderId="0" xfId="7" applyNumberFormat="1" applyFont="1" applyAlignment="1">
      <alignment horizontal="center" vertical="top"/>
    </xf>
    <xf numFmtId="1" fontId="21" fillId="0" borderId="0" xfId="7" applyNumberFormat="1" applyFont="1" applyAlignment="1">
      <alignment horizontal="center" vertical="top"/>
    </xf>
    <xf numFmtId="49" fontId="21" fillId="0" borderId="0" xfId="28" applyNumberFormat="1" applyFont="1" applyAlignment="1">
      <alignment horizontal="center" vertical="top"/>
    </xf>
    <xf numFmtId="4" fontId="21" fillId="0" borderId="0" xfId="7" applyNumberFormat="1" applyFont="1" applyAlignment="1">
      <alignment horizontal="justify" vertical="top"/>
    </xf>
    <xf numFmtId="1" fontId="19" fillId="0" borderId="0" xfId="7" applyNumberFormat="1" applyFont="1" applyAlignment="1">
      <alignment horizontal="center" vertical="top"/>
    </xf>
    <xf numFmtId="4" fontId="19" fillId="0" borderId="0" xfId="7" applyNumberFormat="1" applyFont="1" applyAlignment="1">
      <alignment vertical="top"/>
    </xf>
    <xf numFmtId="49" fontId="21" fillId="0" borderId="0" xfId="28" applyNumberFormat="1" applyFont="1" applyAlignment="1">
      <alignment horizontal="justify" vertical="top"/>
    </xf>
    <xf numFmtId="0" fontId="21" fillId="0" borderId="0" xfId="29" applyFont="1" applyAlignment="1">
      <alignment horizontal="justify" vertical="top" wrapText="1"/>
    </xf>
    <xf numFmtId="49" fontId="21" fillId="0" borderId="0" xfId="7" applyNumberFormat="1" applyFont="1" applyAlignment="1">
      <alignment horizontal="left" vertical="top"/>
    </xf>
    <xf numFmtId="49" fontId="21" fillId="0" borderId="0" xfId="7" applyNumberFormat="1" applyFont="1" applyAlignment="1">
      <alignment vertical="top"/>
    </xf>
    <xf numFmtId="49" fontId="19" fillId="0" borderId="0" xfId="7" applyNumberFormat="1" applyFont="1" applyAlignment="1">
      <alignment horizontal="left" vertical="top"/>
    </xf>
    <xf numFmtId="2" fontId="21" fillId="0" borderId="0" xfId="7" applyNumberFormat="1" applyFont="1" applyAlignment="1">
      <alignment vertical="top"/>
    </xf>
    <xf numFmtId="0" fontId="21" fillId="0" borderId="0" xfId="7" applyFont="1" applyAlignment="1">
      <alignment vertical="top"/>
    </xf>
    <xf numFmtId="49" fontId="21" fillId="0" borderId="0" xfId="7" applyNumberFormat="1" applyFont="1" applyAlignment="1">
      <alignment horizontal="justify" vertical="top"/>
    </xf>
    <xf numFmtId="49" fontId="21" fillId="0" borderId="0" xfId="30" applyNumberFormat="1" applyFont="1" applyAlignment="1">
      <alignment horizontal="justify" vertical="top"/>
    </xf>
    <xf numFmtId="49" fontId="21" fillId="0" borderId="0" xfId="30" applyNumberFormat="1" applyFont="1" applyAlignment="1">
      <alignment horizontal="justify" vertical="top" wrapText="1"/>
    </xf>
    <xf numFmtId="49" fontId="19" fillId="0" borderId="0" xfId="7" applyNumberFormat="1" applyFont="1" applyAlignment="1">
      <alignment horizontal="justify" vertical="top"/>
    </xf>
    <xf numFmtId="0" fontId="19" fillId="0" borderId="0" xfId="7" applyFont="1" applyAlignment="1">
      <alignment horizontal="center" vertical="top"/>
    </xf>
    <xf numFmtId="49" fontId="19" fillId="7" borderId="0" xfId="7" applyNumberFormat="1" applyFont="1" applyFill="1" applyAlignment="1">
      <alignment vertical="top"/>
    </xf>
    <xf numFmtId="49" fontId="21" fillId="7" borderId="0" xfId="7" applyNumberFormat="1" applyFont="1" applyFill="1" applyAlignment="1">
      <alignment horizontal="center" vertical="top"/>
    </xf>
    <xf numFmtId="3" fontId="21" fillId="7" borderId="0" xfId="7" applyNumberFormat="1" applyFont="1" applyFill="1" applyAlignment="1">
      <alignment horizontal="center" vertical="top"/>
    </xf>
    <xf numFmtId="4" fontId="21" fillId="7" borderId="0" xfId="7" applyNumberFormat="1" applyFont="1" applyFill="1" applyAlignment="1">
      <alignment vertical="top"/>
    </xf>
    <xf numFmtId="0" fontId="21" fillId="0" borderId="1" xfId="26" applyFont="1" applyBorder="1" applyAlignment="1">
      <alignment horizontal="left" vertical="top" wrapText="1"/>
    </xf>
    <xf numFmtId="0" fontId="21" fillId="0" borderId="0" xfId="28" applyFont="1" applyAlignment="1">
      <alignment horizontal="justify" vertical="top" wrapText="1"/>
    </xf>
    <xf numFmtId="4" fontId="21" fillId="0" borderId="0" xfId="0" applyNumberFormat="1" applyFont="1" applyAlignment="1" applyProtection="1">
      <alignment horizontal="center"/>
      <protection locked="0"/>
    </xf>
    <xf numFmtId="0" fontId="21" fillId="0" borderId="0" xfId="27" applyFont="1" applyAlignment="1">
      <alignment horizontal="justify" vertical="top" wrapText="1"/>
    </xf>
    <xf numFmtId="0" fontId="35" fillId="0" borderId="0" xfId="0" applyFont="1"/>
    <xf numFmtId="0" fontId="19" fillId="7" borderId="0" xfId="10" applyFont="1" applyFill="1" applyAlignment="1">
      <alignment horizontal="justify" vertical="top" wrapText="1"/>
    </xf>
    <xf numFmtId="0" fontId="21" fillId="0" borderId="0" xfId="49" applyFont="1" applyAlignment="1">
      <alignment horizontal="justify" vertical="top" wrapText="1"/>
    </xf>
    <xf numFmtId="0" fontId="21" fillId="0" borderId="0" xfId="0" applyFont="1" applyAlignment="1">
      <alignment horizontal="justify" vertical="top" wrapText="1" shrinkToFit="1"/>
    </xf>
    <xf numFmtId="0" fontId="21" fillId="0" borderId="0" xfId="27" quotePrefix="1" applyFont="1" applyAlignment="1">
      <alignment horizontal="justify" vertical="top" wrapText="1"/>
    </xf>
    <xf numFmtId="0" fontId="30" fillId="0" borderId="0" xfId="28" applyFont="1" applyAlignment="1">
      <alignment horizontal="justify" vertical="top" wrapText="1"/>
    </xf>
    <xf numFmtId="0" fontId="30" fillId="0" borderId="0" xfId="7" applyFont="1" applyAlignment="1">
      <alignment horizontal="justify" vertical="top" wrapText="1"/>
    </xf>
    <xf numFmtId="0" fontId="39" fillId="0" borderId="0" xfId="23" applyFont="1" applyAlignment="1">
      <alignment horizontal="justify" vertical="top" wrapText="1"/>
    </xf>
    <xf numFmtId="0" fontId="21" fillId="0" borderId="0" xfId="23" applyFont="1" applyAlignment="1">
      <alignment horizontal="justify" vertical="center" wrapText="1"/>
    </xf>
    <xf numFmtId="0" fontId="21" fillId="0" borderId="0" xfId="23" applyFont="1" applyAlignment="1">
      <alignment horizontal="justify" vertical="center"/>
    </xf>
    <xf numFmtId="0" fontId="21" fillId="0" borderId="0" xfId="23" applyFont="1" applyAlignment="1">
      <alignment horizontal="justify" vertical="top" wrapText="1"/>
    </xf>
    <xf numFmtId="0" fontId="40" fillId="0" borderId="0" xfId="23" applyFont="1" applyAlignment="1">
      <alignment horizontal="justify" vertical="top" wrapText="1"/>
    </xf>
    <xf numFmtId="0" fontId="13" fillId="0" borderId="0" xfId="23" applyFont="1" applyAlignment="1">
      <alignment horizontal="justify" vertical="center" wrapText="1"/>
    </xf>
    <xf numFmtId="0" fontId="37" fillId="0" borderId="0" xfId="23" applyFont="1" applyAlignment="1">
      <alignment horizontal="justify" vertical="top" wrapText="1"/>
    </xf>
    <xf numFmtId="0" fontId="38" fillId="0" borderId="0" xfId="23" applyFont="1" applyAlignment="1">
      <alignment horizontal="justify"/>
    </xf>
    <xf numFmtId="0" fontId="37" fillId="0" borderId="0" xfId="23" applyFont="1" applyAlignment="1">
      <alignment horizontal="justify"/>
    </xf>
    <xf numFmtId="0" fontId="20" fillId="0" borderId="0" xfId="11" applyFont="1" applyFill="1" applyAlignment="1">
      <alignment vertical="top"/>
    </xf>
    <xf numFmtId="0" fontId="19" fillId="0" borderId="0" xfId="10" applyFont="1" applyFill="1" applyAlignment="1">
      <alignment horizontal="justify" vertical="top" wrapText="1"/>
    </xf>
    <xf numFmtId="0" fontId="21" fillId="0" borderId="0" xfId="11" quotePrefix="1" applyFont="1" applyAlignment="1">
      <alignment horizontal="justify" vertical="top" wrapText="1"/>
    </xf>
    <xf numFmtId="0" fontId="19" fillId="0" borderId="0" xfId="11" applyFont="1" applyAlignment="1">
      <alignment horizontal="justify" vertical="top" wrapText="1"/>
    </xf>
    <xf numFmtId="0" fontId="19" fillId="0" borderId="0" xfId="10" applyFont="1" applyAlignment="1">
      <alignment horizontal="justify" vertical="top" wrapText="1"/>
    </xf>
    <xf numFmtId="0" fontId="21" fillId="0" borderId="0" xfId="11" applyFont="1" applyFill="1" applyAlignment="1">
      <alignment horizontal="justify" vertical="top" wrapText="1"/>
    </xf>
    <xf numFmtId="0" fontId="19" fillId="0" borderId="0" xfId="12" applyFont="1" applyAlignment="1">
      <alignment horizontal="justify" vertical="top" wrapText="1"/>
    </xf>
    <xf numFmtId="0" fontId="21" fillId="0" borderId="0" xfId="12" applyFont="1" applyAlignment="1">
      <alignment horizontal="justify" vertical="top" wrapText="1"/>
    </xf>
    <xf numFmtId="0" fontId="20" fillId="0" borderId="0" xfId="12" applyFont="1" applyAlignment="1">
      <alignment horizontal="justify" vertical="top" wrapText="1"/>
    </xf>
    <xf numFmtId="0" fontId="23" fillId="0" borderId="0" xfId="12" applyFont="1" applyAlignment="1">
      <alignment horizontal="justify" vertical="top" wrapText="1"/>
    </xf>
    <xf numFmtId="0" fontId="24" fillId="0" borderId="0" xfId="12" applyFont="1" applyAlignment="1">
      <alignment horizontal="justify" vertical="top" wrapText="1"/>
    </xf>
    <xf numFmtId="0" fontId="21" fillId="0" borderId="0" xfId="12" applyFont="1" applyFill="1" applyAlignment="1">
      <alignment horizontal="justify" vertical="top" wrapText="1"/>
    </xf>
    <xf numFmtId="0" fontId="20" fillId="0" borderId="0" xfId="11" applyFont="1" applyAlignment="1">
      <alignment horizontal="justify" vertical="top"/>
    </xf>
    <xf numFmtId="0" fontId="63" fillId="0" borderId="0" xfId="28" applyFont="1"/>
    <xf numFmtId="0" fontId="21" fillId="0" borderId="0" xfId="28" applyFont="1"/>
    <xf numFmtId="0" fontId="67" fillId="0" borderId="0" xfId="28" applyFont="1" applyAlignment="1">
      <alignment horizontal="left"/>
    </xf>
    <xf numFmtId="0" fontId="22" fillId="0" borderId="3" xfId="0" applyFont="1" applyFill="1" applyBorder="1" applyAlignment="1">
      <alignment vertical="center"/>
    </xf>
    <xf numFmtId="0" fontId="20" fillId="0" borderId="3" xfId="0" applyFont="1" applyFill="1" applyBorder="1" applyAlignment="1">
      <alignment vertical="center"/>
    </xf>
    <xf numFmtId="4" fontId="20" fillId="0" borderId="3" xfId="0" applyNumberFormat="1" applyFont="1" applyFill="1" applyBorder="1" applyAlignment="1">
      <alignment vertical="center"/>
    </xf>
    <xf numFmtId="49" fontId="20" fillId="0" borderId="0" xfId="0" applyNumberFormat="1" applyFont="1" applyBorder="1" applyAlignment="1">
      <alignment horizontal="center" vertical="center"/>
    </xf>
    <xf numFmtId="0" fontId="20" fillId="0" borderId="0" xfId="0" applyFont="1" applyBorder="1" applyAlignment="1">
      <alignment horizontal="left" vertical="center"/>
    </xf>
    <xf numFmtId="4" fontId="20" fillId="0" borderId="0" xfId="0" applyNumberFormat="1" applyFont="1" applyBorder="1" applyAlignment="1">
      <alignment horizontal="right" vertical="center"/>
    </xf>
    <xf numFmtId="49" fontId="20" fillId="0" borderId="0" xfId="0" applyNumberFormat="1" applyFont="1" applyBorder="1" applyAlignment="1">
      <alignment horizontal="left" vertical="top"/>
    </xf>
    <xf numFmtId="0" fontId="20" fillId="0" borderId="0" xfId="0" applyFont="1" applyBorder="1"/>
    <xf numFmtId="0" fontId="20" fillId="0" borderId="0" xfId="0" applyFont="1" applyAlignment="1">
      <alignment vertical="center"/>
    </xf>
    <xf numFmtId="49" fontId="20" fillId="0" borderId="2" xfId="0" applyNumberFormat="1" applyFont="1" applyBorder="1" applyAlignment="1">
      <alignment horizontal="left" vertical="top"/>
    </xf>
    <xf numFmtId="0" fontId="20" fillId="0" borderId="2" xfId="0" applyFont="1" applyBorder="1" applyAlignment="1">
      <alignment horizontal="left" vertical="top"/>
    </xf>
    <xf numFmtId="0" fontId="20" fillId="0" borderId="2" xfId="0" applyFont="1" applyBorder="1"/>
    <xf numFmtId="49" fontId="22" fillId="0" borderId="0" xfId="0" applyNumberFormat="1" applyFont="1" applyBorder="1" applyAlignment="1">
      <alignment horizontal="left" vertical="center"/>
    </xf>
    <xf numFmtId="0" fontId="22" fillId="0" borderId="0" xfId="0" applyFont="1" applyBorder="1"/>
    <xf numFmtId="0" fontId="20" fillId="0" borderId="0" xfId="0" applyFont="1" applyFill="1" applyBorder="1"/>
    <xf numFmtId="0" fontId="20" fillId="0" borderId="0" xfId="0" applyFont="1" applyFill="1"/>
    <xf numFmtId="0" fontId="21" fillId="0" borderId="0" xfId="0" applyFont="1" applyFill="1" applyBorder="1" applyAlignment="1">
      <alignment vertical="center"/>
    </xf>
    <xf numFmtId="49" fontId="21" fillId="0" borderId="0" xfId="0" applyNumberFormat="1" applyFont="1" applyFill="1" applyBorder="1" applyAlignment="1">
      <alignment vertical="center"/>
    </xf>
    <xf numFmtId="49" fontId="19" fillId="0" borderId="0" xfId="0" applyNumberFormat="1" applyFont="1" applyFill="1" applyAlignment="1">
      <alignment vertical="center"/>
    </xf>
    <xf numFmtId="49" fontId="21" fillId="0" borderId="0" xfId="0" applyNumberFormat="1" applyFont="1" applyFill="1" applyAlignment="1" applyProtection="1">
      <alignment vertical="center"/>
    </xf>
    <xf numFmtId="49" fontId="21" fillId="0" borderId="0" xfId="0" applyNumberFormat="1" applyFont="1" applyAlignment="1">
      <alignment vertical="center"/>
    </xf>
    <xf numFmtId="0" fontId="21" fillId="0" borderId="0" xfId="0" applyFont="1" applyFill="1"/>
    <xf numFmtId="0" fontId="21" fillId="0" borderId="0" xfId="0" applyFont="1" applyFill="1" applyProtection="1"/>
    <xf numFmtId="49" fontId="21" fillId="0" borderId="0" xfId="0" applyNumberFormat="1" applyFont="1" applyAlignment="1" applyProtection="1">
      <alignment vertical="center"/>
    </xf>
    <xf numFmtId="49" fontId="20" fillId="0" borderId="0" xfId="0" applyNumberFormat="1" applyFont="1" applyAlignment="1">
      <alignment vertical="center"/>
    </xf>
    <xf numFmtId="0" fontId="20" fillId="0" borderId="0" xfId="0" applyNumberFormat="1" applyFont="1" applyAlignment="1">
      <alignment horizontal="left" vertical="top" wrapText="1"/>
    </xf>
    <xf numFmtId="4" fontId="20" fillId="0" borderId="0" xfId="0" applyNumberFormat="1" applyFont="1" applyAlignment="1"/>
    <xf numFmtId="49" fontId="21" fillId="0" borderId="3" xfId="0" applyNumberFormat="1" applyFont="1" applyFill="1" applyBorder="1" applyAlignment="1">
      <alignment vertical="center"/>
    </xf>
    <xf numFmtId="0" fontId="20" fillId="0" borderId="3" xfId="0" applyFont="1" applyFill="1" applyBorder="1"/>
    <xf numFmtId="0" fontId="21" fillId="0" borderId="3" xfId="0" applyFont="1" applyFill="1" applyBorder="1" applyAlignment="1">
      <alignment vertical="center"/>
    </xf>
    <xf numFmtId="49" fontId="50" fillId="0" borderId="7" xfId="0" applyNumberFormat="1" applyFont="1" applyFill="1" applyBorder="1" applyAlignment="1">
      <alignment vertical="center"/>
    </xf>
    <xf numFmtId="0" fontId="70" fillId="0" borderId="7" xfId="0" applyFont="1" applyFill="1" applyBorder="1"/>
    <xf numFmtId="0" fontId="20" fillId="0" borderId="0" xfId="0" applyFont="1" applyFill="1" applyBorder="1" applyAlignment="1">
      <alignment horizontal="justify"/>
    </xf>
    <xf numFmtId="4" fontId="20" fillId="0" borderId="0" xfId="0" applyNumberFormat="1" applyFont="1" applyFill="1" applyBorder="1" applyAlignment="1"/>
    <xf numFmtId="49" fontId="70" fillId="4" borderId="7" xfId="0" applyNumberFormat="1" applyFont="1" applyFill="1" applyBorder="1" applyAlignment="1">
      <alignment horizontal="left" vertical="center"/>
    </xf>
    <xf numFmtId="0" fontId="70" fillId="0" borderId="9" xfId="0" applyFont="1" applyBorder="1"/>
    <xf numFmtId="0" fontId="71" fillId="0" borderId="9" xfId="0" applyFont="1" applyBorder="1"/>
    <xf numFmtId="0" fontId="68" fillId="0" borderId="14" xfId="0" applyFont="1" applyBorder="1"/>
    <xf numFmtId="0" fontId="21" fillId="0" borderId="0" xfId="28" quotePrefix="1" applyFont="1" applyAlignment="1">
      <alignment horizontal="justify" vertical="top" wrapText="1"/>
    </xf>
    <xf numFmtId="0" fontId="19" fillId="0" borderId="0" xfId="27" applyFont="1" applyAlignment="1">
      <alignment horizontal="justify" vertical="top" wrapText="1"/>
    </xf>
    <xf numFmtId="4" fontId="21" fillId="0" borderId="0" xfId="57" applyNumberFormat="1" applyFont="1" applyBorder="1" applyAlignment="1" applyProtection="1">
      <alignment horizontal="center"/>
    </xf>
    <xf numFmtId="49" fontId="21" fillId="0" borderId="0" xfId="23" applyNumberFormat="1" applyFont="1" applyFill="1" applyAlignment="1" applyProtection="1">
      <alignment horizontal="justify" vertical="top" wrapText="1"/>
      <protection locked="0"/>
    </xf>
    <xf numFmtId="0" fontId="21" fillId="0" borderId="0" xfId="2" applyFont="1" applyAlignment="1">
      <alignment horizontal="justify" vertical="top" wrapText="1"/>
    </xf>
    <xf numFmtId="0" fontId="19" fillId="0" borderId="0" xfId="11" applyFont="1" applyFill="1" applyAlignment="1">
      <alignment horizontal="justify" vertical="top" wrapText="1"/>
    </xf>
    <xf numFmtId="0" fontId="21" fillId="0" borderId="0" xfId="11" quotePrefix="1" applyFont="1" applyFill="1" applyAlignment="1">
      <alignment horizontal="justify" vertical="top" wrapText="1"/>
    </xf>
    <xf numFmtId="0" fontId="20" fillId="0" borderId="0" xfId="0" quotePrefix="1" applyFont="1" applyFill="1" applyAlignment="1">
      <alignment horizontal="justify" vertical="top" wrapText="1"/>
    </xf>
    <xf numFmtId="0" fontId="26" fillId="7" borderId="4" xfId="0" applyFont="1" applyFill="1" applyBorder="1" applyAlignment="1" applyProtection="1">
      <alignment horizontal="center" vertical="center" wrapText="1"/>
    </xf>
    <xf numFmtId="4" fontId="26" fillId="7" borderId="4" xfId="0" applyNumberFormat="1" applyFont="1" applyFill="1" applyBorder="1" applyAlignment="1" applyProtection="1">
      <alignment horizontal="center" vertical="center" wrapText="1"/>
    </xf>
    <xf numFmtId="0" fontId="26" fillId="7" borderId="4" xfId="0" applyFont="1" applyFill="1" applyBorder="1" applyAlignment="1" applyProtection="1">
      <alignment horizontal="left" vertical="top" wrapText="1"/>
    </xf>
    <xf numFmtId="4" fontId="20" fillId="0" borderId="0" xfId="50" applyNumberFormat="1" applyFont="1" applyAlignment="1" applyProtection="1">
      <alignment vertical="top" wrapText="1"/>
    </xf>
    <xf numFmtId="0" fontId="26" fillId="0" borderId="0" xfId="0" applyFont="1" applyFill="1" applyBorder="1" applyAlignment="1" applyProtection="1">
      <alignment horizontal="left" vertical="top" wrapText="1"/>
    </xf>
    <xf numFmtId="0" fontId="26"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wrapText="1"/>
    </xf>
    <xf numFmtId="4" fontId="26" fillId="0" borderId="0" xfId="0" applyNumberFormat="1" applyFont="1" applyFill="1" applyBorder="1" applyAlignment="1" applyProtection="1">
      <alignment horizontal="center" vertical="center" wrapText="1"/>
    </xf>
    <xf numFmtId="4" fontId="19" fillId="7" borderId="0" xfId="29" applyNumberFormat="1" applyFont="1" applyFill="1" applyAlignment="1" applyProtection="1">
      <alignment horizontal="left" vertical="top" wrapText="1"/>
    </xf>
    <xf numFmtId="4" fontId="19" fillId="7" borderId="0" xfId="29" applyNumberFormat="1" applyFont="1" applyFill="1" applyAlignment="1" applyProtection="1">
      <alignment vertical="top" wrapText="1"/>
    </xf>
    <xf numFmtId="4" fontId="21" fillId="7" borderId="0" xfId="51" applyNumberFormat="1" applyFont="1" applyFill="1" applyAlignment="1" applyProtection="1">
      <alignment horizontal="center" wrapText="1"/>
    </xf>
    <xf numFmtId="4" fontId="21" fillId="0" borderId="0" xfId="50" applyNumberFormat="1" applyFont="1" applyAlignment="1" applyProtection="1">
      <alignment vertical="top" wrapText="1"/>
    </xf>
    <xf numFmtId="2" fontId="21" fillId="0" borderId="0" xfId="52" applyFont="1" applyProtection="1"/>
    <xf numFmtId="0" fontId="21" fillId="0" borderId="0" xfId="29" applyFont="1" applyProtection="1"/>
    <xf numFmtId="2" fontId="21" fillId="0" borderId="0" xfId="52" applyFont="1" applyAlignment="1" applyProtection="1">
      <alignment horizontal="center"/>
    </xf>
    <xf numFmtId="4" fontId="19" fillId="7" borderId="0" xfId="29" applyNumberFormat="1" applyFont="1" applyFill="1" applyAlignment="1" applyProtection="1">
      <alignment horizontal="center" wrapText="1"/>
    </xf>
    <xf numFmtId="4" fontId="19" fillId="0" borderId="0" xfId="29" applyNumberFormat="1" applyFont="1" applyAlignment="1" applyProtection="1">
      <alignment horizontal="left" vertical="top" wrapText="1"/>
    </xf>
    <xf numFmtId="4" fontId="19" fillId="0" borderId="0" xfId="29" applyNumberFormat="1" applyFont="1" applyAlignment="1" applyProtection="1">
      <alignment horizontal="center" wrapText="1"/>
    </xf>
    <xf numFmtId="4" fontId="19" fillId="0" borderId="0" xfId="50" applyNumberFormat="1" applyFont="1" applyAlignment="1" applyProtection="1">
      <alignment vertical="top" wrapText="1"/>
    </xf>
    <xf numFmtId="4" fontId="21" fillId="0" borderId="0" xfId="29" quotePrefix="1" applyNumberFormat="1" applyFont="1" applyAlignment="1" applyProtection="1">
      <alignment vertical="top" wrapText="1"/>
    </xf>
    <xf numFmtId="4" fontId="22" fillId="0" borderId="0" xfId="50" applyNumberFormat="1" applyFont="1" applyAlignment="1" applyProtection="1">
      <alignment vertical="top" wrapText="1"/>
    </xf>
    <xf numFmtId="4" fontId="20" fillId="0" borderId="0" xfId="50" applyNumberFormat="1" applyFont="1" applyAlignment="1" applyProtection="1">
      <alignment horizontal="center" wrapText="1"/>
    </xf>
    <xf numFmtId="0" fontId="19" fillId="13" borderId="0" xfId="53" applyNumberFormat="1" applyFont="1" applyFill="1" applyBorder="1" applyAlignment="1" applyProtection="1">
      <alignment horizontal="justify" vertical="top" wrapText="1"/>
    </xf>
    <xf numFmtId="4" fontId="22" fillId="0" borderId="0" xfId="50" applyNumberFormat="1" applyFont="1" applyAlignment="1" applyProtection="1">
      <alignment horizontal="center" wrapText="1"/>
    </xf>
    <xf numFmtId="4" fontId="21" fillId="0" borderId="0" xfId="29" applyNumberFormat="1" applyFont="1" applyAlignment="1" applyProtection="1">
      <alignment vertical="top" wrapText="1"/>
    </xf>
    <xf numFmtId="4" fontId="20" fillId="0" borderId="0" xfId="50" applyNumberFormat="1" applyFont="1" applyAlignment="1" applyProtection="1">
      <alignment horizontal="left" wrapText="1"/>
    </xf>
    <xf numFmtId="4" fontId="20" fillId="0" borderId="0" xfId="50" applyNumberFormat="1" applyFont="1" applyAlignment="1" applyProtection="1">
      <alignment wrapText="1"/>
    </xf>
    <xf numFmtId="4" fontId="21" fillId="0" borderId="0" xfId="50" applyNumberFormat="1" applyFont="1" applyAlignment="1" applyProtection="1">
      <alignment horizontal="center" wrapText="1"/>
    </xf>
    <xf numFmtId="0" fontId="80" fillId="7" borderId="4" xfId="0" applyFont="1" applyFill="1" applyBorder="1" applyAlignment="1">
      <alignment horizontal="left" vertical="center" wrapText="1"/>
    </xf>
    <xf numFmtId="0" fontId="80" fillId="7" borderId="4" xfId="0" applyFont="1" applyFill="1" applyBorder="1" applyAlignment="1">
      <alignment horizontal="center" vertical="center" wrapText="1"/>
    </xf>
    <xf numFmtId="4" fontId="80" fillId="7" borderId="4" xfId="0" applyNumberFormat="1" applyFont="1" applyFill="1" applyBorder="1" applyAlignment="1">
      <alignment horizontal="center" vertical="center" wrapText="1"/>
    </xf>
    <xf numFmtId="0" fontId="81" fillId="0" borderId="0" xfId="0" applyFont="1"/>
    <xf numFmtId="0" fontId="82" fillId="0" borderId="0" xfId="0" applyFont="1" applyAlignment="1">
      <alignment horizontal="left" vertical="top"/>
    </xf>
    <xf numFmtId="0" fontId="81" fillId="0" borderId="0" xfId="0" applyFont="1" applyAlignment="1">
      <alignment horizontal="justify" vertical="top" wrapText="1"/>
    </xf>
    <xf numFmtId="0" fontId="81" fillId="0" borderId="0" xfId="0" applyFont="1" applyAlignment="1">
      <alignment horizontal="center"/>
    </xf>
    <xf numFmtId="4" fontId="81" fillId="0" borderId="0" xfId="0" applyNumberFormat="1" applyFont="1" applyAlignment="1">
      <alignment horizontal="center"/>
    </xf>
    <xf numFmtId="0" fontId="82" fillId="6" borderId="3" xfId="0" applyFont="1" applyFill="1" applyBorder="1" applyAlignment="1">
      <alignment horizontal="left" vertical="top"/>
    </xf>
    <xf numFmtId="0" fontId="82" fillId="6" borderId="3" xfId="0" applyFont="1" applyFill="1" applyBorder="1" applyAlignment="1">
      <alignment horizontal="center"/>
    </xf>
    <xf numFmtId="4" fontId="82" fillId="6" borderId="3" xfId="0" applyNumberFormat="1" applyFont="1" applyFill="1" applyBorder="1" applyAlignment="1">
      <alignment horizontal="center"/>
    </xf>
    <xf numFmtId="0" fontId="82" fillId="2" borderId="3" xfId="0" applyFont="1" applyFill="1" applyBorder="1" applyAlignment="1">
      <alignment horizontal="left" vertical="top"/>
    </xf>
    <xf numFmtId="0" fontId="81" fillId="2" borderId="3" xfId="0" applyFont="1" applyFill="1" applyBorder="1" applyAlignment="1">
      <alignment horizontal="center"/>
    </xf>
    <xf numFmtId="4" fontId="81" fillId="2" borderId="3" xfId="0" applyNumberFormat="1" applyFont="1" applyFill="1" applyBorder="1" applyAlignment="1">
      <alignment horizontal="center"/>
    </xf>
    <xf numFmtId="0" fontId="78" fillId="0" borderId="0" xfId="0" applyFont="1" applyAlignment="1">
      <alignment horizontal="left" vertical="top"/>
    </xf>
    <xf numFmtId="0" fontId="30" fillId="0" borderId="0" xfId="0" applyFont="1" applyAlignment="1">
      <alignment horizontal="justify" vertical="top" wrapText="1"/>
    </xf>
    <xf numFmtId="0" fontId="79" fillId="0" borderId="0" xfId="0" applyFont="1" applyAlignment="1">
      <alignment horizontal="center"/>
    </xf>
    <xf numFmtId="4" fontId="79" fillId="0" borderId="0" xfId="0" applyNumberFormat="1" applyFont="1" applyAlignment="1">
      <alignment horizontal="center"/>
    </xf>
    <xf numFmtId="0" fontId="79" fillId="0" borderId="0" xfId="0" applyFont="1" applyAlignment="1">
      <alignment horizontal="justify" vertical="top" wrapText="1"/>
    </xf>
    <xf numFmtId="0" fontId="82" fillId="2" borderId="7" xfId="0" applyFont="1" applyFill="1" applyBorder="1" applyAlignment="1">
      <alignment horizontal="left" vertical="top"/>
    </xf>
    <xf numFmtId="0" fontId="82" fillId="2" borderId="7" xfId="0" applyFont="1" applyFill="1" applyBorder="1" applyAlignment="1">
      <alignment horizontal="justify" vertical="top" wrapText="1"/>
    </xf>
    <xf numFmtId="0" fontId="82" fillId="2" borderId="7" xfId="0" applyFont="1" applyFill="1" applyBorder="1" applyAlignment="1">
      <alignment horizontal="center" vertical="center"/>
    </xf>
    <xf numFmtId="4" fontId="82" fillId="2" borderId="7" xfId="0" applyNumberFormat="1" applyFont="1" applyFill="1" applyBorder="1" applyAlignment="1">
      <alignment horizontal="center"/>
    </xf>
    <xf numFmtId="0" fontId="85" fillId="2" borderId="3" xfId="0" applyFont="1" applyFill="1" applyBorder="1" applyAlignment="1">
      <alignment horizontal="left" vertical="top" wrapText="1"/>
    </xf>
    <xf numFmtId="0" fontId="85" fillId="2" borderId="3" xfId="0" applyFont="1" applyFill="1" applyBorder="1" applyAlignment="1">
      <alignment horizontal="justify" vertical="top" wrapText="1"/>
    </xf>
    <xf numFmtId="0" fontId="85" fillId="2" borderId="3" xfId="0" applyFont="1" applyFill="1" applyBorder="1" applyAlignment="1">
      <alignment horizontal="center"/>
    </xf>
    <xf numFmtId="4" fontId="85" fillId="2" borderId="3" xfId="0" applyNumberFormat="1" applyFont="1" applyFill="1" applyBorder="1" applyAlignment="1">
      <alignment horizontal="center"/>
    </xf>
    <xf numFmtId="0" fontId="86" fillId="0" borderId="0" xfId="0" applyFont="1" applyAlignment="1">
      <alignment horizontal="justify" vertical="top" wrapText="1"/>
    </xf>
    <xf numFmtId="0" fontId="87" fillId="0" borderId="0" xfId="0" applyFont="1" applyAlignment="1">
      <alignment horizontal="justify" vertical="top" wrapText="1"/>
    </xf>
    <xf numFmtId="0" fontId="88" fillId="0" borderId="0" xfId="0" applyFont="1" applyAlignment="1">
      <alignment horizontal="justify" vertical="top" wrapText="1"/>
    </xf>
    <xf numFmtId="0" fontId="82" fillId="0" borderId="0" xfId="0" applyFont="1" applyAlignment="1">
      <alignment horizontal="justify" vertical="top" wrapText="1"/>
    </xf>
    <xf numFmtId="4" fontId="89" fillId="0" borderId="0" xfId="0" applyNumberFormat="1" applyFont="1" applyAlignment="1">
      <alignment horizontal="center"/>
    </xf>
    <xf numFmtId="4" fontId="90" fillId="0" borderId="0" xfId="0" applyNumberFormat="1" applyFont="1" applyAlignment="1">
      <alignment horizontal="center"/>
    </xf>
    <xf numFmtId="0" fontId="78" fillId="2" borderId="3" xfId="0" applyFont="1" applyFill="1" applyBorder="1" applyAlignment="1">
      <alignment vertical="top"/>
    </xf>
    <xf numFmtId="0" fontId="78" fillId="2" borderId="3" xfId="0" applyFont="1" applyFill="1" applyBorder="1" applyAlignment="1">
      <alignment horizontal="center"/>
    </xf>
    <xf numFmtId="0" fontId="78" fillId="0" borderId="0" xfId="0" applyFont="1" applyAlignment="1">
      <alignment horizontal="center" vertical="top"/>
    </xf>
    <xf numFmtId="0" fontId="78" fillId="0" borderId="0" xfId="0" applyFont="1" applyAlignment="1">
      <alignment horizontal="center"/>
    </xf>
    <xf numFmtId="0" fontId="82" fillId="2" borderId="3" xfId="0" applyFont="1" applyFill="1" applyBorder="1" applyAlignment="1">
      <alignment vertical="top"/>
    </xf>
    <xf numFmtId="0" fontId="82" fillId="0" borderId="0" xfId="0" applyFont="1" applyAlignment="1">
      <alignment horizontal="center" vertical="center"/>
    </xf>
    <xf numFmtId="0" fontId="82" fillId="0" borderId="0" xfId="0" applyFont="1" applyAlignment="1">
      <alignment horizontal="center"/>
    </xf>
    <xf numFmtId="0" fontId="83" fillId="0" borderId="0" xfId="0" applyFont="1" applyAlignment="1">
      <alignment horizontal="justify" vertical="top" wrapText="1"/>
    </xf>
    <xf numFmtId="0" fontId="81" fillId="0" borderId="0" xfId="0" applyFont="1" applyAlignment="1">
      <alignment horizontal="center" vertical="center"/>
    </xf>
    <xf numFmtId="0" fontId="90" fillId="0" borderId="0" xfId="0" applyFont="1" applyAlignment="1">
      <alignment horizontal="justify" vertical="top" wrapText="1"/>
    </xf>
    <xf numFmtId="0" fontId="82" fillId="2" borderId="3" xfId="0" applyFont="1" applyFill="1" applyBorder="1" applyAlignment="1">
      <alignment horizontal="left" vertical="center"/>
    </xf>
    <xf numFmtId="4" fontId="82" fillId="2" borderId="3" xfId="0" applyNumberFormat="1" applyFont="1" applyFill="1" applyBorder="1" applyAlignment="1">
      <alignment horizontal="center" vertical="center"/>
    </xf>
    <xf numFmtId="4" fontId="82" fillId="2" borderId="3" xfId="0" applyNumberFormat="1" applyFont="1" applyFill="1" applyBorder="1" applyAlignment="1">
      <alignment horizontal="center"/>
    </xf>
    <xf numFmtId="0" fontId="82" fillId="0" borderId="0" xfId="0" applyFont="1" applyAlignment="1">
      <alignment horizontal="left" vertical="center"/>
    </xf>
    <xf numFmtId="4" fontId="82" fillId="0" borderId="0" xfId="0" applyNumberFormat="1" applyFont="1" applyAlignment="1">
      <alignment horizontal="center" vertical="center"/>
    </xf>
    <xf numFmtId="4" fontId="82" fillId="0" borderId="0" xfId="0" applyNumberFormat="1" applyFont="1" applyAlignment="1">
      <alignment horizontal="center"/>
    </xf>
    <xf numFmtId="0" fontId="91" fillId="0" borderId="0" xfId="0" applyFont="1" applyAlignment="1">
      <alignment horizontal="justify" vertical="top" wrapText="1"/>
    </xf>
    <xf numFmtId="49" fontId="82" fillId="0" borderId="0" xfId="0" applyNumberFormat="1" applyFont="1" applyAlignment="1">
      <alignment horizontal="left" vertical="top"/>
    </xf>
    <xf numFmtId="0" fontId="81" fillId="0" borderId="0" xfId="0" applyFont="1" applyAlignment="1">
      <alignment horizontal="center" wrapText="1"/>
    </xf>
    <xf numFmtId="4" fontId="81" fillId="0" borderId="0" xfId="0" applyNumberFormat="1" applyFont="1" applyAlignment="1">
      <alignment horizontal="center" wrapText="1"/>
    </xf>
    <xf numFmtId="0" fontId="81" fillId="0" borderId="0" xfId="0" applyFont="1" applyAlignment="1">
      <alignment horizontal="center" vertical="center" wrapText="1"/>
    </xf>
    <xf numFmtId="0" fontId="82" fillId="2" borderId="3" xfId="0" applyFont="1" applyFill="1" applyBorder="1" applyAlignment="1">
      <alignment horizontal="left"/>
    </xf>
    <xf numFmtId="0" fontId="82" fillId="0" borderId="0" xfId="0" applyFont="1" applyAlignment="1">
      <alignment horizontal="left"/>
    </xf>
    <xf numFmtId="0" fontId="78" fillId="2" borderId="3" xfId="0" applyFont="1" applyFill="1" applyBorder="1" applyAlignment="1">
      <alignment horizontal="left" vertical="top"/>
    </xf>
    <xf numFmtId="0" fontId="79" fillId="2" borderId="3" xfId="0" applyFont="1" applyFill="1" applyBorder="1" applyAlignment="1">
      <alignment horizontal="center"/>
    </xf>
    <xf numFmtId="4" fontId="79" fillId="2" borderId="3" xfId="0" applyNumberFormat="1" applyFont="1" applyFill="1" applyBorder="1" applyAlignment="1">
      <alignment horizontal="center"/>
    </xf>
    <xf numFmtId="0" fontId="81" fillId="0" borderId="0" xfId="0" applyFont="1" applyAlignment="1">
      <alignment horizontal="left" vertical="top"/>
    </xf>
    <xf numFmtId="0" fontId="93" fillId="0" borderId="0" xfId="0" applyFont="1" applyAlignment="1">
      <alignment horizontal="left" vertical="top"/>
    </xf>
    <xf numFmtId="0" fontId="83" fillId="0" borderId="0" xfId="0" applyFont="1" applyAlignment="1">
      <alignment horizontal="center"/>
    </xf>
    <xf numFmtId="4" fontId="83" fillId="0" borderId="0" xfId="0" applyNumberFormat="1" applyFont="1" applyAlignment="1">
      <alignment horizontal="center"/>
    </xf>
    <xf numFmtId="0" fontId="82" fillId="3" borderId="0" xfId="0" applyFont="1" applyFill="1" applyAlignment="1">
      <alignment horizontal="left" vertical="top"/>
    </xf>
    <xf numFmtId="0" fontId="92" fillId="3" borderId="0" xfId="0" quotePrefix="1" applyFont="1" applyFill="1" applyAlignment="1">
      <alignment vertical="top"/>
    </xf>
    <xf numFmtId="4" fontId="81" fillId="3" borderId="0" xfId="0" applyNumberFormat="1" applyFont="1" applyFill="1" applyAlignment="1">
      <alignment horizontal="center"/>
    </xf>
    <xf numFmtId="0" fontId="81" fillId="3" borderId="0" xfId="0" applyFont="1" applyFill="1" applyAlignment="1">
      <alignment horizontal="center"/>
    </xf>
    <xf numFmtId="0" fontId="82" fillId="2" borderId="3" xfId="0" applyFont="1" applyFill="1" applyBorder="1" applyAlignment="1">
      <alignment horizontal="center" vertical="center"/>
    </xf>
    <xf numFmtId="0" fontId="81" fillId="0" borderId="0" xfId="0" quotePrefix="1" applyFont="1" applyAlignment="1">
      <alignment horizontal="justify" vertical="top" wrapText="1"/>
    </xf>
    <xf numFmtId="0" fontId="82" fillId="3" borderId="0" xfId="0" applyFont="1" applyFill="1" applyAlignment="1">
      <alignment horizontal="center"/>
    </xf>
    <xf numFmtId="4" fontId="82" fillId="3" borderId="0" xfId="0" applyNumberFormat="1" applyFont="1" applyFill="1" applyAlignment="1">
      <alignment horizontal="center"/>
    </xf>
    <xf numFmtId="166" fontId="82" fillId="0" borderId="0" xfId="0" applyNumberFormat="1" applyFont="1" applyAlignment="1">
      <alignment horizontal="left" vertical="top" wrapText="1"/>
    </xf>
    <xf numFmtId="0" fontId="82" fillId="2" borderId="3" xfId="0" applyFont="1" applyFill="1" applyBorder="1" applyAlignment="1">
      <alignment horizontal="center"/>
    </xf>
    <xf numFmtId="0" fontId="92" fillId="0" borderId="0" xfId="0" applyFont="1" applyAlignment="1">
      <alignment horizontal="left" vertical="top"/>
    </xf>
    <xf numFmtId="0" fontId="82" fillId="5" borderId="3" xfId="0" applyFont="1" applyFill="1" applyBorder="1" applyAlignment="1">
      <alignment horizontal="left" vertical="top"/>
    </xf>
    <xf numFmtId="0" fontId="82" fillId="5" borderId="3" xfId="0" applyFont="1" applyFill="1" applyBorder="1" applyAlignment="1">
      <alignment horizontal="center"/>
    </xf>
    <xf numFmtId="4" fontId="82" fillId="5" borderId="3" xfId="0" applyNumberFormat="1" applyFont="1" applyFill="1" applyBorder="1" applyAlignment="1">
      <alignment horizontal="center"/>
    </xf>
    <xf numFmtId="0" fontId="82" fillId="2" borderId="5" xfId="0" applyFont="1" applyFill="1" applyBorder="1" applyAlignment="1">
      <alignment horizontal="left" vertical="top"/>
    </xf>
    <xf numFmtId="0" fontId="82" fillId="2" borderId="3" xfId="0" applyFont="1" applyFill="1" applyBorder="1" applyAlignment="1">
      <alignment horizontal="justify" vertical="top" wrapText="1"/>
    </xf>
    <xf numFmtId="0" fontId="78" fillId="2" borderId="5" xfId="0" applyFont="1" applyFill="1" applyBorder="1" applyAlignment="1">
      <alignment horizontal="left" vertical="top"/>
    </xf>
    <xf numFmtId="49" fontId="79" fillId="0" borderId="0" xfId="0" applyNumberFormat="1" applyFont="1" applyAlignment="1">
      <alignment horizontal="center" vertical="center"/>
    </xf>
    <xf numFmtId="49" fontId="79" fillId="0" borderId="0" xfId="0" applyNumberFormat="1" applyFont="1" applyAlignment="1">
      <alignment horizontal="center"/>
    </xf>
    <xf numFmtId="0" fontId="78" fillId="0" borderId="2" xfId="0" applyFont="1" applyBorder="1" applyAlignment="1">
      <alignment horizontal="left" vertical="top"/>
    </xf>
    <xf numFmtId="0" fontId="79" fillId="0" borderId="2" xfId="0" applyFont="1" applyBorder="1" applyAlignment="1">
      <alignment horizontal="center"/>
    </xf>
    <xf numFmtId="4" fontId="79" fillId="0" borderId="2" xfId="0" applyNumberFormat="1" applyFont="1" applyBorder="1" applyAlignment="1">
      <alignment horizontal="center"/>
    </xf>
    <xf numFmtId="0" fontId="78" fillId="2" borderId="0" xfId="0" applyFont="1" applyFill="1" applyAlignment="1">
      <alignment horizontal="left" vertical="top"/>
    </xf>
    <xf numFmtId="0" fontId="78" fillId="2" borderId="0" xfId="0" applyFont="1" applyFill="1" applyAlignment="1">
      <alignment horizontal="center"/>
    </xf>
    <xf numFmtId="4" fontId="94" fillId="2" borderId="0" xfId="0" applyNumberFormat="1" applyFont="1" applyFill="1" applyAlignment="1">
      <alignment horizontal="center"/>
    </xf>
    <xf numFmtId="4" fontId="81" fillId="2" borderId="0" xfId="0" applyNumberFormat="1" applyFont="1" applyFill="1" applyAlignment="1">
      <alignment horizontal="center"/>
    </xf>
    <xf numFmtId="4" fontId="94" fillId="0" borderId="0" xfId="0" applyNumberFormat="1" applyFont="1" applyAlignment="1">
      <alignment horizontal="center"/>
    </xf>
    <xf numFmtId="0" fontId="82" fillId="2" borderId="0" xfId="0" applyFont="1" applyFill="1" applyAlignment="1">
      <alignment horizontal="left" vertical="top"/>
    </xf>
    <xf numFmtId="0" fontId="82" fillId="2" borderId="0" xfId="0" applyFont="1" applyFill="1" applyAlignment="1">
      <alignment horizontal="justify" vertical="top" wrapText="1"/>
    </xf>
    <xf numFmtId="0" fontId="81" fillId="2" borderId="0" xfId="0" applyFont="1" applyFill="1" applyAlignment="1">
      <alignment horizontal="center"/>
    </xf>
    <xf numFmtId="49" fontId="83" fillId="0" borderId="0" xfId="0" quotePrefix="1" applyNumberFormat="1" applyFont="1" applyAlignment="1">
      <alignment horizontal="justify" vertical="top" wrapText="1"/>
    </xf>
    <xf numFmtId="49" fontId="81" fillId="0" borderId="0" xfId="0" quotePrefix="1" applyNumberFormat="1" applyFont="1" applyAlignment="1">
      <alignment horizontal="justify" vertical="top" wrapText="1"/>
    </xf>
    <xf numFmtId="0" fontId="96" fillId="0" borderId="0" xfId="0" applyFont="1" applyAlignment="1">
      <alignment horizontal="justify" vertical="top" wrapText="1"/>
    </xf>
    <xf numFmtId="0" fontId="97" fillId="0" borderId="0" xfId="0" applyFont="1" applyAlignment="1">
      <alignment horizontal="justify" vertical="top" wrapText="1"/>
    </xf>
    <xf numFmtId="0" fontId="79" fillId="2" borderId="0" xfId="0" applyFont="1" applyFill="1" applyAlignment="1">
      <alignment horizontal="center"/>
    </xf>
    <xf numFmtId="4" fontId="79" fillId="2" borderId="0" xfId="0" applyNumberFormat="1" applyFont="1" applyFill="1" applyAlignment="1">
      <alignment horizontal="center"/>
    </xf>
    <xf numFmtId="4" fontId="78" fillId="0" borderId="0" xfId="0" applyNumberFormat="1" applyFont="1" applyAlignment="1">
      <alignment horizontal="center"/>
    </xf>
    <xf numFmtId="166" fontId="78" fillId="0" borderId="0" xfId="0" applyNumberFormat="1" applyFont="1" applyAlignment="1">
      <alignment horizontal="left" vertical="top"/>
    </xf>
    <xf numFmtId="0" fontId="79" fillId="0" borderId="0" xfId="0" quotePrefix="1" applyFont="1" applyAlignment="1">
      <alignment horizontal="justify" vertical="top" wrapText="1"/>
    </xf>
    <xf numFmtId="0" fontId="79" fillId="0" borderId="0" xfId="8" applyFont="1" applyAlignment="1">
      <alignment horizontal="justify" vertical="top" wrapText="1"/>
    </xf>
    <xf numFmtId="0" fontId="78" fillId="2" borderId="3" xfId="0" applyFont="1" applyFill="1" applyBorder="1" applyAlignment="1">
      <alignment horizontal="left"/>
    </xf>
    <xf numFmtId="4" fontId="94" fillId="2" borderId="3" xfId="0" applyNumberFormat="1" applyFont="1" applyFill="1" applyBorder="1" applyAlignment="1">
      <alignment horizontal="center"/>
    </xf>
    <xf numFmtId="0" fontId="78" fillId="0" borderId="0" xfId="0" applyFont="1" applyAlignment="1">
      <alignment horizontal="left"/>
    </xf>
    <xf numFmtId="0" fontId="98" fillId="0" borderId="0" xfId="0" applyFont="1" applyAlignment="1">
      <alignment horizontal="left" vertical="top"/>
    </xf>
    <xf numFmtId="0" fontId="98" fillId="0" borderId="0" xfId="0" applyFont="1" applyAlignment="1">
      <alignment horizontal="justify" vertical="top" wrapText="1"/>
    </xf>
    <xf numFmtId="0" fontId="88" fillId="0" borderId="0" xfId="0" applyFont="1" applyAlignment="1">
      <alignment horizontal="center"/>
    </xf>
    <xf numFmtId="4" fontId="88" fillId="0" borderId="0" xfId="0" applyNumberFormat="1" applyFont="1" applyAlignment="1">
      <alignment horizontal="center"/>
    </xf>
    <xf numFmtId="0" fontId="87" fillId="0" borderId="0" xfId="0" applyFont="1" applyAlignment="1">
      <alignment horizontal="center"/>
    </xf>
    <xf numFmtId="0" fontId="90" fillId="0" borderId="0" xfId="0" applyFont="1" applyAlignment="1">
      <alignment horizontal="center" vertical="center"/>
    </xf>
    <xf numFmtId="0" fontId="90" fillId="0" borderId="0" xfId="0" applyFont="1" applyAlignment="1">
      <alignment horizontal="center"/>
    </xf>
    <xf numFmtId="49" fontId="85" fillId="0" borderId="0" xfId="0" applyNumberFormat="1" applyFont="1" applyAlignment="1">
      <alignment horizontal="left" vertical="top"/>
    </xf>
    <xf numFmtId="49" fontId="85" fillId="0" borderId="0" xfId="0" applyNumberFormat="1" applyFont="1" applyAlignment="1">
      <alignment horizontal="left"/>
    </xf>
    <xf numFmtId="0" fontId="85" fillId="0" borderId="0" xfId="0" applyFont="1" applyAlignment="1">
      <alignment horizontal="justify" vertical="top" wrapText="1"/>
    </xf>
    <xf numFmtId="0" fontId="85" fillId="0" borderId="0" xfId="0" applyFont="1" applyAlignment="1">
      <alignment horizontal="left"/>
    </xf>
    <xf numFmtId="0" fontId="78" fillId="8" borderId="0" xfId="0" applyFont="1" applyFill="1" applyAlignment="1">
      <alignment horizontal="left" vertical="top"/>
    </xf>
    <xf numFmtId="0" fontId="79" fillId="8" borderId="0" xfId="0" applyFont="1" applyFill="1" applyAlignment="1">
      <alignment horizontal="center"/>
    </xf>
    <xf numFmtId="4" fontId="79" fillId="8" borderId="0" xfId="0" applyNumberFormat="1" applyFont="1" applyFill="1" applyAlignment="1">
      <alignment horizontal="center"/>
    </xf>
    <xf numFmtId="0" fontId="85" fillId="2" borderId="3" xfId="0" applyFont="1" applyFill="1" applyBorder="1" applyAlignment="1">
      <alignment horizontal="left"/>
    </xf>
    <xf numFmtId="0" fontId="79" fillId="2" borderId="5" xfId="0" applyFont="1" applyFill="1" applyBorder="1" applyAlignment="1">
      <alignment horizontal="left" vertical="center"/>
    </xf>
    <xf numFmtId="0" fontId="79" fillId="0" borderId="0" xfId="0" applyFont="1" applyAlignment="1">
      <alignment horizontal="left" vertical="top"/>
    </xf>
    <xf numFmtId="0" fontId="79" fillId="0" borderId="0" xfId="0" applyFont="1" applyAlignment="1">
      <alignment horizontal="center" vertical="center"/>
    </xf>
    <xf numFmtId="0" fontId="90" fillId="0" borderId="0" xfId="0" applyFont="1" applyAlignment="1">
      <alignment horizontal="left"/>
    </xf>
    <xf numFmtId="0" fontId="99" fillId="0" borderId="0" xfId="0" applyFont="1" applyAlignment="1">
      <alignment horizontal="center"/>
    </xf>
    <xf numFmtId="0" fontId="87" fillId="0" borderId="0" xfId="0" applyFont="1" applyAlignment="1">
      <alignment horizontal="left"/>
    </xf>
    <xf numFmtId="0" fontId="79" fillId="2" borderId="3" xfId="0" applyFont="1" applyFill="1" applyBorder="1" applyAlignment="1">
      <alignment horizontal="left" vertical="top"/>
    </xf>
    <xf numFmtId="0" fontId="79" fillId="2" borderId="3" xfId="0" applyFont="1" applyFill="1" applyBorder="1" applyAlignment="1">
      <alignment horizontal="center" vertical="center"/>
    </xf>
    <xf numFmtId="0" fontId="79" fillId="0" borderId="0" xfId="0" applyFont="1" applyAlignment="1">
      <alignment horizontal="left"/>
    </xf>
    <xf numFmtId="0" fontId="79" fillId="0" borderId="0" xfId="0" applyFont="1" applyAlignment="1">
      <alignment horizontal="left" vertical="center"/>
    </xf>
    <xf numFmtId="0" fontId="85" fillId="0" borderId="0" xfId="0" applyFont="1" applyAlignment="1">
      <alignment horizontal="left" vertical="top"/>
    </xf>
    <xf numFmtId="0" fontId="78" fillId="2" borderId="3" xfId="0" applyFont="1" applyFill="1" applyBorder="1" applyAlignment="1">
      <alignment horizontal="center" vertical="center"/>
    </xf>
    <xf numFmtId="0" fontId="78" fillId="0" borderId="0" xfId="0" applyFont="1" applyAlignment="1">
      <alignment horizontal="center" vertical="center"/>
    </xf>
    <xf numFmtId="1" fontId="82" fillId="0" borderId="0" xfId="8" applyNumberFormat="1" applyFont="1" applyAlignment="1">
      <alignment horizontal="left" vertical="top"/>
    </xf>
    <xf numFmtId="0" fontId="81" fillId="0" borderId="0" xfId="8" applyFont="1" applyAlignment="1">
      <alignment horizontal="justify" vertical="top" wrapText="1"/>
    </xf>
    <xf numFmtId="0" fontId="81" fillId="0" borderId="0" xfId="8" applyFont="1" applyAlignment="1">
      <alignment horizontal="center"/>
    </xf>
    <xf numFmtId="4" fontId="81" fillId="0" borderId="0" xfId="8" applyNumberFormat="1" applyFont="1" applyAlignment="1">
      <alignment horizontal="center"/>
    </xf>
    <xf numFmtId="0" fontId="78" fillId="0" borderId="0" xfId="0" applyFont="1" applyAlignment="1">
      <alignment horizontal="justify" vertical="top" wrapText="1"/>
    </xf>
    <xf numFmtId="0" fontId="78" fillId="0" borderId="0" xfId="0" applyFont="1" applyAlignment="1">
      <alignment horizontal="left" vertical="center"/>
    </xf>
    <xf numFmtId="0" fontId="89" fillId="0" borderId="0" xfId="0" applyFont="1"/>
    <xf numFmtId="0" fontId="79" fillId="0" borderId="0" xfId="28" applyFont="1" applyAlignment="1">
      <alignment horizontal="center"/>
    </xf>
    <xf numFmtId="173" fontId="79" fillId="0" borderId="0" xfId="28" applyNumberFormat="1" applyFont="1" applyAlignment="1">
      <alignment horizontal="center"/>
    </xf>
    <xf numFmtId="0" fontId="82" fillId="2" borderId="0" xfId="4" applyFont="1" applyFill="1" applyAlignment="1">
      <alignment horizontal="left" vertical="top"/>
    </xf>
    <xf numFmtId="0" fontId="81" fillId="2" borderId="0" xfId="4" applyFont="1" applyFill="1" applyAlignment="1">
      <alignment horizontal="center"/>
    </xf>
    <xf numFmtId="4" fontId="81" fillId="2" borderId="0" xfId="4" applyNumberFormat="1" applyFont="1" applyFill="1" applyAlignment="1">
      <alignment horizontal="center"/>
    </xf>
    <xf numFmtId="0" fontId="82" fillId="0" borderId="0" xfId="4" applyFont="1" applyAlignment="1">
      <alignment horizontal="left" vertical="top"/>
    </xf>
    <xf numFmtId="0" fontId="81" fillId="0" borderId="0" xfId="4" applyFont="1" applyAlignment="1">
      <alignment horizontal="center"/>
    </xf>
    <xf numFmtId="4" fontId="81" fillId="0" borderId="0" xfId="4" applyNumberFormat="1" applyFont="1" applyAlignment="1">
      <alignment horizontal="center"/>
    </xf>
    <xf numFmtId="4" fontId="78" fillId="0" borderId="0" xfId="7" applyNumberFormat="1" applyFont="1" applyAlignment="1">
      <alignment horizontal="left" vertical="top"/>
    </xf>
    <xf numFmtId="4" fontId="88" fillId="0" borderId="0" xfId="7" applyNumberFormat="1" applyFont="1" applyAlignment="1">
      <alignment horizontal="justify" vertical="top" wrapText="1"/>
    </xf>
    <xf numFmtId="4" fontId="79" fillId="0" borderId="0" xfId="7" applyNumberFormat="1" applyFont="1" applyAlignment="1">
      <alignment horizontal="center"/>
    </xf>
    <xf numFmtId="4" fontId="79" fillId="0" borderId="0" xfId="7" applyNumberFormat="1" applyFont="1" applyAlignment="1">
      <alignment horizontal="justify" vertical="top" wrapText="1"/>
    </xf>
    <xf numFmtId="4" fontId="78" fillId="3" borderId="0" xfId="7" applyNumberFormat="1" applyFont="1" applyFill="1" applyAlignment="1">
      <alignment horizontal="left" vertical="center"/>
    </xf>
    <xf numFmtId="4" fontId="78" fillId="3" borderId="0" xfId="7" applyNumberFormat="1" applyFont="1" applyFill="1" applyAlignment="1">
      <alignment horizontal="justify" vertical="top" wrapText="1"/>
    </xf>
    <xf numFmtId="4" fontId="79" fillId="3" borderId="0" xfId="7" applyNumberFormat="1" applyFont="1" applyFill="1" applyAlignment="1">
      <alignment horizontal="center"/>
    </xf>
    <xf numFmtId="4" fontId="81" fillId="3" borderId="0" xfId="4" applyNumberFormat="1" applyFont="1" applyFill="1" applyAlignment="1">
      <alignment horizontal="center"/>
    </xf>
    <xf numFmtId="4" fontId="79" fillId="0" borderId="0" xfId="7" applyNumberFormat="1" applyFont="1" applyAlignment="1">
      <alignment horizontal="center" wrapText="1"/>
    </xf>
    <xf numFmtId="4" fontId="78" fillId="3" borderId="0" xfId="7" applyNumberFormat="1" applyFont="1" applyFill="1" applyAlignment="1">
      <alignment horizontal="left"/>
    </xf>
    <xf numFmtId="166" fontId="78" fillId="0" borderId="0" xfId="7" applyNumberFormat="1" applyFont="1" applyAlignment="1">
      <alignment horizontal="left" vertical="top"/>
    </xf>
    <xf numFmtId="0" fontId="90" fillId="0" borderId="0" xfId="4" applyFont="1" applyAlignment="1">
      <alignment horizontal="center"/>
    </xf>
    <xf numFmtId="4" fontId="90" fillId="0" borderId="0" xfId="4" applyNumberFormat="1" applyFont="1" applyAlignment="1">
      <alignment horizontal="center"/>
    </xf>
    <xf numFmtId="4" fontId="78" fillId="0" borderId="0" xfId="7" applyNumberFormat="1" applyFont="1" applyAlignment="1">
      <alignment horizontal="justify" vertical="top" wrapText="1"/>
    </xf>
    <xf numFmtId="0" fontId="85" fillId="0" borderId="0" xfId="4" applyFont="1" applyAlignment="1">
      <alignment horizontal="center" vertical="center"/>
    </xf>
    <xf numFmtId="0" fontId="85" fillId="0" borderId="0" xfId="4" applyFont="1" applyAlignment="1">
      <alignment horizontal="center"/>
    </xf>
    <xf numFmtId="0" fontId="82" fillId="2" borderId="3" xfId="4" applyFont="1" applyFill="1" applyBorder="1" applyAlignment="1">
      <alignment horizontal="left" vertical="top"/>
    </xf>
    <xf numFmtId="0" fontId="82" fillId="2" borderId="3" xfId="4" applyFont="1" applyFill="1" applyBorder="1" applyAlignment="1">
      <alignment horizontal="center"/>
    </xf>
    <xf numFmtId="4" fontId="100" fillId="2" borderId="3" xfId="4" applyNumberFormat="1" applyFont="1" applyFill="1" applyBorder="1" applyAlignment="1">
      <alignment horizontal="center"/>
    </xf>
    <xf numFmtId="0" fontId="82" fillId="6" borderId="3" xfId="0" applyFont="1" applyFill="1" applyBorder="1" applyAlignment="1">
      <alignment horizontal="justify" vertical="top" wrapText="1"/>
    </xf>
    <xf numFmtId="0" fontId="78" fillId="2" borderId="3" xfId="0" applyFont="1" applyFill="1" applyBorder="1" applyAlignment="1">
      <alignment vertical="top" wrapText="1"/>
    </xf>
    <xf numFmtId="0" fontId="82" fillId="2" borderId="3" xfId="0" applyFont="1" applyFill="1" applyBorder="1" applyAlignment="1">
      <alignment vertical="top" wrapText="1"/>
    </xf>
    <xf numFmtId="0" fontId="78" fillId="2" borderId="3" xfId="0" applyFont="1" applyFill="1" applyBorder="1" applyAlignment="1">
      <alignment horizontal="justify" vertical="top" wrapText="1"/>
    </xf>
    <xf numFmtId="0" fontId="92" fillId="0" borderId="0" xfId="0" applyFont="1" applyAlignment="1">
      <alignment horizontal="justify" vertical="top" wrapText="1"/>
    </xf>
    <xf numFmtId="0" fontId="82" fillId="0" borderId="0" xfId="0" quotePrefix="1" applyFont="1" applyAlignment="1">
      <alignment horizontal="justify" vertical="top" wrapText="1"/>
    </xf>
    <xf numFmtId="0" fontId="92" fillId="0" borderId="0" xfId="0" quotePrefix="1" applyFont="1" applyAlignment="1">
      <alignment horizontal="justify" vertical="top" wrapText="1"/>
    </xf>
    <xf numFmtId="0" fontId="92" fillId="3" borderId="0" xfId="0" quotePrefix="1" applyFont="1" applyFill="1" applyAlignment="1">
      <alignment vertical="top" wrapText="1"/>
    </xf>
    <xf numFmtId="0" fontId="78" fillId="0" borderId="0" xfId="0" quotePrefix="1" applyFont="1" applyAlignment="1">
      <alignment horizontal="justify" vertical="top" wrapText="1"/>
    </xf>
    <xf numFmtId="0" fontId="92" fillId="3" borderId="0" xfId="0" quotePrefix="1" applyFont="1" applyFill="1" applyAlignment="1">
      <alignment horizontal="justify" vertical="top" wrapText="1"/>
    </xf>
    <xf numFmtId="0" fontId="82" fillId="3" borderId="0" xfId="0" quotePrefix="1" applyFont="1" applyFill="1" applyAlignment="1">
      <alignment horizontal="justify" vertical="top" wrapText="1"/>
    </xf>
    <xf numFmtId="0" fontId="82" fillId="5" borderId="3" xfId="0" applyFont="1" applyFill="1" applyBorder="1" applyAlignment="1">
      <alignment horizontal="justify" vertical="top" wrapText="1"/>
    </xf>
    <xf numFmtId="4" fontId="81" fillId="0" borderId="0" xfId="0" applyNumberFormat="1" applyFont="1" applyAlignment="1">
      <alignment horizontal="justify" vertical="top" wrapText="1"/>
    </xf>
    <xf numFmtId="49" fontId="81" fillId="0" borderId="0" xfId="0" applyNumberFormat="1" applyFont="1" applyAlignment="1">
      <alignment horizontal="justify" vertical="top" wrapText="1"/>
    </xf>
    <xf numFmtId="0" fontId="79" fillId="0" borderId="2" xfId="0" applyFont="1" applyBorder="1" applyAlignment="1">
      <alignment horizontal="justify" vertical="top" wrapText="1"/>
    </xf>
    <xf numFmtId="0" fontId="78" fillId="2" borderId="0" xfId="0" applyFont="1" applyFill="1" applyAlignment="1">
      <alignment horizontal="justify" vertical="top" wrapText="1"/>
    </xf>
    <xf numFmtId="0" fontId="95" fillId="0" borderId="0" xfId="0" applyFont="1" applyAlignment="1">
      <alignment horizontal="justify" vertical="top" wrapText="1"/>
    </xf>
    <xf numFmtId="49" fontId="79" fillId="0" borderId="0" xfId="0" applyNumberFormat="1" applyFont="1" applyAlignment="1">
      <alignment horizontal="justify" vertical="top" wrapText="1"/>
    </xf>
    <xf numFmtId="0" fontId="78" fillId="0" borderId="0" xfId="8" applyFont="1" applyAlignment="1">
      <alignment horizontal="justify" vertical="top" wrapText="1"/>
    </xf>
    <xf numFmtId="0" fontId="78" fillId="8" borderId="0" xfId="0" applyFont="1" applyFill="1" applyAlignment="1">
      <alignment horizontal="justify" vertical="top" wrapText="1"/>
    </xf>
    <xf numFmtId="0" fontId="94" fillId="0" borderId="0" xfId="0" applyFont="1" applyAlignment="1">
      <alignment horizontal="justify" vertical="top" wrapText="1"/>
    </xf>
    <xf numFmtId="0" fontId="82" fillId="0" borderId="0" xfId="8" applyFont="1" applyAlignment="1">
      <alignment horizontal="justify" vertical="top" wrapText="1"/>
    </xf>
    <xf numFmtId="0" fontId="85" fillId="2" borderId="0" xfId="0" applyFont="1" applyFill="1" applyAlignment="1">
      <alignment horizontal="justify" vertical="top" wrapText="1"/>
    </xf>
    <xf numFmtId="0" fontId="88" fillId="0" borderId="0" xfId="0" quotePrefix="1" applyFont="1" applyAlignment="1">
      <alignment horizontal="justify" vertical="top" wrapText="1"/>
    </xf>
    <xf numFmtId="0" fontId="94" fillId="0" borderId="0" xfId="0" quotePrefix="1" applyFont="1" applyAlignment="1">
      <alignment horizontal="justify" vertical="top" wrapText="1"/>
    </xf>
    <xf numFmtId="0" fontId="79" fillId="0" borderId="0" xfId="0" applyFont="1" applyAlignment="1">
      <alignment horizontal="justify" wrapText="1"/>
    </xf>
    <xf numFmtId="0" fontId="79" fillId="0" borderId="0" xfId="28" applyFont="1" applyAlignment="1">
      <alignment horizontal="justify" vertical="top" wrapText="1"/>
    </xf>
    <xf numFmtId="0" fontId="82" fillId="2" borderId="0" xfId="4" applyFont="1" applyFill="1" applyAlignment="1">
      <alignment horizontal="justify" vertical="top" wrapText="1"/>
    </xf>
    <xf numFmtId="0" fontId="81" fillId="0" borderId="0" xfId="4" applyFont="1" applyAlignment="1">
      <alignment horizontal="justify" vertical="top" wrapText="1"/>
    </xf>
    <xf numFmtId="0" fontId="82" fillId="2" borderId="3" xfId="4" applyFont="1" applyFill="1" applyBorder="1" applyAlignment="1">
      <alignment horizontal="justify" vertical="top" wrapText="1"/>
    </xf>
    <xf numFmtId="0" fontId="27" fillId="0" borderId="0" xfId="0" applyFont="1"/>
    <xf numFmtId="0" fontId="28" fillId="0" borderId="0" xfId="0" applyFont="1" applyAlignment="1">
      <alignment horizontal="justify" vertical="top" wrapText="1"/>
    </xf>
    <xf numFmtId="0" fontId="85" fillId="2" borderId="3" xfId="0" applyFont="1" applyFill="1" applyBorder="1" applyAlignment="1">
      <alignment vertical="center" wrapText="1"/>
    </xf>
    <xf numFmtId="0" fontId="79" fillId="0" borderId="0" xfId="0" applyFont="1" applyAlignment="1">
      <alignment horizontal="justify" vertical="top"/>
    </xf>
    <xf numFmtId="0" fontId="21" fillId="0" borderId="0" xfId="28" applyFont="1" applyAlignment="1">
      <alignment horizontal="center"/>
    </xf>
    <xf numFmtId="173" fontId="21" fillId="0" borderId="0" xfId="28" applyNumberFormat="1" applyFont="1" applyAlignment="1">
      <alignment horizontal="center" vertical="top"/>
    </xf>
    <xf numFmtId="4" fontId="21" fillId="0" borderId="0" xfId="28" applyNumberFormat="1" applyFont="1" applyAlignment="1">
      <alignment horizontal="right"/>
    </xf>
    <xf numFmtId="0" fontId="28" fillId="0" borderId="0" xfId="60" applyFont="1"/>
    <xf numFmtId="49" fontId="20" fillId="0" borderId="0" xfId="60" applyNumberFormat="1" applyFont="1" applyAlignment="1" applyProtection="1">
      <alignment horizontal="justify" vertical="top" wrapText="1"/>
      <protection locked="0"/>
    </xf>
    <xf numFmtId="49" fontId="19" fillId="0" borderId="0" xfId="60" applyNumberFormat="1" applyFont="1" applyAlignment="1" applyProtection="1">
      <alignment horizontal="justify" vertical="top" wrapText="1"/>
      <protection locked="0"/>
    </xf>
    <xf numFmtId="49" fontId="21" fillId="0" borderId="0" xfId="60" applyNumberFormat="1" applyFont="1" applyAlignment="1" applyProtection="1">
      <alignment horizontal="justify" vertical="top" wrapText="1"/>
      <protection locked="0"/>
    </xf>
    <xf numFmtId="0" fontId="21" fillId="0" borderId="0" xfId="60" applyFont="1" applyAlignment="1">
      <alignment horizontal="justify" vertical="top" wrapText="1"/>
    </xf>
    <xf numFmtId="49" fontId="27" fillId="0" borderId="0" xfId="60" applyNumberFormat="1" applyFont="1" applyAlignment="1" applyProtection="1">
      <alignment horizontal="justify" vertical="top" wrapText="1"/>
      <protection locked="0"/>
    </xf>
    <xf numFmtId="49" fontId="28" fillId="0" borderId="0" xfId="60" applyNumberFormat="1" applyFont="1" applyAlignment="1" applyProtection="1">
      <alignment horizontal="justify" vertical="top" wrapText="1"/>
      <protection locked="0"/>
    </xf>
    <xf numFmtId="4" fontId="19" fillId="0" borderId="0" xfId="26" applyNumberFormat="1" applyFont="1"/>
    <xf numFmtId="0" fontId="26" fillId="7" borderId="4" xfId="0" applyFont="1" applyFill="1" applyBorder="1" applyAlignment="1">
      <alignment horizontal="center" vertical="top" wrapText="1"/>
    </xf>
    <xf numFmtId="0" fontId="26" fillId="7" borderId="4" xfId="0" applyFont="1" applyFill="1" applyBorder="1" applyAlignment="1">
      <alignment horizontal="justify" vertical="center" wrapText="1"/>
    </xf>
    <xf numFmtId="0" fontId="26" fillId="7" borderId="4" xfId="0" applyFont="1" applyFill="1" applyBorder="1" applyAlignment="1">
      <alignment horizontal="center" vertical="center" wrapText="1"/>
    </xf>
    <xf numFmtId="4" fontId="26" fillId="7" borderId="4" xfId="0" applyNumberFormat="1" applyFont="1" applyFill="1" applyBorder="1" applyAlignment="1">
      <alignment horizontal="center" vertical="center" wrapText="1"/>
    </xf>
    <xf numFmtId="0" fontId="19" fillId="0" borderId="0" xfId="49" applyFont="1" applyAlignment="1">
      <alignment horizontal="center" vertical="center" wrapText="1"/>
    </xf>
    <xf numFmtId="0" fontId="19" fillId="0" borderId="0" xfId="49" applyFont="1" applyAlignment="1">
      <alignment horizontal="center" vertical="top" wrapText="1"/>
    </xf>
    <xf numFmtId="0" fontId="19" fillId="0" borderId="0" xfId="49" applyFont="1" applyAlignment="1">
      <alignment horizontal="justify" vertical="top" wrapText="1"/>
    </xf>
    <xf numFmtId="3" fontId="19" fillId="0" borderId="0" xfId="49" applyNumberFormat="1" applyFont="1" applyAlignment="1">
      <alignment horizontal="center" vertical="center" wrapText="1"/>
    </xf>
    <xf numFmtId="4" fontId="19" fillId="0" borderId="0" xfId="49" applyNumberFormat="1" applyFont="1" applyAlignment="1">
      <alignment horizontal="center" vertical="center" wrapText="1"/>
    </xf>
    <xf numFmtId="0" fontId="21" fillId="0" borderId="0" xfId="2" applyFont="1" applyAlignment="1">
      <alignment horizontal="center" vertical="top"/>
    </xf>
    <xf numFmtId="0" fontId="21" fillId="0" borderId="0" xfId="2" applyFont="1" applyAlignment="1">
      <alignment horizontal="center"/>
    </xf>
    <xf numFmtId="4" fontId="21" fillId="0" borderId="0" xfId="2" applyNumberFormat="1" applyFont="1" applyAlignment="1">
      <alignment horizontal="center"/>
    </xf>
    <xf numFmtId="0" fontId="21" fillId="0" borderId="0" xfId="2" applyFont="1" applyAlignment="1">
      <alignment vertical="top"/>
    </xf>
    <xf numFmtId="0" fontId="21" fillId="7" borderId="0" xfId="2" applyFont="1" applyFill="1" applyAlignment="1">
      <alignment vertical="top"/>
    </xf>
    <xf numFmtId="0" fontId="19" fillId="7" borderId="0" xfId="2" applyFont="1" applyFill="1" applyAlignment="1">
      <alignment horizontal="justify" vertical="top"/>
    </xf>
    <xf numFmtId="0" fontId="21" fillId="7" borderId="0" xfId="2" applyFont="1" applyFill="1" applyAlignment="1">
      <alignment horizontal="center"/>
    </xf>
    <xf numFmtId="4" fontId="21" fillId="7" borderId="0" xfId="2" applyNumberFormat="1" applyFont="1" applyFill="1" applyAlignment="1">
      <alignment horizontal="center"/>
    </xf>
    <xf numFmtId="0" fontId="21" fillId="0" borderId="0" xfId="2" applyFont="1" applyAlignment="1">
      <alignment horizontal="left" vertical="top"/>
    </xf>
    <xf numFmtId="0" fontId="21" fillId="0" borderId="0" xfId="2" applyFont="1" applyAlignment="1">
      <alignment horizontal="justify" vertical="top"/>
    </xf>
    <xf numFmtId="0" fontId="19" fillId="0" borderId="0" xfId="0" applyFont="1" applyAlignment="1">
      <alignment horizontal="justify" vertical="top"/>
    </xf>
    <xf numFmtId="0" fontId="19" fillId="0" borderId="0" xfId="0" applyFont="1" applyAlignment="1">
      <alignment vertical="top" wrapText="1"/>
    </xf>
    <xf numFmtId="4" fontId="19" fillId="0" borderId="0" xfId="0" applyNumberFormat="1" applyFont="1" applyAlignment="1">
      <alignment horizontal="center" vertical="top" wrapText="1"/>
    </xf>
    <xf numFmtId="0" fontId="19" fillId="0" borderId="0" xfId="0" applyFont="1" applyAlignment="1">
      <alignment horizontal="center" vertical="top" wrapText="1"/>
    </xf>
    <xf numFmtId="0" fontId="19" fillId="0" borderId="0" xfId="0" applyFont="1" applyAlignment="1">
      <alignment horizontal="justify" vertical="top" wrapText="1"/>
    </xf>
    <xf numFmtId="0" fontId="19" fillId="0" borderId="0" xfId="0" applyFont="1" applyAlignment="1">
      <alignment horizontal="left" vertical="top" wrapText="1"/>
    </xf>
    <xf numFmtId="49" fontId="21" fillId="0" borderId="0" xfId="0" applyNumberFormat="1" applyFont="1" applyAlignment="1">
      <alignment horizontal="center" vertical="top" wrapText="1"/>
    </xf>
    <xf numFmtId="0" fontId="21" fillId="0" borderId="0" xfId="0" applyFont="1" applyAlignment="1">
      <alignment horizontal="center"/>
    </xf>
    <xf numFmtId="4" fontId="21" fillId="0" borderId="0" xfId="0" applyNumberFormat="1" applyFont="1" applyAlignment="1">
      <alignment horizontal="center"/>
    </xf>
    <xf numFmtId="4" fontId="28" fillId="0" borderId="0" xfId="0" applyNumberFormat="1" applyFont="1" applyAlignment="1">
      <alignment horizontal="center"/>
    </xf>
    <xf numFmtId="0" fontId="21" fillId="0" borderId="0" xfId="0" applyFont="1" applyAlignment="1">
      <alignment horizontal="center" vertical="top"/>
    </xf>
    <xf numFmtId="0" fontId="28" fillId="0" borderId="0" xfId="0" applyFont="1" applyAlignment="1">
      <alignment horizontal="justify" vertical="top"/>
    </xf>
    <xf numFmtId="0" fontId="21" fillId="12" borderId="0" xfId="2" applyFont="1" applyFill="1" applyAlignment="1">
      <alignment horizontal="center" vertical="top"/>
    </xf>
    <xf numFmtId="0" fontId="19" fillId="12" borderId="0" xfId="0" applyFont="1" applyFill="1" applyAlignment="1">
      <alignment horizontal="justify" vertical="top" wrapText="1"/>
    </xf>
    <xf numFmtId="0" fontId="21" fillId="12" borderId="0" xfId="0" applyFont="1" applyFill="1" applyAlignment="1">
      <alignment horizontal="center"/>
    </xf>
    <xf numFmtId="4" fontId="21" fillId="12" borderId="0" xfId="0" applyNumberFormat="1" applyFont="1" applyFill="1" applyAlignment="1">
      <alignment horizontal="center"/>
    </xf>
    <xf numFmtId="0" fontId="26" fillId="7" borderId="4" xfId="0" applyFont="1" applyFill="1" applyBorder="1" applyAlignment="1">
      <alignment horizontal="left" vertical="top" wrapText="1"/>
    </xf>
    <xf numFmtId="4" fontId="21" fillId="0" borderId="0" xfId="28" applyNumberFormat="1" applyFont="1" applyAlignment="1">
      <alignment horizontal="justify"/>
    </xf>
    <xf numFmtId="0" fontId="72" fillId="0" borderId="0" xfId="28" applyFont="1" applyAlignment="1">
      <alignment horizontal="center" vertical="top"/>
    </xf>
    <xf numFmtId="0" fontId="72" fillId="0" borderId="0" xfId="28" applyFont="1" applyAlignment="1">
      <alignment horizontal="justify" vertical="top"/>
    </xf>
    <xf numFmtId="0" fontId="72" fillId="0" borderId="0" xfId="28" applyFont="1" applyAlignment="1">
      <alignment vertical="center"/>
    </xf>
    <xf numFmtId="4" fontId="72" fillId="0" borderId="0" xfId="28" applyNumberFormat="1" applyFont="1" applyAlignment="1">
      <alignment vertical="center"/>
    </xf>
    <xf numFmtId="1" fontId="21" fillId="7" borderId="0" xfId="26" applyNumberFormat="1" applyFont="1" applyFill="1" applyAlignment="1">
      <alignment horizontal="center" vertical="center"/>
    </xf>
    <xf numFmtId="0" fontId="19" fillId="7" borderId="0" xfId="26" applyFont="1" applyFill="1" applyAlignment="1">
      <alignment horizontal="justify" vertical="top" wrapText="1"/>
    </xf>
    <xf numFmtId="0" fontId="21" fillId="7" borderId="0" xfId="26" applyFont="1" applyFill="1" applyAlignment="1">
      <alignment horizontal="center"/>
    </xf>
    <xf numFmtId="4" fontId="21" fillId="7" borderId="0" xfId="26" applyNumberFormat="1" applyFont="1" applyFill="1" applyAlignment="1">
      <alignment horizontal="right"/>
    </xf>
    <xf numFmtId="1" fontId="21" fillId="0" borderId="0" xfId="26" applyNumberFormat="1" applyFont="1" applyAlignment="1">
      <alignment horizontal="center" vertical="center"/>
    </xf>
    <xf numFmtId="0" fontId="19" fillId="0" borderId="0" xfId="26" applyFont="1" applyAlignment="1">
      <alignment horizontal="justify" vertical="top" wrapText="1"/>
    </xf>
    <xf numFmtId="0" fontId="21" fillId="0" borderId="0" xfId="26" applyFont="1" applyAlignment="1">
      <alignment horizontal="justify" vertical="top" wrapText="1"/>
    </xf>
    <xf numFmtId="4" fontId="21" fillId="0" borderId="0" xfId="28" applyNumberFormat="1" applyFont="1" applyAlignment="1">
      <alignment horizontal="justify" vertical="top" wrapText="1"/>
    </xf>
    <xf numFmtId="4" fontId="21" fillId="0" borderId="0" xfId="28" applyNumberFormat="1" applyFont="1" applyAlignment="1">
      <alignment wrapText="1"/>
    </xf>
    <xf numFmtId="4" fontId="19" fillId="0" borderId="0" xfId="28" applyNumberFormat="1" applyFont="1" applyAlignment="1">
      <alignment horizontal="left" vertical="top" wrapText="1"/>
    </xf>
    <xf numFmtId="4" fontId="73" fillId="0" borderId="0" xfId="28" applyNumberFormat="1" applyFont="1" applyAlignment="1">
      <alignment horizontal="justify" vertical="top" wrapText="1"/>
    </xf>
    <xf numFmtId="0" fontId="19" fillId="0" borderId="0" xfId="55" applyFont="1" applyAlignment="1">
      <alignment horizontal="center" vertical="center"/>
    </xf>
    <xf numFmtId="0" fontId="22" fillId="0" borderId="0" xfId="55" applyFont="1" applyAlignment="1">
      <alignment horizontal="justify" vertical="top"/>
    </xf>
    <xf numFmtId="0" fontId="19" fillId="0" borderId="0" xfId="55" applyFont="1" applyAlignment="1">
      <alignment horizontal="center"/>
    </xf>
    <xf numFmtId="4" fontId="19" fillId="0" borderId="0" xfId="54" applyNumberFormat="1" applyFont="1" applyFill="1" applyBorder="1" applyAlignment="1" applyProtection="1">
      <alignment horizontal="center"/>
      <protection locked="0"/>
    </xf>
    <xf numFmtId="4" fontId="44" fillId="0" borderId="0" xfId="28" applyNumberFormat="1" applyFont="1" applyAlignment="1">
      <alignment horizontal="center" vertical="top"/>
    </xf>
    <xf numFmtId="4" fontId="21" fillId="0" borderId="0" xfId="28" applyNumberFormat="1" applyFont="1" applyAlignment="1">
      <alignment horizontal="center"/>
    </xf>
    <xf numFmtId="4" fontId="21" fillId="0" borderId="0" xfId="54" applyNumberFormat="1" applyFont="1" applyBorder="1" applyAlignment="1">
      <alignment horizontal="center"/>
    </xf>
    <xf numFmtId="4" fontId="44" fillId="0" borderId="0" xfId="0" applyNumberFormat="1" applyFont="1" applyAlignment="1">
      <alignment horizontal="center" vertical="top"/>
    </xf>
    <xf numFmtId="4" fontId="21" fillId="0" borderId="0" xfId="0" applyNumberFormat="1" applyFont="1" applyAlignment="1">
      <alignment horizontal="left" vertical="center" wrapText="1"/>
    </xf>
    <xf numFmtId="174" fontId="21" fillId="0" borderId="0" xfId="21" applyNumberFormat="1" applyFont="1" applyAlignment="1">
      <alignment horizontal="center"/>
    </xf>
    <xf numFmtId="4" fontId="21" fillId="0" borderId="0" xfId="0" applyNumberFormat="1" applyFont="1" applyAlignment="1">
      <alignment horizontal="justify"/>
    </xf>
    <xf numFmtId="4" fontId="21" fillId="0" borderId="0" xfId="0" applyNumberFormat="1" applyFont="1" applyAlignment="1">
      <alignment horizontal="justify" vertical="top" wrapText="1"/>
    </xf>
    <xf numFmtId="174" fontId="21" fillId="0" borderId="0" xfId="0" applyNumberFormat="1" applyFont="1" applyAlignment="1">
      <alignment horizontal="justify"/>
    </xf>
    <xf numFmtId="4" fontId="21" fillId="0" borderId="0" xfId="0" applyNumberFormat="1" applyFont="1" applyAlignment="1">
      <alignment horizontal="left" vertical="top" wrapText="1"/>
    </xf>
    <xf numFmtId="4" fontId="44" fillId="0" borderId="0" xfId="28" applyNumberFormat="1" applyFont="1" applyAlignment="1">
      <alignment horizontal="center" vertical="center" wrapText="1"/>
    </xf>
    <xf numFmtId="4" fontId="21" fillId="0" borderId="0" xfId="28" applyNumberFormat="1" applyFont="1" applyAlignment="1">
      <alignment horizontal="center" vertical="center" wrapText="1"/>
    </xf>
    <xf numFmtId="4" fontId="21" fillId="0" borderId="0" xfId="54" applyNumberFormat="1" applyFont="1" applyBorder="1" applyAlignment="1">
      <alignment horizontal="center" vertical="center" wrapText="1"/>
    </xf>
    <xf numFmtId="4" fontId="21" fillId="0" borderId="0" xfId="28" applyNumberFormat="1" applyFont="1" applyAlignment="1">
      <alignment horizontal="justify" vertical="top"/>
    </xf>
    <xf numFmtId="4" fontId="21" fillId="0" borderId="0" xfId="54" applyNumberFormat="1" applyFont="1" applyFill="1" applyBorder="1" applyAlignment="1">
      <alignment horizontal="center"/>
    </xf>
    <xf numFmtId="0" fontId="19" fillId="0" borderId="0" xfId="55" applyFont="1" applyAlignment="1">
      <alignment horizontal="justify" vertical="top"/>
    </xf>
    <xf numFmtId="4" fontId="21" fillId="0" borderId="0" xfId="56" applyNumberFormat="1" applyFont="1" applyAlignment="1">
      <alignment horizontal="justify" vertical="top" wrapText="1"/>
    </xf>
    <xf numFmtId="4" fontId="21" fillId="0" borderId="0" xfId="56" applyNumberFormat="1" applyFont="1" applyAlignment="1">
      <alignment horizontal="center"/>
    </xf>
    <xf numFmtId="4" fontId="21" fillId="0" borderId="0" xfId="54" applyNumberFormat="1" applyFont="1" applyAlignment="1">
      <alignment horizontal="justify"/>
    </xf>
    <xf numFmtId="0" fontId="21" fillId="0" borderId="0" xfId="46" applyFont="1" applyAlignment="1">
      <alignment horizontal="justify" vertical="top"/>
    </xf>
    <xf numFmtId="49" fontId="21" fillId="0" borderId="0" xfId="2" applyNumberFormat="1" applyFont="1" applyAlignment="1">
      <alignment horizontal="left" vertical="top"/>
    </xf>
    <xf numFmtId="0" fontId="21" fillId="0" borderId="0" xfId="2" applyFont="1" applyAlignment="1">
      <alignment horizontal="center" vertical="center"/>
    </xf>
    <xf numFmtId="4" fontId="21" fillId="0" borderId="0" xfId="2" applyNumberFormat="1" applyFont="1" applyAlignment="1">
      <alignment horizontal="center" vertical="center"/>
    </xf>
    <xf numFmtId="4" fontId="21" fillId="0" borderId="0" xfId="2" applyNumberFormat="1" applyFont="1" applyAlignment="1">
      <alignment vertical="center"/>
    </xf>
    <xf numFmtId="4" fontId="75" fillId="0" borderId="0" xfId="2" applyNumberFormat="1" applyFont="1" applyAlignment="1">
      <alignment vertical="center"/>
    </xf>
    <xf numFmtId="0" fontId="75" fillId="0" borderId="0" xfId="2" applyFont="1" applyAlignment="1">
      <alignment vertical="center"/>
    </xf>
    <xf numFmtId="49" fontId="21" fillId="0" borderId="0" xfId="28" applyNumberFormat="1" applyFont="1" applyAlignment="1">
      <alignment horizontal="left" vertical="top"/>
    </xf>
    <xf numFmtId="49" fontId="21" fillId="0" borderId="0" xfId="28" applyNumberFormat="1" applyFont="1" applyAlignment="1">
      <alignment horizontal="justify" vertical="top" wrapText="1"/>
    </xf>
    <xf numFmtId="49" fontId="21" fillId="0" borderId="0" xfId="28" applyNumberFormat="1" applyFont="1" applyAlignment="1">
      <alignment horizontal="right" vertical="top"/>
    </xf>
    <xf numFmtId="1" fontId="21" fillId="0" borderId="0" xfId="28" applyNumberFormat="1" applyFont="1" applyAlignment="1">
      <alignment horizontal="center" vertical="top"/>
    </xf>
    <xf numFmtId="0" fontId="21" fillId="0" borderId="0" xfId="28" applyFont="1" applyAlignment="1">
      <alignment vertical="top"/>
    </xf>
    <xf numFmtId="4" fontId="44" fillId="0" borderId="0" xfId="56" applyNumberFormat="1" applyFont="1" applyAlignment="1">
      <alignment horizontal="center" vertical="top"/>
    </xf>
    <xf numFmtId="4" fontId="19" fillId="0" borderId="0" xfId="28" applyNumberFormat="1" applyFont="1" applyAlignment="1">
      <alignment horizontal="center" vertical="center"/>
    </xf>
    <xf numFmtId="4" fontId="21" fillId="0" borderId="0" xfId="54" applyNumberFormat="1" applyFont="1" applyFill="1" applyBorder="1" applyAlignment="1" applyProtection="1">
      <alignment horizontal="center"/>
      <protection locked="0"/>
    </xf>
    <xf numFmtId="4" fontId="76" fillId="0" borderId="0" xfId="28" applyNumberFormat="1" applyFont="1" applyAlignment="1">
      <alignment horizontal="justify"/>
    </xf>
    <xf numFmtId="4" fontId="19" fillId="0" borderId="0" xfId="28" applyNumberFormat="1" applyFont="1" applyAlignment="1">
      <alignment horizontal="justify" vertical="top" wrapText="1"/>
    </xf>
    <xf numFmtId="0" fontId="20" fillId="0" borderId="0" xfId="28" applyFont="1" applyAlignment="1">
      <alignment horizontal="justify" vertical="top" wrapText="1"/>
    </xf>
    <xf numFmtId="4" fontId="21" fillId="0" borderId="0" xfId="28" applyNumberFormat="1" applyFont="1" applyAlignment="1">
      <alignment vertical="center"/>
    </xf>
    <xf numFmtId="0" fontId="32" fillId="0" borderId="0" xfId="46" applyFont="1" applyAlignment="1">
      <alignment horizontal="justify" vertical="top" wrapText="1"/>
    </xf>
    <xf numFmtId="4" fontId="20" fillId="0" borderId="0" xfId="28" applyNumberFormat="1" applyFont="1" applyAlignment="1">
      <alignment horizontal="justify" vertical="top" wrapText="1"/>
    </xf>
    <xf numFmtId="4" fontId="21" fillId="0" borderId="0" xfId="28" applyNumberFormat="1" applyFont="1" applyAlignment="1">
      <alignment horizontal="justify" vertical="justify"/>
    </xf>
    <xf numFmtId="4" fontId="44" fillId="0" borderId="0" xfId="28" applyNumberFormat="1" applyFont="1" applyAlignment="1">
      <alignment horizontal="center"/>
    </xf>
    <xf numFmtId="4" fontId="50" fillId="0" borderId="0" xfId="28" applyNumberFormat="1" applyFont="1" applyAlignment="1">
      <alignment horizontal="justify" vertical="top"/>
    </xf>
    <xf numFmtId="4" fontId="19" fillId="0" borderId="0" xfId="28" applyNumberFormat="1" applyFont="1" applyAlignment="1">
      <alignment horizontal="center"/>
    </xf>
    <xf numFmtId="0" fontId="21" fillId="0" borderId="0" xfId="46" applyFont="1" applyAlignment="1">
      <alignment horizontal="justify" vertical="top" wrapText="1"/>
    </xf>
    <xf numFmtId="4" fontId="44" fillId="0" borderId="0" xfId="28" applyNumberFormat="1" applyFont="1" applyAlignment="1">
      <alignment horizontal="center" vertical="center"/>
    </xf>
    <xf numFmtId="0" fontId="21" fillId="0" borderId="0" xfId="46" applyFont="1" applyAlignment="1">
      <alignment horizontal="justify" vertical="center" wrapText="1"/>
    </xf>
    <xf numFmtId="4" fontId="21" fillId="0" borderId="0" xfId="28" applyNumberFormat="1" applyFont="1" applyAlignment="1">
      <alignment horizontal="center" vertical="center"/>
    </xf>
    <xf numFmtId="4" fontId="21" fillId="0" borderId="0" xfId="54" applyNumberFormat="1" applyFont="1" applyBorder="1" applyAlignment="1">
      <alignment horizontal="center" vertical="center"/>
    </xf>
    <xf numFmtId="4" fontId="13" fillId="0" borderId="0" xfId="0" applyNumberFormat="1" applyFont="1" applyAlignment="1">
      <alignment horizontal="justify"/>
    </xf>
    <xf numFmtId="4" fontId="19" fillId="0" borderId="0" xfId="28" applyNumberFormat="1" applyFont="1" applyAlignment="1">
      <alignment horizontal="justify"/>
    </xf>
    <xf numFmtId="0" fontId="21" fillId="0" borderId="0" xfId="28" applyFont="1" applyAlignment="1">
      <alignment horizontal="justify" vertical="center" wrapText="1"/>
    </xf>
    <xf numFmtId="4" fontId="30" fillId="0" borderId="0" xfId="28" applyNumberFormat="1" applyFont="1" applyAlignment="1">
      <alignment horizontal="justify" vertical="top" wrapText="1"/>
    </xf>
    <xf numFmtId="4" fontId="21" fillId="0" borderId="0" xfId="54" applyNumberFormat="1" applyFont="1" applyAlignment="1">
      <alignment horizontal="center"/>
    </xf>
    <xf numFmtId="0" fontId="19" fillId="0" borderId="0" xfId="28" applyFont="1" applyAlignment="1">
      <alignment horizontal="justify" vertical="top" wrapText="1"/>
    </xf>
    <xf numFmtId="4" fontId="21" fillId="0" borderId="0" xfId="28" applyNumberFormat="1" applyFont="1"/>
    <xf numFmtId="173" fontId="21" fillId="0" borderId="0" xfId="28" applyNumberFormat="1" applyFont="1" applyAlignment="1">
      <alignment horizontal="center"/>
    </xf>
    <xf numFmtId="4" fontId="44" fillId="0" borderId="0" xfId="28" applyNumberFormat="1" applyFont="1" applyAlignment="1">
      <alignment horizontal="right" vertical="top"/>
    </xf>
    <xf numFmtId="4" fontId="19" fillId="11" borderId="5" xfId="28" applyNumberFormat="1" applyFont="1" applyFill="1" applyBorder="1" applyAlignment="1">
      <alignment horizontal="center" vertical="top"/>
    </xf>
    <xf numFmtId="4" fontId="19" fillId="11" borderId="3" xfId="28" applyNumberFormat="1" applyFont="1" applyFill="1" applyBorder="1" applyAlignment="1">
      <alignment horizontal="justify" vertical="top" wrapText="1"/>
    </xf>
    <xf numFmtId="4" fontId="19" fillId="11" borderId="3" xfId="28" applyNumberFormat="1" applyFont="1" applyFill="1" applyBorder="1" applyAlignment="1">
      <alignment horizontal="center"/>
    </xf>
    <xf numFmtId="4" fontId="19" fillId="11" borderId="3" xfId="54" applyNumberFormat="1" applyFont="1" applyFill="1" applyBorder="1" applyAlignment="1">
      <alignment horizontal="center"/>
    </xf>
    <xf numFmtId="0" fontId="50" fillId="0" borderId="0" xfId="26" applyFont="1" applyAlignment="1">
      <alignment horizontal="left" vertical="top" wrapText="1"/>
    </xf>
    <xf numFmtId="0" fontId="50" fillId="0" borderId="0" xfId="26" applyFont="1" applyAlignment="1">
      <alignment horizontal="center" vertical="top"/>
    </xf>
    <xf numFmtId="4" fontId="44" fillId="0" borderId="0" xfId="26" applyNumberFormat="1" applyFont="1" applyAlignment="1">
      <alignment horizontal="right" vertical="top"/>
    </xf>
    <xf numFmtId="4" fontId="44" fillId="0" borderId="0" xfId="26" applyNumberFormat="1" applyFont="1" applyAlignment="1">
      <alignment vertical="top"/>
    </xf>
    <xf numFmtId="0" fontId="50" fillId="0" borderId="0" xfId="26" applyFont="1" applyAlignment="1">
      <alignment horizontal="right" vertical="top"/>
    </xf>
    <xf numFmtId="0" fontId="50" fillId="0" borderId="0" xfId="26" applyFont="1" applyAlignment="1">
      <alignment vertical="top"/>
    </xf>
    <xf numFmtId="0" fontId="19" fillId="4" borderId="9" xfId="26" applyFont="1" applyFill="1" applyBorder="1" applyAlignment="1">
      <alignment horizontal="left" vertical="top" wrapText="1"/>
    </xf>
    <xf numFmtId="0" fontId="21" fillId="4" borderId="9" xfId="26" applyFont="1" applyFill="1" applyBorder="1" applyAlignment="1">
      <alignment horizontal="center" vertical="top"/>
    </xf>
    <xf numFmtId="4" fontId="21" fillId="4" borderId="9" xfId="26" applyNumberFormat="1" applyFont="1" applyFill="1" applyBorder="1" applyAlignment="1">
      <alignment horizontal="right" vertical="top"/>
    </xf>
    <xf numFmtId="4" fontId="21" fillId="0" borderId="0" xfId="26" applyNumberFormat="1" applyFont="1" applyAlignment="1">
      <alignment vertical="top"/>
    </xf>
    <xf numFmtId="0" fontId="21" fillId="0" borderId="0" xfId="26" applyFont="1" applyAlignment="1">
      <alignment horizontal="right" vertical="top"/>
    </xf>
    <xf numFmtId="0" fontId="21" fillId="0" borderId="0" xfId="26" applyFont="1" applyAlignment="1">
      <alignment vertical="top"/>
    </xf>
    <xf numFmtId="0" fontId="21" fillId="0" borderId="0" xfId="26" applyFont="1" applyAlignment="1">
      <alignment horizontal="left" vertical="top" wrapText="1"/>
    </xf>
    <xf numFmtId="0" fontId="21" fillId="0" borderId="0" xfId="26" applyFont="1" applyAlignment="1">
      <alignment horizontal="center" vertical="top"/>
    </xf>
    <xf numFmtId="4" fontId="21" fillId="0" borderId="0" xfId="26" applyNumberFormat="1" applyFont="1" applyAlignment="1">
      <alignment horizontal="right" vertical="top"/>
    </xf>
    <xf numFmtId="0" fontId="21" fillId="0" borderId="1" xfId="26" applyFont="1" applyBorder="1" applyAlignment="1">
      <alignment horizontal="center" vertical="top"/>
    </xf>
    <xf numFmtId="4" fontId="21" fillId="0" borderId="1" xfId="26" applyNumberFormat="1" applyFont="1" applyBorder="1" applyAlignment="1">
      <alignment horizontal="right" vertical="top"/>
    </xf>
    <xf numFmtId="0" fontId="19" fillId="6" borderId="8" xfId="26" applyFont="1" applyFill="1" applyBorder="1" applyAlignment="1">
      <alignment horizontal="left" vertical="top" wrapText="1"/>
    </xf>
    <xf numFmtId="0" fontId="19" fillId="6" borderId="8" xfId="26" applyFont="1" applyFill="1" applyBorder="1" applyAlignment="1">
      <alignment horizontal="center" vertical="top"/>
    </xf>
    <xf numFmtId="4" fontId="19" fillId="6" borderId="8" xfId="26" applyNumberFormat="1" applyFont="1" applyFill="1" applyBorder="1" applyAlignment="1">
      <alignment horizontal="right" vertical="top"/>
    </xf>
    <xf numFmtId="4" fontId="19" fillId="0" borderId="0" xfId="26" applyNumberFormat="1" applyFont="1" applyAlignment="1">
      <alignment vertical="top"/>
    </xf>
    <xf numFmtId="4" fontId="44" fillId="0" borderId="11" xfId="26" applyNumberFormat="1" applyFont="1" applyBorder="1" applyAlignment="1">
      <alignment horizontal="right" vertical="top"/>
    </xf>
    <xf numFmtId="4" fontId="44" fillId="0" borderId="12" xfId="26" applyNumberFormat="1" applyFont="1" applyBorder="1" applyAlignment="1">
      <alignment vertical="top"/>
    </xf>
    <xf numFmtId="4" fontId="26" fillId="7" borderId="4" xfId="0" applyNumberFormat="1" applyFont="1" applyFill="1" applyBorder="1" applyAlignment="1">
      <alignment horizontal="center" vertical="top" wrapText="1"/>
    </xf>
    <xf numFmtId="0" fontId="43" fillId="0" borderId="0" xfId="30" applyFont="1" applyAlignment="1">
      <alignment vertical="top"/>
    </xf>
    <xf numFmtId="49" fontId="19" fillId="7" borderId="0" xfId="30" applyNumberFormat="1" applyFont="1" applyFill="1" applyAlignment="1">
      <alignment horizontal="center" vertical="top"/>
    </xf>
    <xf numFmtId="49" fontId="19" fillId="7" borderId="0" xfId="30" applyNumberFormat="1" applyFont="1" applyFill="1" applyAlignment="1">
      <alignment horizontal="justify" vertical="top" wrapText="1"/>
    </xf>
    <xf numFmtId="2" fontId="21" fillId="0" borderId="0" xfId="30" applyNumberFormat="1" applyFont="1" applyAlignment="1">
      <alignment vertical="top"/>
    </xf>
    <xf numFmtId="0" fontId="21" fillId="0" borderId="0" xfId="30" applyFont="1" applyAlignment="1">
      <alignment vertical="top"/>
    </xf>
    <xf numFmtId="49" fontId="21" fillId="0" borderId="0" xfId="30" applyNumberFormat="1" applyFont="1" applyAlignment="1">
      <alignment horizontal="center" vertical="top"/>
    </xf>
    <xf numFmtId="0" fontId="21" fillId="0" borderId="0" xfId="31" applyFont="1" applyAlignment="1">
      <alignment horizontal="center" vertical="top"/>
    </xf>
    <xf numFmtId="0" fontId="19" fillId="0" borderId="0" xfId="32" applyFont="1" applyAlignment="1">
      <alignment horizontal="left" vertical="top" wrapText="1"/>
    </xf>
    <xf numFmtId="49" fontId="21" fillId="0" borderId="0" xfId="31" applyNumberFormat="1" applyFont="1" applyAlignment="1">
      <alignment horizontal="center" vertical="top" wrapText="1"/>
    </xf>
    <xf numFmtId="4" fontId="21" fillId="0" borderId="0" xfId="30" applyNumberFormat="1" applyFont="1" applyAlignment="1">
      <alignment vertical="top"/>
    </xf>
    <xf numFmtId="0" fontId="81" fillId="0" borderId="0" xfId="0" applyFont="1" applyAlignment="1">
      <alignment horizontal="center" vertical="top"/>
    </xf>
    <xf numFmtId="0" fontId="79" fillId="0" borderId="0" xfId="32" applyFont="1" applyAlignment="1" applyProtection="1">
      <alignment horizontal="left" vertical="top" wrapText="1"/>
      <protection locked="0"/>
    </xf>
    <xf numFmtId="0" fontId="79" fillId="0" borderId="0" xfId="31" applyFont="1" applyAlignment="1" applyProtection="1">
      <alignment horizontal="center" vertical="top"/>
      <protection locked="0"/>
    </xf>
    <xf numFmtId="0" fontId="90" fillId="0" borderId="0" xfId="0" applyFont="1" applyAlignment="1">
      <alignment horizontal="center" vertical="top"/>
    </xf>
    <xf numFmtId="0" fontId="79" fillId="0" borderId="8" xfId="32" applyFont="1" applyBorder="1" applyAlignment="1" applyProtection="1">
      <alignment horizontal="left" vertical="top" wrapText="1"/>
      <protection locked="0"/>
    </xf>
    <xf numFmtId="0" fontId="78" fillId="0" borderId="0" xfId="32" applyFont="1" applyAlignment="1" applyProtection="1">
      <alignment horizontal="left" vertical="top" wrapText="1"/>
      <protection locked="0"/>
    </xf>
    <xf numFmtId="0" fontId="79" fillId="0" borderId="0" xfId="31" applyFont="1" applyAlignment="1" applyProtection="1">
      <alignment vertical="top"/>
      <protection locked="0"/>
    </xf>
    <xf numFmtId="0" fontId="78" fillId="0" borderId="0" xfId="31" applyFont="1" applyAlignment="1" applyProtection="1">
      <alignment horizontal="left" vertical="top" wrapText="1"/>
      <protection locked="0"/>
    </xf>
    <xf numFmtId="0" fontId="79" fillId="0" borderId="0" xfId="31" applyFont="1" applyProtection="1">
      <protection locked="0"/>
    </xf>
    <xf numFmtId="0" fontId="105" fillId="0" borderId="0" xfId="0" applyFont="1"/>
    <xf numFmtId="0" fontId="21" fillId="0" borderId="13" xfId="31" applyFont="1" applyBorder="1" applyAlignment="1">
      <alignment horizontal="center" vertical="top"/>
    </xf>
    <xf numFmtId="0" fontId="21" fillId="0" borderId="13" xfId="32" applyFont="1" applyBorder="1" applyAlignment="1">
      <alignment horizontal="left" vertical="top" wrapText="1"/>
    </xf>
    <xf numFmtId="0" fontId="19" fillId="0" borderId="0" xfId="31" applyFont="1" applyAlignment="1">
      <alignment horizontal="center" vertical="top"/>
    </xf>
    <xf numFmtId="49" fontId="21" fillId="0" borderId="0" xfId="30" applyNumberFormat="1" applyFont="1" applyAlignment="1">
      <alignment horizontal="left" vertical="top" wrapText="1"/>
    </xf>
    <xf numFmtId="49" fontId="19" fillId="0" borderId="0" xfId="0" applyNumberFormat="1" applyFont="1" applyAlignment="1">
      <alignment horizontal="center" vertical="top"/>
    </xf>
    <xf numFmtId="49" fontId="19" fillId="0" borderId="0" xfId="0" applyNumberFormat="1" applyFont="1" applyAlignment="1">
      <alignment horizontal="justify" vertical="top" wrapText="1"/>
    </xf>
    <xf numFmtId="4" fontId="21" fillId="0" borderId="0" xfId="0" applyNumberFormat="1" applyFont="1" applyAlignment="1">
      <alignment horizontal="center" vertical="top"/>
    </xf>
    <xf numFmtId="49" fontId="21" fillId="0" borderId="0" xfId="0" applyNumberFormat="1" applyFont="1" applyAlignment="1">
      <alignment horizontal="center" vertical="top"/>
    </xf>
    <xf numFmtId="49" fontId="21" fillId="0" borderId="0" xfId="0" applyNumberFormat="1" applyFont="1" applyAlignment="1">
      <alignment horizontal="justify" vertical="top" wrapText="1"/>
    </xf>
    <xf numFmtId="49" fontId="21" fillId="0" borderId="13" xfId="0" applyNumberFormat="1" applyFont="1" applyBorder="1" applyAlignment="1">
      <alignment horizontal="center" vertical="top"/>
    </xf>
    <xf numFmtId="49" fontId="21" fillId="0" borderId="13" xfId="0" applyNumberFormat="1" applyFont="1" applyBorder="1" applyAlignment="1">
      <alignment vertical="top" wrapText="1"/>
    </xf>
    <xf numFmtId="0" fontId="21" fillId="0" borderId="13" xfId="0" applyFont="1" applyBorder="1" applyAlignment="1">
      <alignment horizontal="center" vertical="top"/>
    </xf>
    <xf numFmtId="0" fontId="19" fillId="0" borderId="0" xfId="0" applyFont="1" applyAlignment="1">
      <alignment horizontal="center" vertical="top"/>
    </xf>
    <xf numFmtId="4" fontId="19" fillId="0" borderId="0" xfId="0" applyNumberFormat="1" applyFont="1" applyAlignment="1">
      <alignment horizontal="center" vertical="top"/>
    </xf>
    <xf numFmtId="4" fontId="106" fillId="0" borderId="0" xfId="22" applyNumberFormat="1" applyFont="1" applyBorder="1" applyAlignment="1">
      <alignment horizontal="right" vertical="top"/>
    </xf>
    <xf numFmtId="0" fontId="21" fillId="0" borderId="0" xfId="0" applyFont="1" applyAlignment="1">
      <alignment vertical="top"/>
    </xf>
    <xf numFmtId="4" fontId="107" fillId="0" borderId="0" xfId="22" applyNumberFormat="1" applyFont="1" applyBorder="1" applyAlignment="1">
      <alignment horizontal="right" vertical="top"/>
    </xf>
    <xf numFmtId="49" fontId="21" fillId="0" borderId="0" xfId="0" applyNumberFormat="1" applyFont="1" applyAlignment="1">
      <alignment horizontal="left" vertical="top"/>
    </xf>
    <xf numFmtId="49" fontId="21" fillId="0" borderId="0" xfId="18" applyNumberFormat="1" applyFont="1" applyAlignment="1">
      <alignment horizontal="center" vertical="top"/>
    </xf>
    <xf numFmtId="0" fontId="21" fillId="0" borderId="0" xfId="18" applyFont="1" applyAlignment="1">
      <alignment horizontal="left" vertical="top" wrapText="1"/>
    </xf>
    <xf numFmtId="4" fontId="106" fillId="0" borderId="0" xfId="18" applyNumberFormat="1" applyFont="1" applyAlignment="1">
      <alignment horizontal="right" vertical="top"/>
    </xf>
    <xf numFmtId="49" fontId="19" fillId="0" borderId="0" xfId="18" applyNumberFormat="1" applyFont="1" applyAlignment="1">
      <alignment horizontal="center" vertical="top"/>
    </xf>
    <xf numFmtId="4" fontId="106" fillId="0" borderId="0" xfId="22" applyNumberFormat="1" applyFont="1" applyAlignment="1">
      <alignment horizontal="right" vertical="top"/>
    </xf>
    <xf numFmtId="0" fontId="21" fillId="0" borderId="0" xfId="18" quotePrefix="1" applyFont="1" applyAlignment="1">
      <alignment vertical="top" wrapText="1"/>
    </xf>
    <xf numFmtId="0" fontId="34" fillId="0" borderId="0" xfId="18" quotePrefix="1" applyFont="1" applyAlignment="1">
      <alignment vertical="top" wrapText="1"/>
    </xf>
    <xf numFmtId="0" fontId="34" fillId="0" borderId="0" xfId="18" quotePrefix="1" applyFont="1" applyAlignment="1">
      <alignment horizontal="left" vertical="top" wrapText="1"/>
    </xf>
    <xf numFmtId="0" fontId="21" fillId="0" borderId="0" xfId="18" applyFont="1" applyAlignment="1">
      <alignment vertical="top"/>
    </xf>
    <xf numFmtId="4" fontId="107" fillId="0" borderId="0" xfId="22" applyNumberFormat="1" applyFont="1" applyAlignment="1">
      <alignment horizontal="right" vertical="top"/>
    </xf>
    <xf numFmtId="0" fontId="21" fillId="0" borderId="0" xfId="18" quotePrefix="1" applyFont="1" applyAlignment="1">
      <alignment horizontal="left" vertical="top" wrapText="1"/>
    </xf>
    <xf numFmtId="0" fontId="106" fillId="0" borderId="0" xfId="18" applyFont="1" applyAlignment="1">
      <alignment horizontal="right" vertical="top"/>
    </xf>
    <xf numFmtId="0" fontId="106" fillId="0" borderId="0" xfId="18" applyFont="1" applyAlignment="1">
      <alignment vertical="top"/>
    </xf>
    <xf numFmtId="0" fontId="106" fillId="0" borderId="0" xfId="0" applyFont="1" applyAlignment="1">
      <alignment horizontal="center" vertical="top"/>
    </xf>
    <xf numFmtId="49" fontId="19" fillId="0" borderId="0" xfId="0" applyNumberFormat="1" applyFont="1" applyAlignment="1">
      <alignment horizontal="left" vertical="top" wrapText="1"/>
    </xf>
    <xf numFmtId="49" fontId="21" fillId="0" borderId="0" xfId="0" applyNumberFormat="1" applyFont="1" applyAlignment="1">
      <alignment horizontal="left" vertical="top" wrapText="1"/>
    </xf>
    <xf numFmtId="0" fontId="21" fillId="0" borderId="0" xfId="0" applyFont="1" applyAlignment="1">
      <alignment vertical="top" wrapText="1"/>
    </xf>
    <xf numFmtId="49" fontId="21" fillId="0" borderId="0" xfId="0" applyNumberFormat="1" applyFont="1" applyAlignment="1">
      <alignment horizontal="right" vertical="top"/>
    </xf>
    <xf numFmtId="4" fontId="21" fillId="0" borderId="0" xfId="34" applyNumberFormat="1" applyFont="1" applyAlignment="1">
      <alignment horizontal="center" vertical="top"/>
    </xf>
    <xf numFmtId="0" fontId="21" fillId="0" borderId="0" xfId="28" applyFont="1" applyAlignment="1">
      <alignment horizontal="left" vertical="top" wrapText="1"/>
    </xf>
    <xf numFmtId="4" fontId="28" fillId="0" borderId="0" xfId="0" applyNumberFormat="1" applyFont="1" applyAlignment="1">
      <alignment horizontal="center" vertical="top"/>
    </xf>
    <xf numFmtId="0" fontId="21" fillId="0" borderId="0" xfId="0" applyFont="1" applyAlignment="1">
      <alignment horizontal="center" vertical="top" wrapText="1"/>
    </xf>
    <xf numFmtId="4" fontId="21" fillId="0" borderId="0" xfId="0" applyNumberFormat="1" applyFont="1" applyAlignment="1">
      <alignment horizontal="center" vertical="top" wrapText="1"/>
    </xf>
    <xf numFmtId="0" fontId="21" fillId="0" borderId="0" xfId="35" applyFont="1" applyAlignment="1">
      <alignment horizontal="justify" vertical="top" wrapText="1"/>
    </xf>
    <xf numFmtId="0" fontId="21" fillId="0" borderId="0" xfId="27" applyFont="1" applyAlignment="1">
      <alignment horizontal="center" vertical="top"/>
    </xf>
    <xf numFmtId="0" fontId="21" fillId="0" borderId="0" xfId="36" applyFont="1" applyAlignment="1">
      <alignment horizontal="left" vertical="top" wrapText="1"/>
    </xf>
    <xf numFmtId="49" fontId="21" fillId="0" borderId="0" xfId="0" applyNumberFormat="1" applyFont="1" applyAlignment="1">
      <alignment vertical="top" wrapText="1"/>
    </xf>
    <xf numFmtId="49" fontId="21" fillId="0" borderId="2" xfId="0" applyNumberFormat="1" applyFont="1" applyBorder="1" applyAlignment="1">
      <alignment horizontal="justify" vertical="top" wrapText="1"/>
    </xf>
    <xf numFmtId="0" fontId="21" fillId="0" borderId="8" xfId="0" applyFont="1" applyBorder="1" applyAlignment="1">
      <alignment vertical="top" wrapText="1"/>
    </xf>
    <xf numFmtId="49" fontId="28" fillId="0" borderId="0" xfId="0" applyNumberFormat="1" applyFont="1" applyAlignment="1">
      <alignment horizontal="justify" vertical="top" wrapText="1"/>
    </xf>
    <xf numFmtId="0" fontId="21" fillId="0" borderId="0" xfId="37" applyFont="1" applyAlignment="1">
      <alignment horizontal="left" vertical="top" wrapText="1"/>
    </xf>
    <xf numFmtId="0" fontId="21" fillId="0" borderId="13" xfId="0" applyFont="1" applyBorder="1" applyAlignment="1">
      <alignment vertical="top" wrapText="1"/>
    </xf>
    <xf numFmtId="49" fontId="108" fillId="0" borderId="0" xfId="0" applyNumberFormat="1" applyFont="1" applyAlignment="1">
      <alignment horizontal="left" vertical="top" wrapText="1"/>
    </xf>
    <xf numFmtId="49" fontId="79" fillId="0" borderId="0" xfId="0" applyNumberFormat="1" applyFont="1" applyAlignment="1">
      <alignment horizontal="left" vertical="top" wrapText="1"/>
    </xf>
    <xf numFmtId="49" fontId="21" fillId="0" borderId="0" xfId="27" applyNumberFormat="1" applyFont="1" applyAlignment="1">
      <alignment horizontal="left" vertical="top" wrapText="1"/>
    </xf>
    <xf numFmtId="0" fontId="21" fillId="0" borderId="0" xfId="0" applyFont="1" applyAlignment="1">
      <alignment horizontal="left" vertical="top" wrapText="1"/>
    </xf>
    <xf numFmtId="49" fontId="21" fillId="0" borderId="0" xfId="38" applyNumberFormat="1" applyFont="1" applyAlignment="1">
      <alignment horizontal="center" vertical="top"/>
    </xf>
    <xf numFmtId="0" fontId="21" fillId="0" borderId="0" xfId="38" applyFont="1" applyAlignment="1">
      <alignment horizontal="justify" vertical="top" wrapText="1"/>
    </xf>
    <xf numFmtId="49" fontId="21" fillId="0" borderId="13" xfId="0" applyNumberFormat="1" applyFont="1" applyBorder="1" applyAlignment="1">
      <alignment horizontal="left" vertical="top" wrapText="1"/>
    </xf>
    <xf numFmtId="0" fontId="21" fillId="0" borderId="0" xfId="40" applyFont="1" applyAlignment="1">
      <alignment horizontal="left" vertical="top" wrapText="1"/>
    </xf>
    <xf numFmtId="0" fontId="28" fillId="0" borderId="0" xfId="0" applyFont="1" applyAlignment="1">
      <alignment vertical="top" wrapText="1"/>
    </xf>
    <xf numFmtId="0" fontId="0" fillId="0" borderId="0" xfId="0" applyAlignment="1" applyProtection="1">
      <alignment horizontal="left" wrapText="1"/>
      <protection locked="0"/>
    </xf>
    <xf numFmtId="0" fontId="28" fillId="0" borderId="0" xfId="0" applyFont="1" applyAlignment="1">
      <alignment horizontal="left" vertical="top" wrapText="1"/>
    </xf>
    <xf numFmtId="0" fontId="28" fillId="0" borderId="0" xfId="0" quotePrefix="1" applyFont="1" applyAlignment="1">
      <alignment horizontal="left" vertical="top"/>
    </xf>
    <xf numFmtId="0" fontId="28" fillId="0" borderId="13" xfId="0" applyFont="1" applyBorder="1" applyAlignment="1">
      <alignment horizontal="left" vertical="top"/>
    </xf>
    <xf numFmtId="0" fontId="28" fillId="0" borderId="13" xfId="0" applyFont="1" applyBorder="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4" fontId="27" fillId="0" borderId="0" xfId="0" applyNumberFormat="1" applyFont="1" applyAlignment="1">
      <alignment horizontal="center" vertical="top"/>
    </xf>
    <xf numFmtId="49" fontId="21" fillId="0" borderId="0" xfId="27" applyNumberFormat="1" applyFont="1" applyAlignment="1">
      <alignment horizontal="right" vertical="top" wrapText="1"/>
    </xf>
    <xf numFmtId="0" fontId="21" fillId="0" borderId="0" xfId="41" applyFont="1" applyAlignment="1">
      <alignment horizontal="left" vertical="top" wrapText="1"/>
    </xf>
    <xf numFmtId="49" fontId="19" fillId="0" borderId="0" xfId="41" applyNumberFormat="1" applyFont="1" applyAlignment="1">
      <alignment horizontal="left" vertical="top"/>
    </xf>
    <xf numFmtId="0" fontId="21" fillId="0" borderId="0" xfId="41" quotePrefix="1" applyFont="1" applyAlignment="1">
      <alignment horizontal="left" vertical="top" wrapText="1"/>
    </xf>
    <xf numFmtId="0" fontId="28" fillId="0" borderId="8" xfId="0" applyFont="1" applyBorder="1" applyAlignment="1">
      <alignment horizontal="justify" vertical="top" wrapText="1"/>
    </xf>
    <xf numFmtId="0" fontId="21" fillId="0" borderId="0" xfId="2" quotePrefix="1" applyFont="1" applyAlignment="1">
      <alignment horizontal="left" vertical="top" wrapText="1"/>
    </xf>
    <xf numFmtId="49" fontId="21" fillId="0" borderId="0" xfId="2" applyNumberFormat="1" applyFont="1" applyAlignment="1">
      <alignment vertical="top"/>
    </xf>
    <xf numFmtId="170" fontId="21" fillId="0" borderId="0" xfId="2" applyNumberFormat="1" applyFont="1" applyAlignment="1">
      <alignment vertical="top" wrapText="1"/>
    </xf>
    <xf numFmtId="49" fontId="21" fillId="0" borderId="0" xfId="41" applyNumberFormat="1" applyFont="1" applyAlignment="1">
      <alignment vertical="top"/>
    </xf>
    <xf numFmtId="0" fontId="21" fillId="0" borderId="0" xfId="41" applyFont="1" applyAlignment="1">
      <alignment vertical="top" wrapText="1"/>
    </xf>
    <xf numFmtId="49" fontId="19" fillId="0" borderId="0" xfId="2" applyNumberFormat="1" applyFont="1" applyAlignment="1">
      <alignment horizontal="left" vertical="top"/>
    </xf>
    <xf numFmtId="0" fontId="21" fillId="0" borderId="0" xfId="0" quotePrefix="1" applyFont="1" applyAlignment="1">
      <alignment horizontal="left" vertical="top" wrapText="1"/>
    </xf>
    <xf numFmtId="49" fontId="21" fillId="0" borderId="13" xfId="0" applyNumberFormat="1" applyFont="1" applyBorder="1" applyAlignment="1">
      <alignment horizontal="justify" vertical="top" wrapText="1"/>
    </xf>
    <xf numFmtId="0" fontId="34" fillId="0" borderId="0" xfId="0" quotePrefix="1" applyFont="1" applyAlignment="1">
      <alignment vertical="top" wrapText="1"/>
    </xf>
    <xf numFmtId="171" fontId="21" fillId="0" borderId="0" xfId="0" applyNumberFormat="1" applyFont="1" applyAlignment="1">
      <alignment horizontal="center" vertical="top"/>
    </xf>
    <xf numFmtId="49" fontId="19" fillId="0" borderId="0" xfId="0" applyNumberFormat="1" applyFont="1" applyAlignment="1">
      <alignment vertical="top" wrapText="1"/>
    </xf>
    <xf numFmtId="0" fontId="34" fillId="0" borderId="0" xfId="0" quotePrefix="1" applyFont="1" applyAlignment="1">
      <alignment horizontal="left" vertical="top" wrapText="1"/>
    </xf>
    <xf numFmtId="0" fontId="21" fillId="0" borderId="0" xfId="0" applyFont="1" applyAlignment="1">
      <alignment horizontal="right" vertical="top"/>
    </xf>
    <xf numFmtId="49" fontId="20" fillId="0" borderId="0" xfId="0" applyNumberFormat="1" applyFont="1" applyAlignment="1">
      <alignment vertical="top" wrapText="1"/>
    </xf>
    <xf numFmtId="49" fontId="21" fillId="0" borderId="13" xfId="0" applyNumberFormat="1" applyFont="1" applyBorder="1" applyAlignment="1">
      <alignment horizontal="center" vertical="top" wrapText="1"/>
    </xf>
    <xf numFmtId="49" fontId="19" fillId="0" borderId="0" xfId="0" applyNumberFormat="1" applyFont="1" applyAlignment="1">
      <alignment horizontal="center" vertical="top" wrapText="1"/>
    </xf>
    <xf numFmtId="0" fontId="21" fillId="0" borderId="0" xfId="28" applyFont="1" applyAlignment="1">
      <alignment vertical="top" wrapText="1"/>
    </xf>
    <xf numFmtId="0" fontId="21" fillId="0" borderId="0" xfId="28" applyFont="1" applyAlignment="1">
      <alignment horizontal="center" vertical="top"/>
    </xf>
    <xf numFmtId="0" fontId="21" fillId="0" borderId="13" xfId="0" applyFont="1" applyBorder="1" applyAlignment="1">
      <alignment horizontal="justify" vertical="top" wrapText="1"/>
    </xf>
    <xf numFmtId="49" fontId="19" fillId="0" borderId="0" xfId="42" applyNumberFormat="1" applyFont="1" applyAlignment="1">
      <alignment horizontal="center" vertical="top"/>
    </xf>
    <xf numFmtId="0" fontId="19" fillId="0" borderId="0" xfId="42" applyFont="1" applyAlignment="1">
      <alignment vertical="top"/>
    </xf>
    <xf numFmtId="49" fontId="19" fillId="0" borderId="8" xfId="0" applyNumberFormat="1" applyFont="1" applyBorder="1" applyAlignment="1">
      <alignment horizontal="center" vertical="top"/>
    </xf>
    <xf numFmtId="0" fontId="19" fillId="0" borderId="8" xfId="0" applyFont="1" applyBorder="1" applyAlignment="1">
      <alignment vertical="top" wrapText="1"/>
    </xf>
    <xf numFmtId="49" fontId="19" fillId="0" borderId="8" xfId="0" applyNumberFormat="1" applyFont="1" applyBorder="1" applyAlignment="1">
      <alignment horizontal="left" vertical="top" wrapText="1"/>
    </xf>
    <xf numFmtId="0" fontId="19" fillId="0" borderId="0" xfId="43" applyFont="1" applyAlignment="1">
      <alignment horizontal="justify" vertical="top" wrapText="1"/>
    </xf>
    <xf numFmtId="172" fontId="21" fillId="0" borderId="0" xfId="43" quotePrefix="1" applyNumberFormat="1" applyFont="1" applyAlignment="1">
      <alignment horizontal="center" vertical="top"/>
    </xf>
    <xf numFmtId="0" fontId="19" fillId="0" borderId="0" xfId="0" quotePrefix="1" applyFont="1" applyAlignment="1">
      <alignment vertical="top" wrapText="1"/>
    </xf>
    <xf numFmtId="0" fontId="21" fillId="0" borderId="0" xfId="43" applyFont="1" applyAlignment="1">
      <alignment horizontal="justify" vertical="top" wrapText="1"/>
    </xf>
    <xf numFmtId="0" fontId="21" fillId="0" borderId="0" xfId="0" quotePrefix="1" applyFont="1" applyAlignment="1">
      <alignment vertical="top" wrapText="1"/>
    </xf>
    <xf numFmtId="4" fontId="21" fillId="0" borderId="0" xfId="0" quotePrefix="1" applyNumberFormat="1" applyFont="1" applyAlignment="1">
      <alignment horizontal="left" vertical="top" wrapText="1"/>
    </xf>
    <xf numFmtId="4" fontId="19" fillId="0" borderId="0" xfId="34" applyNumberFormat="1" applyFont="1" applyAlignment="1">
      <alignment horizontal="left" vertical="top" wrapText="1"/>
    </xf>
    <xf numFmtId="4" fontId="21" fillId="0" borderId="0" xfId="34" applyNumberFormat="1" applyFont="1" applyAlignment="1">
      <alignment horizontal="left" vertical="top" wrapText="1"/>
    </xf>
    <xf numFmtId="17" fontId="21" fillId="0" borderId="0" xfId="0" quotePrefix="1" applyNumberFormat="1" applyFont="1" applyAlignment="1">
      <alignment horizontal="center" vertical="top" wrapText="1"/>
    </xf>
    <xf numFmtId="172" fontId="21" fillId="0" borderId="0" xfId="0" quotePrefix="1" applyNumberFormat="1" applyFont="1" applyAlignment="1">
      <alignment horizontal="center" vertical="top"/>
    </xf>
    <xf numFmtId="49" fontId="21" fillId="0" borderId="0" xfId="44" quotePrefix="1" applyNumberFormat="1" applyFont="1" applyAlignment="1">
      <alignment vertical="top" wrapText="1"/>
    </xf>
    <xf numFmtId="0" fontId="21" fillId="0" borderId="0" xfId="44" quotePrefix="1" applyFont="1" applyAlignment="1">
      <alignment vertical="top" wrapText="1"/>
    </xf>
    <xf numFmtId="49" fontId="21" fillId="0" borderId="0" xfId="0" quotePrefix="1" applyNumberFormat="1" applyFont="1" applyAlignment="1">
      <alignment vertical="top"/>
    </xf>
    <xf numFmtId="4" fontId="21" fillId="0" borderId="0" xfId="34" quotePrefix="1" applyNumberFormat="1" applyFont="1" applyAlignment="1">
      <alignment horizontal="left" vertical="top" wrapText="1"/>
    </xf>
    <xf numFmtId="0" fontId="21" fillId="0" borderId="8" xfId="43" applyFont="1" applyBorder="1" applyAlignment="1">
      <alignment horizontal="justify" vertical="top" wrapText="1"/>
    </xf>
    <xf numFmtId="0" fontId="21" fillId="0" borderId="0" xfId="0" quotePrefix="1" applyFont="1" applyAlignment="1">
      <alignment horizontal="center" vertical="top" wrapText="1"/>
    </xf>
    <xf numFmtId="4" fontId="21" fillId="0" borderId="0" xfId="0" quotePrefix="1" applyNumberFormat="1" applyFont="1" applyAlignment="1">
      <alignment horizontal="center" vertical="top" wrapText="1"/>
    </xf>
    <xf numFmtId="172" fontId="21" fillId="0" borderId="0" xfId="0" quotePrefix="1" applyNumberFormat="1" applyFont="1" applyAlignment="1">
      <alignment horizontal="left" vertical="top"/>
    </xf>
    <xf numFmtId="0" fontId="21" fillId="0" borderId="8" xfId="0" quotePrefix="1" applyFont="1" applyBorder="1" applyAlignment="1">
      <alignment vertical="top" wrapText="1"/>
    </xf>
    <xf numFmtId="1" fontId="21" fillId="0" borderId="0" xfId="34" applyNumberFormat="1" applyFont="1" applyAlignment="1">
      <alignment horizontal="center" vertical="top"/>
    </xf>
    <xf numFmtId="4" fontId="19" fillId="0" borderId="0" xfId="34" applyNumberFormat="1" applyFont="1" applyAlignment="1">
      <alignment vertical="top" wrapText="1"/>
    </xf>
    <xf numFmtId="4" fontId="21" fillId="0" borderId="0" xfId="34" applyNumberFormat="1" applyFont="1" applyAlignment="1">
      <alignment vertical="top" wrapText="1"/>
    </xf>
    <xf numFmtId="0" fontId="20" fillId="0" borderId="0" xfId="0" applyFont="1" applyAlignment="1">
      <alignment horizontal="center" vertical="top" wrapText="1"/>
    </xf>
    <xf numFmtId="0" fontId="31" fillId="0" borderId="0" xfId="28" applyFont="1" applyAlignment="1">
      <alignment horizontal="left" vertical="top" wrapText="1"/>
    </xf>
    <xf numFmtId="0" fontId="31" fillId="0" borderId="0" xfId="28" quotePrefix="1" applyFont="1" applyAlignment="1">
      <alignment horizontal="left" vertical="top" wrapText="1"/>
    </xf>
    <xf numFmtId="0" fontId="21" fillId="0" borderId="0" xfId="28" quotePrefix="1" applyFont="1" applyAlignment="1">
      <alignment horizontal="left" vertical="top" wrapText="1"/>
    </xf>
    <xf numFmtId="49" fontId="21" fillId="0" borderId="13" xfId="0" applyNumberFormat="1" applyFont="1" applyBorder="1" applyAlignment="1">
      <alignment horizontal="left" vertical="top"/>
    </xf>
    <xf numFmtId="49" fontId="20" fillId="0" borderId="0" xfId="0" applyNumberFormat="1" applyFont="1" applyAlignment="1">
      <alignment horizontal="center" vertical="top"/>
    </xf>
    <xf numFmtId="49" fontId="19" fillId="0" borderId="8" xfId="0" applyNumberFormat="1" applyFont="1" applyBorder="1" applyAlignment="1">
      <alignment horizontal="justify" vertical="top" wrapText="1"/>
    </xf>
    <xf numFmtId="49" fontId="21" fillId="0" borderId="0" xfId="0" applyNumberFormat="1" applyFont="1" applyAlignment="1">
      <alignment vertical="top"/>
    </xf>
    <xf numFmtId="49" fontId="21" fillId="0" borderId="8" xfId="0" applyNumberFormat="1" applyFont="1" applyBorder="1" applyAlignment="1">
      <alignment horizontal="center" vertical="top"/>
    </xf>
    <xf numFmtId="4" fontId="21" fillId="0" borderId="0" xfId="34" applyNumberFormat="1" applyFont="1"/>
    <xf numFmtId="49" fontId="19" fillId="0" borderId="0" xfId="45" applyNumberFormat="1" applyFont="1" applyAlignment="1">
      <alignment horizontal="center" vertical="top"/>
    </xf>
    <xf numFmtId="0" fontId="19" fillId="0" borderId="0" xfId="45" applyFont="1" applyAlignment="1">
      <alignment vertical="top" wrapText="1"/>
    </xf>
    <xf numFmtId="0" fontId="19" fillId="0" borderId="0" xfId="45" applyFont="1" applyAlignment="1">
      <alignment horizontal="center"/>
    </xf>
    <xf numFmtId="4" fontId="19" fillId="0" borderId="0" xfId="45" applyNumberFormat="1" applyFont="1" applyAlignment="1">
      <alignment horizontal="center"/>
    </xf>
    <xf numFmtId="0" fontId="19" fillId="0" borderId="0" xfId="45" applyFont="1"/>
    <xf numFmtId="49" fontId="21" fillId="0" borderId="0" xfId="34" applyNumberFormat="1" applyFont="1" applyAlignment="1">
      <alignment horizontal="center" vertical="top"/>
    </xf>
    <xf numFmtId="0" fontId="19" fillId="0" borderId="0" xfId="45" applyFont="1" applyAlignment="1">
      <alignment horizontal="center" vertical="top" wrapText="1"/>
    </xf>
    <xf numFmtId="0" fontId="19" fillId="0" borderId="0" xfId="45" applyFont="1" applyAlignment="1">
      <alignment horizontal="center" wrapText="1"/>
    </xf>
    <xf numFmtId="4" fontId="19" fillId="0" borderId="0" xfId="45" applyNumberFormat="1" applyFont="1" applyAlignment="1">
      <alignment horizontal="center" vertical="center" wrapText="1"/>
    </xf>
    <xf numFmtId="4" fontId="21" fillId="0" borderId="0" xfId="34" applyNumberFormat="1" applyFont="1" applyAlignment="1">
      <alignment horizontal="center"/>
    </xf>
    <xf numFmtId="0" fontId="19" fillId="0" borderId="0" xfId="45" applyFont="1" applyAlignment="1">
      <alignment horizontal="center" vertical="center"/>
    </xf>
    <xf numFmtId="49" fontId="19" fillId="0" borderId="0" xfId="34" applyNumberFormat="1" applyFont="1" applyAlignment="1">
      <alignment horizontal="center" vertical="top"/>
    </xf>
    <xf numFmtId="4" fontId="19" fillId="0" borderId="0" xfId="34" applyNumberFormat="1" applyFont="1" applyAlignment="1">
      <alignment horizontal="center"/>
    </xf>
    <xf numFmtId="4" fontId="19" fillId="0" borderId="0" xfId="34" applyNumberFormat="1" applyFont="1" applyAlignment="1">
      <alignment horizontal="right" vertical="top"/>
    </xf>
    <xf numFmtId="4" fontId="21" fillId="0" borderId="0" xfId="34" applyNumberFormat="1" applyFont="1" applyAlignment="1">
      <alignment horizontal="right" vertical="top"/>
    </xf>
    <xf numFmtId="4" fontId="19" fillId="0" borderId="0" xfId="34" applyNumberFormat="1" applyFont="1" applyAlignment="1">
      <alignment vertical="top"/>
    </xf>
    <xf numFmtId="4" fontId="19" fillId="0" borderId="0" xfId="34" applyNumberFormat="1" applyFont="1"/>
    <xf numFmtId="4" fontId="21" fillId="0" borderId="0" xfId="34" applyNumberFormat="1" applyFont="1" applyAlignment="1">
      <alignment vertical="top"/>
    </xf>
    <xf numFmtId="0" fontId="21" fillId="0" borderId="0" xfId="45" applyFont="1" applyAlignment="1">
      <alignment horizontal="justify" vertical="top" wrapText="1"/>
    </xf>
    <xf numFmtId="0" fontId="21" fillId="0" borderId="0" xfId="45" applyFont="1" applyAlignment="1">
      <alignment horizontal="center"/>
    </xf>
    <xf numFmtId="0" fontId="21" fillId="0" borderId="0" xfId="45" applyFont="1" applyAlignment="1">
      <alignment vertical="top" wrapText="1"/>
    </xf>
    <xf numFmtId="4" fontId="21" fillId="0" borderId="0" xfId="45" applyNumberFormat="1" applyFont="1" applyAlignment="1">
      <alignment horizontal="center"/>
    </xf>
    <xf numFmtId="14" fontId="21" fillId="0" borderId="0" xfId="34" applyNumberFormat="1" applyFont="1" applyAlignment="1">
      <alignment horizontal="center" vertical="top"/>
    </xf>
    <xf numFmtId="4" fontId="29" fillId="0" borderId="0" xfId="34" applyNumberFormat="1" applyFont="1" applyAlignment="1">
      <alignment horizontal="right" vertical="top"/>
    </xf>
    <xf numFmtId="4" fontId="29" fillId="0" borderId="0" xfId="34" applyNumberFormat="1" applyFont="1" applyAlignment="1">
      <alignment vertical="top"/>
    </xf>
    <xf numFmtId="4" fontId="29" fillId="0" borderId="0" xfId="34" applyNumberFormat="1" applyFont="1"/>
    <xf numFmtId="0" fontId="21" fillId="0" borderId="0" xfId="45" applyFont="1" applyAlignment="1">
      <alignment horizontal="right" vertical="top" wrapText="1"/>
    </xf>
    <xf numFmtId="4" fontId="21" fillId="0" borderId="0" xfId="34" applyNumberFormat="1" applyFont="1" applyAlignment="1">
      <alignment horizontal="right"/>
    </xf>
    <xf numFmtId="0" fontId="21" fillId="0" borderId="0" xfId="45" quotePrefix="1" applyFont="1" applyAlignment="1">
      <alignment horizontal="justify" vertical="top" wrapText="1"/>
    </xf>
    <xf numFmtId="0" fontId="21" fillId="0" borderId="0" xfId="45" applyFont="1" applyAlignment="1">
      <alignment horizontal="center" wrapText="1"/>
    </xf>
    <xf numFmtId="4" fontId="21" fillId="0" borderId="0" xfId="45" applyNumberFormat="1" applyFont="1" applyAlignment="1">
      <alignment horizontal="center" wrapText="1"/>
    </xf>
    <xf numFmtId="4" fontId="21" fillId="0" borderId="0" xfId="45" applyNumberFormat="1" applyFont="1" applyAlignment="1">
      <alignment horizontal="center" vertical="top" wrapText="1"/>
    </xf>
    <xf numFmtId="49" fontId="21" fillId="0" borderId="0" xfId="45" applyNumberFormat="1" applyFont="1" applyAlignment="1">
      <alignment horizontal="justify" vertical="top" wrapText="1"/>
    </xf>
    <xf numFmtId="49" fontId="29" fillId="0" borderId="0" xfId="45" applyNumberFormat="1" applyFont="1" applyAlignment="1">
      <alignment horizontal="justify" vertical="top" wrapText="1"/>
    </xf>
    <xf numFmtId="0" fontId="29" fillId="0" borderId="0" xfId="45" applyFont="1" applyAlignment="1">
      <alignment horizontal="justify" vertical="top" wrapText="1"/>
    </xf>
    <xf numFmtId="0" fontId="29" fillId="0" borderId="0" xfId="45" applyFont="1" applyAlignment="1">
      <alignment horizontal="center" wrapText="1"/>
    </xf>
    <xf numFmtId="4" fontId="29" fillId="0" borderId="0" xfId="45" applyNumberFormat="1" applyFont="1" applyAlignment="1">
      <alignment horizontal="center" vertical="top" wrapText="1"/>
    </xf>
    <xf numFmtId="0" fontId="21" fillId="0" borderId="2" xfId="45" applyFont="1" applyBorder="1" applyAlignment="1">
      <alignment horizontal="justify" vertical="top" wrapText="1"/>
    </xf>
    <xf numFmtId="0" fontId="19" fillId="0" borderId="0" xfId="45" applyFont="1" applyAlignment="1">
      <alignment horizontal="left" vertical="top" wrapText="1"/>
    </xf>
    <xf numFmtId="49" fontId="21" fillId="0" borderId="0" xfId="34" applyNumberFormat="1" applyFont="1" applyAlignment="1">
      <alignment horizontal="center" vertical="top" wrapText="1"/>
    </xf>
    <xf numFmtId="0" fontId="21" fillId="0" borderId="0" xfId="45" applyFont="1" applyAlignment="1">
      <alignment horizontal="left" vertical="top"/>
    </xf>
    <xf numFmtId="0" fontId="21" fillId="0" borderId="0" xfId="45" applyFont="1" applyAlignment="1">
      <alignment horizontal="justify" vertical="top"/>
    </xf>
    <xf numFmtId="0" fontId="21" fillId="0" borderId="0" xfId="45" applyFont="1" applyAlignment="1">
      <alignment horizontal="left" vertical="top" wrapText="1"/>
    </xf>
    <xf numFmtId="49" fontId="19" fillId="11" borderId="4" xfId="45" applyNumberFormat="1" applyFont="1" applyFill="1" applyBorder="1" applyAlignment="1">
      <alignment horizontal="center" vertical="top"/>
    </xf>
    <xf numFmtId="0" fontId="19" fillId="11" borderId="3" xfId="45" applyFont="1" applyFill="1" applyBorder="1" applyAlignment="1">
      <alignment vertical="top" wrapText="1"/>
    </xf>
    <xf numFmtId="0" fontId="19" fillId="11" borderId="3" xfId="45" applyFont="1" applyFill="1" applyBorder="1" applyAlignment="1">
      <alignment horizontal="center"/>
    </xf>
    <xf numFmtId="4" fontId="19" fillId="11" borderId="3" xfId="45" applyNumberFormat="1" applyFont="1" applyFill="1" applyBorder="1" applyAlignment="1">
      <alignment horizontal="center" vertical="center"/>
    </xf>
    <xf numFmtId="0" fontId="19" fillId="0" borderId="0" xfId="0" applyFont="1" applyAlignment="1">
      <alignment vertical="top"/>
    </xf>
    <xf numFmtId="0" fontId="19" fillId="0" borderId="0" xfId="0" applyFont="1" applyAlignment="1">
      <alignment horizontal="center"/>
    </xf>
    <xf numFmtId="4" fontId="19" fillId="0" borderId="0" xfId="0" applyNumberFormat="1" applyFont="1" applyAlignment="1">
      <alignment horizontal="center"/>
    </xf>
    <xf numFmtId="0" fontId="19" fillId="0" borderId="0" xfId="0" applyFont="1" applyAlignment="1">
      <alignment horizontal="center" wrapText="1"/>
    </xf>
    <xf numFmtId="4" fontId="19" fillId="0" borderId="0" xfId="0" applyNumberFormat="1" applyFont="1" applyAlignment="1">
      <alignment horizontal="center" vertical="center" wrapText="1"/>
    </xf>
    <xf numFmtId="4" fontId="19" fillId="0" borderId="0" xfId="0" applyNumberFormat="1" applyFont="1" applyAlignment="1">
      <alignment horizontal="center" wrapText="1"/>
    </xf>
    <xf numFmtId="4" fontId="22" fillId="0" borderId="0" xfId="34" applyNumberFormat="1" applyFont="1" applyAlignment="1">
      <alignment vertical="top" wrapText="1"/>
    </xf>
    <xf numFmtId="4" fontId="22" fillId="0" borderId="0" xfId="34" applyNumberFormat="1" applyFont="1" applyAlignment="1">
      <alignment horizontal="left" vertical="top" wrapText="1"/>
    </xf>
    <xf numFmtId="4" fontId="77" fillId="0" borderId="0" xfId="34" applyNumberFormat="1" applyFont="1" applyAlignment="1">
      <alignment vertical="top" wrapText="1"/>
    </xf>
    <xf numFmtId="4" fontId="22" fillId="0" borderId="0" xfId="34" applyNumberFormat="1" applyFont="1" applyAlignment="1">
      <alignment horizontal="left" vertical="top"/>
    </xf>
    <xf numFmtId="4" fontId="21" fillId="0" borderId="0" xfId="34" applyNumberFormat="1" applyFont="1" applyAlignment="1">
      <alignment horizontal="justify" vertical="top" wrapText="1"/>
    </xf>
    <xf numFmtId="0" fontId="34" fillId="0" borderId="0" xfId="0" quotePrefix="1" applyFont="1" applyAlignment="1">
      <alignment horizontal="justify" vertical="top" wrapText="1"/>
    </xf>
    <xf numFmtId="0" fontId="21" fillId="0" borderId="0" xfId="0" applyFont="1" applyAlignment="1">
      <alignment horizontal="justify" vertical="top"/>
    </xf>
    <xf numFmtId="0" fontId="21" fillId="0" borderId="0" xfId="34" applyFont="1" applyAlignment="1">
      <alignment horizontal="center"/>
    </xf>
    <xf numFmtId="0" fontId="21" fillId="0" borderId="0" xfId="0" quotePrefix="1" applyFont="1" applyAlignment="1">
      <alignment horizontal="justify" vertical="top" wrapText="1"/>
    </xf>
    <xf numFmtId="0" fontId="21" fillId="0" borderId="2" xfId="0" applyFont="1" applyBorder="1" applyAlignment="1">
      <alignment horizontal="center"/>
    </xf>
    <xf numFmtId="4" fontId="21" fillId="0" borderId="2" xfId="0" quotePrefix="1" applyNumberFormat="1" applyFont="1" applyBorder="1" applyAlignment="1">
      <alignment horizontal="center" vertical="top" wrapText="1"/>
    </xf>
    <xf numFmtId="0" fontId="21" fillId="0" borderId="0" xfId="0" applyFont="1" applyAlignment="1">
      <alignment horizontal="center" wrapText="1"/>
    </xf>
    <xf numFmtId="49" fontId="29" fillId="0" borderId="0" xfId="34" applyNumberFormat="1" applyFont="1" applyAlignment="1">
      <alignment horizontal="center" vertical="top"/>
    </xf>
    <xf numFmtId="0" fontId="29" fillId="0" borderId="0" xfId="0" applyFont="1" applyAlignment="1">
      <alignment horizontal="center"/>
    </xf>
    <xf numFmtId="4" fontId="29" fillId="0" borderId="0" xfId="0" applyNumberFormat="1" applyFont="1" applyAlignment="1">
      <alignment horizontal="center"/>
    </xf>
    <xf numFmtId="0" fontId="21" fillId="0" borderId="0" xfId="46" applyFont="1" applyAlignment="1">
      <alignment horizontal="center"/>
    </xf>
    <xf numFmtId="4" fontId="21" fillId="0" borderId="0" xfId="46" applyNumberFormat="1" applyFont="1" applyAlignment="1">
      <alignment horizontal="center"/>
    </xf>
    <xf numFmtId="0" fontId="21" fillId="0" borderId="0" xfId="46" quotePrefix="1" applyFont="1" applyAlignment="1">
      <alignment horizontal="justify" vertical="top" wrapText="1"/>
    </xf>
    <xf numFmtId="2" fontId="21" fillId="0" borderId="0" xfId="46" applyNumberFormat="1" applyFont="1" applyAlignment="1">
      <alignment horizontal="center" vertical="top"/>
    </xf>
    <xf numFmtId="49" fontId="21" fillId="4" borderId="0" xfId="34" applyNumberFormat="1" applyFont="1" applyFill="1" applyAlignment="1">
      <alignment horizontal="center" vertical="top"/>
    </xf>
    <xf numFmtId="0" fontId="21" fillId="4" borderId="0" xfId="0" applyFont="1" applyFill="1" applyAlignment="1">
      <alignment horizontal="justify" vertical="top" wrapText="1"/>
    </xf>
    <xf numFmtId="0" fontId="21" fillId="4" borderId="0" xfId="0" applyFont="1" applyFill="1" applyAlignment="1">
      <alignment horizontal="center"/>
    </xf>
    <xf numFmtId="4" fontId="21" fillId="4" borderId="0" xfId="0" applyNumberFormat="1" applyFont="1" applyFill="1" applyAlignment="1">
      <alignment horizontal="center"/>
    </xf>
    <xf numFmtId="4" fontId="21" fillId="4" borderId="0" xfId="34" applyNumberFormat="1" applyFont="1" applyFill="1" applyAlignment="1">
      <alignment horizontal="center"/>
    </xf>
    <xf numFmtId="4" fontId="21" fillId="4" borderId="0" xfId="34" applyNumberFormat="1" applyFont="1" applyFill="1"/>
    <xf numFmtId="2" fontId="109" fillId="0" borderId="0" xfId="46" applyNumberFormat="1" applyFont="1" applyAlignment="1">
      <alignment horizontal="center" vertical="top"/>
    </xf>
    <xf numFmtId="0" fontId="109" fillId="0" borderId="0" xfId="0" applyFont="1" applyAlignment="1">
      <alignment horizontal="justify" vertical="top" wrapText="1"/>
    </xf>
    <xf numFmtId="0" fontId="109" fillId="0" borderId="0" xfId="0" applyFont="1" applyAlignment="1">
      <alignment horizontal="center"/>
    </xf>
    <xf numFmtId="4" fontId="109" fillId="0" borderId="0" xfId="0" applyNumberFormat="1" applyFont="1" applyAlignment="1">
      <alignment horizontal="center"/>
    </xf>
    <xf numFmtId="4" fontId="109" fillId="0" borderId="0" xfId="34" applyNumberFormat="1" applyFont="1"/>
    <xf numFmtId="49" fontId="21" fillId="0" borderId="0" xfId="34" applyNumberFormat="1" applyFont="1" applyAlignment="1">
      <alignment horizontal="left" vertical="top"/>
    </xf>
    <xf numFmtId="49" fontId="19" fillId="0" borderId="0" xfId="34" applyNumberFormat="1" applyFont="1" applyAlignment="1">
      <alignment horizontal="left" vertical="top" wrapText="1"/>
    </xf>
    <xf numFmtId="49" fontId="21" fillId="0" borderId="0" xfId="34" applyNumberFormat="1" applyFont="1" applyAlignment="1">
      <alignment horizontal="left" vertical="top" wrapText="1"/>
    </xf>
    <xf numFmtId="0" fontId="21" fillId="4" borderId="0" xfId="0" applyFont="1" applyFill="1" applyAlignment="1">
      <alignment horizontal="center" vertical="top"/>
    </xf>
    <xf numFmtId="0" fontId="21" fillId="4" borderId="0" xfId="0" applyFont="1" applyFill="1" applyAlignment="1">
      <alignment horizontal="left" vertical="top" wrapText="1"/>
    </xf>
    <xf numFmtId="0" fontId="21" fillId="4" borderId="0" xfId="10" applyFont="1" applyFill="1" applyAlignment="1">
      <alignment horizontal="justify" vertical="top"/>
    </xf>
    <xf numFmtId="0" fontId="21" fillId="4" borderId="0" xfId="10" applyFont="1" applyFill="1" applyAlignment="1">
      <alignment horizontal="center"/>
    </xf>
    <xf numFmtId="49" fontId="21" fillId="4" borderId="0" xfId="34" applyNumberFormat="1" applyFont="1" applyFill="1" applyAlignment="1">
      <alignment horizontal="left" vertical="top"/>
    </xf>
    <xf numFmtId="4" fontId="21" fillId="4" borderId="0" xfId="34" applyNumberFormat="1" applyFont="1" applyFill="1" applyAlignment="1">
      <alignment horizontal="justify" vertical="top" wrapText="1"/>
    </xf>
    <xf numFmtId="0" fontId="19" fillId="4" borderId="0" xfId="0" applyFont="1" applyFill="1" applyAlignment="1">
      <alignment horizontal="left" vertical="top"/>
    </xf>
    <xf numFmtId="49" fontId="21" fillId="4" borderId="0" xfId="0" quotePrefix="1" applyNumberFormat="1" applyFont="1" applyFill="1" applyAlignment="1">
      <alignment vertical="top"/>
    </xf>
    <xf numFmtId="4" fontId="21" fillId="4" borderId="0" xfId="34" quotePrefix="1" applyNumberFormat="1" applyFont="1" applyFill="1" applyAlignment="1">
      <alignment horizontal="justify" vertical="top" wrapText="1"/>
    </xf>
    <xf numFmtId="49" fontId="21" fillId="4" borderId="0" xfId="34" applyNumberFormat="1" applyFont="1" applyFill="1" applyAlignment="1">
      <alignment horizontal="justify" vertical="top" wrapText="1"/>
    </xf>
    <xf numFmtId="49" fontId="21" fillId="4" borderId="0" xfId="0" quotePrefix="1" applyNumberFormat="1" applyFont="1" applyFill="1" applyAlignment="1">
      <alignment vertical="top" wrapText="1"/>
    </xf>
    <xf numFmtId="49" fontId="21" fillId="4" borderId="0" xfId="0" applyNumberFormat="1" applyFont="1" applyFill="1" applyAlignment="1">
      <alignment vertical="top" wrapText="1"/>
    </xf>
    <xf numFmtId="0" fontId="21" fillId="4" borderId="0" xfId="46" quotePrefix="1" applyFont="1" applyFill="1" applyAlignment="1">
      <alignment horizontal="justify" vertical="top" wrapText="1"/>
    </xf>
    <xf numFmtId="49" fontId="29" fillId="4" borderId="0" xfId="34" applyNumberFormat="1" applyFont="1" applyFill="1" applyAlignment="1">
      <alignment horizontal="left" vertical="top"/>
    </xf>
    <xf numFmtId="49" fontId="29" fillId="0" borderId="0" xfId="34" applyNumberFormat="1" applyFont="1" applyAlignment="1">
      <alignment horizontal="left" vertical="top"/>
    </xf>
    <xf numFmtId="0" fontId="21" fillId="0" borderId="0" xfId="10" applyFont="1" applyAlignment="1">
      <alignment horizontal="justify" vertical="top"/>
    </xf>
    <xf numFmtId="0" fontId="21" fillId="0" borderId="0" xfId="10" applyFont="1" applyAlignment="1">
      <alignment horizontal="center"/>
    </xf>
    <xf numFmtId="49" fontId="21" fillId="0" borderId="0" xfId="0" quotePrefix="1" applyNumberFormat="1" applyFont="1" applyAlignment="1">
      <alignment horizontal="justify" vertical="top"/>
    </xf>
    <xf numFmtId="0" fontId="21" fillId="0" borderId="0" xfId="41" applyFont="1" applyAlignment="1">
      <alignment horizontal="justify" vertical="top" wrapText="1"/>
    </xf>
    <xf numFmtId="0" fontId="21" fillId="0" borderId="0" xfId="41" quotePrefix="1" applyFont="1" applyAlignment="1">
      <alignment horizontal="justify" vertical="top" wrapText="1"/>
    </xf>
    <xf numFmtId="0" fontId="21" fillId="0" borderId="0" xfId="0" quotePrefix="1" applyFont="1" applyAlignment="1">
      <alignment horizontal="justify" vertical="top"/>
    </xf>
    <xf numFmtId="4" fontId="21" fillId="0" borderId="0" xfId="34" applyNumberFormat="1" applyFont="1" applyAlignment="1">
      <alignment horizontal="center" vertical="center"/>
    </xf>
    <xf numFmtId="0" fontId="21" fillId="0" borderId="0" xfId="47" applyFont="1" applyAlignment="1">
      <alignment horizontal="justify" vertical="top"/>
    </xf>
    <xf numFmtId="0" fontId="21" fillId="0" borderId="0" xfId="0" applyFont="1" applyAlignment="1">
      <alignment horizontal="left" vertical="top"/>
    </xf>
    <xf numFmtId="49" fontId="28" fillId="4" borderId="0" xfId="34" applyNumberFormat="1" applyFont="1" applyFill="1" applyAlignment="1">
      <alignment horizontal="center" vertical="top"/>
    </xf>
    <xf numFmtId="0" fontId="28" fillId="4" borderId="0" xfId="0" applyFont="1" applyFill="1" applyAlignment="1">
      <alignment horizontal="left" vertical="top"/>
    </xf>
    <xf numFmtId="0" fontId="28" fillId="4" borderId="0" xfId="0" applyFont="1" applyFill="1" applyAlignment="1">
      <alignment horizontal="center"/>
    </xf>
    <xf numFmtId="4" fontId="28" fillId="4" borderId="0" xfId="0" applyNumberFormat="1" applyFont="1" applyFill="1" applyAlignment="1">
      <alignment horizontal="center" vertical="top"/>
    </xf>
    <xf numFmtId="4" fontId="28" fillId="4" borderId="0" xfId="34" applyNumberFormat="1" applyFont="1" applyFill="1"/>
    <xf numFmtId="0" fontId="21" fillId="4" borderId="0" xfId="0" applyFont="1" applyFill="1" applyAlignment="1">
      <alignment horizontal="left" vertical="top"/>
    </xf>
    <xf numFmtId="4" fontId="21" fillId="4" borderId="0" xfId="0" applyNumberFormat="1" applyFont="1" applyFill="1" applyAlignment="1">
      <alignment horizontal="center" vertical="top"/>
    </xf>
    <xf numFmtId="4" fontId="21" fillId="0" borderId="8" xfId="34" applyNumberFormat="1" applyFont="1" applyBorder="1" applyAlignment="1">
      <alignment horizontal="center"/>
    </xf>
    <xf numFmtId="4" fontId="21" fillId="0" borderId="8" xfId="0" applyNumberFormat="1" applyFont="1" applyBorder="1" applyAlignment="1">
      <alignment horizontal="center"/>
    </xf>
    <xf numFmtId="0" fontId="21" fillId="4" borderId="0" xfId="47" applyFont="1" applyFill="1" applyAlignment="1">
      <alignment horizontal="justify" vertical="top" wrapText="1"/>
    </xf>
    <xf numFmtId="0" fontId="21" fillId="4" borderId="0" xfId="47" applyFont="1" applyFill="1" applyAlignment="1">
      <alignment horizontal="center"/>
    </xf>
    <xf numFmtId="0" fontId="21" fillId="0" borderId="0" xfId="47" applyFont="1" applyAlignment="1">
      <alignment horizontal="center"/>
    </xf>
    <xf numFmtId="0" fontId="21" fillId="0" borderId="0" xfId="45" applyFont="1" applyAlignment="1">
      <alignment vertical="top"/>
    </xf>
    <xf numFmtId="0" fontId="19" fillId="11" borderId="3" xfId="0" applyFont="1" applyFill="1" applyBorder="1" applyAlignment="1">
      <alignment horizontal="center" vertical="top" wrapText="1"/>
    </xf>
    <xf numFmtId="0" fontId="19" fillId="11" borderId="3" xfId="0" applyFont="1" applyFill="1" applyBorder="1" applyAlignment="1">
      <alignment vertical="top"/>
    </xf>
    <xf numFmtId="0" fontId="19" fillId="11" borderId="3" xfId="0" applyFont="1" applyFill="1" applyBorder="1" applyAlignment="1">
      <alignment horizontal="center"/>
    </xf>
    <xf numFmtId="4" fontId="19" fillId="11" borderId="3" xfId="0" applyNumberFormat="1" applyFont="1" applyFill="1" applyBorder="1" applyAlignment="1">
      <alignment horizontal="center" vertical="center"/>
    </xf>
    <xf numFmtId="0" fontId="19" fillId="0" borderId="0" xfId="0" applyFont="1" applyAlignment="1">
      <alignment horizontal="left" vertical="top"/>
    </xf>
    <xf numFmtId="49" fontId="21" fillId="4" borderId="0" xfId="0" applyNumberFormat="1" applyFont="1" applyFill="1" applyAlignment="1">
      <alignment horizontal="center" vertical="top" wrapText="1"/>
    </xf>
    <xf numFmtId="0" fontId="21" fillId="4" borderId="0" xfId="0" applyFont="1" applyFill="1" applyAlignment="1">
      <alignment horizontal="justify" vertical="top"/>
    </xf>
    <xf numFmtId="0" fontId="19" fillId="4" borderId="0" xfId="0" applyFont="1" applyFill="1" applyAlignment="1">
      <alignment horizontal="center" wrapText="1"/>
    </xf>
    <xf numFmtId="4" fontId="19" fillId="4" borderId="0" xfId="0" applyNumberFormat="1" applyFont="1" applyFill="1" applyAlignment="1">
      <alignment horizontal="center" vertical="center" wrapText="1"/>
    </xf>
    <xf numFmtId="49" fontId="19" fillId="4" borderId="0" xfId="0" applyNumberFormat="1" applyFont="1" applyFill="1" applyAlignment="1">
      <alignment horizontal="center" vertical="top" wrapText="1"/>
    </xf>
    <xf numFmtId="1" fontId="21" fillId="0" borderId="0" xfId="0" applyNumberFormat="1" applyFont="1" applyAlignment="1">
      <alignment horizontal="center" vertical="top"/>
    </xf>
    <xf numFmtId="49" fontId="21" fillId="4" borderId="0" xfId="0" applyNumberFormat="1" applyFont="1" applyFill="1" applyAlignment="1">
      <alignment horizontal="center" vertical="top"/>
    </xf>
    <xf numFmtId="4" fontId="21" fillId="4" borderId="0" xfId="46" applyNumberFormat="1" applyFont="1" applyFill="1" applyAlignment="1">
      <alignment horizontal="center"/>
    </xf>
    <xf numFmtId="49" fontId="21" fillId="0" borderId="0" xfId="46" applyNumberFormat="1" applyFont="1" applyAlignment="1">
      <alignment horizontal="center" vertical="top"/>
    </xf>
    <xf numFmtId="0" fontId="19" fillId="11" borderId="5" xfId="0" applyFont="1" applyFill="1" applyBorder="1" applyAlignment="1">
      <alignment vertical="top" wrapText="1"/>
    </xf>
    <xf numFmtId="0" fontId="19" fillId="11" borderId="3" xfId="0" applyFont="1" applyFill="1" applyBorder="1" applyAlignment="1">
      <alignment vertical="top" wrapText="1"/>
    </xf>
    <xf numFmtId="49" fontId="28" fillId="0" borderId="0" xfId="0" applyNumberFormat="1" applyFont="1" applyAlignment="1">
      <alignment horizontal="center" wrapText="1"/>
    </xf>
    <xf numFmtId="49" fontId="28" fillId="0" borderId="0" xfId="2" applyNumberFormat="1" applyFont="1" applyAlignment="1">
      <alignment horizontal="justify" vertical="top" wrapText="1"/>
    </xf>
    <xf numFmtId="0" fontId="21" fillId="4" borderId="0" xfId="0" applyFont="1" applyFill="1" applyAlignment="1">
      <alignment vertical="top"/>
    </xf>
    <xf numFmtId="0" fontId="110" fillId="4" borderId="0" xfId="0" applyFont="1" applyFill="1" applyAlignment="1">
      <alignment horizontal="justify" vertical="top" wrapText="1"/>
    </xf>
    <xf numFmtId="0" fontId="21" fillId="4" borderId="0" xfId="0" applyFont="1" applyFill="1" applyAlignment="1">
      <alignment horizontal="center" wrapText="1"/>
    </xf>
    <xf numFmtId="49" fontId="19" fillId="0" borderId="0" xfId="0" applyNumberFormat="1" applyFont="1" applyAlignment="1">
      <alignment horizontal="left" vertical="top"/>
    </xf>
    <xf numFmtId="49" fontId="28" fillId="0" borderId="0" xfId="0" applyNumberFormat="1" applyFont="1" applyAlignment="1">
      <alignment horizontal="center"/>
    </xf>
    <xf numFmtId="49" fontId="27" fillId="0" borderId="0" xfId="2" applyNumberFormat="1" applyFont="1" applyAlignment="1">
      <alignment horizontal="justify" vertical="top" wrapText="1"/>
    </xf>
    <xf numFmtId="49" fontId="21" fillId="0" borderId="0" xfId="0" quotePrefix="1" applyNumberFormat="1" applyFont="1" applyAlignment="1">
      <alignment horizontal="justify" vertical="top" wrapText="1"/>
    </xf>
    <xf numFmtId="49" fontId="28" fillId="0" borderId="0" xfId="2" applyNumberFormat="1" applyFont="1" applyAlignment="1">
      <alignment vertical="top" wrapText="1"/>
    </xf>
    <xf numFmtId="49" fontId="28" fillId="0" borderId="0" xfId="2" quotePrefix="1" applyNumberFormat="1" applyFont="1" applyAlignment="1">
      <alignment vertical="top" wrapText="1"/>
    </xf>
    <xf numFmtId="4" fontId="21" fillId="0" borderId="2" xfId="34" applyNumberFormat="1" applyFont="1" applyBorder="1"/>
    <xf numFmtId="0" fontId="61" fillId="0" borderId="0" xfId="0" applyFont="1" applyAlignment="1">
      <alignment horizontal="left" vertical="top"/>
    </xf>
    <xf numFmtId="49" fontId="28" fillId="0" borderId="0" xfId="0" applyNumberFormat="1" applyFont="1" applyAlignment="1">
      <alignment horizontal="left" vertical="top"/>
    </xf>
    <xf numFmtId="0" fontId="27" fillId="0" borderId="0" xfId="0" applyFont="1" applyAlignment="1">
      <alignment horizontal="justify" vertical="top" wrapText="1"/>
    </xf>
    <xf numFmtId="0" fontId="28" fillId="0" borderId="0" xfId="0" applyFont="1" applyAlignment="1">
      <alignment horizontal="center"/>
    </xf>
    <xf numFmtId="49" fontId="27" fillId="0" borderId="0" xfId="0" applyNumberFormat="1" applyFont="1" applyAlignment="1">
      <alignment horizontal="center" vertical="top"/>
    </xf>
    <xf numFmtId="49" fontId="27" fillId="0" borderId="0" xfId="0" applyNumberFormat="1" applyFont="1" applyAlignment="1">
      <alignment horizontal="left" vertical="top"/>
    </xf>
    <xf numFmtId="49" fontId="28" fillId="0" borderId="0" xfId="0" applyNumberFormat="1" applyFont="1" applyAlignment="1">
      <alignment horizontal="center" vertical="top"/>
    </xf>
    <xf numFmtId="49" fontId="27" fillId="0" borderId="0" xfId="0" applyNumberFormat="1" applyFont="1" applyAlignment="1">
      <alignment horizontal="left" vertical="top" wrapText="1"/>
    </xf>
    <xf numFmtId="0" fontId="27" fillId="0" borderId="0" xfId="0" applyFont="1" applyAlignment="1">
      <alignment horizontal="center"/>
    </xf>
    <xf numFmtId="49" fontId="111" fillId="4" borderId="0" xfId="0" applyNumberFormat="1" applyFont="1" applyFill="1" applyAlignment="1">
      <alignment horizontal="left" vertical="top" wrapText="1"/>
    </xf>
    <xf numFmtId="0" fontId="112" fillId="4" borderId="0" xfId="0" applyFont="1" applyFill="1" applyAlignment="1">
      <alignment horizontal="justify" vertical="top" wrapText="1"/>
    </xf>
    <xf numFmtId="0" fontId="112" fillId="4" borderId="0" xfId="0" applyFont="1" applyFill="1" applyAlignment="1">
      <alignment horizontal="center"/>
    </xf>
    <xf numFmtId="4" fontId="112" fillId="4" borderId="0" xfId="0" applyNumberFormat="1" applyFont="1" applyFill="1" applyAlignment="1">
      <alignment horizontal="center" vertical="top"/>
    </xf>
    <xf numFmtId="4" fontId="110" fillId="4" borderId="0" xfId="34" applyNumberFormat="1" applyFont="1" applyFill="1"/>
    <xf numFmtId="49" fontId="113" fillId="4" borderId="0" xfId="0" applyNumberFormat="1" applyFont="1" applyFill="1" applyAlignment="1">
      <alignment horizontal="left" vertical="top" wrapText="1"/>
    </xf>
    <xf numFmtId="0" fontId="114" fillId="4" borderId="0" xfId="0" applyFont="1" applyFill="1" applyAlignment="1">
      <alignment horizontal="center"/>
    </xf>
    <xf numFmtId="4" fontId="115" fillId="4" borderId="0" xfId="0" applyNumberFormat="1" applyFont="1" applyFill="1" applyAlignment="1">
      <alignment horizontal="center" vertical="top"/>
    </xf>
    <xf numFmtId="4" fontId="21" fillId="0" borderId="0" xfId="48" applyNumberFormat="1" applyFont="1" applyAlignment="1">
      <alignment horizontal="center" vertical="top"/>
    </xf>
    <xf numFmtId="49" fontId="61" fillId="0" borderId="0" xfId="0" quotePrefix="1" applyNumberFormat="1" applyFont="1" applyAlignment="1">
      <alignment horizontal="left" vertical="top" wrapText="1"/>
    </xf>
    <xf numFmtId="4" fontId="29" fillId="0" borderId="0" xfId="0" applyNumberFormat="1" applyFont="1" applyAlignment="1">
      <alignment horizontal="center" vertical="top"/>
    </xf>
    <xf numFmtId="49" fontId="19" fillId="0" borderId="0" xfId="0" applyNumberFormat="1" applyFont="1" applyAlignment="1">
      <alignment horizontal="center"/>
    </xf>
    <xf numFmtId="49" fontId="19" fillId="0" borderId="0" xfId="0" applyNumberFormat="1" applyFont="1" applyAlignment="1">
      <alignment vertical="top"/>
    </xf>
    <xf numFmtId="49" fontId="21" fillId="0" borderId="0" xfId="0" applyNumberFormat="1" applyFont="1" applyAlignment="1">
      <alignment horizontal="center"/>
    </xf>
    <xf numFmtId="49" fontId="29" fillId="0" borderId="0" xfId="0" applyNumberFormat="1" applyFont="1" applyAlignment="1">
      <alignment horizontal="left" vertical="top"/>
    </xf>
    <xf numFmtId="0" fontId="29" fillId="0" borderId="0" xfId="0" applyFont="1" applyAlignment="1">
      <alignment horizontal="left" vertical="top" wrapText="1"/>
    </xf>
    <xf numFmtId="49" fontId="29" fillId="0" borderId="0" xfId="0" applyNumberFormat="1" applyFont="1" applyAlignment="1">
      <alignment horizontal="center"/>
    </xf>
    <xf numFmtId="0" fontId="28" fillId="0" borderId="0" xfId="0" quotePrefix="1" applyFont="1" applyAlignment="1">
      <alignment vertical="top" wrapText="1"/>
    </xf>
    <xf numFmtId="0" fontId="29" fillId="0" borderId="0" xfId="0" applyFont="1" applyAlignment="1">
      <alignment horizontal="justify" vertical="top" wrapText="1"/>
    </xf>
    <xf numFmtId="49" fontId="61" fillId="0" borderId="0" xfId="0" applyNumberFormat="1" applyFont="1" applyAlignment="1">
      <alignment horizontal="center"/>
    </xf>
    <xf numFmtId="49" fontId="61" fillId="0" borderId="0" xfId="0" applyNumberFormat="1" applyFont="1" applyAlignment="1">
      <alignment horizontal="left" vertical="top" wrapText="1"/>
    </xf>
    <xf numFmtId="49" fontId="27" fillId="0" borderId="0" xfId="0" applyNumberFormat="1" applyFont="1" applyAlignment="1">
      <alignment horizontal="center"/>
    </xf>
    <xf numFmtId="0" fontId="58" fillId="0" borderId="0" xfId="0" applyFont="1" applyAlignment="1">
      <alignment horizontal="justify" vertical="top" wrapText="1"/>
    </xf>
    <xf numFmtId="49" fontId="27" fillId="4" borderId="0" xfId="0" applyNumberFormat="1" applyFont="1" applyFill="1" applyAlignment="1">
      <alignment horizontal="left" vertical="top" wrapText="1"/>
    </xf>
    <xf numFmtId="49" fontId="61" fillId="4" borderId="0" xfId="0" applyNumberFormat="1" applyFont="1" applyFill="1" applyAlignment="1">
      <alignment horizontal="left" vertical="top" wrapText="1"/>
    </xf>
    <xf numFmtId="0" fontId="19" fillId="4" borderId="0" xfId="0" applyFont="1" applyFill="1" applyAlignment="1">
      <alignment horizontal="center"/>
    </xf>
    <xf numFmtId="4" fontId="29" fillId="4" borderId="0" xfId="0" applyNumberFormat="1" applyFont="1" applyFill="1" applyAlignment="1">
      <alignment horizontal="center" vertical="top"/>
    </xf>
    <xf numFmtId="0" fontId="21" fillId="0" borderId="0" xfId="48" applyFont="1" applyAlignment="1">
      <alignment horizontal="justify" vertical="top" wrapText="1"/>
    </xf>
    <xf numFmtId="0" fontId="21" fillId="0" borderId="0" xfId="48" applyFont="1" applyAlignment="1">
      <alignment vertical="top" wrapText="1"/>
    </xf>
    <xf numFmtId="0" fontId="21" fillId="0" borderId="0" xfId="48" applyFont="1" applyAlignment="1">
      <alignment horizontal="center"/>
    </xf>
    <xf numFmtId="49" fontId="27" fillId="0" borderId="0" xfId="0" applyNumberFormat="1" applyFont="1" applyAlignment="1">
      <alignment vertical="top"/>
    </xf>
    <xf numFmtId="0" fontId="28" fillId="0" borderId="0" xfId="0" quotePrefix="1" applyFont="1" applyAlignment="1">
      <alignment horizontal="left" vertical="top" wrapText="1"/>
    </xf>
    <xf numFmtId="49" fontId="61" fillId="0" borderId="0" xfId="0" applyNumberFormat="1" applyFont="1" applyAlignment="1">
      <alignment vertical="top"/>
    </xf>
    <xf numFmtId="49" fontId="61" fillId="0" borderId="0" xfId="0" applyNumberFormat="1" applyFont="1" applyAlignment="1">
      <alignment horizontal="left" vertical="top"/>
    </xf>
    <xf numFmtId="49" fontId="28" fillId="0" borderId="0" xfId="0" applyNumberFormat="1" applyFont="1" applyAlignment="1">
      <alignment horizontal="left" vertical="top" wrapText="1"/>
    </xf>
    <xf numFmtId="0" fontId="28" fillId="0" borderId="0" xfId="0" applyFont="1" applyAlignment="1">
      <alignment horizontal="left" vertical="top"/>
    </xf>
    <xf numFmtId="49" fontId="28" fillId="0" borderId="0" xfId="48" applyNumberFormat="1" applyFont="1" applyAlignment="1">
      <alignment horizontal="center"/>
    </xf>
    <xf numFmtId="4" fontId="28" fillId="0" borderId="0" xfId="48" applyNumberFormat="1" applyFont="1" applyAlignment="1">
      <alignment horizontal="center" vertical="top"/>
    </xf>
    <xf numFmtId="0" fontId="29" fillId="0" borderId="0" xfId="0" applyFont="1" applyAlignment="1">
      <alignment horizontal="left" vertical="top"/>
    </xf>
    <xf numFmtId="49" fontId="28" fillId="4" borderId="0" xfId="0" applyNumberFormat="1" applyFont="1" applyFill="1" applyAlignment="1">
      <alignment horizontal="left" vertical="top" wrapText="1"/>
    </xf>
    <xf numFmtId="0" fontId="21" fillId="0" borderId="0" xfId="36" applyFont="1" applyAlignment="1">
      <alignment horizontal="justify" vertical="top"/>
    </xf>
    <xf numFmtId="4" fontId="21" fillId="0" borderId="0" xfId="36" applyNumberFormat="1" applyFont="1" applyAlignment="1">
      <alignment horizontal="center"/>
    </xf>
    <xf numFmtId="4" fontId="19" fillId="0" borderId="0" xfId="0" applyNumberFormat="1" applyFont="1" applyAlignment="1">
      <alignment horizontal="center" vertical="center"/>
    </xf>
    <xf numFmtId="49" fontId="20" fillId="0" borderId="0" xfId="34" applyNumberFormat="1" applyFont="1" applyAlignment="1">
      <alignment horizontal="center" vertical="top" wrapText="1"/>
    </xf>
    <xf numFmtId="0" fontId="33" fillId="0" borderId="0" xfId="0" applyFont="1" applyAlignment="1">
      <alignment horizontal="justify" vertical="top"/>
    </xf>
    <xf numFmtId="0" fontId="23" fillId="0" borderId="0" xfId="0" applyFont="1" applyAlignment="1">
      <alignment horizontal="justify" vertical="top"/>
    </xf>
    <xf numFmtId="0" fontId="21" fillId="0" borderId="0" xfId="0" quotePrefix="1" applyFont="1" applyAlignment="1">
      <alignment vertical="top"/>
    </xf>
    <xf numFmtId="0" fontId="21" fillId="0" borderId="8" xfId="0" applyFont="1" applyBorder="1" applyAlignment="1">
      <alignment horizontal="right" vertical="top"/>
    </xf>
    <xf numFmtId="0" fontId="21" fillId="0" borderId="0" xfId="0" quotePrefix="1" applyFont="1" applyAlignment="1">
      <alignment horizontal="right" vertical="top"/>
    </xf>
    <xf numFmtId="49" fontId="21" fillId="0" borderId="0" xfId="34" applyNumberFormat="1" applyFont="1" applyAlignment="1">
      <alignment horizontal="right" vertical="top"/>
    </xf>
    <xf numFmtId="49" fontId="21" fillId="4" borderId="0" xfId="34" applyNumberFormat="1" applyFont="1" applyFill="1" applyAlignment="1">
      <alignment horizontal="center" vertical="top" wrapText="1"/>
    </xf>
    <xf numFmtId="49" fontId="19" fillId="11" borderId="4" xfId="0" applyNumberFormat="1" applyFont="1" applyFill="1" applyBorder="1" applyAlignment="1">
      <alignment horizontal="center" vertical="top"/>
    </xf>
    <xf numFmtId="0" fontId="19" fillId="11" borderId="3" xfId="0" applyFont="1" applyFill="1" applyBorder="1" applyAlignment="1">
      <alignment horizontal="justify" vertical="top" wrapText="1"/>
    </xf>
    <xf numFmtId="4" fontId="21" fillId="0" borderId="0" xfId="34" quotePrefix="1" applyNumberFormat="1" applyFont="1" applyAlignment="1">
      <alignment vertical="top" wrapText="1"/>
    </xf>
    <xf numFmtId="0" fontId="21" fillId="7" borderId="0" xfId="30" applyFont="1" applyFill="1" applyAlignment="1">
      <alignment horizontal="center"/>
    </xf>
    <xf numFmtId="4" fontId="21" fillId="7" borderId="0" xfId="30" applyNumberFormat="1" applyFont="1" applyFill="1" applyAlignment="1">
      <alignment horizontal="center"/>
    </xf>
    <xf numFmtId="0" fontId="21" fillId="0" borderId="0" xfId="30" applyFont="1" applyAlignment="1">
      <alignment horizontal="center"/>
    </xf>
    <xf numFmtId="4" fontId="21" fillId="0" borderId="0" xfId="30" applyNumberFormat="1" applyFont="1" applyAlignment="1">
      <alignment horizontal="center"/>
    </xf>
    <xf numFmtId="49" fontId="21" fillId="0" borderId="0" xfId="31" applyNumberFormat="1" applyFont="1" applyAlignment="1">
      <alignment horizontal="center" wrapText="1"/>
    </xf>
    <xf numFmtId="4" fontId="21" fillId="0" borderId="0" xfId="32" applyNumberFormat="1" applyFont="1" applyAlignment="1">
      <alignment horizontal="center" wrapText="1"/>
    </xf>
    <xf numFmtId="0" fontId="79" fillId="0" borderId="0" xfId="0" applyFont="1"/>
    <xf numFmtId="4" fontId="79" fillId="0" borderId="0" xfId="0" applyNumberFormat="1" applyFont="1"/>
    <xf numFmtId="4" fontId="81" fillId="0" borderId="0" xfId="0" applyNumberFormat="1" applyFont="1"/>
    <xf numFmtId="4" fontId="79" fillId="0" borderId="0" xfId="31" applyNumberFormat="1" applyFont="1" applyAlignment="1" applyProtection="1">
      <alignment horizontal="center" wrapText="1"/>
      <protection locked="0"/>
    </xf>
    <xf numFmtId="4" fontId="79" fillId="0" borderId="0" xfId="32" applyNumberFormat="1" applyFont="1" applyAlignment="1" applyProtection="1">
      <alignment horizontal="right" wrapText="1"/>
      <protection locked="0"/>
    </xf>
    <xf numFmtId="168" fontId="79" fillId="0" borderId="0" xfId="0" applyNumberFormat="1" applyFont="1" applyAlignment="1">
      <alignment horizontal="center"/>
    </xf>
    <xf numFmtId="4" fontId="79" fillId="0" borderId="0" xfId="32" applyNumberFormat="1" applyFont="1" applyAlignment="1" applyProtection="1">
      <alignment horizontal="center" wrapText="1"/>
      <protection locked="0"/>
    </xf>
    <xf numFmtId="49" fontId="79" fillId="0" borderId="8" xfId="31" applyNumberFormat="1" applyFont="1" applyBorder="1" applyAlignment="1" applyProtection="1">
      <alignment horizontal="center" wrapText="1"/>
      <protection locked="0"/>
    </xf>
    <xf numFmtId="4" fontId="79" fillId="0" borderId="8" xfId="32" applyNumberFormat="1" applyFont="1" applyBorder="1" applyAlignment="1" applyProtection="1">
      <alignment horizontal="center" wrapText="1"/>
      <protection locked="0"/>
    </xf>
    <xf numFmtId="49" fontId="79" fillId="0" borderId="0" xfId="31" applyNumberFormat="1" applyFont="1" applyAlignment="1" applyProtection="1">
      <alignment horizontal="center" wrapText="1"/>
      <protection locked="0"/>
    </xf>
    <xf numFmtId="1" fontId="79" fillId="0" borderId="0" xfId="32" applyNumberFormat="1" applyFont="1" applyAlignment="1" applyProtection="1">
      <alignment horizontal="center" wrapText="1"/>
      <protection locked="0"/>
    </xf>
    <xf numFmtId="49" fontId="21" fillId="0" borderId="13" xfId="31" applyNumberFormat="1" applyFont="1" applyBorder="1" applyAlignment="1">
      <alignment horizontal="center" wrapText="1"/>
    </xf>
    <xf numFmtId="4" fontId="21" fillId="0" borderId="13" xfId="32" applyNumberFormat="1" applyFont="1" applyBorder="1" applyAlignment="1">
      <alignment horizontal="center" wrapText="1"/>
    </xf>
    <xf numFmtId="49" fontId="19" fillId="0" borderId="0" xfId="31" applyNumberFormat="1" applyFont="1" applyAlignment="1">
      <alignment horizontal="center" wrapText="1"/>
    </xf>
    <xf numFmtId="4" fontId="19" fillId="0" borderId="0" xfId="32" applyNumberFormat="1" applyFont="1" applyAlignment="1">
      <alignment horizontal="center" wrapText="1"/>
    </xf>
    <xf numFmtId="0" fontId="21" fillId="0" borderId="0" xfId="33" applyFont="1" applyAlignment="1">
      <alignment horizontal="center" vertical="top"/>
    </xf>
    <xf numFmtId="0" fontId="21" fillId="0" borderId="0" xfId="18" applyFont="1" applyAlignment="1">
      <alignment horizontal="center"/>
    </xf>
    <xf numFmtId="4" fontId="21" fillId="0" borderId="0" xfId="18" applyNumberFormat="1" applyFont="1" applyAlignment="1">
      <alignment horizontal="center"/>
    </xf>
    <xf numFmtId="4" fontId="21" fillId="0" borderId="0" xfId="0" applyNumberFormat="1" applyFont="1"/>
    <xf numFmtId="0" fontId="21" fillId="0" borderId="0" xfId="33" applyFont="1" applyAlignment="1">
      <alignment horizontal="center"/>
    </xf>
    <xf numFmtId="4" fontId="21" fillId="0" borderId="0" xfId="33" applyNumberFormat="1" applyFont="1" applyAlignment="1">
      <alignment horizontal="center"/>
    </xf>
    <xf numFmtId="49" fontId="34" fillId="0" borderId="0" xfId="0" quotePrefix="1" applyNumberFormat="1" applyFont="1" applyAlignment="1">
      <alignment horizontal="justify" vertical="top" wrapText="1"/>
    </xf>
    <xf numFmtId="0" fontId="21" fillId="0" borderId="0" xfId="33" applyFont="1" applyAlignment="1">
      <alignment horizontal="left" vertical="top" wrapText="1"/>
    </xf>
    <xf numFmtId="0" fontId="21" fillId="0" borderId="0" xfId="33" applyFont="1" applyAlignment="1">
      <alignment horizontal="justify" vertical="top" wrapText="1"/>
    </xf>
    <xf numFmtId="0" fontId="28" fillId="0" borderId="0" xfId="0" applyFont="1" applyAlignment="1" applyProtection="1">
      <alignment horizontal="center" vertical="top"/>
      <protection locked="0"/>
    </xf>
    <xf numFmtId="0" fontId="21" fillId="0" borderId="0" xfId="0" applyFont="1"/>
    <xf numFmtId="0" fontId="19" fillId="0" borderId="0" xfId="33" applyFont="1" applyAlignment="1">
      <alignment horizontal="justify" vertical="top" wrapText="1"/>
    </xf>
    <xf numFmtId="0" fontId="34" fillId="0" borderId="0" xfId="30" quotePrefix="1" applyFont="1" applyAlignment="1">
      <alignment vertical="top" wrapText="1"/>
    </xf>
    <xf numFmtId="0" fontId="21" fillId="0" borderId="0" xfId="0" applyFont="1" applyAlignment="1">
      <alignment horizontal="justify" wrapText="1"/>
    </xf>
    <xf numFmtId="4" fontId="21" fillId="0" borderId="0" xfId="0" applyNumberFormat="1" applyFont="1" applyAlignment="1">
      <alignment horizontal="justify" wrapText="1"/>
    </xf>
    <xf numFmtId="0" fontId="29" fillId="0" borderId="0" xfId="33" applyFont="1" applyAlignment="1">
      <alignment horizontal="center"/>
    </xf>
    <xf numFmtId="4" fontId="29" fillId="0" borderId="0" xfId="33" applyNumberFormat="1" applyFont="1" applyAlignment="1">
      <alignment horizontal="center"/>
    </xf>
    <xf numFmtId="0" fontId="21" fillId="0" borderId="0" xfId="0" applyFont="1" applyAlignment="1" applyProtection="1">
      <alignment horizontal="center" vertical="top"/>
      <protection locked="0"/>
    </xf>
    <xf numFmtId="0" fontId="34" fillId="0" borderId="0" xfId="33" quotePrefix="1" applyFont="1" applyAlignment="1">
      <alignment horizontal="left" vertical="top" wrapText="1"/>
    </xf>
    <xf numFmtId="49" fontId="29" fillId="0" borderId="0" xfId="18" applyNumberFormat="1" applyFont="1" applyAlignment="1">
      <alignment horizontal="center" vertical="top"/>
    </xf>
    <xf numFmtId="0" fontId="34" fillId="0" borderId="0" xfId="0" quotePrefix="1" applyFont="1" applyAlignment="1" applyProtection="1">
      <alignment horizontal="center" vertical="top"/>
      <protection locked="0"/>
    </xf>
    <xf numFmtId="0" fontId="59" fillId="0" borderId="0" xfId="0" quotePrefix="1" applyFont="1" applyAlignment="1">
      <alignment vertical="top" wrapText="1"/>
    </xf>
    <xf numFmtId="0" fontId="21" fillId="0" borderId="0" xfId="33" applyFont="1" applyAlignment="1">
      <alignment horizontal="justify" vertical="top"/>
    </xf>
    <xf numFmtId="0" fontId="21" fillId="0" borderId="0" xfId="33" applyFont="1"/>
    <xf numFmtId="0" fontId="21" fillId="0" borderId="13" xfId="0" applyFont="1" applyBorder="1" applyAlignment="1">
      <alignment horizontal="center"/>
    </xf>
    <xf numFmtId="4" fontId="21" fillId="0" borderId="13" xfId="0" applyNumberFormat="1" applyFont="1" applyBorder="1" applyAlignment="1">
      <alignment horizontal="center"/>
    </xf>
    <xf numFmtId="0" fontId="19" fillId="0" borderId="0" xfId="18" applyFont="1" applyAlignment="1">
      <alignment horizontal="center"/>
    </xf>
    <xf numFmtId="4" fontId="19" fillId="0" borderId="0" xfId="18" applyNumberFormat="1" applyFont="1" applyAlignment="1">
      <alignment horizontal="center"/>
    </xf>
    <xf numFmtId="0" fontId="21" fillId="0" borderId="0" xfId="18" applyFont="1"/>
    <xf numFmtId="0" fontId="21" fillId="0" borderId="0" xfId="27" applyFont="1" applyAlignment="1">
      <alignment horizontal="justify" vertical="top"/>
    </xf>
    <xf numFmtId="4" fontId="21" fillId="0" borderId="0" xfId="29" applyNumberFormat="1" applyFont="1" applyAlignment="1">
      <alignment horizontal="center"/>
    </xf>
    <xf numFmtId="0" fontId="21" fillId="0" borderId="0" xfId="35" applyFont="1" applyAlignment="1">
      <alignment horizontal="center" wrapText="1"/>
    </xf>
    <xf numFmtId="4" fontId="21" fillId="0" borderId="0" xfId="0" applyNumberFormat="1" applyFont="1" applyAlignment="1">
      <alignment horizontal="center" wrapText="1"/>
    </xf>
    <xf numFmtId="0" fontId="21" fillId="0" borderId="0" xfId="30" applyFont="1"/>
    <xf numFmtId="4" fontId="21" fillId="0" borderId="0" xfId="30" applyNumberFormat="1" applyFont="1"/>
    <xf numFmtId="0" fontId="21" fillId="0" borderId="8" xfId="0" applyFont="1" applyBorder="1" applyAlignment="1">
      <alignment horizontal="center"/>
    </xf>
    <xf numFmtId="4" fontId="21" fillId="0" borderId="2" xfId="0" applyNumberFormat="1" applyFont="1" applyBorder="1" applyAlignment="1">
      <alignment horizontal="center"/>
    </xf>
    <xf numFmtId="0" fontId="21" fillId="0" borderId="0" xfId="27" applyFont="1" applyAlignment="1">
      <alignment horizontal="center"/>
    </xf>
    <xf numFmtId="4" fontId="21" fillId="0" borderId="0" xfId="27" applyNumberFormat="1" applyFont="1" applyAlignment="1">
      <alignment horizontal="center"/>
    </xf>
    <xf numFmtId="0" fontId="21" fillId="0" borderId="0" xfId="38" applyFont="1" applyAlignment="1">
      <alignment horizontal="center" wrapText="1"/>
    </xf>
    <xf numFmtId="4" fontId="21" fillId="0" borderId="0" xfId="38" applyNumberFormat="1" applyFont="1" applyAlignment="1">
      <alignment horizontal="center" wrapText="1"/>
    </xf>
    <xf numFmtId="169" fontId="19" fillId="0" borderId="0" xfId="39" applyNumberFormat="1" applyFont="1" applyFill="1" applyBorder="1" applyAlignment="1" applyProtection="1">
      <alignment horizontal="center"/>
    </xf>
    <xf numFmtId="0" fontId="28" fillId="0" borderId="13" xfId="0" applyFont="1" applyBorder="1" applyAlignment="1">
      <alignment horizontal="center"/>
    </xf>
    <xf numFmtId="4" fontId="28" fillId="0" borderId="13" xfId="0" applyNumberFormat="1" applyFont="1" applyBorder="1" applyAlignment="1">
      <alignment horizontal="center"/>
    </xf>
    <xf numFmtId="0" fontId="21" fillId="0" borderId="0" xfId="41" applyFont="1" applyAlignment="1">
      <alignment horizontal="center"/>
    </xf>
    <xf numFmtId="4" fontId="21" fillId="0" borderId="0" xfId="41" applyNumberFormat="1" applyFont="1" applyAlignment="1">
      <alignment horizontal="center"/>
    </xf>
    <xf numFmtId="0" fontId="28" fillId="0" borderId="8" xfId="0" applyFont="1" applyBorder="1" applyAlignment="1">
      <alignment horizontal="center"/>
    </xf>
    <xf numFmtId="4" fontId="28" fillId="0" borderId="8" xfId="0" applyNumberFormat="1" applyFont="1" applyBorder="1" applyAlignment="1">
      <alignment horizontal="center"/>
    </xf>
    <xf numFmtId="4" fontId="21" fillId="0" borderId="0" xfId="2" quotePrefix="1" applyNumberFormat="1" applyFont="1" applyAlignment="1">
      <alignment horizontal="center"/>
    </xf>
    <xf numFmtId="2" fontId="21" fillId="0" borderId="0" xfId="2" applyNumberFormat="1" applyFont="1" applyAlignment="1">
      <alignment horizontal="center"/>
    </xf>
    <xf numFmtId="0" fontId="21" fillId="0" borderId="0" xfId="41" applyFont="1" applyAlignment="1">
      <alignment horizontal="center" wrapText="1"/>
    </xf>
    <xf numFmtId="4" fontId="21" fillId="0" borderId="0" xfId="41" applyNumberFormat="1" applyFont="1" applyAlignment="1">
      <alignment horizontal="center" wrapText="1"/>
    </xf>
    <xf numFmtId="0" fontId="21" fillId="0" borderId="13" xfId="0" applyFont="1" applyBorder="1" applyAlignment="1">
      <alignment horizontal="center" wrapText="1"/>
    </xf>
    <xf numFmtId="4" fontId="21" fillId="0" borderId="13" xfId="0" applyNumberFormat="1" applyFont="1" applyBorder="1" applyAlignment="1">
      <alignment horizontal="center" wrapText="1"/>
    </xf>
    <xf numFmtId="0" fontId="19" fillId="0" borderId="8" xfId="0" applyFont="1" applyBorder="1" applyAlignment="1">
      <alignment horizontal="center"/>
    </xf>
    <xf numFmtId="4" fontId="19" fillId="0" borderId="8" xfId="0" applyNumberFormat="1" applyFont="1" applyBorder="1" applyAlignment="1">
      <alignment horizontal="center"/>
    </xf>
    <xf numFmtId="0" fontId="21" fillId="0" borderId="0" xfId="43" applyFont="1" applyAlignment="1">
      <alignment horizontal="center"/>
    </xf>
    <xf numFmtId="4" fontId="21" fillId="0" borderId="0" xfId="43" applyNumberFormat="1" applyFont="1" applyAlignment="1">
      <alignment horizontal="center"/>
    </xf>
    <xf numFmtId="0" fontId="21" fillId="0" borderId="0" xfId="44" applyFont="1" applyAlignment="1">
      <alignment horizontal="center"/>
    </xf>
    <xf numFmtId="0" fontId="21" fillId="0" borderId="8" xfId="43" applyFont="1" applyBorder="1" applyAlignment="1">
      <alignment horizontal="center"/>
    </xf>
    <xf numFmtId="4" fontId="21" fillId="0" borderId="8" xfId="43" applyNumberFormat="1" applyFont="1" applyBorder="1" applyAlignment="1">
      <alignment horizontal="center"/>
    </xf>
    <xf numFmtId="0" fontId="21" fillId="0" borderId="0" xfId="0" quotePrefix="1" applyFont="1" applyAlignment="1">
      <alignment horizontal="center" wrapText="1"/>
    </xf>
    <xf numFmtId="4" fontId="21" fillId="0" borderId="0" xfId="0" quotePrefix="1" applyNumberFormat="1" applyFont="1" applyAlignment="1">
      <alignment horizontal="center" wrapText="1"/>
    </xf>
    <xf numFmtId="0" fontId="20" fillId="0" borderId="0" xfId="0" applyFont="1" applyAlignment="1">
      <alignment horizontal="center"/>
    </xf>
    <xf numFmtId="4" fontId="21" fillId="0" borderId="0" xfId="21" applyNumberFormat="1" applyFont="1" applyBorder="1" applyAlignment="1" applyProtection="1">
      <alignment horizontal="center" wrapText="1"/>
    </xf>
    <xf numFmtId="4" fontId="19" fillId="0" borderId="0" xfId="21" applyNumberFormat="1" applyFont="1" applyBorder="1" applyAlignment="1" applyProtection="1">
      <alignment horizontal="center" wrapText="1"/>
    </xf>
    <xf numFmtId="0" fontId="20" fillId="0" borderId="0" xfId="0" applyFont="1" applyAlignment="1">
      <alignment horizontal="center" wrapText="1"/>
    </xf>
    <xf numFmtId="4" fontId="20" fillId="0" borderId="0" xfId="0" applyNumberFormat="1" applyFont="1" applyAlignment="1">
      <alignment horizontal="center" wrapText="1"/>
    </xf>
    <xf numFmtId="49" fontId="46" fillId="0" borderId="0" xfId="0" applyNumberFormat="1" applyFont="1" applyAlignment="1">
      <alignment horizontal="center" vertical="center"/>
    </xf>
    <xf numFmtId="0" fontId="46" fillId="0" borderId="0" xfId="0" applyFont="1" applyAlignment="1">
      <alignment horizontal="left" vertical="center"/>
    </xf>
    <xf numFmtId="4" fontId="46" fillId="0" borderId="0" xfId="0" applyNumberFormat="1" applyFont="1" applyAlignment="1">
      <alignment horizontal="right" vertical="center"/>
    </xf>
    <xf numFmtId="49" fontId="46" fillId="0" borderId="0" xfId="0" applyNumberFormat="1" applyFont="1" applyAlignment="1">
      <alignment horizontal="left" vertical="top"/>
    </xf>
    <xf numFmtId="4" fontId="46" fillId="0" borderId="0" xfId="0" applyNumberFormat="1" applyFont="1"/>
    <xf numFmtId="49" fontId="48" fillId="0" borderId="0" xfId="0" applyNumberFormat="1" applyFont="1" applyAlignment="1">
      <alignment horizontal="left" vertical="center"/>
    </xf>
    <xf numFmtId="0" fontId="46" fillId="0" borderId="1" xfId="0" applyFont="1" applyBorder="1" applyAlignment="1">
      <alignment horizontal="justify" vertical="center"/>
    </xf>
    <xf numFmtId="0" fontId="46" fillId="0" borderId="1" xfId="0" applyFont="1" applyBorder="1" applyAlignment="1">
      <alignment vertical="center"/>
    </xf>
    <xf numFmtId="4" fontId="46" fillId="0" borderId="1" xfId="0" applyNumberFormat="1" applyFont="1" applyBorder="1" applyAlignment="1">
      <alignment vertical="center"/>
    </xf>
    <xf numFmtId="4" fontId="46" fillId="0" borderId="2" xfId="0" applyNumberFormat="1" applyFont="1" applyBorder="1" applyAlignment="1">
      <alignment vertical="center"/>
    </xf>
    <xf numFmtId="4" fontId="48" fillId="0" borderId="2" xfId="0" applyNumberFormat="1" applyFont="1" applyBorder="1" applyAlignment="1">
      <alignment vertical="center"/>
    </xf>
    <xf numFmtId="0" fontId="48" fillId="0" borderId="0" xfId="0" applyFont="1" applyAlignment="1">
      <alignment vertical="center"/>
    </xf>
    <xf numFmtId="0" fontId="48" fillId="0" borderId="0" xfId="0" applyFont="1" applyAlignment="1">
      <alignment horizontal="justify"/>
    </xf>
    <xf numFmtId="4" fontId="48" fillId="0" borderId="0" xfId="0" applyNumberFormat="1" applyFont="1"/>
    <xf numFmtId="0" fontId="22" fillId="8" borderId="0" xfId="0" applyFont="1" applyFill="1" applyAlignment="1">
      <alignment vertical="center"/>
    </xf>
    <xf numFmtId="0" fontId="20" fillId="8" borderId="0" xfId="0" applyFont="1" applyFill="1" applyAlignment="1">
      <alignment vertical="center"/>
    </xf>
    <xf numFmtId="4" fontId="20" fillId="8" borderId="0" xfId="0" applyNumberFormat="1" applyFont="1" applyFill="1" applyAlignment="1">
      <alignment vertical="center"/>
    </xf>
    <xf numFmtId="49" fontId="41" fillId="0" borderId="1" xfId="0" applyNumberFormat="1" applyFont="1" applyBorder="1" applyAlignment="1">
      <alignment vertical="center"/>
    </xf>
    <xf numFmtId="49" fontId="41" fillId="0" borderId="0" xfId="0" applyNumberFormat="1" applyFont="1" applyAlignment="1">
      <alignment vertical="center"/>
    </xf>
    <xf numFmtId="0" fontId="44" fillId="0" borderId="0" xfId="0" applyFont="1" applyAlignment="1">
      <alignment vertical="center"/>
    </xf>
    <xf numFmtId="49" fontId="44" fillId="0" borderId="2" xfId="0" applyNumberFormat="1" applyFont="1" applyBorder="1" applyAlignment="1">
      <alignment vertical="center"/>
    </xf>
    <xf numFmtId="0" fontId="48" fillId="0" borderId="2" xfId="0" applyFont="1" applyBorder="1" applyAlignment="1">
      <alignment vertical="center"/>
    </xf>
    <xf numFmtId="0" fontId="46" fillId="0" borderId="2" xfId="0" applyFont="1" applyBorder="1" applyAlignment="1">
      <alignment vertical="center"/>
    </xf>
    <xf numFmtId="0" fontId="44" fillId="0" borderId="0" xfId="0" applyFont="1"/>
    <xf numFmtId="0" fontId="46" fillId="0" borderId="0" xfId="0" applyFont="1" applyAlignment="1">
      <alignment horizontal="left" vertical="top" wrapText="1"/>
    </xf>
    <xf numFmtId="2" fontId="79" fillId="0" borderId="0" xfId="0" applyNumberFormat="1" applyFont="1" applyAlignment="1">
      <alignment horizontal="center"/>
    </xf>
    <xf numFmtId="4" fontId="79" fillId="0" borderId="0" xfId="0" applyNumberFormat="1" applyFont="1" applyAlignment="1">
      <alignment horizontal="center" wrapText="1"/>
    </xf>
    <xf numFmtId="0" fontId="79" fillId="0" borderId="0" xfId="0" applyFont="1" applyAlignment="1">
      <alignment horizontal="center" wrapText="1"/>
    </xf>
    <xf numFmtId="0" fontId="79" fillId="0" borderId="0" xfId="27" applyFont="1" applyAlignment="1">
      <alignment horizontal="center" wrapText="1"/>
    </xf>
    <xf numFmtId="4" fontId="79" fillId="0" borderId="0" xfId="27" applyNumberFormat="1" applyFont="1" applyAlignment="1">
      <alignment horizontal="center" wrapText="1"/>
    </xf>
    <xf numFmtId="4" fontId="79" fillId="0" borderId="0" xfId="0" applyNumberFormat="1" applyFont="1" applyAlignment="1">
      <alignment horizontal="right" wrapText="1"/>
    </xf>
    <xf numFmtId="4" fontId="79" fillId="0" borderId="0" xfId="27" applyNumberFormat="1" applyFont="1" applyAlignment="1">
      <alignment horizontal="right" wrapText="1"/>
    </xf>
    <xf numFmtId="0" fontId="21" fillId="0" borderId="0" xfId="28" applyFont="1" applyAlignment="1">
      <alignment horizontal="justify" vertical="top"/>
    </xf>
    <xf numFmtId="0" fontId="19" fillId="0" borderId="0" xfId="0" quotePrefix="1" applyFont="1" applyAlignment="1">
      <alignment horizontal="justify" vertical="top" wrapText="1"/>
    </xf>
    <xf numFmtId="0" fontId="79" fillId="0" borderId="0" xfId="28" quotePrefix="1" applyFont="1" applyAlignment="1">
      <alignment horizontal="justify" vertical="top" wrapText="1"/>
    </xf>
    <xf numFmtId="175" fontId="80" fillId="7" borderId="4" xfId="0" applyNumberFormat="1" applyFont="1" applyFill="1" applyBorder="1" applyAlignment="1">
      <alignment horizontal="center" vertical="center" wrapText="1"/>
    </xf>
    <xf numFmtId="175" fontId="81" fillId="0" borderId="0" xfId="0" applyNumberFormat="1" applyFont="1" applyAlignment="1">
      <alignment horizontal="center"/>
    </xf>
    <xf numFmtId="175" fontId="81" fillId="6" borderId="3" xfId="0" applyNumberFormat="1" applyFont="1" applyFill="1" applyBorder="1" applyAlignment="1">
      <alignment horizontal="center"/>
    </xf>
    <xf numFmtId="175" fontId="81" fillId="2" borderId="3" xfId="0" applyNumberFormat="1" applyFont="1" applyFill="1" applyBorder="1" applyAlignment="1">
      <alignment horizontal="center"/>
    </xf>
    <xf numFmtId="175" fontId="79" fillId="0" borderId="0" xfId="0" applyNumberFormat="1" applyFont="1" applyAlignment="1">
      <alignment horizontal="center"/>
    </xf>
    <xf numFmtId="175" fontId="79" fillId="0" borderId="0" xfId="0" applyNumberFormat="1" applyFont="1" applyAlignment="1" applyProtection="1">
      <alignment horizontal="center"/>
      <protection locked="0"/>
    </xf>
    <xf numFmtId="175" fontId="81" fillId="0" borderId="0" xfId="0" applyNumberFormat="1" applyFont="1"/>
    <xf numFmtId="49" fontId="78" fillId="0" borderId="0" xfId="0" applyNumberFormat="1" applyFont="1" applyAlignment="1">
      <alignment horizontal="left" vertical="top"/>
    </xf>
    <xf numFmtId="175" fontId="81" fillId="2" borderId="7" xfId="0" applyNumberFormat="1" applyFont="1" applyFill="1" applyBorder="1" applyAlignment="1">
      <alignment horizontal="center"/>
    </xf>
    <xf numFmtId="175" fontId="82" fillId="2" borderId="7" xfId="0" applyNumberFormat="1" applyFont="1" applyFill="1" applyBorder="1" applyAlignment="1">
      <alignment horizontal="center" vertical="center"/>
    </xf>
    <xf numFmtId="175" fontId="85" fillId="2" borderId="3" xfId="0" applyNumberFormat="1" applyFont="1" applyFill="1" applyBorder="1" applyAlignment="1">
      <alignment horizontal="center"/>
    </xf>
    <xf numFmtId="175" fontId="81" fillId="0" borderId="0" xfId="0" applyNumberFormat="1" applyFont="1" applyAlignment="1" applyProtection="1">
      <alignment horizontal="center"/>
      <protection locked="0"/>
    </xf>
    <xf numFmtId="175" fontId="89" fillId="0" borderId="0" xfId="0" applyNumberFormat="1" applyFont="1" applyAlignment="1">
      <alignment horizontal="center"/>
    </xf>
    <xf numFmtId="175" fontId="90" fillId="0" borderId="0" xfId="0" applyNumberFormat="1" applyFont="1" applyAlignment="1">
      <alignment horizontal="center"/>
    </xf>
    <xf numFmtId="175" fontId="90" fillId="0" borderId="0" xfId="0" applyNumberFormat="1" applyFont="1" applyAlignment="1" applyProtection="1">
      <alignment horizontal="center"/>
      <protection locked="0"/>
    </xf>
    <xf numFmtId="175" fontId="90" fillId="2" borderId="3" xfId="0" applyNumberFormat="1" applyFont="1" applyFill="1" applyBorder="1" applyAlignment="1">
      <alignment horizontal="center"/>
    </xf>
    <xf numFmtId="175" fontId="85" fillId="0" borderId="0" xfId="0" applyNumberFormat="1" applyFont="1" applyAlignment="1">
      <alignment horizontal="center"/>
    </xf>
    <xf numFmtId="175" fontId="81" fillId="2" borderId="3" xfId="0" applyNumberFormat="1" applyFont="1" applyFill="1" applyBorder="1" applyAlignment="1">
      <alignment horizontal="center" vertical="center"/>
    </xf>
    <xf numFmtId="175" fontId="81" fillId="0" borderId="0" xfId="0" applyNumberFormat="1" applyFont="1" applyAlignment="1">
      <alignment horizontal="center" vertical="center"/>
    </xf>
    <xf numFmtId="175" fontId="81" fillId="0" borderId="0" xfId="0" applyNumberFormat="1" applyFont="1" applyAlignment="1" applyProtection="1">
      <alignment horizontal="center" vertical="center"/>
      <protection locked="0"/>
    </xf>
    <xf numFmtId="175" fontId="82" fillId="2" borderId="3" xfId="0" applyNumberFormat="1" applyFont="1" applyFill="1" applyBorder="1" applyAlignment="1">
      <alignment horizontal="center"/>
    </xf>
    <xf numFmtId="175" fontId="82" fillId="0" borderId="0" xfId="0" applyNumberFormat="1" applyFont="1" applyAlignment="1">
      <alignment horizontal="center"/>
    </xf>
    <xf numFmtId="175" fontId="83" fillId="0" borderId="0" xfId="0" applyNumberFormat="1" applyFont="1" applyAlignment="1">
      <alignment horizontal="center"/>
    </xf>
    <xf numFmtId="175" fontId="81" fillId="3" borderId="0" xfId="0" applyNumberFormat="1" applyFont="1" applyFill="1" applyAlignment="1">
      <alignment horizontal="center"/>
    </xf>
    <xf numFmtId="175" fontId="82" fillId="3" borderId="0" xfId="0" applyNumberFormat="1" applyFont="1" applyFill="1" applyAlignment="1">
      <alignment horizontal="center"/>
    </xf>
    <xf numFmtId="175" fontId="28" fillId="0" borderId="0" xfId="0" applyNumberFormat="1" applyFont="1" applyAlignment="1">
      <alignment horizontal="center"/>
    </xf>
    <xf numFmtId="175" fontId="81" fillId="5" borderId="3" xfId="0" applyNumberFormat="1" applyFont="1" applyFill="1" applyBorder="1" applyAlignment="1">
      <alignment horizontal="center"/>
    </xf>
    <xf numFmtId="175" fontId="81" fillId="2" borderId="6" xfId="0" applyNumberFormat="1" applyFont="1" applyFill="1" applyBorder="1" applyAlignment="1">
      <alignment horizontal="center"/>
    </xf>
    <xf numFmtId="175" fontId="90" fillId="2" borderId="6" xfId="0" applyNumberFormat="1" applyFont="1" applyFill="1" applyBorder="1" applyAlignment="1">
      <alignment horizontal="center"/>
    </xf>
    <xf numFmtId="175" fontId="79" fillId="0" borderId="0" xfId="0" applyNumberFormat="1" applyFont="1" applyAlignment="1">
      <alignment horizontal="center" vertical="center"/>
    </xf>
    <xf numFmtId="175" fontId="81" fillId="0" borderId="2" xfId="0" applyNumberFormat="1" applyFont="1" applyBorder="1" applyAlignment="1">
      <alignment horizontal="center"/>
    </xf>
    <xf numFmtId="175" fontId="81" fillId="2" borderId="0" xfId="0" applyNumberFormat="1" applyFont="1" applyFill="1" applyAlignment="1">
      <alignment horizontal="center"/>
    </xf>
    <xf numFmtId="175" fontId="85" fillId="2" borderId="0" xfId="0" applyNumberFormat="1" applyFont="1" applyFill="1" applyAlignment="1">
      <alignment horizontal="center"/>
    </xf>
    <xf numFmtId="49" fontId="79" fillId="0" borderId="0" xfId="0" quotePrefix="1" applyNumberFormat="1" applyFont="1" applyAlignment="1">
      <alignment horizontal="justify" vertical="top" wrapText="1"/>
    </xf>
    <xf numFmtId="175" fontId="21" fillId="0" borderId="0" xfId="28" applyNumberFormat="1" applyFont="1" applyAlignment="1" applyProtection="1">
      <alignment horizontal="right"/>
      <protection locked="0"/>
    </xf>
    <xf numFmtId="175" fontId="21" fillId="0" borderId="0" xfId="28" applyNumberFormat="1" applyFont="1" applyAlignment="1">
      <alignment horizontal="right"/>
    </xf>
    <xf numFmtId="175" fontId="90" fillId="2" borderId="0" xfId="0" applyNumberFormat="1" applyFont="1" applyFill="1" applyAlignment="1">
      <alignment horizontal="center"/>
    </xf>
    <xf numFmtId="175" fontId="87" fillId="0" borderId="0" xfId="0" applyNumberFormat="1" applyFont="1" applyAlignment="1">
      <alignment horizontal="center"/>
    </xf>
    <xf numFmtId="175" fontId="90" fillId="0" borderId="0" xfId="0" applyNumberFormat="1" applyFont="1" applyAlignment="1">
      <alignment horizontal="center" vertical="center"/>
    </xf>
    <xf numFmtId="175" fontId="90" fillId="8" borderId="0" xfId="0" applyNumberFormat="1" applyFont="1" applyFill="1" applyAlignment="1">
      <alignment horizontal="center"/>
    </xf>
    <xf numFmtId="175" fontId="90" fillId="2" borderId="3" xfId="0" applyNumberFormat="1" applyFont="1" applyFill="1" applyBorder="1" applyAlignment="1">
      <alignment horizontal="center" vertical="center"/>
    </xf>
    <xf numFmtId="175" fontId="81" fillId="2" borderId="6" xfId="0" applyNumberFormat="1" applyFont="1" applyFill="1" applyBorder="1" applyAlignment="1">
      <alignment horizontal="center" vertical="center"/>
    </xf>
    <xf numFmtId="175" fontId="90" fillId="0" borderId="0" xfId="0" applyNumberFormat="1" applyFont="1" applyAlignment="1" applyProtection="1">
      <alignment horizontal="center" vertical="center"/>
      <protection locked="0"/>
    </xf>
    <xf numFmtId="0" fontId="82" fillId="3" borderId="0" xfId="20" applyFont="1" applyFill="1" applyAlignment="1">
      <alignment horizontal="left" vertical="top"/>
    </xf>
    <xf numFmtId="0" fontId="82" fillId="3" borderId="0" xfId="20" applyFont="1" applyFill="1" applyAlignment="1">
      <alignment horizontal="justify" vertical="top" wrapText="1"/>
    </xf>
    <xf numFmtId="0" fontId="82" fillId="3" borderId="0" xfId="20" applyFont="1" applyFill="1" applyAlignment="1">
      <alignment horizontal="center" wrapText="1"/>
    </xf>
    <xf numFmtId="175" fontId="82" fillId="3" borderId="0" xfId="20" applyNumberFormat="1" applyFont="1" applyFill="1" applyAlignment="1">
      <alignment horizontal="center" wrapText="1"/>
    </xf>
    <xf numFmtId="175" fontId="81" fillId="3" borderId="0" xfId="20" applyNumberFormat="1" applyFont="1" applyFill="1" applyAlignment="1">
      <alignment horizontal="center" wrapText="1" shrinkToFit="1"/>
    </xf>
    <xf numFmtId="0" fontId="82" fillId="0" borderId="0" xfId="20" applyFont="1" applyAlignment="1">
      <alignment horizontal="left" vertical="top"/>
    </xf>
    <xf numFmtId="0" fontId="81" fillId="0" borderId="0" xfId="20" applyFont="1" applyAlignment="1">
      <alignment horizontal="justify" vertical="top" wrapText="1"/>
    </xf>
    <xf numFmtId="0" fontId="82" fillId="0" borderId="0" xfId="20" applyFont="1" applyAlignment="1">
      <alignment horizontal="center" wrapText="1"/>
    </xf>
    <xf numFmtId="175" fontId="82" fillId="0" borderId="0" xfId="20" applyNumberFormat="1" applyFont="1" applyAlignment="1">
      <alignment horizontal="center" wrapText="1"/>
    </xf>
    <xf numFmtId="175" fontId="81" fillId="0" borderId="0" xfId="20" applyNumberFormat="1" applyFont="1" applyAlignment="1">
      <alignment horizontal="center" wrapText="1" shrinkToFit="1"/>
    </xf>
    <xf numFmtId="0" fontId="81" fillId="0" borderId="0" xfId="20" applyFont="1" applyAlignment="1">
      <alignment horizontal="center" wrapText="1"/>
    </xf>
    <xf numFmtId="175" fontId="81" fillId="0" borderId="0" xfId="20" applyNumberFormat="1" applyFont="1" applyAlignment="1">
      <alignment horizontal="center" wrapText="1"/>
    </xf>
    <xf numFmtId="0" fontId="81" fillId="0" borderId="0" xfId="20" applyFont="1" applyAlignment="1">
      <alignment horizontal="center"/>
    </xf>
    <xf numFmtId="175" fontId="81" fillId="0" borderId="0" xfId="20" applyNumberFormat="1" applyFont="1" applyAlignment="1">
      <alignment horizontal="center"/>
    </xf>
    <xf numFmtId="0" fontId="81" fillId="0" borderId="0" xfId="20" applyFont="1" applyAlignment="1">
      <alignment horizontal="justify" vertical="top" wrapText="1" shrinkToFit="1"/>
    </xf>
    <xf numFmtId="175" fontId="81" fillId="0" borderId="0" xfId="20" applyNumberFormat="1" applyFont="1" applyAlignment="1" applyProtection="1">
      <alignment horizontal="center"/>
      <protection locked="0"/>
    </xf>
    <xf numFmtId="1" fontId="82" fillId="0" borderId="0" xfId="20" applyNumberFormat="1" applyFont="1" applyAlignment="1">
      <alignment horizontal="left" vertical="top"/>
    </xf>
    <xf numFmtId="0" fontId="82" fillId="2" borderId="3" xfId="20" applyFont="1" applyFill="1" applyBorder="1" applyAlignment="1">
      <alignment horizontal="left" vertical="top"/>
    </xf>
    <xf numFmtId="0" fontId="82" fillId="2" borderId="3" xfId="20" applyFont="1" applyFill="1" applyBorder="1" applyAlignment="1">
      <alignment horizontal="justify" vertical="top" wrapText="1" shrinkToFit="1"/>
    </xf>
    <xf numFmtId="0" fontId="82" fillId="2" borderId="3" xfId="20" applyFont="1" applyFill="1" applyBorder="1" applyAlignment="1">
      <alignment horizontal="center" wrapText="1" shrinkToFit="1"/>
    </xf>
    <xf numFmtId="175" fontId="82" fillId="2" borderId="3" xfId="20" applyNumberFormat="1" applyFont="1" applyFill="1" applyBorder="1" applyAlignment="1">
      <alignment horizontal="center" wrapText="1" shrinkToFit="1"/>
    </xf>
    <xf numFmtId="0" fontId="82" fillId="0" borderId="0" xfId="20" applyFont="1" applyAlignment="1">
      <alignment horizontal="justify" vertical="top" wrapText="1" shrinkToFit="1"/>
    </xf>
    <xf numFmtId="0" fontId="82" fillId="0" borderId="0" xfId="20" applyFont="1" applyAlignment="1">
      <alignment horizontal="center" wrapText="1" shrinkToFit="1"/>
    </xf>
    <xf numFmtId="175" fontId="82" fillId="0" borderId="0" xfId="20" applyNumberFormat="1" applyFont="1" applyAlignment="1">
      <alignment horizontal="center" wrapText="1" shrinkToFit="1"/>
    </xf>
    <xf numFmtId="2" fontId="82" fillId="0" borderId="0" xfId="9" applyNumberFormat="1" applyFont="1" applyAlignment="1">
      <alignment horizontal="left" vertical="top"/>
    </xf>
    <xf numFmtId="2" fontId="81" fillId="0" borderId="0" xfId="9" applyNumberFormat="1" applyFont="1" applyAlignment="1">
      <alignment horizontal="justify" vertical="top" wrapText="1"/>
    </xf>
    <xf numFmtId="2" fontId="81" fillId="0" borderId="0" xfId="9" applyNumberFormat="1" applyFont="1" applyAlignment="1">
      <alignment horizontal="center"/>
    </xf>
    <xf numFmtId="165" fontId="81" fillId="0" borderId="0" xfId="9" applyNumberFormat="1" applyFont="1" applyAlignment="1">
      <alignment horizontal="center"/>
    </xf>
    <xf numFmtId="175" fontId="81" fillId="0" borderId="0" xfId="9" applyNumberFormat="1" applyFont="1" applyAlignment="1">
      <alignment horizontal="center"/>
    </xf>
    <xf numFmtId="2" fontId="82" fillId="0" borderId="0" xfId="9" applyNumberFormat="1" applyFont="1" applyAlignment="1">
      <alignment horizontal="justify" vertical="top" wrapText="1"/>
    </xf>
    <xf numFmtId="175" fontId="81" fillId="0" borderId="0" xfId="9" applyNumberFormat="1" applyFont="1" applyAlignment="1" applyProtection="1">
      <alignment horizontal="center"/>
      <protection locked="0"/>
    </xf>
    <xf numFmtId="0" fontId="82" fillId="2" borderId="3" xfId="9" applyFont="1" applyFill="1" applyBorder="1" applyAlignment="1">
      <alignment horizontal="left" vertical="top"/>
    </xf>
    <xf numFmtId="0" fontId="82" fillId="2" borderId="3" xfId="9" applyFont="1" applyFill="1" applyBorder="1" applyAlignment="1">
      <alignment horizontal="justify" vertical="top" wrapText="1" shrinkToFit="1"/>
    </xf>
    <xf numFmtId="0" fontId="82" fillId="2" borderId="3" xfId="9" applyFont="1" applyFill="1" applyBorder="1" applyAlignment="1">
      <alignment horizontal="center" wrapText="1" shrinkToFit="1"/>
    </xf>
    <xf numFmtId="175" fontId="82" fillId="2" borderId="3" xfId="9" applyNumberFormat="1" applyFont="1" applyFill="1" applyBorder="1" applyAlignment="1">
      <alignment horizontal="center" wrapText="1" shrinkToFit="1"/>
    </xf>
    <xf numFmtId="0" fontId="82" fillId="0" borderId="0" xfId="9" applyFont="1" applyAlignment="1">
      <alignment horizontal="left" vertical="top"/>
    </xf>
    <xf numFmtId="0" fontId="82" fillId="0" borderId="0" xfId="9" applyFont="1" applyAlignment="1">
      <alignment horizontal="justify" vertical="top" wrapText="1" shrinkToFit="1"/>
    </xf>
    <xf numFmtId="0" fontId="82" fillId="0" borderId="0" xfId="9" applyFont="1" applyAlignment="1">
      <alignment horizontal="center" wrapText="1" shrinkToFit="1"/>
    </xf>
    <xf numFmtId="175" fontId="82" fillId="0" borderId="0" xfId="9" applyNumberFormat="1" applyFont="1" applyAlignment="1">
      <alignment horizontal="center" wrapText="1" shrinkToFit="1"/>
    </xf>
    <xf numFmtId="175" fontId="90" fillId="0" borderId="0" xfId="0" applyNumberFormat="1" applyFont="1" applyAlignment="1">
      <alignment horizontal="center" wrapText="1"/>
    </xf>
    <xf numFmtId="175" fontId="79" fillId="0" borderId="0" xfId="28" applyNumberFormat="1" applyFont="1" applyAlignment="1" applyProtection="1">
      <alignment horizontal="center"/>
      <protection locked="0"/>
    </xf>
    <xf numFmtId="175" fontId="79" fillId="0" borderId="0" xfId="28" applyNumberFormat="1" applyFont="1" applyAlignment="1">
      <alignment horizontal="center"/>
    </xf>
    <xf numFmtId="175" fontId="81" fillId="2" borderId="0" xfId="4" applyNumberFormat="1" applyFont="1" applyFill="1" applyAlignment="1">
      <alignment horizontal="center"/>
    </xf>
    <xf numFmtId="175" fontId="81" fillId="0" borderId="0" xfId="4" applyNumberFormat="1" applyFont="1" applyAlignment="1">
      <alignment horizontal="center"/>
    </xf>
    <xf numFmtId="175" fontId="81" fillId="3" borderId="0" xfId="4" applyNumberFormat="1" applyFont="1" applyFill="1" applyAlignment="1">
      <alignment horizontal="center"/>
    </xf>
    <xf numFmtId="175" fontId="81" fillId="0" borderId="0" xfId="4" applyNumberFormat="1" applyFont="1" applyAlignment="1" applyProtection="1">
      <alignment horizontal="center"/>
      <protection locked="0"/>
    </xf>
    <xf numFmtId="175" fontId="85" fillId="0" borderId="0" xfId="4" applyNumberFormat="1" applyFont="1" applyAlignment="1">
      <alignment horizontal="center" vertical="center"/>
    </xf>
    <xf numFmtId="175" fontId="100" fillId="2" borderId="3" xfId="4" applyNumberFormat="1" applyFont="1" applyFill="1" applyBorder="1" applyAlignment="1">
      <alignment horizontal="center"/>
    </xf>
    <xf numFmtId="175" fontId="82" fillId="2" borderId="3" xfId="4" applyNumberFormat="1" applyFont="1" applyFill="1" applyBorder="1" applyAlignment="1">
      <alignment horizontal="center"/>
    </xf>
    <xf numFmtId="0" fontId="26" fillId="7" borderId="4" xfId="0" applyFont="1" applyFill="1" applyBorder="1" applyAlignment="1">
      <alignment horizontal="left" vertical="center" wrapText="1"/>
    </xf>
    <xf numFmtId="175" fontId="26" fillId="7" borderId="4" xfId="0" applyNumberFormat="1" applyFont="1" applyFill="1" applyBorder="1" applyAlignment="1">
      <alignment horizontal="center" vertical="center" wrapText="1"/>
    </xf>
    <xf numFmtId="0" fontId="45" fillId="0" borderId="0" xfId="30" applyFont="1"/>
    <xf numFmtId="0" fontId="19" fillId="0" borderId="0" xfId="30" applyFont="1" applyAlignment="1">
      <alignment wrapText="1"/>
    </xf>
    <xf numFmtId="0" fontId="19" fillId="0" borderId="0" xfId="30" applyFont="1" applyAlignment="1">
      <alignment horizontal="justify" vertical="justify" wrapText="1"/>
    </xf>
    <xf numFmtId="4" fontId="21" fillId="0" borderId="0" xfId="30" applyNumberFormat="1" applyFont="1" applyAlignment="1">
      <alignment horizontal="right"/>
    </xf>
    <xf numFmtId="175" fontId="21" fillId="0" borderId="0" xfId="30" applyNumberFormat="1" applyFont="1" applyAlignment="1">
      <alignment horizontal="right"/>
    </xf>
    <xf numFmtId="49" fontId="32" fillId="0" borderId="0" xfId="30" applyNumberFormat="1" applyFont="1" applyAlignment="1">
      <alignment horizontal="left" wrapText="1"/>
    </xf>
    <xf numFmtId="0" fontId="32" fillId="0" borderId="0" xfId="30" applyFont="1" applyAlignment="1">
      <alignment horizontal="center" wrapText="1"/>
    </xf>
    <xf numFmtId="4" fontId="32" fillId="0" borderId="0" xfId="30" applyNumberFormat="1" applyFont="1" applyAlignment="1">
      <alignment horizontal="right" wrapText="1"/>
    </xf>
    <xf numFmtId="175" fontId="32" fillId="0" borderId="0" xfId="30" applyNumberFormat="1" applyFont="1" applyAlignment="1">
      <alignment horizontal="right" wrapText="1"/>
    </xf>
    <xf numFmtId="0" fontId="32" fillId="0" borderId="0" xfId="30" applyFont="1" applyAlignment="1">
      <alignment horizontal="justify" wrapText="1"/>
    </xf>
    <xf numFmtId="1" fontId="32" fillId="0" borderId="0" xfId="30" applyNumberFormat="1" applyFont="1" applyAlignment="1">
      <alignment horizontal="justify" wrapText="1"/>
    </xf>
    <xf numFmtId="167" fontId="32" fillId="0" borderId="0" xfId="30" applyNumberFormat="1" applyFont="1" applyAlignment="1">
      <alignment horizontal="justify" wrapText="1"/>
    </xf>
    <xf numFmtId="0" fontId="21" fillId="0" borderId="0" xfId="30" applyFont="1" applyAlignment="1">
      <alignment horizontal="justify" wrapText="1"/>
    </xf>
    <xf numFmtId="0" fontId="32" fillId="0" borderId="0" xfId="30" applyFont="1" applyAlignment="1">
      <alignment horizontal="justify" vertical="justify" wrapText="1"/>
    </xf>
    <xf numFmtId="0" fontId="21" fillId="0" borderId="0" xfId="30" applyFont="1" applyAlignment="1">
      <alignment wrapText="1"/>
    </xf>
    <xf numFmtId="0" fontId="44" fillId="0" borderId="0" xfId="30" applyFont="1" applyAlignment="1">
      <alignment horizontal="justify" vertical="justify" wrapText="1"/>
    </xf>
    <xf numFmtId="0" fontId="21" fillId="0" borderId="0" xfId="30" applyFont="1" applyAlignment="1">
      <alignment horizontal="justify"/>
    </xf>
    <xf numFmtId="0" fontId="44" fillId="0" borderId="0" xfId="30" applyFont="1" applyAlignment="1">
      <alignment horizontal="justify" vertical="top" wrapText="1"/>
    </xf>
    <xf numFmtId="175" fontId="21" fillId="0" borderId="0" xfId="30" applyNumberFormat="1" applyFont="1" applyAlignment="1">
      <alignment horizontal="center"/>
    </xf>
    <xf numFmtId="0" fontId="21" fillId="0" borderId="0" xfId="30" applyFont="1" applyAlignment="1">
      <alignment horizontal="justify" vertical="justify" wrapText="1"/>
    </xf>
    <xf numFmtId="0" fontId="21" fillId="0" borderId="0" xfId="30" applyFont="1" applyAlignment="1">
      <alignment horizontal="justify" vertical="justify"/>
    </xf>
    <xf numFmtId="0" fontId="21" fillId="0" borderId="0" xfId="30" applyFont="1" applyAlignment="1">
      <alignment horizontal="center" wrapText="1"/>
    </xf>
    <xf numFmtId="4" fontId="21" fillId="0" borderId="0" xfId="30" applyNumberFormat="1" applyFont="1" applyAlignment="1">
      <alignment horizontal="right" wrapText="1"/>
    </xf>
    <xf numFmtId="175" fontId="21" fillId="0" borderId="0" xfId="30" applyNumberFormat="1" applyFont="1" applyAlignment="1" applyProtection="1">
      <alignment horizontal="right"/>
      <protection locked="0"/>
    </xf>
    <xf numFmtId="0" fontId="19" fillId="0" borderId="0" xfId="30" applyFont="1" applyAlignment="1">
      <alignment horizontal="justify" vertical="justify"/>
    </xf>
    <xf numFmtId="175" fontId="21" fillId="0" borderId="0" xfId="30" applyNumberFormat="1" applyFont="1"/>
    <xf numFmtId="4" fontId="29" fillId="0" borderId="0" xfId="30" applyNumberFormat="1" applyFont="1" applyAlignment="1">
      <alignment horizontal="right"/>
    </xf>
    <xf numFmtId="0" fontId="19" fillId="0" borderId="8" xfId="30" applyFont="1" applyBorder="1" applyAlignment="1">
      <alignment wrapText="1"/>
    </xf>
    <xf numFmtId="0" fontId="19" fillId="0" borderId="8" xfId="30" applyFont="1" applyBorder="1" applyAlignment="1">
      <alignment horizontal="justify" vertical="justify" wrapText="1"/>
    </xf>
    <xf numFmtId="0" fontId="19" fillId="0" borderId="8" xfId="30" applyFont="1" applyBorder="1" applyAlignment="1">
      <alignment horizontal="center"/>
    </xf>
    <xf numFmtId="4" fontId="19" fillId="0" borderId="8" xfId="30" applyNumberFormat="1" applyFont="1" applyBorder="1" applyAlignment="1">
      <alignment horizontal="right"/>
    </xf>
    <xf numFmtId="175" fontId="19" fillId="0" borderId="8" xfId="30" applyNumberFormat="1" applyFont="1" applyBorder="1" applyAlignment="1">
      <alignment horizontal="right"/>
    </xf>
    <xf numFmtId="2" fontId="19" fillId="0" borderId="0" xfId="30" applyNumberFormat="1" applyFont="1"/>
    <xf numFmtId="0" fontId="19" fillId="0" borderId="0" xfId="30" applyFont="1"/>
    <xf numFmtId="0" fontId="19" fillId="0" borderId="0" xfId="30" applyFont="1" applyAlignment="1">
      <alignment horizontal="center"/>
    </xf>
    <xf numFmtId="4" fontId="19" fillId="0" borderId="0" xfId="30" applyNumberFormat="1" applyFont="1" applyAlignment="1">
      <alignment horizontal="right"/>
    </xf>
    <xf numFmtId="175" fontId="19" fillId="0" borderId="0" xfId="30" applyNumberFormat="1" applyFont="1" applyAlignment="1">
      <alignment horizontal="right"/>
    </xf>
    <xf numFmtId="175" fontId="21" fillId="0" borderId="0" xfId="30" applyNumberFormat="1" applyFont="1" applyAlignment="1">
      <alignment horizontal="right" wrapText="1"/>
    </xf>
    <xf numFmtId="2" fontId="21" fillId="0" borderId="0" xfId="30" applyNumberFormat="1" applyFont="1"/>
    <xf numFmtId="0" fontId="21" fillId="0" borderId="0" xfId="30" applyFont="1" applyAlignment="1">
      <alignment horizontal="justify" vertical="top" wrapText="1"/>
    </xf>
    <xf numFmtId="175" fontId="21" fillId="0" borderId="0" xfId="30" applyNumberFormat="1" applyFont="1" applyAlignment="1" applyProtection="1">
      <alignment horizontal="right" wrapText="1"/>
      <protection locked="0"/>
    </xf>
    <xf numFmtId="0" fontId="19" fillId="0" borderId="0" xfId="30" applyFont="1" applyAlignment="1">
      <alignment horizontal="center" wrapText="1"/>
    </xf>
    <xf numFmtId="4" fontId="19" fillId="0" borderId="0" xfId="30" applyNumberFormat="1" applyFont="1" applyAlignment="1">
      <alignment horizontal="right" wrapText="1"/>
    </xf>
    <xf numFmtId="175" fontId="19" fillId="0" borderId="0" xfId="30" applyNumberFormat="1" applyFont="1" applyAlignment="1">
      <alignment horizontal="right" wrapText="1"/>
    </xf>
    <xf numFmtId="4" fontId="21" fillId="0" borderId="0" xfId="24" applyNumberFormat="1" applyFont="1" applyFill="1" applyBorder="1" applyAlignment="1" applyProtection="1">
      <alignment horizontal="right"/>
    </xf>
    <xf numFmtId="175" fontId="21" fillId="0" borderId="0" xfId="19" applyNumberFormat="1" applyFont="1" applyAlignment="1" applyProtection="1">
      <alignment horizontal="right"/>
      <protection locked="0"/>
    </xf>
    <xf numFmtId="4" fontId="21" fillId="0" borderId="0" xfId="30" applyNumberFormat="1" applyFont="1" applyAlignment="1">
      <alignment horizontal="left" wrapText="1"/>
    </xf>
    <xf numFmtId="0" fontId="43" fillId="0" borderId="0" xfId="26" applyFont="1" applyAlignment="1">
      <alignment horizontal="right"/>
    </xf>
    <xf numFmtId="0" fontId="43" fillId="0" borderId="0" xfId="26" applyFont="1"/>
    <xf numFmtId="175" fontId="21" fillId="0" borderId="0" xfId="26" applyNumberFormat="1" applyFont="1"/>
    <xf numFmtId="175" fontId="21" fillId="7" borderId="0" xfId="26" applyNumberFormat="1" applyFont="1" applyFill="1" applyAlignment="1">
      <alignment wrapText="1"/>
    </xf>
    <xf numFmtId="175" fontId="21" fillId="7" borderId="0" xfId="26" applyNumberFormat="1" applyFont="1" applyFill="1"/>
    <xf numFmtId="1" fontId="19" fillId="7" borderId="0" xfId="26" applyNumberFormat="1" applyFont="1" applyFill="1" applyAlignment="1">
      <alignment horizontal="center" vertical="center"/>
    </xf>
    <xf numFmtId="0" fontId="21" fillId="0" borderId="0" xfId="26" applyFont="1" applyAlignment="1">
      <alignment horizontal="center" wrapText="1"/>
    </xf>
    <xf numFmtId="1" fontId="21" fillId="0" borderId="0" xfId="26" applyNumberFormat="1" applyFont="1" applyAlignment="1">
      <alignment horizontal="right"/>
    </xf>
    <xf numFmtId="175" fontId="21" fillId="0" borderId="0" xfId="26" applyNumberFormat="1" applyFont="1" applyProtection="1">
      <protection locked="0"/>
    </xf>
    <xf numFmtId="0" fontId="21" fillId="0" borderId="0" xfId="26" quotePrefix="1" applyFont="1" applyAlignment="1">
      <alignment horizontal="justify" vertical="top" wrapText="1"/>
    </xf>
    <xf numFmtId="175" fontId="21" fillId="0" borderId="0" xfId="26" applyNumberFormat="1" applyFont="1" applyAlignment="1">
      <alignment wrapText="1"/>
    </xf>
    <xf numFmtId="0" fontId="21" fillId="0" borderId="0" xfId="26" applyFont="1" applyAlignment="1">
      <alignment horizontal="right" vertical="center"/>
    </xf>
    <xf numFmtId="0" fontId="21" fillId="0" borderId="0" xfId="26" applyFont="1" applyAlignment="1">
      <alignment horizontal="right" vertical="center" wrapText="1"/>
    </xf>
    <xf numFmtId="0" fontId="21" fillId="0" borderId="0" xfId="26" applyFont="1" applyAlignment="1">
      <alignment horizontal="right" wrapText="1"/>
    </xf>
    <xf numFmtId="0" fontId="21" fillId="0" borderId="0" xfId="26" applyFont="1" applyAlignment="1">
      <alignment horizontal="center" vertical="center" wrapText="1"/>
    </xf>
    <xf numFmtId="175" fontId="21" fillId="0" borderId="0" xfId="26" applyNumberFormat="1" applyFont="1" applyAlignment="1" applyProtection="1">
      <alignment wrapText="1"/>
      <protection locked="0"/>
    </xf>
    <xf numFmtId="1" fontId="21" fillId="7" borderId="3" xfId="26" applyNumberFormat="1" applyFont="1" applyFill="1" applyBorder="1" applyAlignment="1">
      <alignment horizontal="center" vertical="top"/>
    </xf>
    <xf numFmtId="0" fontId="19" fillId="7" borderId="3" xfId="26" applyFont="1" applyFill="1" applyBorder="1" applyAlignment="1">
      <alignment horizontal="justify" vertical="top" wrapText="1"/>
    </xf>
    <xf numFmtId="0" fontId="21" fillId="7" borderId="3" xfId="26" applyFont="1" applyFill="1" applyBorder="1" applyAlignment="1">
      <alignment horizontal="center"/>
    </xf>
    <xf numFmtId="4" fontId="21" fillId="7" borderId="3" xfId="26" applyNumberFormat="1" applyFont="1" applyFill="1" applyBorder="1" applyAlignment="1">
      <alignment horizontal="right"/>
    </xf>
    <xf numFmtId="175" fontId="21" fillId="7" borderId="3" xfId="26" applyNumberFormat="1" applyFont="1" applyFill="1" applyBorder="1"/>
    <xf numFmtId="175" fontId="19" fillId="7" borderId="3" xfId="26" applyNumberFormat="1" applyFont="1" applyFill="1" applyBorder="1"/>
    <xf numFmtId="0" fontId="21" fillId="10" borderId="0" xfId="26" applyFont="1" applyFill="1" applyAlignment="1">
      <alignment horizontal="center" vertical="center" wrapText="1"/>
    </xf>
    <xf numFmtId="0" fontId="21" fillId="10" borderId="0" xfId="26" applyFont="1" applyFill="1" applyAlignment="1">
      <alignment horizontal="center"/>
    </xf>
    <xf numFmtId="1" fontId="21" fillId="0" borderId="3" xfId="26" applyNumberFormat="1" applyFont="1" applyBorder="1" applyAlignment="1">
      <alignment horizontal="center" vertical="top"/>
    </xf>
    <xf numFmtId="0" fontId="21" fillId="0" borderId="3" xfId="26" applyFont="1" applyBorder="1" applyAlignment="1">
      <alignment horizontal="justify" vertical="top" wrapText="1"/>
    </xf>
    <xf numFmtId="0" fontId="21" fillId="0" borderId="3" xfId="26" applyFont="1" applyBorder="1" applyAlignment="1">
      <alignment horizontal="center"/>
    </xf>
    <xf numFmtId="4" fontId="21" fillId="0" borderId="3" xfId="26" applyNumberFormat="1" applyFont="1" applyBorder="1" applyAlignment="1">
      <alignment horizontal="right"/>
    </xf>
    <xf numFmtId="175" fontId="21" fillId="0" borderId="3" xfId="26" applyNumberFormat="1" applyFont="1" applyBorder="1"/>
    <xf numFmtId="0" fontId="19" fillId="7" borderId="0" xfId="26" applyFont="1" applyFill="1" applyAlignment="1">
      <alignment horizontal="center"/>
    </xf>
    <xf numFmtId="4" fontId="19" fillId="7" borderId="0" xfId="26" applyNumberFormat="1" applyFont="1" applyFill="1" applyAlignment="1">
      <alignment horizontal="right"/>
    </xf>
    <xf numFmtId="175" fontId="19" fillId="7" borderId="0" xfId="26" applyNumberFormat="1" applyFont="1" applyFill="1" applyAlignment="1">
      <alignment wrapText="1"/>
    </xf>
    <xf numFmtId="175" fontId="19" fillId="7" borderId="0" xfId="26" applyNumberFormat="1" applyFont="1" applyFill="1"/>
    <xf numFmtId="0" fontId="19" fillId="0" borderId="0" xfId="26" applyFont="1" applyAlignment="1">
      <alignment horizontal="right"/>
    </xf>
    <xf numFmtId="0" fontId="19" fillId="0" borderId="0" xfId="26" applyFont="1"/>
    <xf numFmtId="0" fontId="21" fillId="0" borderId="0" xfId="26" applyFont="1" applyAlignment="1">
      <alignment horizontal="center" vertical="center"/>
    </xf>
    <xf numFmtId="0" fontId="21" fillId="0" borderId="0" xfId="26" applyFont="1" applyAlignment="1">
      <alignment horizontal="justify" vertical="top"/>
    </xf>
    <xf numFmtId="0" fontId="21" fillId="0" borderId="0" xfId="26" applyFont="1" applyAlignment="1">
      <alignment horizontal="left" vertical="center"/>
    </xf>
    <xf numFmtId="4" fontId="21" fillId="0" borderId="0" xfId="26" applyNumberFormat="1" applyFont="1" applyAlignment="1">
      <alignment horizontal="left"/>
    </xf>
    <xf numFmtId="1" fontId="19" fillId="7" borderId="0" xfId="26" applyNumberFormat="1" applyFont="1" applyFill="1" applyAlignment="1">
      <alignment horizontal="center" vertical="top"/>
    </xf>
    <xf numFmtId="1" fontId="21" fillId="0" borderId="10" xfId="26" applyNumberFormat="1" applyFont="1" applyBorder="1" applyAlignment="1">
      <alignment horizontal="center" vertical="top"/>
    </xf>
    <xf numFmtId="4" fontId="21" fillId="0" borderId="11" xfId="26" applyNumberFormat="1" applyFont="1" applyBorder="1" applyAlignment="1">
      <alignment horizontal="right"/>
    </xf>
    <xf numFmtId="175" fontId="21" fillId="0" borderId="12" xfId="26" applyNumberFormat="1" applyFont="1" applyBorder="1"/>
    <xf numFmtId="175" fontId="26" fillId="7" borderId="4" xfId="0" applyNumberFormat="1" applyFont="1" applyFill="1" applyBorder="1" applyAlignment="1">
      <alignment horizontal="center" vertical="top" wrapText="1"/>
    </xf>
    <xf numFmtId="175" fontId="21" fillId="7" borderId="0" xfId="30" applyNumberFormat="1" applyFont="1" applyFill="1" applyAlignment="1">
      <alignment horizontal="center"/>
    </xf>
    <xf numFmtId="175" fontId="21" fillId="0" borderId="0" xfId="32" applyNumberFormat="1" applyFont="1" applyAlignment="1">
      <alignment horizontal="center" wrapText="1"/>
    </xf>
    <xf numFmtId="175" fontId="28" fillId="0" borderId="0" xfId="30" applyNumberFormat="1" applyFont="1" applyAlignment="1">
      <alignment horizontal="center"/>
    </xf>
    <xf numFmtId="175" fontId="79" fillId="0" borderId="0" xfId="32" applyNumberFormat="1" applyFont="1" applyAlignment="1" applyProtection="1">
      <alignment horizontal="right" wrapText="1"/>
      <protection locked="0"/>
    </xf>
    <xf numFmtId="175" fontId="81" fillId="0" borderId="0" xfId="0" applyNumberFormat="1" applyFont="1" applyAlignment="1">
      <alignment horizontal="right"/>
    </xf>
    <xf numFmtId="175" fontId="79" fillId="0" borderId="0" xfId="0" applyNumberFormat="1" applyFont="1"/>
    <xf numFmtId="175" fontId="79" fillId="0" borderId="0" xfId="31" applyNumberFormat="1" applyFont="1" applyAlignment="1" applyProtection="1">
      <alignment horizontal="right" wrapText="1"/>
      <protection locked="0"/>
    </xf>
    <xf numFmtId="175" fontId="21" fillId="0" borderId="13" xfId="32" applyNumberFormat="1" applyFont="1" applyBorder="1" applyAlignment="1">
      <alignment horizontal="center" wrapText="1"/>
    </xf>
    <xf numFmtId="175" fontId="28" fillId="0" borderId="13" xfId="30" applyNumberFormat="1" applyFont="1" applyBorder="1" applyAlignment="1">
      <alignment horizontal="center"/>
    </xf>
    <xf numFmtId="175" fontId="19" fillId="0" borderId="0" xfId="32" applyNumberFormat="1" applyFont="1" applyAlignment="1">
      <alignment horizontal="center" wrapText="1"/>
    </xf>
    <xf numFmtId="175" fontId="27" fillId="0" borderId="0" xfId="30" applyNumberFormat="1" applyFont="1" applyAlignment="1">
      <alignment horizontal="center"/>
    </xf>
    <xf numFmtId="175" fontId="21" fillId="0" borderId="0" xfId="0" applyNumberFormat="1" applyFont="1" applyAlignment="1">
      <alignment horizontal="center"/>
    </xf>
    <xf numFmtId="175" fontId="21" fillId="0" borderId="0" xfId="0" applyNumberFormat="1" applyFont="1"/>
    <xf numFmtId="175" fontId="21" fillId="0" borderId="0" xfId="18" applyNumberFormat="1" applyFont="1" applyAlignment="1">
      <alignment horizontal="right"/>
    </xf>
    <xf numFmtId="175" fontId="21" fillId="0" borderId="0" xfId="33" applyNumberFormat="1" applyFont="1"/>
    <xf numFmtId="175" fontId="21" fillId="0" borderId="0" xfId="0" applyNumberFormat="1" applyFont="1" applyAlignment="1">
      <alignment wrapText="1"/>
    </xf>
    <xf numFmtId="175" fontId="21" fillId="0" borderId="0" xfId="0" applyNumberFormat="1" applyFont="1" applyAlignment="1">
      <alignment horizontal="justify" wrapText="1"/>
    </xf>
    <xf numFmtId="175" fontId="21" fillId="0" borderId="13" xfId="0" applyNumberFormat="1" applyFont="1" applyBorder="1" applyAlignment="1">
      <alignment horizontal="center"/>
    </xf>
    <xf numFmtId="175" fontId="19" fillId="0" borderId="0" xfId="0" applyNumberFormat="1" applyFont="1" applyAlignment="1">
      <alignment horizontal="center"/>
    </xf>
    <xf numFmtId="175" fontId="21" fillId="0" borderId="0" xfId="22" applyNumberFormat="1" applyFont="1" applyBorder="1" applyAlignment="1"/>
    <xf numFmtId="175" fontId="19" fillId="0" borderId="0" xfId="22" applyNumberFormat="1" applyFont="1" applyBorder="1" applyAlignment="1"/>
    <xf numFmtId="175" fontId="21" fillId="0" borderId="0" xfId="18" applyNumberFormat="1" applyFont="1"/>
    <xf numFmtId="175" fontId="21" fillId="0" borderId="0" xfId="22" applyNumberFormat="1" applyFont="1" applyAlignment="1"/>
    <xf numFmtId="175" fontId="19" fillId="0" borderId="0" xfId="22" applyNumberFormat="1" applyFont="1" applyAlignment="1"/>
    <xf numFmtId="175" fontId="21" fillId="0" borderId="0" xfId="0" applyNumberFormat="1" applyFont="1" applyAlignment="1" applyProtection="1">
      <alignment horizontal="center"/>
      <protection locked="0"/>
    </xf>
    <xf numFmtId="0" fontId="21" fillId="0" borderId="0" xfId="58" applyFont="1" applyAlignment="1">
      <alignment horizontal="center"/>
    </xf>
    <xf numFmtId="175" fontId="21" fillId="0" borderId="0" xfId="29" applyNumberFormat="1" applyFont="1" applyAlignment="1">
      <alignment horizontal="center"/>
    </xf>
    <xf numFmtId="175" fontId="21" fillId="0" borderId="0" xfId="29" applyNumberFormat="1" applyFont="1" applyAlignment="1" applyProtection="1">
      <alignment horizontal="center"/>
      <protection locked="0"/>
    </xf>
    <xf numFmtId="49" fontId="21" fillId="0" borderId="0" xfId="58" applyNumberFormat="1" applyFont="1" applyAlignment="1">
      <alignment horizontal="center" vertical="top"/>
    </xf>
    <xf numFmtId="0" fontId="21" fillId="0" borderId="0" xfId="58" applyFont="1" applyAlignment="1">
      <alignment horizontal="justify" vertical="top" wrapText="1"/>
    </xf>
    <xf numFmtId="4" fontId="21" fillId="0" borderId="0" xfId="58" applyNumberFormat="1" applyFont="1" applyAlignment="1">
      <alignment horizontal="center"/>
    </xf>
    <xf numFmtId="175" fontId="21" fillId="0" borderId="0" xfId="58" applyNumberFormat="1" applyFont="1" applyAlignment="1">
      <alignment horizontal="center"/>
    </xf>
    <xf numFmtId="175" fontId="21" fillId="0" borderId="0" xfId="39" applyNumberFormat="1" applyFont="1" applyFill="1" applyBorder="1" applyAlignment="1" applyProtection="1">
      <alignment horizontal="center"/>
    </xf>
    <xf numFmtId="0" fontId="21" fillId="0" borderId="0" xfId="59" applyFont="1" applyAlignment="1">
      <alignment horizontal="center" vertical="top"/>
    </xf>
    <xf numFmtId="49" fontId="21" fillId="0" borderId="0" xfId="59" applyNumberFormat="1" applyFont="1" applyAlignment="1">
      <alignment horizontal="left" vertical="top" wrapText="1"/>
    </xf>
    <xf numFmtId="0" fontId="21" fillId="0" borderId="0" xfId="59" applyFont="1" applyAlignment="1">
      <alignment horizontal="center"/>
    </xf>
    <xf numFmtId="4" fontId="21" fillId="0" borderId="0" xfId="59" applyNumberFormat="1" applyFont="1" applyAlignment="1">
      <alignment horizontal="center"/>
    </xf>
    <xf numFmtId="175" fontId="21" fillId="0" borderId="0" xfId="59" applyNumberFormat="1" applyFont="1" applyAlignment="1">
      <alignment horizontal="center"/>
    </xf>
    <xf numFmtId="16" fontId="21" fillId="0" borderId="0" xfId="59" quotePrefix="1" applyNumberFormat="1" applyFont="1" applyAlignment="1">
      <alignment horizontal="left" vertical="top"/>
    </xf>
    <xf numFmtId="49" fontId="21" fillId="0" borderId="0" xfId="59" applyNumberFormat="1" applyFont="1" applyAlignment="1">
      <alignment horizontal="left" vertical="top"/>
    </xf>
    <xf numFmtId="49" fontId="21" fillId="0" borderId="2" xfId="59" applyNumberFormat="1" applyFont="1" applyBorder="1" applyAlignment="1">
      <alignment horizontal="left" vertical="top" wrapText="1"/>
    </xf>
    <xf numFmtId="0" fontId="21" fillId="0" borderId="2" xfId="59" applyFont="1" applyBorder="1" applyAlignment="1">
      <alignment horizontal="center"/>
    </xf>
    <xf numFmtId="4" fontId="21" fillId="0" borderId="2" xfId="59" applyNumberFormat="1" applyFont="1" applyBorder="1" applyAlignment="1">
      <alignment horizontal="center"/>
    </xf>
    <xf numFmtId="175" fontId="21" fillId="0" borderId="0" xfId="40" applyNumberFormat="1" applyFont="1" applyAlignment="1">
      <alignment horizontal="center"/>
    </xf>
    <xf numFmtId="0" fontId="21" fillId="0" borderId="0" xfId="59" applyFont="1" applyAlignment="1">
      <alignment horizontal="left" vertical="top"/>
    </xf>
    <xf numFmtId="175" fontId="21" fillId="0" borderId="0" xfId="59" applyNumberFormat="1" applyFont="1" applyAlignment="1" applyProtection="1">
      <alignment horizontal="center"/>
      <protection locked="0"/>
    </xf>
    <xf numFmtId="49" fontId="19" fillId="0" borderId="0" xfId="59" applyNumberFormat="1" applyFont="1" applyAlignment="1">
      <alignment horizontal="left" vertical="top"/>
    </xf>
    <xf numFmtId="0" fontId="19" fillId="0" borderId="0" xfId="59" applyFont="1" applyAlignment="1">
      <alignment horizontal="left" vertical="top" wrapText="1"/>
    </xf>
    <xf numFmtId="49" fontId="21" fillId="0" borderId="0" xfId="59" applyNumberFormat="1" applyFont="1" applyAlignment="1">
      <alignment horizontal="center" wrapText="1"/>
    </xf>
    <xf numFmtId="4" fontId="21" fillId="0" borderId="0" xfId="59" applyNumberFormat="1" applyFont="1" applyAlignment="1">
      <alignment horizontal="center" wrapText="1"/>
    </xf>
    <xf numFmtId="175" fontId="21" fillId="0" borderId="0" xfId="59" applyNumberFormat="1" applyFont="1" applyAlignment="1">
      <alignment horizontal="center" wrapText="1"/>
    </xf>
    <xf numFmtId="49" fontId="21" fillId="0" borderId="0" xfId="59" applyNumberFormat="1" applyFont="1" applyAlignment="1">
      <alignment horizontal="center" vertical="top"/>
    </xf>
    <xf numFmtId="0" fontId="21" fillId="0" borderId="0" xfId="59" applyFont="1" applyAlignment="1">
      <alignment horizontal="left" vertical="top" wrapText="1"/>
    </xf>
    <xf numFmtId="4" fontId="19" fillId="0" borderId="0" xfId="59" applyNumberFormat="1" applyFont="1" applyAlignment="1">
      <alignment horizontal="center"/>
    </xf>
    <xf numFmtId="0" fontId="21" fillId="0" borderId="2" xfId="59" applyFont="1" applyBorder="1" applyAlignment="1">
      <alignment horizontal="left" vertical="top" wrapText="1"/>
    </xf>
    <xf numFmtId="0" fontId="21" fillId="0" borderId="2" xfId="59" applyFont="1" applyBorder="1" applyAlignment="1">
      <alignment horizontal="center" wrapText="1"/>
    </xf>
    <xf numFmtId="4" fontId="21" fillId="0" borderId="2" xfId="59" applyNumberFormat="1" applyFont="1" applyBorder="1" applyAlignment="1">
      <alignment horizontal="center" wrapText="1"/>
    </xf>
    <xf numFmtId="14" fontId="19" fillId="0" borderId="0" xfId="59" applyNumberFormat="1" applyFont="1" applyAlignment="1">
      <alignment horizontal="left" vertical="top" textRotation="90"/>
    </xf>
    <xf numFmtId="0" fontId="21" fillId="0" borderId="0" xfId="59" applyFont="1" applyAlignment="1">
      <alignment horizontal="center" wrapText="1"/>
    </xf>
    <xf numFmtId="175" fontId="21" fillId="0" borderId="2" xfId="59" applyNumberFormat="1" applyFont="1" applyBorder="1" applyAlignment="1">
      <alignment horizontal="center" wrapText="1"/>
    </xf>
    <xf numFmtId="16" fontId="19" fillId="0" borderId="0" xfId="59" applyNumberFormat="1" applyFont="1" applyAlignment="1">
      <alignment horizontal="left" vertical="top"/>
    </xf>
    <xf numFmtId="16" fontId="21" fillId="0" borderId="0" xfId="59" quotePrefix="1" applyNumberFormat="1" applyFont="1" applyAlignment="1">
      <alignment horizontal="center" vertical="top"/>
    </xf>
    <xf numFmtId="16" fontId="21" fillId="0" borderId="0" xfId="59" applyNumberFormat="1" applyFont="1" applyAlignment="1">
      <alignment horizontal="left" vertical="top"/>
    </xf>
    <xf numFmtId="0" fontId="19" fillId="0" borderId="0" xfId="59" quotePrefix="1" applyFont="1" applyAlignment="1">
      <alignment horizontal="left" vertical="top"/>
    </xf>
    <xf numFmtId="49" fontId="21" fillId="0" borderId="0" xfId="59" quotePrefix="1" applyNumberFormat="1" applyFont="1" applyAlignment="1">
      <alignment horizontal="left" vertical="top"/>
    </xf>
    <xf numFmtId="49" fontId="21" fillId="0" borderId="0" xfId="59" quotePrefix="1" applyNumberFormat="1" applyFont="1" applyAlignment="1">
      <alignment horizontal="center"/>
    </xf>
    <xf numFmtId="175" fontId="21" fillId="0" borderId="0" xfId="59" quotePrefix="1" applyNumberFormat="1" applyFont="1" applyAlignment="1">
      <alignment horizontal="center"/>
    </xf>
    <xf numFmtId="49" fontId="21" fillId="0" borderId="0" xfId="59" quotePrefix="1" applyNumberFormat="1" applyFont="1" applyAlignment="1">
      <alignment horizontal="center" vertical="top"/>
    </xf>
    <xf numFmtId="175" fontId="21" fillId="0" borderId="0" xfId="59" applyNumberFormat="1" applyFont="1" applyAlignment="1" applyProtection="1">
      <alignment horizontal="center" wrapText="1"/>
      <protection locked="0"/>
    </xf>
    <xf numFmtId="0" fontId="21" fillId="0" borderId="0" xfId="59" applyFont="1" applyAlignment="1">
      <alignment horizontal="justify" vertical="top" wrapText="1"/>
    </xf>
    <xf numFmtId="175" fontId="28" fillId="0" borderId="13" xfId="0" applyNumberFormat="1" applyFont="1" applyBorder="1" applyAlignment="1">
      <alignment horizontal="center"/>
    </xf>
    <xf numFmtId="175" fontId="27" fillId="0" borderId="0" xfId="0" applyNumberFormat="1" applyFont="1" applyAlignment="1">
      <alignment horizontal="center"/>
    </xf>
    <xf numFmtId="175" fontId="21" fillId="0" borderId="0" xfId="41" applyNumberFormat="1" applyFont="1" applyAlignment="1">
      <alignment horizontal="center"/>
    </xf>
    <xf numFmtId="175" fontId="21" fillId="0" borderId="0" xfId="2" applyNumberFormat="1" applyFont="1" applyAlignment="1">
      <alignment horizontal="center"/>
    </xf>
    <xf numFmtId="175" fontId="21" fillId="0" borderId="0" xfId="41" applyNumberFormat="1" applyFont="1" applyAlignment="1">
      <alignment horizontal="center" wrapText="1"/>
    </xf>
    <xf numFmtId="175" fontId="21" fillId="0" borderId="0" xfId="41" applyNumberFormat="1" applyFont="1" applyAlignment="1" applyProtection="1">
      <alignment horizontal="center"/>
      <protection locked="0"/>
    </xf>
    <xf numFmtId="175" fontId="21" fillId="0" borderId="13" xfId="0" applyNumberFormat="1" applyFont="1" applyBorder="1" applyAlignment="1">
      <alignment horizontal="center" wrapText="1"/>
    </xf>
    <xf numFmtId="175" fontId="19" fillId="0" borderId="0" xfId="0" applyNumberFormat="1" applyFont="1" applyAlignment="1">
      <alignment horizontal="center" wrapText="1"/>
    </xf>
    <xf numFmtId="175" fontId="21" fillId="0" borderId="0" xfId="28" applyNumberFormat="1" applyFont="1" applyAlignment="1" applyProtection="1">
      <alignment horizontal="center"/>
      <protection locked="0"/>
    </xf>
    <xf numFmtId="175" fontId="21" fillId="0" borderId="0" xfId="28" applyNumberFormat="1" applyFont="1" applyAlignment="1">
      <alignment horizontal="center"/>
    </xf>
    <xf numFmtId="175" fontId="19" fillId="0" borderId="8" xfId="0" applyNumberFormat="1" applyFont="1" applyBorder="1" applyAlignment="1">
      <alignment horizontal="center"/>
    </xf>
    <xf numFmtId="175" fontId="21" fillId="0" borderId="0" xfId="43" applyNumberFormat="1" applyFont="1" applyAlignment="1">
      <alignment horizontal="center"/>
    </xf>
    <xf numFmtId="175" fontId="19" fillId="0" borderId="0" xfId="34" applyNumberFormat="1" applyFont="1" applyAlignment="1">
      <alignment horizontal="center"/>
    </xf>
    <xf numFmtId="175" fontId="21" fillId="0" borderId="0" xfId="34" applyNumberFormat="1" applyFont="1" applyAlignment="1">
      <alignment horizontal="center"/>
    </xf>
    <xf numFmtId="175" fontId="58" fillId="0" borderId="0" xfId="34" applyNumberFormat="1" applyFont="1" applyAlignment="1">
      <alignment horizontal="center"/>
    </xf>
    <xf numFmtId="0" fontId="21" fillId="0" borderId="0" xfId="58" applyFont="1" applyAlignment="1">
      <alignment horizontal="center" vertical="top"/>
    </xf>
    <xf numFmtId="49" fontId="21" fillId="0" borderId="8" xfId="58" applyNumberFormat="1" applyFont="1" applyBorder="1" applyAlignment="1">
      <alignment vertical="top" wrapText="1"/>
    </xf>
    <xf numFmtId="0" fontId="21" fillId="0" borderId="8" xfId="58" applyFont="1" applyBorder="1" applyAlignment="1">
      <alignment horizontal="center"/>
    </xf>
    <xf numFmtId="4" fontId="21" fillId="0" borderId="8" xfId="58" applyNumberFormat="1" applyFont="1" applyBorder="1" applyAlignment="1">
      <alignment horizontal="center"/>
    </xf>
    <xf numFmtId="175" fontId="21" fillId="0" borderId="0" xfId="58" applyNumberFormat="1" applyFont="1" applyAlignment="1" applyProtection="1">
      <alignment horizontal="center" wrapText="1"/>
      <protection locked="0"/>
    </xf>
    <xf numFmtId="49" fontId="21" fillId="0" borderId="0" xfId="58" applyNumberFormat="1" applyFont="1" applyAlignment="1">
      <alignment vertical="top" wrapText="1"/>
    </xf>
    <xf numFmtId="175" fontId="21" fillId="0" borderId="0" xfId="58" applyNumberFormat="1" applyFont="1" applyAlignment="1">
      <alignment horizontal="center" wrapText="1"/>
    </xf>
    <xf numFmtId="175" fontId="21" fillId="0" borderId="0" xfId="43" applyNumberFormat="1" applyFont="1" applyAlignment="1" applyProtection="1">
      <alignment horizontal="center"/>
      <protection locked="0"/>
    </xf>
    <xf numFmtId="175" fontId="21" fillId="0" borderId="0" xfId="34" applyNumberFormat="1" applyFont="1" applyAlignment="1" applyProtection="1">
      <alignment horizontal="center"/>
      <protection locked="0"/>
    </xf>
    <xf numFmtId="175" fontId="30" fillId="0" borderId="0" xfId="34" applyNumberFormat="1" applyFont="1" applyAlignment="1">
      <alignment horizontal="center"/>
    </xf>
    <xf numFmtId="175" fontId="21" fillId="0" borderId="0" xfId="0" applyNumberFormat="1" applyFont="1" applyAlignment="1" applyProtection="1">
      <alignment horizontal="center" wrapText="1"/>
      <protection locked="0"/>
    </xf>
    <xf numFmtId="175" fontId="21" fillId="0" borderId="0" xfId="0" applyNumberFormat="1" applyFont="1" applyAlignment="1">
      <alignment horizontal="center" wrapText="1"/>
    </xf>
    <xf numFmtId="175" fontId="21" fillId="0" borderId="0" xfId="21" applyNumberFormat="1" applyFont="1" applyBorder="1" applyAlignment="1" applyProtection="1">
      <alignment horizontal="center" wrapText="1"/>
    </xf>
    <xf numFmtId="175" fontId="19" fillId="0" borderId="0" xfId="21" applyNumberFormat="1" applyFont="1" applyBorder="1" applyAlignment="1" applyProtection="1">
      <alignment horizontal="center" wrapText="1"/>
    </xf>
    <xf numFmtId="175" fontId="20" fillId="0" borderId="0" xfId="0" applyNumberFormat="1" applyFont="1" applyAlignment="1">
      <alignment horizontal="center" wrapText="1"/>
    </xf>
    <xf numFmtId="175" fontId="26" fillId="7" borderId="4" xfId="0" applyNumberFormat="1" applyFont="1" applyFill="1" applyBorder="1" applyAlignment="1" applyProtection="1">
      <alignment horizontal="center" vertical="center" wrapText="1"/>
      <protection locked="0"/>
    </xf>
    <xf numFmtId="175" fontId="72" fillId="0" borderId="0" xfId="28" applyNumberFormat="1" applyFont="1" applyAlignment="1">
      <alignment vertical="center"/>
    </xf>
    <xf numFmtId="175" fontId="19" fillId="0" borderId="0" xfId="54" applyNumberFormat="1" applyFont="1" applyAlignment="1">
      <alignment horizontal="center" wrapText="1"/>
    </xf>
    <xf numFmtId="175" fontId="21" fillId="7" borderId="0" xfId="26" applyNumberFormat="1" applyFont="1" applyFill="1" applyAlignment="1">
      <alignment horizontal="center"/>
    </xf>
    <xf numFmtId="175" fontId="21" fillId="0" borderId="0" xfId="26" applyNumberFormat="1" applyFont="1" applyAlignment="1">
      <alignment horizontal="center"/>
    </xf>
    <xf numFmtId="175" fontId="21" fillId="0" borderId="0" xfId="28" applyNumberFormat="1" applyFont="1" applyAlignment="1">
      <alignment wrapText="1"/>
    </xf>
    <xf numFmtId="175" fontId="21" fillId="0" borderId="0" xfId="28" applyNumberFormat="1" applyFont="1" applyAlignment="1">
      <alignment horizontal="center" wrapText="1"/>
    </xf>
    <xf numFmtId="175" fontId="19" fillId="0" borderId="0" xfId="28" applyNumberFormat="1" applyFont="1" applyAlignment="1">
      <alignment horizontal="left" vertical="top" wrapText="1"/>
    </xf>
    <xf numFmtId="175" fontId="19" fillId="0" borderId="0" xfId="28" applyNumberFormat="1" applyFont="1" applyAlignment="1">
      <alignment horizontal="center" vertical="top" wrapText="1"/>
    </xf>
    <xf numFmtId="175" fontId="19" fillId="0" borderId="0" xfId="54" applyNumberFormat="1" applyFont="1" applyFill="1" applyBorder="1" applyAlignment="1">
      <alignment horizontal="center"/>
    </xf>
    <xf numFmtId="175" fontId="21" fillId="0" borderId="0" xfId="54" applyNumberFormat="1" applyFont="1" applyBorder="1" applyAlignment="1">
      <alignment horizontal="center"/>
    </xf>
    <xf numFmtId="175" fontId="21" fillId="0" borderId="0" xfId="54" applyNumberFormat="1" applyFont="1" applyFill="1" applyBorder="1" applyAlignment="1">
      <alignment horizontal="center"/>
    </xf>
    <xf numFmtId="175" fontId="21" fillId="0" borderId="0" xfId="28" applyNumberFormat="1" applyFont="1" applyAlignment="1">
      <alignment horizontal="justify"/>
    </xf>
    <xf numFmtId="175" fontId="21" fillId="14" borderId="4" xfId="54" applyNumberFormat="1" applyFont="1" applyFill="1" applyBorder="1" applyAlignment="1">
      <alignment horizontal="center"/>
    </xf>
    <xf numFmtId="175" fontId="21" fillId="0" borderId="4" xfId="54" applyNumberFormat="1" applyFont="1" applyBorder="1" applyAlignment="1">
      <alignment horizontal="center"/>
    </xf>
    <xf numFmtId="175" fontId="21" fillId="0" borderId="0" xfId="21" applyNumberFormat="1" applyFont="1" applyAlignment="1">
      <alignment horizontal="center"/>
    </xf>
    <xf numFmtId="175" fontId="21" fillId="0" borderId="0" xfId="21" applyNumberFormat="1" applyFont="1"/>
    <xf numFmtId="175" fontId="21" fillId="0" borderId="0" xfId="0" applyNumberFormat="1" applyFont="1" applyAlignment="1">
      <alignment horizontal="justify"/>
    </xf>
    <xf numFmtId="175" fontId="21" fillId="14" borderId="4" xfId="21" applyNumberFormat="1" applyFont="1" applyFill="1" applyBorder="1" applyAlignment="1">
      <alignment horizontal="center"/>
    </xf>
    <xf numFmtId="175" fontId="21" fillId="0" borderId="4" xfId="21" applyNumberFormat="1" applyFont="1" applyBorder="1"/>
    <xf numFmtId="175" fontId="21" fillId="0" borderId="0" xfId="54" applyNumberFormat="1" applyFont="1" applyBorder="1" applyAlignment="1">
      <alignment horizontal="center" vertical="center" wrapText="1"/>
    </xf>
    <xf numFmtId="4" fontId="21" fillId="11" borderId="5" xfId="28" applyNumberFormat="1" applyFont="1" applyFill="1" applyBorder="1" applyAlignment="1">
      <alignment horizontal="center" vertical="top"/>
    </xf>
    <xf numFmtId="4" fontId="21" fillId="11" borderId="3" xfId="28" applyNumberFormat="1" applyFont="1" applyFill="1" applyBorder="1" applyAlignment="1">
      <alignment horizontal="justify" vertical="top" wrapText="1"/>
    </xf>
    <xf numFmtId="4" fontId="21" fillId="11" borderId="3" xfId="28" applyNumberFormat="1" applyFont="1" applyFill="1" applyBorder="1" applyAlignment="1">
      <alignment horizontal="center"/>
    </xf>
    <xf numFmtId="4" fontId="21" fillId="11" borderId="3" xfId="54" applyNumberFormat="1" applyFont="1" applyFill="1" applyBorder="1" applyAlignment="1">
      <alignment horizontal="center"/>
    </xf>
    <xf numFmtId="175" fontId="21" fillId="11" borderId="3" xfId="54" applyNumberFormat="1" applyFont="1" applyFill="1" applyBorder="1" applyAlignment="1">
      <alignment horizontal="center"/>
    </xf>
    <xf numFmtId="175" fontId="21" fillId="11" borderId="6" xfId="54" applyNumberFormat="1" applyFont="1" applyFill="1" applyBorder="1" applyAlignment="1">
      <alignment horizontal="center"/>
    </xf>
    <xf numFmtId="175" fontId="21" fillId="0" borderId="0" xfId="57" applyNumberFormat="1" applyFont="1" applyBorder="1" applyAlignment="1" applyProtection="1">
      <alignment horizontal="center"/>
      <protection locked="0"/>
    </xf>
    <xf numFmtId="175" fontId="21" fillId="0" borderId="0" xfId="57" applyNumberFormat="1" applyFont="1" applyBorder="1" applyAlignment="1" applyProtection="1">
      <alignment horizontal="center"/>
    </xf>
    <xf numFmtId="175" fontId="21" fillId="14" borderId="4" xfId="57" applyNumberFormat="1" applyFont="1" applyFill="1" applyBorder="1" applyAlignment="1" applyProtection="1">
      <alignment horizontal="center"/>
      <protection locked="0"/>
    </xf>
    <xf numFmtId="175" fontId="74" fillId="0" borderId="0" xfId="28" applyNumberFormat="1" applyFont="1" applyAlignment="1">
      <alignment horizontal="left" vertical="top" wrapText="1"/>
    </xf>
    <xf numFmtId="175" fontId="21" fillId="0" borderId="0" xfId="2" applyNumberFormat="1" applyFont="1" applyAlignment="1">
      <alignment horizontal="right" vertical="center"/>
    </xf>
    <xf numFmtId="175" fontId="21" fillId="0" borderId="0" xfId="2" applyNumberFormat="1" applyFont="1" applyAlignment="1">
      <alignment horizontal="center" vertical="center"/>
    </xf>
    <xf numFmtId="175" fontId="21" fillId="0" borderId="0" xfId="28" applyNumberFormat="1" applyFont="1"/>
    <xf numFmtId="175" fontId="21" fillId="0" borderId="0" xfId="28" applyNumberFormat="1" applyFont="1" applyAlignment="1">
      <alignment vertical="top"/>
    </xf>
    <xf numFmtId="175" fontId="21" fillId="0" borderId="0" xfId="28" applyNumberFormat="1" applyFont="1" applyAlignment="1">
      <alignment horizontal="center" vertical="top"/>
    </xf>
    <xf numFmtId="175" fontId="21" fillId="0" borderId="4" xfId="54" applyNumberFormat="1" applyFont="1" applyFill="1" applyBorder="1" applyAlignment="1">
      <alignment horizontal="center"/>
    </xf>
    <xf numFmtId="4" fontId="21" fillId="11" borderId="3" xfId="28" applyNumberFormat="1" applyFont="1" applyFill="1" applyBorder="1" applyAlignment="1">
      <alignment horizontal="center" vertical="center" wrapText="1"/>
    </xf>
    <xf numFmtId="175" fontId="76" fillId="0" borderId="0" xfId="54" applyNumberFormat="1" applyFont="1" applyFill="1" applyBorder="1" applyAlignment="1">
      <alignment horizontal="center"/>
    </xf>
    <xf numFmtId="175" fontId="76" fillId="0" borderId="0" xfId="54" applyNumberFormat="1" applyFont="1" applyBorder="1" applyAlignment="1">
      <alignment horizontal="center"/>
    </xf>
    <xf numFmtId="4" fontId="21" fillId="11" borderId="5" xfId="28" applyNumberFormat="1" applyFont="1" applyFill="1" applyBorder="1" applyAlignment="1">
      <alignment horizontal="center"/>
    </xf>
    <xf numFmtId="4" fontId="21" fillId="11" borderId="3" xfId="28" applyNumberFormat="1" applyFont="1" applyFill="1" applyBorder="1" applyAlignment="1">
      <alignment horizontal="justify" vertical="top"/>
    </xf>
    <xf numFmtId="175" fontId="21" fillId="14" borderId="4" xfId="54" applyNumberFormat="1" applyFont="1" applyFill="1" applyBorder="1" applyAlignment="1">
      <alignment horizontal="center" vertical="center"/>
    </xf>
    <xf numFmtId="175" fontId="21" fillId="0" borderId="4" xfId="54" applyNumberFormat="1" applyFont="1" applyBorder="1" applyAlignment="1">
      <alignment horizontal="center" vertical="center"/>
    </xf>
    <xf numFmtId="175" fontId="19" fillId="0" borderId="0" xfId="54" applyNumberFormat="1" applyFont="1" applyBorder="1" applyAlignment="1">
      <alignment horizontal="center"/>
    </xf>
    <xf numFmtId="175" fontId="21" fillId="0" borderId="0" xfId="54" applyNumberFormat="1" applyFont="1" applyAlignment="1">
      <alignment horizontal="center"/>
    </xf>
    <xf numFmtId="175" fontId="21" fillId="14" borderId="4" xfId="28" applyNumberFormat="1" applyFont="1" applyFill="1" applyBorder="1" applyAlignment="1">
      <alignment horizontal="right"/>
    </xf>
    <xf numFmtId="175" fontId="19" fillId="11" borderId="3" xfId="54" applyNumberFormat="1" applyFont="1" applyFill="1" applyBorder="1" applyAlignment="1">
      <alignment horizontal="center"/>
    </xf>
    <xf numFmtId="175" fontId="19" fillId="11" borderId="6" xfId="54" applyNumberFormat="1" applyFont="1" applyFill="1" applyBorder="1" applyAlignment="1">
      <alignment horizontal="center"/>
    </xf>
    <xf numFmtId="175" fontId="19" fillId="0" borderId="0" xfId="45" applyNumberFormat="1" applyFont="1" applyAlignment="1">
      <alignment horizontal="center"/>
    </xf>
    <xf numFmtId="175" fontId="19" fillId="0" borderId="0" xfId="45" applyNumberFormat="1" applyFont="1" applyAlignment="1">
      <alignment horizontal="center" wrapText="1"/>
    </xf>
    <xf numFmtId="175" fontId="21" fillId="0" borderId="0" xfId="45" applyNumberFormat="1" applyFont="1" applyAlignment="1">
      <alignment horizontal="center"/>
    </xf>
    <xf numFmtId="175" fontId="21" fillId="0" borderId="0" xfId="45" applyNumberFormat="1" applyFont="1" applyAlignment="1">
      <alignment horizontal="center" wrapText="1"/>
    </xf>
    <xf numFmtId="175" fontId="29" fillId="0" borderId="0" xfId="45" applyNumberFormat="1" applyFont="1" applyAlignment="1">
      <alignment horizontal="center" wrapText="1"/>
    </xf>
    <xf numFmtId="175" fontId="21" fillId="0" borderId="2" xfId="45" applyNumberFormat="1" applyFont="1" applyBorder="1" applyAlignment="1">
      <alignment horizontal="justify" vertical="top" wrapText="1"/>
    </xf>
    <xf numFmtId="175" fontId="21" fillId="0" borderId="0" xfId="34" applyNumberFormat="1" applyFont="1" applyAlignment="1">
      <alignment horizontal="center" vertical="top"/>
    </xf>
    <xf numFmtId="175" fontId="21" fillId="0" borderId="0" xfId="34" applyNumberFormat="1" applyFont="1" applyAlignment="1" applyProtection="1">
      <alignment horizontal="center" vertical="top"/>
      <protection locked="0"/>
    </xf>
    <xf numFmtId="175" fontId="21" fillId="0" borderId="0" xfId="45" applyNumberFormat="1" applyFont="1" applyAlignment="1">
      <alignment horizontal="center" vertical="top" wrapText="1"/>
    </xf>
    <xf numFmtId="175" fontId="21" fillId="0" borderId="0" xfId="45" applyNumberFormat="1" applyFont="1" applyAlignment="1" applyProtection="1">
      <alignment horizontal="center"/>
      <protection locked="0"/>
    </xf>
    <xf numFmtId="175" fontId="19" fillId="11" borderId="3" xfId="45" applyNumberFormat="1" applyFont="1" applyFill="1" applyBorder="1" applyAlignment="1">
      <alignment horizontal="center"/>
    </xf>
    <xf numFmtId="175" fontId="19" fillId="7" borderId="6" xfId="45" applyNumberFormat="1" applyFont="1" applyFill="1" applyBorder="1" applyAlignment="1">
      <alignment horizontal="center" vertical="center"/>
    </xf>
    <xf numFmtId="175" fontId="19" fillId="0" borderId="0" xfId="34" applyNumberFormat="1" applyFont="1" applyAlignment="1">
      <alignment horizontal="center" vertical="top"/>
    </xf>
    <xf numFmtId="175" fontId="21" fillId="0" borderId="0" xfId="21" applyNumberFormat="1" applyFont="1" applyAlignment="1" applyProtection="1">
      <alignment horizontal="center"/>
    </xf>
    <xf numFmtId="175" fontId="29" fillId="0" borderId="0" xfId="0" applyNumberFormat="1" applyFont="1" applyAlignment="1">
      <alignment horizontal="center"/>
    </xf>
    <xf numFmtId="175" fontId="21" fillId="4" borderId="0" xfId="34" applyNumberFormat="1" applyFont="1" applyFill="1" applyAlignment="1">
      <alignment horizontal="center"/>
    </xf>
    <xf numFmtId="175" fontId="21" fillId="4" borderId="0" xfId="0" applyNumberFormat="1" applyFont="1" applyFill="1" applyAlignment="1">
      <alignment horizontal="center"/>
    </xf>
    <xf numFmtId="175" fontId="109" fillId="0" borderId="0" xfId="34" applyNumberFormat="1" applyFont="1" applyAlignment="1">
      <alignment horizontal="center"/>
    </xf>
    <xf numFmtId="175" fontId="109" fillId="0" borderId="0" xfId="0" applyNumberFormat="1" applyFont="1" applyAlignment="1">
      <alignment horizontal="center"/>
    </xf>
    <xf numFmtId="175" fontId="21" fillId="4" borderId="0" xfId="34" applyNumberFormat="1" applyFont="1" applyFill="1" applyAlignment="1" applyProtection="1">
      <alignment horizontal="center"/>
      <protection locked="0"/>
    </xf>
    <xf numFmtId="175" fontId="21" fillId="0" borderId="0" xfId="34" applyNumberFormat="1" applyFont="1" applyAlignment="1">
      <alignment horizontal="center" vertical="top" wrapText="1"/>
    </xf>
    <xf numFmtId="175" fontId="21" fillId="4" borderId="0" xfId="0" applyNumberFormat="1" applyFont="1" applyFill="1" applyAlignment="1" applyProtection="1">
      <alignment horizontal="center"/>
      <protection locked="0"/>
    </xf>
    <xf numFmtId="175" fontId="28" fillId="4" borderId="0" xfId="34" applyNumberFormat="1" applyFont="1" applyFill="1" applyAlignment="1">
      <alignment horizontal="center"/>
    </xf>
    <xf numFmtId="175" fontId="28" fillId="4" borderId="0" xfId="0" applyNumberFormat="1" applyFont="1" applyFill="1" applyAlignment="1">
      <alignment horizontal="center"/>
    </xf>
    <xf numFmtId="175" fontId="19" fillId="11" borderId="3" xfId="0" applyNumberFormat="1" applyFont="1" applyFill="1" applyBorder="1" applyAlignment="1">
      <alignment horizontal="center"/>
    </xf>
    <xf numFmtId="175" fontId="19" fillId="7" borderId="6" xfId="0" applyNumberFormat="1" applyFont="1" applyFill="1" applyBorder="1" applyAlignment="1">
      <alignment horizontal="center" vertical="center"/>
    </xf>
    <xf numFmtId="175" fontId="19" fillId="11" borderId="3" xfId="0" applyNumberFormat="1" applyFont="1" applyFill="1" applyBorder="1" applyAlignment="1">
      <alignment vertical="top" wrapText="1"/>
    </xf>
    <xf numFmtId="175" fontId="21" fillId="0" borderId="0" xfId="34" applyNumberFormat="1" applyFont="1"/>
    <xf numFmtId="175" fontId="21" fillId="0" borderId="2" xfId="34" applyNumberFormat="1" applyFont="1" applyBorder="1"/>
    <xf numFmtId="175" fontId="28" fillId="0" borderId="0" xfId="0" applyNumberFormat="1" applyFont="1" applyAlignment="1">
      <alignment horizontal="center" vertical="top"/>
    </xf>
    <xf numFmtId="175" fontId="21" fillId="0" borderId="0" xfId="0" applyNumberFormat="1" applyFont="1" applyAlignment="1">
      <alignment horizontal="center" vertical="top"/>
    </xf>
    <xf numFmtId="175" fontId="111" fillId="4" borderId="0" xfId="0" applyNumberFormat="1" applyFont="1" applyFill="1" applyAlignment="1">
      <alignment horizontal="center" vertical="top"/>
    </xf>
    <xf numFmtId="175" fontId="113" fillId="4" borderId="0" xfId="0" applyNumberFormat="1" applyFont="1" applyFill="1" applyAlignment="1">
      <alignment horizontal="center" vertical="top"/>
    </xf>
    <xf numFmtId="175" fontId="29" fillId="0" borderId="0" xfId="0" applyNumberFormat="1" applyFont="1" applyAlignment="1">
      <alignment horizontal="center" vertical="top"/>
    </xf>
    <xf numFmtId="175" fontId="19" fillId="0" borderId="0" xfId="0" applyNumberFormat="1" applyFont="1" applyAlignment="1">
      <alignment horizontal="center" vertical="top"/>
    </xf>
    <xf numFmtId="175" fontId="27" fillId="0" borderId="0" xfId="0" applyNumberFormat="1" applyFont="1" applyAlignment="1">
      <alignment horizontal="center" vertical="top"/>
    </xf>
    <xf numFmtId="175" fontId="27" fillId="4" borderId="0" xfId="0" applyNumberFormat="1" applyFont="1" applyFill="1" applyAlignment="1">
      <alignment horizontal="center" vertical="top"/>
    </xf>
    <xf numFmtId="175" fontId="21" fillId="4" borderId="0" xfId="0" applyNumberFormat="1" applyFont="1" applyFill="1" applyAlignment="1">
      <alignment horizontal="center" vertical="top"/>
    </xf>
    <xf numFmtId="175" fontId="61" fillId="4" borderId="0" xfId="0" applyNumberFormat="1" applyFont="1" applyFill="1" applyAlignment="1">
      <alignment horizontal="center" vertical="top"/>
    </xf>
    <xf numFmtId="175" fontId="28" fillId="0" borderId="0" xfId="0" applyNumberFormat="1" applyFont="1" applyAlignment="1" applyProtection="1">
      <alignment horizontal="center"/>
      <protection locked="0"/>
    </xf>
    <xf numFmtId="175" fontId="28" fillId="4" borderId="0" xfId="0" applyNumberFormat="1" applyFont="1" applyFill="1" applyAlignment="1">
      <alignment horizontal="center" vertical="top"/>
    </xf>
    <xf numFmtId="175" fontId="61" fillId="0" borderId="0" xfId="0" applyNumberFormat="1" applyFont="1" applyAlignment="1">
      <alignment horizontal="center" vertical="top"/>
    </xf>
    <xf numFmtId="175" fontId="20" fillId="0" borderId="0" xfId="34" applyNumberFormat="1" applyFont="1" applyAlignment="1">
      <alignment horizontal="center"/>
    </xf>
    <xf numFmtId="175" fontId="21" fillId="0" borderId="0" xfId="0" applyNumberFormat="1" applyFont="1" applyAlignment="1">
      <alignment horizontal="center" vertical="center"/>
    </xf>
    <xf numFmtId="175" fontId="19" fillId="0" borderId="0" xfId="49" applyNumberFormat="1" applyFont="1" applyAlignment="1">
      <alignment horizontal="center" vertical="center" wrapText="1"/>
    </xf>
    <xf numFmtId="175" fontId="21" fillId="7" borderId="0" xfId="2" applyNumberFormat="1" applyFont="1" applyFill="1" applyAlignment="1">
      <alignment horizontal="center"/>
    </xf>
    <xf numFmtId="175" fontId="19" fillId="0" borderId="0" xfId="0" applyNumberFormat="1" applyFont="1" applyAlignment="1">
      <alignment horizontal="center" vertical="top" wrapText="1"/>
    </xf>
    <xf numFmtId="175" fontId="21" fillId="12" borderId="0" xfId="0" applyNumberFormat="1" applyFont="1" applyFill="1" applyAlignment="1">
      <alignment horizontal="center"/>
    </xf>
    <xf numFmtId="175" fontId="19" fillId="12" borderId="0" xfId="0" applyNumberFormat="1" applyFont="1" applyFill="1" applyAlignment="1">
      <alignment horizontal="center"/>
    </xf>
    <xf numFmtId="175" fontId="26" fillId="7" borderId="4" xfId="0" applyNumberFormat="1" applyFont="1" applyFill="1" applyBorder="1" applyAlignment="1" applyProtection="1">
      <alignment horizontal="center" vertical="center" wrapText="1"/>
    </xf>
    <xf numFmtId="175" fontId="26" fillId="0" borderId="0" xfId="0" applyNumberFormat="1" applyFont="1" applyFill="1" applyBorder="1" applyAlignment="1" applyProtection="1">
      <alignment horizontal="center" vertical="center" wrapText="1"/>
    </xf>
    <xf numFmtId="175" fontId="21" fillId="7" borderId="0" xfId="51" applyNumberFormat="1" applyFont="1" applyFill="1" applyAlignment="1" applyProtection="1">
      <alignment horizontal="center" wrapText="1"/>
    </xf>
    <xf numFmtId="175" fontId="21" fillId="0" borderId="0" xfId="52" applyNumberFormat="1" applyFont="1" applyAlignment="1" applyProtection="1">
      <alignment horizontal="center"/>
    </xf>
    <xf numFmtId="175" fontId="19" fillId="7" borderId="0" xfId="29" applyNumberFormat="1" applyFont="1" applyFill="1" applyAlignment="1" applyProtection="1">
      <alignment horizontal="center" wrapText="1"/>
    </xf>
    <xf numFmtId="175" fontId="19" fillId="0" borderId="0" xfId="29" applyNumberFormat="1" applyFont="1" applyAlignment="1" applyProtection="1">
      <alignment horizontal="center" wrapText="1"/>
    </xf>
    <xf numFmtId="175" fontId="20" fillId="0" borderId="0" xfId="50" applyNumberFormat="1" applyFont="1" applyAlignment="1" applyProtection="1">
      <alignment horizontal="center" wrapText="1"/>
      <protection locked="0"/>
    </xf>
    <xf numFmtId="175" fontId="20" fillId="0" borderId="0" xfId="50" applyNumberFormat="1" applyFont="1" applyAlignment="1" applyProtection="1">
      <alignment horizontal="center" wrapText="1"/>
    </xf>
    <xf numFmtId="175" fontId="22" fillId="0" borderId="0" xfId="50" applyNumberFormat="1" applyFont="1" applyAlignment="1" applyProtection="1">
      <alignment horizontal="center" wrapText="1"/>
    </xf>
    <xf numFmtId="175" fontId="44" fillId="0" borderId="0" xfId="26" applyNumberFormat="1" applyFont="1" applyBorder="1"/>
    <xf numFmtId="175" fontId="21" fillId="4" borderId="9" xfId="26" applyNumberFormat="1" applyFont="1" applyFill="1" applyBorder="1"/>
    <xf numFmtId="175" fontId="21" fillId="0" borderId="1" xfId="26" applyNumberFormat="1" applyFont="1" applyBorder="1"/>
    <xf numFmtId="175" fontId="19" fillId="6" borderId="8" xfId="26" applyNumberFormat="1" applyFont="1" applyFill="1" applyBorder="1"/>
    <xf numFmtId="175" fontId="44" fillId="0" borderId="0" xfId="26" applyNumberFormat="1" applyFont="1"/>
    <xf numFmtId="175" fontId="44" fillId="0" borderId="12" xfId="26" applyNumberFormat="1" applyFont="1" applyBorder="1"/>
    <xf numFmtId="175" fontId="44" fillId="0" borderId="0" xfId="26" applyNumberFormat="1" applyFont="1" applyAlignment="1">
      <alignment vertical="top"/>
    </xf>
    <xf numFmtId="175" fontId="21" fillId="4" borderId="9" xfId="26" applyNumberFormat="1" applyFont="1" applyFill="1" applyBorder="1" applyAlignment="1">
      <alignment vertical="top"/>
    </xf>
    <xf numFmtId="175" fontId="21" fillId="0" borderId="0" xfId="26" applyNumberFormat="1" applyFont="1" applyAlignment="1">
      <alignment vertical="top"/>
    </xf>
    <xf numFmtId="175" fontId="21" fillId="0" borderId="1" xfId="26" applyNumberFormat="1" applyFont="1" applyBorder="1" applyAlignment="1">
      <alignment vertical="top"/>
    </xf>
    <xf numFmtId="175" fontId="19" fillId="6" borderId="8" xfId="26" applyNumberFormat="1" applyFont="1" applyFill="1" applyBorder="1" applyAlignment="1">
      <alignment vertical="top"/>
    </xf>
    <xf numFmtId="175" fontId="44" fillId="0" borderId="12" xfId="26" applyNumberFormat="1" applyFont="1" applyBorder="1" applyAlignment="1">
      <alignment vertical="top"/>
    </xf>
    <xf numFmtId="175" fontId="21" fillId="0" borderId="0" xfId="23" applyNumberFormat="1" applyFont="1" applyAlignment="1">
      <alignment horizontal="right"/>
    </xf>
    <xf numFmtId="175" fontId="21" fillId="4" borderId="9" xfId="23" applyNumberFormat="1" applyFont="1" applyFill="1" applyBorder="1"/>
    <xf numFmtId="175" fontId="21" fillId="0" borderId="0" xfId="23" applyNumberFormat="1" applyFont="1"/>
    <xf numFmtId="175" fontId="21" fillId="0" borderId="1" xfId="23" applyNumberFormat="1" applyFont="1" applyBorder="1" applyAlignment="1">
      <alignment horizontal="right"/>
    </xf>
    <xf numFmtId="175" fontId="19" fillId="0" borderId="0" xfId="23" applyNumberFormat="1" applyFont="1" applyAlignment="1">
      <alignment horizontal="right"/>
    </xf>
    <xf numFmtId="175" fontId="19" fillId="6" borderId="8" xfId="23" applyNumberFormat="1" applyFont="1" applyFill="1" applyBorder="1" applyAlignment="1">
      <alignment horizontal="right"/>
    </xf>
    <xf numFmtId="175" fontId="46" fillId="0" borderId="0" xfId="0" applyNumberFormat="1" applyFont="1" applyAlignment="1">
      <alignment horizontal="right" vertical="center"/>
    </xf>
    <xf numFmtId="175" fontId="46" fillId="0" borderId="0" xfId="0" applyNumberFormat="1" applyFont="1"/>
    <xf numFmtId="175" fontId="46" fillId="0" borderId="2" xfId="0" applyNumberFormat="1" applyFont="1" applyBorder="1"/>
    <xf numFmtId="175" fontId="46" fillId="4" borderId="7" xfId="0" applyNumberFormat="1" applyFont="1" applyFill="1" applyBorder="1"/>
    <xf numFmtId="175" fontId="20" fillId="6" borderId="3" xfId="0" applyNumberFormat="1" applyFont="1" applyFill="1" applyBorder="1" applyAlignment="1">
      <alignment vertical="center"/>
    </xf>
    <xf numFmtId="175" fontId="46" fillId="0" borderId="1" xfId="0" applyNumberFormat="1" applyFont="1" applyBorder="1" applyAlignment="1">
      <alignment vertical="center"/>
    </xf>
    <xf numFmtId="175" fontId="46" fillId="0" borderId="1" xfId="0" quotePrefix="1" applyNumberFormat="1" applyFont="1" applyBorder="1" applyAlignment="1">
      <alignment vertical="center"/>
    </xf>
    <xf numFmtId="175" fontId="46" fillId="0" borderId="2" xfId="0" applyNumberFormat="1" applyFont="1" applyBorder="1" applyAlignment="1">
      <alignment vertical="center"/>
    </xf>
    <xf numFmtId="175" fontId="22" fillId="6" borderId="3" xfId="0" applyNumberFormat="1" applyFont="1" applyFill="1" applyBorder="1" applyAlignment="1">
      <alignment vertical="center"/>
    </xf>
    <xf numFmtId="175" fontId="48" fillId="0" borderId="0" xfId="0" applyNumberFormat="1" applyFont="1"/>
    <xf numFmtId="175" fontId="20" fillId="5" borderId="3" xfId="0" applyNumberFormat="1" applyFont="1" applyFill="1" applyBorder="1" applyAlignment="1">
      <alignment vertical="center"/>
    </xf>
    <xf numFmtId="175" fontId="20" fillId="8" borderId="0" xfId="0" applyNumberFormat="1" applyFont="1" applyFill="1" applyAlignment="1">
      <alignment vertical="center"/>
    </xf>
    <xf numFmtId="175" fontId="44" fillId="0" borderId="1" xfId="0" applyNumberFormat="1" applyFont="1" applyBorder="1" applyAlignment="1">
      <alignment vertical="center"/>
    </xf>
    <xf numFmtId="175" fontId="44" fillId="0" borderId="0" xfId="0" applyNumberFormat="1" applyFont="1" applyAlignment="1">
      <alignment vertical="center"/>
    </xf>
    <xf numFmtId="175" fontId="22" fillId="5" borderId="3" xfId="0" applyNumberFormat="1" applyFont="1" applyFill="1" applyBorder="1" applyAlignment="1">
      <alignment vertical="center"/>
    </xf>
    <xf numFmtId="175" fontId="48" fillId="0" borderId="2" xfId="0" applyNumberFormat="1" applyFont="1" applyBorder="1" applyAlignment="1">
      <alignment vertical="center"/>
    </xf>
    <xf numFmtId="175" fontId="22" fillId="4" borderId="7" xfId="0" applyNumberFormat="1" applyFont="1" applyFill="1" applyBorder="1"/>
    <xf numFmtId="175" fontId="49" fillId="0" borderId="0" xfId="0" applyNumberFormat="1" applyFont="1"/>
    <xf numFmtId="49" fontId="81" fillId="0" borderId="0" xfId="0" applyNumberFormat="1" applyFont="1"/>
    <xf numFmtId="175" fontId="20" fillId="0" borderId="0" xfId="0" applyNumberFormat="1" applyFont="1" applyBorder="1" applyAlignment="1">
      <alignment horizontal="right" vertical="center"/>
    </xf>
    <xf numFmtId="175" fontId="20" fillId="0" borderId="0" xfId="0" applyNumberFormat="1" applyFont="1" applyBorder="1" applyAlignment="1"/>
    <xf numFmtId="175" fontId="20" fillId="0" borderId="2" xfId="0" applyNumberFormat="1" applyFont="1" applyBorder="1" applyAlignment="1"/>
    <xf numFmtId="175" fontId="20" fillId="4" borderId="7" xfId="0" applyNumberFormat="1" applyFont="1" applyFill="1" applyBorder="1" applyAlignment="1"/>
    <xf numFmtId="175" fontId="20" fillId="0" borderId="3" xfId="0" applyNumberFormat="1" applyFont="1" applyFill="1" applyBorder="1" applyAlignment="1">
      <alignment vertical="center"/>
    </xf>
    <xf numFmtId="175" fontId="20" fillId="0" borderId="0" xfId="0" applyNumberFormat="1" applyFont="1" applyFill="1" applyBorder="1" applyAlignment="1"/>
    <xf numFmtId="175" fontId="20" fillId="0" borderId="3" xfId="0" applyNumberFormat="1" applyFont="1" applyFill="1" applyBorder="1" applyAlignment="1"/>
    <xf numFmtId="175" fontId="21" fillId="0" borderId="0" xfId="0" applyNumberFormat="1" applyFont="1" applyFill="1" applyBorder="1" applyAlignment="1">
      <alignment vertical="center"/>
    </xf>
    <xf numFmtId="175" fontId="21" fillId="0" borderId="3" xfId="0" applyNumberFormat="1" applyFont="1" applyFill="1" applyBorder="1" applyAlignment="1">
      <alignment vertical="center"/>
    </xf>
    <xf numFmtId="175" fontId="70" fillId="0" borderId="7" xfId="0" applyNumberFormat="1" applyFont="1" applyFill="1" applyBorder="1" applyAlignment="1"/>
    <xf numFmtId="175" fontId="20" fillId="0" borderId="0" xfId="0" applyNumberFormat="1" applyFont="1" applyFill="1" applyBorder="1"/>
    <xf numFmtId="175" fontId="20" fillId="0" borderId="0" xfId="0" applyNumberFormat="1" applyFont="1" applyBorder="1"/>
    <xf numFmtId="175" fontId="70" fillId="0" borderId="9" xfId="0" applyNumberFormat="1" applyFont="1" applyBorder="1"/>
    <xf numFmtId="175" fontId="28" fillId="0" borderId="0" xfId="0" applyNumberFormat="1" applyFont="1"/>
    <xf numFmtId="175" fontId="68" fillId="0" borderId="14" xfId="0" applyNumberFormat="1" applyFont="1" applyBorder="1"/>
    <xf numFmtId="175" fontId="20" fillId="0" borderId="0" xfId="0" applyNumberFormat="1" applyFont="1" applyAlignment="1"/>
    <xf numFmtId="4" fontId="81" fillId="0" borderId="0" xfId="0" applyNumberFormat="1" applyFont="1" applyFill="1" applyAlignment="1">
      <alignment horizontal="center"/>
    </xf>
    <xf numFmtId="4" fontId="79" fillId="0" borderId="0" xfId="0" applyNumberFormat="1" applyFont="1" applyFill="1" applyAlignment="1">
      <alignment horizontal="center"/>
    </xf>
    <xf numFmtId="0" fontId="63" fillId="0" borderId="0" xfId="28" applyFont="1" applyAlignment="1">
      <alignment horizontal="left" vertical="top" wrapText="1"/>
    </xf>
    <xf numFmtId="0" fontId="69" fillId="0" borderId="0" xfId="28" applyFont="1" applyAlignment="1">
      <alignment horizontal="left"/>
    </xf>
    <xf numFmtId="0" fontId="68" fillId="0" borderId="0" xfId="28" applyFont="1" applyAlignment="1">
      <alignment horizontal="left" vertical="top" wrapText="1"/>
    </xf>
    <xf numFmtId="0" fontId="67" fillId="0" borderId="0" xfId="28" applyFont="1" applyAlignment="1">
      <alignment horizontal="left"/>
    </xf>
    <xf numFmtId="4" fontId="44" fillId="0" borderId="0" xfId="28" applyNumberFormat="1" applyFont="1" applyFill="1" applyAlignment="1">
      <alignment horizontal="center" vertical="center" wrapText="1"/>
    </xf>
    <xf numFmtId="4" fontId="21" fillId="0" borderId="0" xfId="28" applyNumberFormat="1" applyFont="1" applyFill="1" applyAlignment="1">
      <alignment horizontal="justify" vertical="top" wrapText="1"/>
    </xf>
    <xf numFmtId="4" fontId="21" fillId="0" borderId="0" xfId="28" applyNumberFormat="1" applyFont="1" applyFill="1" applyAlignment="1">
      <alignment horizontal="center" vertical="center" wrapText="1"/>
    </xf>
    <xf numFmtId="4" fontId="21" fillId="0" borderId="0" xfId="54" applyNumberFormat="1" applyFont="1" applyFill="1" applyBorder="1" applyAlignment="1">
      <alignment horizontal="center" vertical="center" wrapText="1"/>
    </xf>
    <xf numFmtId="175" fontId="21" fillId="0" borderId="0" xfId="54" applyNumberFormat="1" applyFont="1" applyFill="1" applyBorder="1" applyAlignment="1">
      <alignment horizontal="center" vertical="center" wrapText="1"/>
    </xf>
    <xf numFmtId="49" fontId="21" fillId="0" borderId="0" xfId="0" applyNumberFormat="1" applyFont="1" applyFill="1" applyAlignment="1">
      <alignment horizontal="justify" vertical="top" wrapText="1"/>
    </xf>
    <xf numFmtId="4" fontId="21" fillId="0" borderId="0" xfId="0" applyNumberFormat="1" applyFont="1" applyFill="1" applyAlignment="1">
      <alignment horizontal="center"/>
    </xf>
    <xf numFmtId="174" fontId="21" fillId="0" borderId="0" xfId="21" applyNumberFormat="1" applyFont="1" applyFill="1" applyAlignment="1">
      <alignment horizontal="center"/>
    </xf>
    <xf numFmtId="175" fontId="21" fillId="0" borderId="4" xfId="21" applyNumberFormat="1" applyFont="1" applyFill="1" applyBorder="1"/>
    <xf numFmtId="49" fontId="78" fillId="0" borderId="0" xfId="0" applyNumberFormat="1" applyFont="1" applyFill="1" applyAlignment="1">
      <alignment horizontal="left" vertical="top"/>
    </xf>
    <xf numFmtId="0" fontId="79" fillId="0" borderId="0" xfId="0" applyFont="1" applyFill="1" applyAlignment="1">
      <alignment horizontal="justify" vertical="top" wrapText="1"/>
    </xf>
    <xf numFmtId="0" fontId="79" fillId="0" borderId="0" xfId="0" applyFont="1" applyFill="1" applyAlignment="1">
      <alignment horizontal="center"/>
    </xf>
    <xf numFmtId="175" fontId="79" fillId="0" borderId="0" xfId="0" applyNumberFormat="1" applyFont="1" applyFill="1" applyAlignment="1">
      <alignment horizontal="center"/>
    </xf>
    <xf numFmtId="0" fontId="78" fillId="0" borderId="0" xfId="0" applyFont="1" applyFill="1" applyAlignment="1">
      <alignment horizontal="left" vertical="top"/>
    </xf>
    <xf numFmtId="175" fontId="79" fillId="0" borderId="0" xfId="0" applyNumberFormat="1" applyFont="1" applyFill="1" applyAlignment="1" applyProtection="1">
      <alignment horizontal="center"/>
      <protection locked="0"/>
    </xf>
  </cellXfs>
  <cellStyles count="66">
    <cellStyle name="Comma 2" xfId="54" xr:uid="{00000000-0005-0000-0000-000001000000}"/>
    <cellStyle name="Excel Built-in Normal" xfId="8" xr:uid="{00000000-0005-0000-0000-000003000000}"/>
    <cellStyle name="Explanatory Text 2" xfId="53" xr:uid="{00000000-0005-0000-0000-000004000000}"/>
    <cellStyle name="Good 2" xfId="24" xr:uid="{00000000-0005-0000-0000-000005000000}"/>
    <cellStyle name="Navadno 9" xfId="48" xr:uid="{00000000-0005-0000-0000-000006000000}"/>
    <cellStyle name="Navadno_List1" xfId="1" xr:uid="{00000000-0005-0000-0000-000007000000}"/>
    <cellStyle name="Normal 10 10" xfId="28" xr:uid="{00000000-0005-0000-0000-000009000000}"/>
    <cellStyle name="Normal 10 2" xfId="7" xr:uid="{00000000-0005-0000-0000-00000A000000}"/>
    <cellStyle name="Normal 11" xfId="13" xr:uid="{00000000-0005-0000-0000-00000B000000}"/>
    <cellStyle name="Normal 11 2" xfId="17" xr:uid="{00000000-0005-0000-0000-00000C000000}"/>
    <cellStyle name="Normal 14" xfId="43" xr:uid="{00000000-0005-0000-0000-00000D000000}"/>
    <cellStyle name="Normal 17" xfId="26" xr:uid="{00000000-0005-0000-0000-00000E000000}"/>
    <cellStyle name="Normal 19 2 2" xfId="29" xr:uid="{00000000-0005-0000-0000-00000F000000}"/>
    <cellStyle name="Normal 2" xfId="2" xr:uid="{00000000-0005-0000-0000-000010000000}"/>
    <cellStyle name="Normal 2 10" xfId="52" xr:uid="{00000000-0005-0000-0000-000011000000}"/>
    <cellStyle name="Normal 2 2" xfId="3" xr:uid="{00000000-0005-0000-0000-000012000000}"/>
    <cellStyle name="Normal 2 2 2" xfId="14" xr:uid="{00000000-0005-0000-0000-000013000000}"/>
    <cellStyle name="Normal 2 2 2 2" xfId="19" xr:uid="{00000000-0005-0000-0000-000014000000}"/>
    <cellStyle name="Normal 2 3" xfId="11" xr:uid="{00000000-0005-0000-0000-000015000000}"/>
    <cellStyle name="Normal 2 5" xfId="31" xr:uid="{00000000-0005-0000-0000-000016000000}"/>
    <cellStyle name="Normal 3" xfId="9" xr:uid="{00000000-0005-0000-0000-000017000000}"/>
    <cellStyle name="Normal 3 2" xfId="16" xr:uid="{00000000-0005-0000-0000-000018000000}"/>
    <cellStyle name="Normal 3 3" xfId="20" xr:uid="{00000000-0005-0000-0000-000019000000}"/>
    <cellStyle name="Normal 3 3 2" xfId="65" xr:uid="{0960CBD0-F0F4-4AC9-A257-553125378A2B}"/>
    <cellStyle name="Normal 31" xfId="47" xr:uid="{00000000-0005-0000-0000-00001A000000}"/>
    <cellStyle name="Normal 35" xfId="44" xr:uid="{00000000-0005-0000-0000-00001B000000}"/>
    <cellStyle name="Normal 4" xfId="10" xr:uid="{00000000-0005-0000-0000-00001C000000}"/>
    <cellStyle name="Normal 5" xfId="23" xr:uid="{00000000-0005-0000-0000-00001D000000}"/>
    <cellStyle name="Normal 5 10" xfId="30" xr:uid="{00000000-0005-0000-0000-00001E000000}"/>
    <cellStyle name="Normal 5 2" xfId="33" xr:uid="{00000000-0005-0000-0000-00001F000000}"/>
    <cellStyle name="Normal 6" xfId="25" xr:uid="{00000000-0005-0000-0000-000020000000}"/>
    <cellStyle name="Normal 6 2" xfId="60" xr:uid="{D9182F0F-FEAA-4BD6-A58C-7E795309ED69}"/>
    <cellStyle name="Normal 64" xfId="18" xr:uid="{00000000-0005-0000-0000-000021000000}"/>
    <cellStyle name="Normal 7" xfId="45" xr:uid="{00000000-0005-0000-0000-000022000000}"/>
    <cellStyle name="Normal 8" xfId="49" xr:uid="{00000000-0005-0000-0000-000023000000}"/>
    <cellStyle name="Normal 9" xfId="50" xr:uid="{00000000-0005-0000-0000-000024000000}"/>
    <cellStyle name="Normal_2001" xfId="32" xr:uid="{00000000-0005-0000-0000-000025000000}"/>
    <cellStyle name="Normal_ASK_KUTINA_TRG_TROSKOVNIK_10_IV_2012_predano" xfId="4" xr:uid="{00000000-0005-0000-0000-000028000000}"/>
    <cellStyle name="Normal_HR7-Z214" xfId="34" xr:uid="{00000000-0005-0000-0000-000029000000}"/>
    <cellStyle name="Normal_Sheet1" xfId="41" xr:uid="{00000000-0005-0000-0000-00002B000000}"/>
    <cellStyle name="Normal_Sheet2" xfId="55" xr:uid="{00000000-0005-0000-0000-00002C000000}"/>
    <cellStyle name="Normal_TROSKOVNIK-revizija2 2" xfId="46" xr:uid="{00000000-0005-0000-0000-00002D000000}"/>
    <cellStyle name="Normal_TROŠKOVNIK - KAM - ŽUTO" xfId="51" xr:uid="{00000000-0005-0000-0000-00002E000000}"/>
    <cellStyle name="Normal_ugovor" xfId="37" xr:uid="{00000000-0005-0000-0000-00002F000000}"/>
    <cellStyle name="Normalno" xfId="0" builtinId="0"/>
    <cellStyle name="Normalno 11" xfId="35" xr:uid="{00000000-0005-0000-0000-000030000000}"/>
    <cellStyle name="Normalno 2" xfId="6" xr:uid="{00000000-0005-0000-0000-000031000000}"/>
    <cellStyle name="Normalno 2 2" xfId="15" xr:uid="{00000000-0005-0000-0000-000032000000}"/>
    <cellStyle name="Normalno 2 2 2" xfId="59" xr:uid="{00000000-0005-0000-0000-000033000000}"/>
    <cellStyle name="Normalno 2 2 2 2" xfId="62" xr:uid="{F093EF6B-7C91-4C99-B52F-0CB0D3BCAE46}"/>
    <cellStyle name="Normalno 2 2 2 3" xfId="64" xr:uid="{55D0FE17-4DF6-4917-BB22-0B16196A7ECE}"/>
    <cellStyle name="Normalno 2 3" xfId="58" xr:uid="{00000000-0005-0000-0000-000034000000}"/>
    <cellStyle name="Normalno 2 3 2" xfId="61" xr:uid="{00CB8117-A6BF-4317-8D7E-95C022AC8B3C}"/>
    <cellStyle name="Normalno 2 3 3" xfId="63" xr:uid="{5487D906-A824-4B59-BD32-3FFFD539F55B}"/>
    <cellStyle name="Normalno 3" xfId="12" xr:uid="{00000000-0005-0000-0000-000035000000}"/>
    <cellStyle name="Obično 13" xfId="38" xr:uid="{00000000-0005-0000-0000-000036000000}"/>
    <cellStyle name="Obično 2 8 2 2 3 2 11 2" xfId="36" xr:uid="{00000000-0005-0000-0000-000037000000}"/>
    <cellStyle name="Obično 5 15" xfId="56" xr:uid="{00000000-0005-0000-0000-000038000000}"/>
    <cellStyle name="Obično_Sesvete-Trosk-Elektroinst-00" xfId="42" xr:uid="{00000000-0005-0000-0000-000039000000}"/>
    <cellStyle name="Stil 1" xfId="27" xr:uid="{00000000-0005-0000-0000-00003A000000}"/>
    <cellStyle name="Style 1" xfId="5" xr:uid="{00000000-0005-0000-0000-00003B000000}"/>
    <cellStyle name="Style 1 2" xfId="40" xr:uid="{00000000-0005-0000-0000-00003C000000}"/>
    <cellStyle name="Valuta" xfId="22" builtinId="4"/>
    <cellStyle name="Zarez" xfId="21" builtinId="3"/>
    <cellStyle name="Zarez 3 23" xfId="57" xr:uid="{00000000-0005-0000-0000-00003D000000}"/>
    <cellStyle name="Zarez 5" xfId="39" xr:uid="{00000000-0005-0000-0000-00003E000000}"/>
  </cellStyles>
  <dxfs count="0"/>
  <tableStyles count="0" defaultTableStyle="TableStyleMedium9" defaultPivotStyle="PivotStyleLight16"/>
  <colors>
    <mruColors>
      <color rgb="FFFB1DE1"/>
      <color rgb="FFAF4B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518116</xdr:colOff>
      <xdr:row>0</xdr:row>
      <xdr:rowOff>0</xdr:rowOff>
    </xdr:to>
    <xdr:sp macro="" textlink="">
      <xdr:nvSpPr>
        <xdr:cNvPr id="2" name="TextBox 2">
          <a:extLst>
            <a:ext uri="{FF2B5EF4-FFF2-40B4-BE49-F238E27FC236}">
              <a16:creationId xmlns:a16="http://schemas.microsoft.com/office/drawing/2014/main" id="{84DB6CBB-8F63-43CD-96DB-2926A961E0F7}"/>
            </a:ext>
          </a:extLst>
        </xdr:cNvPr>
        <xdr:cNvSpPr txBox="1">
          <a:spLocks noChangeArrowheads="1"/>
        </xdr:cNvSpPr>
      </xdr:nvSpPr>
      <xdr:spPr bwMode="auto">
        <a:xfrm>
          <a:off x="0" y="0"/>
          <a:ext cx="93721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Investitor:</a:t>
          </a:r>
        </a:p>
        <a:p>
          <a:pPr algn="l" rtl="0">
            <a:defRPr sz="1000"/>
          </a:pPr>
          <a:endParaRPr lang="hr-HR" sz="600" b="0" i="0" u="none" strike="noStrike" baseline="0">
            <a:solidFill>
              <a:srgbClr val="000000"/>
            </a:solidFill>
            <a:latin typeface="Arial"/>
            <a:cs typeface="Arial"/>
          </a:endParaRPr>
        </a:p>
        <a:p>
          <a:pPr algn="l" rtl="0">
            <a:defRPr sz="1000"/>
          </a:pPr>
          <a:r>
            <a:rPr lang="hr-HR" sz="600" b="0" i="0" u="none" strike="noStrike" baseline="0">
              <a:solidFill>
                <a:srgbClr val="000000"/>
              </a:solidFill>
              <a:latin typeface="Arial"/>
              <a:cs typeface="Arial"/>
            </a:rPr>
            <a:t>Građevina:</a:t>
          </a:r>
          <a:endParaRPr lang="hr-HR"/>
        </a:p>
      </xdr:txBody>
    </xdr:sp>
    <xdr:clientData/>
  </xdr:twoCellAnchor>
  <xdr:twoCellAnchor>
    <xdr:from>
      <xdr:col>0</xdr:col>
      <xdr:colOff>403860</xdr:colOff>
      <xdr:row>0</xdr:row>
      <xdr:rowOff>0</xdr:rowOff>
    </xdr:from>
    <xdr:to>
      <xdr:col>1</xdr:col>
      <xdr:colOff>1716497</xdr:colOff>
      <xdr:row>0</xdr:row>
      <xdr:rowOff>0</xdr:rowOff>
    </xdr:to>
    <xdr:sp macro="" textlink="">
      <xdr:nvSpPr>
        <xdr:cNvPr id="3" name="TextBox 3">
          <a:extLst>
            <a:ext uri="{FF2B5EF4-FFF2-40B4-BE49-F238E27FC236}">
              <a16:creationId xmlns:a16="http://schemas.microsoft.com/office/drawing/2014/main" id="{F67F62E2-3A5C-4D5E-BD55-B16F16ECB05C}"/>
            </a:ext>
          </a:extLst>
        </xdr:cNvPr>
        <xdr:cNvSpPr txBox="1">
          <a:spLocks noChangeArrowheads="1"/>
        </xdr:cNvSpPr>
      </xdr:nvSpPr>
      <xdr:spPr bwMode="auto">
        <a:xfrm>
          <a:off x="403860" y="0"/>
          <a:ext cx="173173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GRAD SPLIT</a:t>
          </a:r>
        </a:p>
        <a:p>
          <a:pPr algn="l" rtl="0">
            <a:defRPr sz="1000"/>
          </a:pPr>
          <a:r>
            <a:rPr lang="hr-HR" sz="600" b="0" i="0" u="none" strike="noStrike" baseline="0">
              <a:solidFill>
                <a:srgbClr val="000000"/>
              </a:solidFill>
              <a:latin typeface="Arial"/>
              <a:cs typeface="Arial"/>
            </a:rPr>
            <a:t>Split. Obala kneza Branimira 17</a:t>
          </a:r>
        </a:p>
        <a:p>
          <a:pPr algn="l" rtl="0">
            <a:defRPr sz="1000"/>
          </a:pPr>
          <a:r>
            <a:rPr lang="hr-HR" sz="600" b="1" i="0" u="none" strike="noStrike" baseline="0">
              <a:solidFill>
                <a:srgbClr val="000000"/>
              </a:solidFill>
              <a:latin typeface="Arial"/>
              <a:cs typeface="Arial"/>
            </a:rPr>
            <a:t>OSNOVNA ŠKOLA PAZDIGRAD</a:t>
          </a:r>
          <a:endParaRPr lang="hr-HR" sz="600" b="0" i="0" u="none" strike="noStrike" baseline="0">
            <a:solidFill>
              <a:srgbClr val="000000"/>
            </a:solidFill>
            <a:latin typeface="Arial"/>
            <a:cs typeface="Arial"/>
          </a:endParaRPr>
        </a:p>
        <a:p>
          <a:pPr algn="l" rtl="0">
            <a:defRPr sz="1000"/>
          </a:pPr>
          <a:r>
            <a:rPr lang="hr-HR" sz="600" b="0" i="0" u="none" strike="noStrike" baseline="0">
              <a:solidFill>
                <a:srgbClr val="000000"/>
              </a:solidFill>
              <a:latin typeface="Arial"/>
              <a:cs typeface="Arial"/>
            </a:rPr>
            <a:t>Split. Put Pazdigrada</a:t>
          </a:r>
        </a:p>
        <a:p>
          <a:pPr algn="l" rtl="0">
            <a:defRPr sz="1000"/>
          </a:pPr>
          <a:endParaRPr lang="hr-HR"/>
        </a:p>
      </xdr:txBody>
    </xdr:sp>
    <xdr:clientData/>
  </xdr:twoCellAnchor>
  <xdr:twoCellAnchor>
    <xdr:from>
      <xdr:col>1</xdr:col>
      <xdr:colOff>2676525</xdr:colOff>
      <xdr:row>0</xdr:row>
      <xdr:rowOff>0</xdr:rowOff>
    </xdr:from>
    <xdr:to>
      <xdr:col>2</xdr:col>
      <xdr:colOff>268666</xdr:colOff>
      <xdr:row>0</xdr:row>
      <xdr:rowOff>9525</xdr:rowOff>
    </xdr:to>
    <xdr:sp macro="" textlink="">
      <xdr:nvSpPr>
        <xdr:cNvPr id="4" name="TextBox 4">
          <a:extLst>
            <a:ext uri="{FF2B5EF4-FFF2-40B4-BE49-F238E27FC236}">
              <a16:creationId xmlns:a16="http://schemas.microsoft.com/office/drawing/2014/main" id="{569A3619-4268-4C23-A9E6-9FF74FEE93BA}"/>
            </a:ext>
          </a:extLst>
        </xdr:cNvPr>
        <xdr:cNvSpPr txBox="1">
          <a:spLocks noChangeArrowheads="1"/>
        </xdr:cNvSpPr>
      </xdr:nvSpPr>
      <xdr:spPr bwMode="auto">
        <a:xfrm>
          <a:off x="3095625" y="0"/>
          <a:ext cx="640141"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Faza projekta:</a:t>
          </a:r>
        </a:p>
        <a:p>
          <a:pPr algn="l" rtl="0">
            <a:defRPr sz="1000"/>
          </a:pPr>
          <a:r>
            <a:rPr lang="hr-HR" sz="600" b="0" i="0" u="none" strike="noStrike" baseline="0">
              <a:solidFill>
                <a:srgbClr val="000000"/>
              </a:solidFill>
              <a:latin typeface="Arial"/>
              <a:cs typeface="Arial"/>
            </a:rPr>
            <a:t>Vrsta projekta:</a:t>
          </a:r>
        </a:p>
        <a:p>
          <a:pPr algn="l" rtl="0">
            <a:defRPr sz="1000"/>
          </a:pPr>
          <a:r>
            <a:rPr lang="hr-HR" sz="600" b="0" i="0" u="none" strike="noStrike" baseline="0">
              <a:solidFill>
                <a:srgbClr val="000000"/>
              </a:solidFill>
              <a:latin typeface="Arial"/>
              <a:cs typeface="Arial"/>
            </a:rPr>
            <a:t>Glavni projektant: </a:t>
          </a:r>
        </a:p>
        <a:p>
          <a:pPr algn="l" rtl="0">
            <a:defRPr sz="1000"/>
          </a:pPr>
          <a:r>
            <a:rPr lang="hr-HR" sz="600" b="0" i="0" u="none" strike="noStrike" baseline="0">
              <a:solidFill>
                <a:srgbClr val="000000"/>
              </a:solidFill>
              <a:latin typeface="Arial"/>
              <a:cs typeface="Arial"/>
            </a:rPr>
            <a:t>Projektant: </a:t>
          </a:r>
          <a:endParaRPr lang="hr-HR"/>
        </a:p>
      </xdr:txBody>
    </xdr:sp>
    <xdr:clientData/>
  </xdr:twoCellAnchor>
  <xdr:twoCellAnchor>
    <xdr:from>
      <xdr:col>2</xdr:col>
      <xdr:colOff>1270</xdr:colOff>
      <xdr:row>0</xdr:row>
      <xdr:rowOff>0</xdr:rowOff>
    </xdr:from>
    <xdr:to>
      <xdr:col>3</xdr:col>
      <xdr:colOff>310501</xdr:colOff>
      <xdr:row>0</xdr:row>
      <xdr:rowOff>9525</xdr:rowOff>
    </xdr:to>
    <xdr:sp macro="" textlink="">
      <xdr:nvSpPr>
        <xdr:cNvPr id="5" name="TextBox 5">
          <a:extLst>
            <a:ext uri="{FF2B5EF4-FFF2-40B4-BE49-F238E27FC236}">
              <a16:creationId xmlns:a16="http://schemas.microsoft.com/office/drawing/2014/main" id="{D99D0A54-E47A-42E5-974D-1EB88687645A}"/>
            </a:ext>
          </a:extLst>
        </xdr:cNvPr>
        <xdr:cNvSpPr txBox="1">
          <a:spLocks noChangeArrowheads="1"/>
        </xdr:cNvSpPr>
      </xdr:nvSpPr>
      <xdr:spPr bwMode="auto">
        <a:xfrm>
          <a:off x="3468370" y="0"/>
          <a:ext cx="100455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Izvedbeni projekt</a:t>
          </a:r>
        </a:p>
        <a:p>
          <a:pPr algn="l" rtl="0">
            <a:defRPr sz="1000"/>
          </a:pPr>
          <a:r>
            <a:rPr lang="hr-HR" sz="600" b="1" i="0" u="none" strike="noStrike" baseline="0">
              <a:solidFill>
                <a:srgbClr val="000000"/>
              </a:solidFill>
              <a:latin typeface="Arial"/>
              <a:cs typeface="Arial"/>
            </a:rPr>
            <a:t>ARHITEKTONSKI PROJEKT </a:t>
          </a:r>
        </a:p>
        <a:p>
          <a:pPr algn="l" rtl="0">
            <a:defRPr sz="1000"/>
          </a:pPr>
          <a:r>
            <a:rPr lang="hr-HR" sz="600" b="0" i="0" u="none" strike="noStrike" baseline="0">
              <a:solidFill>
                <a:srgbClr val="000000"/>
              </a:solidFill>
              <a:latin typeface="Arial"/>
              <a:cs typeface="Arial"/>
            </a:rPr>
            <a:t>Mirko Buvinić, dipl.ing.arh.</a:t>
          </a:r>
        </a:p>
        <a:p>
          <a:pPr algn="l" rtl="0">
            <a:defRPr sz="1000"/>
          </a:pPr>
          <a:r>
            <a:rPr lang="hr-HR" sz="600" b="0" i="0" u="none" strike="noStrike" baseline="0">
              <a:solidFill>
                <a:srgbClr val="000000"/>
              </a:solidFill>
              <a:latin typeface="Arial"/>
              <a:cs typeface="Arial"/>
            </a:rPr>
            <a:t>Mirela Bošnjak, dipl.ing.arh.</a:t>
          </a:r>
          <a:endParaRPr lang="hr-HR"/>
        </a:p>
      </xdr:txBody>
    </xdr:sp>
    <xdr:clientData/>
  </xdr:twoCellAnchor>
  <xdr:twoCellAnchor>
    <xdr:from>
      <xdr:col>3</xdr:col>
      <xdr:colOff>186690</xdr:colOff>
      <xdr:row>0</xdr:row>
      <xdr:rowOff>0</xdr:rowOff>
    </xdr:from>
    <xdr:to>
      <xdr:col>4</xdr:col>
      <xdr:colOff>329608</xdr:colOff>
      <xdr:row>0</xdr:row>
      <xdr:rowOff>0</xdr:rowOff>
    </xdr:to>
    <xdr:sp macro="" textlink="">
      <xdr:nvSpPr>
        <xdr:cNvPr id="6" name="TextBox 6">
          <a:extLst>
            <a:ext uri="{FF2B5EF4-FFF2-40B4-BE49-F238E27FC236}">
              <a16:creationId xmlns:a16="http://schemas.microsoft.com/office/drawing/2014/main" id="{C277E29B-5BDD-44D0-A427-600B1D9DE498}"/>
            </a:ext>
          </a:extLst>
        </xdr:cNvPr>
        <xdr:cNvSpPr txBox="1">
          <a:spLocks noChangeArrowheads="1"/>
        </xdr:cNvSpPr>
      </xdr:nvSpPr>
      <xdr:spPr bwMode="auto">
        <a:xfrm>
          <a:off x="4349115" y="0"/>
          <a:ext cx="6858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Oznaka projekta:</a:t>
          </a: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a:p>
      </xdr:txBody>
    </xdr:sp>
    <xdr:clientData/>
  </xdr:twoCellAnchor>
  <xdr:twoCellAnchor>
    <xdr:from>
      <xdr:col>3</xdr:col>
      <xdr:colOff>554355</xdr:colOff>
      <xdr:row>0</xdr:row>
      <xdr:rowOff>0</xdr:rowOff>
    </xdr:from>
    <xdr:to>
      <xdr:col>5</xdr:col>
      <xdr:colOff>26828</xdr:colOff>
      <xdr:row>0</xdr:row>
      <xdr:rowOff>9525</xdr:rowOff>
    </xdr:to>
    <xdr:sp macro="" textlink="">
      <xdr:nvSpPr>
        <xdr:cNvPr id="7" name="TextBox 7">
          <a:extLst>
            <a:ext uri="{FF2B5EF4-FFF2-40B4-BE49-F238E27FC236}">
              <a16:creationId xmlns:a16="http://schemas.microsoft.com/office/drawing/2014/main" id="{1B5D09D0-04B0-42B8-9766-787CEB5861DE}"/>
            </a:ext>
          </a:extLst>
        </xdr:cNvPr>
        <xdr:cNvSpPr txBox="1">
          <a:spLocks noChangeArrowheads="1"/>
        </xdr:cNvSpPr>
      </xdr:nvSpPr>
      <xdr:spPr bwMode="auto">
        <a:xfrm>
          <a:off x="4707255" y="0"/>
          <a:ext cx="92027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36000" bIns="45720" anchor="t"/>
        <a:lstStyle/>
        <a:p>
          <a:pPr algn="r" rtl="0">
            <a:defRPr sz="1000"/>
          </a:pPr>
          <a:r>
            <a:rPr lang="hr-HR" sz="800" b="1" i="0" u="none" strike="noStrike" baseline="0">
              <a:solidFill>
                <a:srgbClr val="000000"/>
              </a:solidFill>
              <a:latin typeface="Arial"/>
              <a:cs typeface="Arial"/>
            </a:rPr>
            <a:t>OŠ PZGD</a:t>
          </a:r>
        </a:p>
        <a:p>
          <a:pPr algn="r" rtl="0">
            <a:defRPr sz="1000"/>
          </a:pPr>
          <a:r>
            <a:rPr lang="hr-HR" sz="800" b="1" i="0" u="none" strike="noStrike" baseline="0">
              <a:solidFill>
                <a:srgbClr val="000000"/>
              </a:solidFill>
              <a:latin typeface="Arial"/>
              <a:cs typeface="Arial"/>
            </a:rPr>
            <a:t>016-10</a:t>
          </a:r>
          <a:endParaRPr lang="hr-HR" sz="900" b="1" i="0" u="none" strike="noStrike" baseline="0">
            <a:solidFill>
              <a:srgbClr val="000000"/>
            </a:solidFill>
            <a:latin typeface="Arial"/>
            <a:cs typeface="Arial"/>
          </a:endParaRPr>
        </a:p>
        <a:p>
          <a:pPr algn="r" rtl="0">
            <a:defRPr sz="1000"/>
          </a:pPr>
          <a:endParaRPr lang="hr-HR" sz="900" b="1" i="0" u="none" strike="noStrike" baseline="0">
            <a:solidFill>
              <a:srgbClr val="000000"/>
            </a:solidFill>
            <a:latin typeface="Arial"/>
            <a:cs typeface="Arial"/>
          </a:endParaRPr>
        </a:p>
        <a:p>
          <a:pPr algn="r" rtl="0">
            <a:defRPr sz="1000"/>
          </a:pPr>
          <a:endParaRPr lang="hr-HR"/>
        </a:p>
      </xdr:txBody>
    </xdr:sp>
    <xdr:clientData/>
  </xdr:twoCellAnchor>
  <xdr:twoCellAnchor>
    <xdr:from>
      <xdr:col>4</xdr:col>
      <xdr:colOff>158115</xdr:colOff>
      <xdr:row>0</xdr:row>
      <xdr:rowOff>0</xdr:rowOff>
    </xdr:from>
    <xdr:to>
      <xdr:col>5</xdr:col>
      <xdr:colOff>26726</xdr:colOff>
      <xdr:row>0</xdr:row>
      <xdr:rowOff>9525</xdr:rowOff>
    </xdr:to>
    <xdr:sp macro="" textlink="">
      <xdr:nvSpPr>
        <xdr:cNvPr id="8" name="TextBox 7">
          <a:extLst>
            <a:ext uri="{FF2B5EF4-FFF2-40B4-BE49-F238E27FC236}">
              <a16:creationId xmlns:a16="http://schemas.microsoft.com/office/drawing/2014/main" id="{0632711C-42AC-447D-8619-9422ED737003}"/>
            </a:ext>
          </a:extLst>
        </xdr:cNvPr>
        <xdr:cNvSpPr txBox="1">
          <a:spLocks noChangeArrowheads="1"/>
        </xdr:cNvSpPr>
      </xdr:nvSpPr>
      <xdr:spPr bwMode="auto">
        <a:xfrm>
          <a:off x="4863465" y="0"/>
          <a:ext cx="763961"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36000" bIns="45720" anchor="t"/>
        <a:lstStyle/>
        <a:p>
          <a:pPr algn="r" rtl="0">
            <a:defRPr sz="1000"/>
          </a:pPr>
          <a:r>
            <a:rPr lang="hr-HR" sz="600" b="1" i="0" u="none" strike="noStrike" baseline="0">
              <a:solidFill>
                <a:srgbClr val="000000"/>
              </a:solidFill>
              <a:latin typeface="Arial"/>
              <a:cs typeface="Arial"/>
            </a:rPr>
            <a:t>srpanj 2011.</a:t>
          </a:r>
          <a:endParaRPr lang="hr-HR" sz="900" b="1" i="0" u="none" strike="noStrike" baseline="0">
            <a:solidFill>
              <a:srgbClr val="000000"/>
            </a:solidFill>
            <a:latin typeface="Arial"/>
            <a:cs typeface="Arial"/>
          </a:endParaRPr>
        </a:p>
        <a:p>
          <a:pPr algn="r" rtl="0">
            <a:defRPr sz="1000"/>
          </a:pPr>
          <a:endParaRPr lang="hr-HR" sz="900" b="1" i="0" u="none" strike="noStrike" baseline="0">
            <a:solidFill>
              <a:srgbClr val="000000"/>
            </a:solidFill>
            <a:latin typeface="Arial"/>
            <a:cs typeface="Arial"/>
          </a:endParaRPr>
        </a:p>
        <a:p>
          <a:pPr algn="r" rtl="0">
            <a:defRPr sz="1000"/>
          </a:pPr>
          <a:endParaRPr lang="hr-HR"/>
        </a:p>
      </xdr:txBody>
    </xdr:sp>
    <xdr:clientData/>
  </xdr:twoCellAnchor>
  <xdr:twoCellAnchor>
    <xdr:from>
      <xdr:col>3</xdr:col>
      <xdr:colOff>186690</xdr:colOff>
      <xdr:row>0</xdr:row>
      <xdr:rowOff>0</xdr:rowOff>
    </xdr:from>
    <xdr:to>
      <xdr:col>4</xdr:col>
      <xdr:colOff>38141</xdr:colOff>
      <xdr:row>0</xdr:row>
      <xdr:rowOff>0</xdr:rowOff>
    </xdr:to>
    <xdr:sp macro="" textlink="">
      <xdr:nvSpPr>
        <xdr:cNvPr id="9" name="TextBox 7">
          <a:extLst>
            <a:ext uri="{FF2B5EF4-FFF2-40B4-BE49-F238E27FC236}">
              <a16:creationId xmlns:a16="http://schemas.microsoft.com/office/drawing/2014/main" id="{6D38C384-6833-4C9A-A218-587D9B5FC02E}"/>
            </a:ext>
          </a:extLst>
        </xdr:cNvPr>
        <xdr:cNvSpPr txBox="1">
          <a:spLocks noChangeArrowheads="1"/>
        </xdr:cNvSpPr>
      </xdr:nvSpPr>
      <xdr:spPr bwMode="auto">
        <a:xfrm>
          <a:off x="4349115" y="0"/>
          <a:ext cx="394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36000" bIns="45720" anchor="t"/>
        <a:lstStyle/>
        <a:p>
          <a:pPr algn="l" rtl="0">
            <a:defRPr sz="1000"/>
          </a:pPr>
          <a:r>
            <a:rPr lang="hr-HR" sz="600" b="0" i="0" u="none" strike="noStrike" baseline="0">
              <a:solidFill>
                <a:srgbClr val="000000"/>
              </a:solidFill>
              <a:latin typeface="Arial"/>
              <a:cs typeface="Arial"/>
            </a:rPr>
            <a:t>Zagreb</a:t>
          </a:r>
          <a:endParaRPr lang="hr-HR" sz="900" b="1" i="0" u="none" strike="noStrike" baseline="0">
            <a:solidFill>
              <a:srgbClr val="000000"/>
            </a:solidFill>
            <a:latin typeface="Arial"/>
            <a:cs typeface="Arial"/>
          </a:endParaRPr>
        </a:p>
        <a:p>
          <a:pPr algn="l" rtl="0">
            <a:defRPr sz="1000"/>
          </a:pPr>
          <a:endParaRPr lang="hr-HR" sz="900" b="1" i="0" u="none" strike="noStrike" baseline="0">
            <a:solidFill>
              <a:srgbClr val="000000"/>
            </a:solidFill>
            <a:latin typeface="Arial"/>
            <a:cs typeface="Arial"/>
          </a:endParaRPr>
        </a:p>
        <a:p>
          <a:pPr algn="l" rtl="0">
            <a:defRPr sz="1000"/>
          </a:pPr>
          <a:endParaRPr lang="hr-HR"/>
        </a:p>
      </xdr:txBody>
    </xdr:sp>
    <xdr:clientData/>
  </xdr:twoCellAnchor>
  <xdr:twoCellAnchor>
    <xdr:from>
      <xdr:col>3</xdr:col>
      <xdr:colOff>186690</xdr:colOff>
      <xdr:row>0</xdr:row>
      <xdr:rowOff>0</xdr:rowOff>
    </xdr:from>
    <xdr:to>
      <xdr:col>4</xdr:col>
      <xdr:colOff>348657</xdr:colOff>
      <xdr:row>0</xdr:row>
      <xdr:rowOff>0</xdr:rowOff>
    </xdr:to>
    <xdr:sp macro="" textlink="">
      <xdr:nvSpPr>
        <xdr:cNvPr id="10" name="TextBox 6">
          <a:extLst>
            <a:ext uri="{FF2B5EF4-FFF2-40B4-BE49-F238E27FC236}">
              <a16:creationId xmlns:a16="http://schemas.microsoft.com/office/drawing/2014/main" id="{6D9C230E-089E-4C96-BA39-4D817D2811A5}"/>
            </a:ext>
          </a:extLst>
        </xdr:cNvPr>
        <xdr:cNvSpPr txBox="1">
          <a:spLocks noChangeArrowheads="1"/>
        </xdr:cNvSpPr>
      </xdr:nvSpPr>
      <xdr:spPr bwMode="auto">
        <a:xfrm>
          <a:off x="4349115" y="0"/>
          <a:ext cx="7048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Broj projekta:</a:t>
          </a: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518116</xdr:colOff>
      <xdr:row>0</xdr:row>
      <xdr:rowOff>0</xdr:rowOff>
    </xdr:to>
    <xdr:sp macro="" textlink="">
      <xdr:nvSpPr>
        <xdr:cNvPr id="2" name="TextBox 2">
          <a:extLst>
            <a:ext uri="{FF2B5EF4-FFF2-40B4-BE49-F238E27FC236}">
              <a16:creationId xmlns:a16="http://schemas.microsoft.com/office/drawing/2014/main" id="{08AC526F-801E-4C57-8813-FCFB9EFDE256}"/>
            </a:ext>
          </a:extLst>
        </xdr:cNvPr>
        <xdr:cNvSpPr txBox="1">
          <a:spLocks noChangeArrowheads="1"/>
        </xdr:cNvSpPr>
      </xdr:nvSpPr>
      <xdr:spPr bwMode="auto">
        <a:xfrm>
          <a:off x="0" y="0"/>
          <a:ext cx="93721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Investitor:</a:t>
          </a:r>
        </a:p>
        <a:p>
          <a:pPr algn="l" rtl="0">
            <a:defRPr sz="1000"/>
          </a:pPr>
          <a:endParaRPr lang="hr-HR" sz="600" b="0" i="0" u="none" strike="noStrike" baseline="0">
            <a:solidFill>
              <a:srgbClr val="000000"/>
            </a:solidFill>
            <a:latin typeface="Arial"/>
            <a:cs typeface="Arial"/>
          </a:endParaRPr>
        </a:p>
        <a:p>
          <a:pPr algn="l" rtl="0">
            <a:defRPr sz="1000"/>
          </a:pPr>
          <a:r>
            <a:rPr lang="hr-HR" sz="600" b="0" i="0" u="none" strike="noStrike" baseline="0">
              <a:solidFill>
                <a:srgbClr val="000000"/>
              </a:solidFill>
              <a:latin typeface="Arial"/>
              <a:cs typeface="Arial"/>
            </a:rPr>
            <a:t>Građevina:</a:t>
          </a:r>
          <a:endParaRPr lang="hr-HR"/>
        </a:p>
      </xdr:txBody>
    </xdr:sp>
    <xdr:clientData/>
  </xdr:twoCellAnchor>
  <xdr:twoCellAnchor>
    <xdr:from>
      <xdr:col>0</xdr:col>
      <xdr:colOff>403860</xdr:colOff>
      <xdr:row>0</xdr:row>
      <xdr:rowOff>0</xdr:rowOff>
    </xdr:from>
    <xdr:to>
      <xdr:col>1</xdr:col>
      <xdr:colOff>1716497</xdr:colOff>
      <xdr:row>0</xdr:row>
      <xdr:rowOff>0</xdr:rowOff>
    </xdr:to>
    <xdr:sp macro="" textlink="">
      <xdr:nvSpPr>
        <xdr:cNvPr id="3" name="TextBox 3">
          <a:extLst>
            <a:ext uri="{FF2B5EF4-FFF2-40B4-BE49-F238E27FC236}">
              <a16:creationId xmlns:a16="http://schemas.microsoft.com/office/drawing/2014/main" id="{E7742E16-2927-4DB8-85AB-FCA736624606}"/>
            </a:ext>
          </a:extLst>
        </xdr:cNvPr>
        <xdr:cNvSpPr txBox="1">
          <a:spLocks noChangeArrowheads="1"/>
        </xdr:cNvSpPr>
      </xdr:nvSpPr>
      <xdr:spPr bwMode="auto">
        <a:xfrm>
          <a:off x="403860" y="0"/>
          <a:ext cx="173173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GRAD SPLIT</a:t>
          </a:r>
        </a:p>
        <a:p>
          <a:pPr algn="l" rtl="0">
            <a:defRPr sz="1000"/>
          </a:pPr>
          <a:r>
            <a:rPr lang="hr-HR" sz="600" b="0" i="0" u="none" strike="noStrike" baseline="0">
              <a:solidFill>
                <a:srgbClr val="000000"/>
              </a:solidFill>
              <a:latin typeface="Arial"/>
              <a:cs typeface="Arial"/>
            </a:rPr>
            <a:t>Split. Obala kneza Branimira 17</a:t>
          </a:r>
        </a:p>
        <a:p>
          <a:pPr algn="l" rtl="0">
            <a:defRPr sz="1000"/>
          </a:pPr>
          <a:r>
            <a:rPr lang="hr-HR" sz="600" b="1" i="0" u="none" strike="noStrike" baseline="0">
              <a:solidFill>
                <a:srgbClr val="000000"/>
              </a:solidFill>
              <a:latin typeface="Arial"/>
              <a:cs typeface="Arial"/>
            </a:rPr>
            <a:t>OSNOVNA ŠKOLA PAZDIGRAD</a:t>
          </a:r>
          <a:endParaRPr lang="hr-HR" sz="600" b="0" i="0" u="none" strike="noStrike" baseline="0">
            <a:solidFill>
              <a:srgbClr val="000000"/>
            </a:solidFill>
            <a:latin typeface="Arial"/>
            <a:cs typeface="Arial"/>
          </a:endParaRPr>
        </a:p>
        <a:p>
          <a:pPr algn="l" rtl="0">
            <a:defRPr sz="1000"/>
          </a:pPr>
          <a:r>
            <a:rPr lang="hr-HR" sz="600" b="0" i="0" u="none" strike="noStrike" baseline="0">
              <a:solidFill>
                <a:srgbClr val="000000"/>
              </a:solidFill>
              <a:latin typeface="Arial"/>
              <a:cs typeface="Arial"/>
            </a:rPr>
            <a:t>Split. Put Pazdigrada</a:t>
          </a:r>
        </a:p>
        <a:p>
          <a:pPr algn="l" rtl="0">
            <a:defRPr sz="1000"/>
          </a:pPr>
          <a:endParaRPr lang="hr-HR"/>
        </a:p>
      </xdr:txBody>
    </xdr:sp>
    <xdr:clientData/>
  </xdr:twoCellAnchor>
  <xdr:twoCellAnchor>
    <xdr:from>
      <xdr:col>1</xdr:col>
      <xdr:colOff>2676525</xdr:colOff>
      <xdr:row>0</xdr:row>
      <xdr:rowOff>0</xdr:rowOff>
    </xdr:from>
    <xdr:to>
      <xdr:col>2</xdr:col>
      <xdr:colOff>268666</xdr:colOff>
      <xdr:row>0</xdr:row>
      <xdr:rowOff>9525</xdr:rowOff>
    </xdr:to>
    <xdr:sp macro="" textlink="">
      <xdr:nvSpPr>
        <xdr:cNvPr id="4" name="TextBox 4">
          <a:extLst>
            <a:ext uri="{FF2B5EF4-FFF2-40B4-BE49-F238E27FC236}">
              <a16:creationId xmlns:a16="http://schemas.microsoft.com/office/drawing/2014/main" id="{EA0FB2E5-964D-4D0E-9EC2-3FDAFA486FBC}"/>
            </a:ext>
          </a:extLst>
        </xdr:cNvPr>
        <xdr:cNvSpPr txBox="1">
          <a:spLocks noChangeArrowheads="1"/>
        </xdr:cNvSpPr>
      </xdr:nvSpPr>
      <xdr:spPr bwMode="auto">
        <a:xfrm>
          <a:off x="3095625" y="0"/>
          <a:ext cx="640141"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Faza projekta:</a:t>
          </a:r>
        </a:p>
        <a:p>
          <a:pPr algn="l" rtl="0">
            <a:defRPr sz="1000"/>
          </a:pPr>
          <a:r>
            <a:rPr lang="hr-HR" sz="600" b="0" i="0" u="none" strike="noStrike" baseline="0">
              <a:solidFill>
                <a:srgbClr val="000000"/>
              </a:solidFill>
              <a:latin typeface="Arial"/>
              <a:cs typeface="Arial"/>
            </a:rPr>
            <a:t>Vrsta projekta:</a:t>
          </a:r>
        </a:p>
        <a:p>
          <a:pPr algn="l" rtl="0">
            <a:defRPr sz="1000"/>
          </a:pPr>
          <a:r>
            <a:rPr lang="hr-HR" sz="600" b="0" i="0" u="none" strike="noStrike" baseline="0">
              <a:solidFill>
                <a:srgbClr val="000000"/>
              </a:solidFill>
              <a:latin typeface="Arial"/>
              <a:cs typeface="Arial"/>
            </a:rPr>
            <a:t>Glavni projektant: </a:t>
          </a:r>
        </a:p>
        <a:p>
          <a:pPr algn="l" rtl="0">
            <a:defRPr sz="1000"/>
          </a:pPr>
          <a:r>
            <a:rPr lang="hr-HR" sz="600" b="0" i="0" u="none" strike="noStrike" baseline="0">
              <a:solidFill>
                <a:srgbClr val="000000"/>
              </a:solidFill>
              <a:latin typeface="Arial"/>
              <a:cs typeface="Arial"/>
            </a:rPr>
            <a:t>Projektant: </a:t>
          </a:r>
          <a:endParaRPr lang="hr-HR"/>
        </a:p>
      </xdr:txBody>
    </xdr:sp>
    <xdr:clientData/>
  </xdr:twoCellAnchor>
  <xdr:twoCellAnchor>
    <xdr:from>
      <xdr:col>2</xdr:col>
      <xdr:colOff>1270</xdr:colOff>
      <xdr:row>0</xdr:row>
      <xdr:rowOff>0</xdr:rowOff>
    </xdr:from>
    <xdr:to>
      <xdr:col>3</xdr:col>
      <xdr:colOff>310501</xdr:colOff>
      <xdr:row>0</xdr:row>
      <xdr:rowOff>9525</xdr:rowOff>
    </xdr:to>
    <xdr:sp macro="" textlink="">
      <xdr:nvSpPr>
        <xdr:cNvPr id="5" name="TextBox 5">
          <a:extLst>
            <a:ext uri="{FF2B5EF4-FFF2-40B4-BE49-F238E27FC236}">
              <a16:creationId xmlns:a16="http://schemas.microsoft.com/office/drawing/2014/main" id="{E4F7DC27-1181-4925-864E-32E82BB9D356}"/>
            </a:ext>
          </a:extLst>
        </xdr:cNvPr>
        <xdr:cNvSpPr txBox="1">
          <a:spLocks noChangeArrowheads="1"/>
        </xdr:cNvSpPr>
      </xdr:nvSpPr>
      <xdr:spPr bwMode="auto">
        <a:xfrm>
          <a:off x="3468370" y="0"/>
          <a:ext cx="100455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Izvedbeni projekt</a:t>
          </a:r>
        </a:p>
        <a:p>
          <a:pPr algn="l" rtl="0">
            <a:defRPr sz="1000"/>
          </a:pPr>
          <a:r>
            <a:rPr lang="hr-HR" sz="600" b="1" i="0" u="none" strike="noStrike" baseline="0">
              <a:solidFill>
                <a:srgbClr val="000000"/>
              </a:solidFill>
              <a:latin typeface="Arial"/>
              <a:cs typeface="Arial"/>
            </a:rPr>
            <a:t>ARHITEKTONSKI PROJEKT </a:t>
          </a:r>
        </a:p>
        <a:p>
          <a:pPr algn="l" rtl="0">
            <a:defRPr sz="1000"/>
          </a:pPr>
          <a:r>
            <a:rPr lang="hr-HR" sz="600" b="0" i="0" u="none" strike="noStrike" baseline="0">
              <a:solidFill>
                <a:srgbClr val="000000"/>
              </a:solidFill>
              <a:latin typeface="Arial"/>
              <a:cs typeface="Arial"/>
            </a:rPr>
            <a:t>Mirko Buvinić, dipl.ing.arh.</a:t>
          </a:r>
        </a:p>
        <a:p>
          <a:pPr algn="l" rtl="0">
            <a:defRPr sz="1000"/>
          </a:pPr>
          <a:r>
            <a:rPr lang="hr-HR" sz="600" b="0" i="0" u="none" strike="noStrike" baseline="0">
              <a:solidFill>
                <a:srgbClr val="000000"/>
              </a:solidFill>
              <a:latin typeface="Arial"/>
              <a:cs typeface="Arial"/>
            </a:rPr>
            <a:t>Mirela Bošnjak, dipl.ing.arh.</a:t>
          </a:r>
          <a:endParaRPr lang="hr-HR"/>
        </a:p>
      </xdr:txBody>
    </xdr:sp>
    <xdr:clientData/>
  </xdr:twoCellAnchor>
  <xdr:twoCellAnchor>
    <xdr:from>
      <xdr:col>3</xdr:col>
      <xdr:colOff>186690</xdr:colOff>
      <xdr:row>0</xdr:row>
      <xdr:rowOff>0</xdr:rowOff>
    </xdr:from>
    <xdr:to>
      <xdr:col>4</xdr:col>
      <xdr:colOff>329608</xdr:colOff>
      <xdr:row>0</xdr:row>
      <xdr:rowOff>0</xdr:rowOff>
    </xdr:to>
    <xdr:sp macro="" textlink="">
      <xdr:nvSpPr>
        <xdr:cNvPr id="6" name="TextBox 6">
          <a:extLst>
            <a:ext uri="{FF2B5EF4-FFF2-40B4-BE49-F238E27FC236}">
              <a16:creationId xmlns:a16="http://schemas.microsoft.com/office/drawing/2014/main" id="{99EFF0E8-07C3-49FC-8567-A50C71863AD1}"/>
            </a:ext>
          </a:extLst>
        </xdr:cNvPr>
        <xdr:cNvSpPr txBox="1">
          <a:spLocks noChangeArrowheads="1"/>
        </xdr:cNvSpPr>
      </xdr:nvSpPr>
      <xdr:spPr bwMode="auto">
        <a:xfrm>
          <a:off x="4349115" y="0"/>
          <a:ext cx="6858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Oznaka projekta:</a:t>
          </a: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a:p>
      </xdr:txBody>
    </xdr:sp>
    <xdr:clientData/>
  </xdr:twoCellAnchor>
  <xdr:twoCellAnchor>
    <xdr:from>
      <xdr:col>3</xdr:col>
      <xdr:colOff>554355</xdr:colOff>
      <xdr:row>0</xdr:row>
      <xdr:rowOff>0</xdr:rowOff>
    </xdr:from>
    <xdr:to>
      <xdr:col>5</xdr:col>
      <xdr:colOff>26828</xdr:colOff>
      <xdr:row>0</xdr:row>
      <xdr:rowOff>9525</xdr:rowOff>
    </xdr:to>
    <xdr:sp macro="" textlink="">
      <xdr:nvSpPr>
        <xdr:cNvPr id="7" name="TextBox 7">
          <a:extLst>
            <a:ext uri="{FF2B5EF4-FFF2-40B4-BE49-F238E27FC236}">
              <a16:creationId xmlns:a16="http://schemas.microsoft.com/office/drawing/2014/main" id="{780EDBBB-81D9-4F3A-975D-D49BDF365A8C}"/>
            </a:ext>
          </a:extLst>
        </xdr:cNvPr>
        <xdr:cNvSpPr txBox="1">
          <a:spLocks noChangeArrowheads="1"/>
        </xdr:cNvSpPr>
      </xdr:nvSpPr>
      <xdr:spPr bwMode="auto">
        <a:xfrm>
          <a:off x="4707255" y="0"/>
          <a:ext cx="92027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36000" bIns="45720" anchor="t"/>
        <a:lstStyle/>
        <a:p>
          <a:pPr algn="r" rtl="0">
            <a:defRPr sz="1000"/>
          </a:pPr>
          <a:r>
            <a:rPr lang="hr-HR" sz="800" b="1" i="0" u="none" strike="noStrike" baseline="0">
              <a:solidFill>
                <a:srgbClr val="000000"/>
              </a:solidFill>
              <a:latin typeface="Arial"/>
              <a:cs typeface="Arial"/>
            </a:rPr>
            <a:t>OŠ PZGD</a:t>
          </a:r>
        </a:p>
        <a:p>
          <a:pPr algn="r" rtl="0">
            <a:defRPr sz="1000"/>
          </a:pPr>
          <a:r>
            <a:rPr lang="hr-HR" sz="800" b="1" i="0" u="none" strike="noStrike" baseline="0">
              <a:solidFill>
                <a:srgbClr val="000000"/>
              </a:solidFill>
              <a:latin typeface="Arial"/>
              <a:cs typeface="Arial"/>
            </a:rPr>
            <a:t>016-10</a:t>
          </a:r>
          <a:endParaRPr lang="hr-HR" sz="900" b="1" i="0" u="none" strike="noStrike" baseline="0">
            <a:solidFill>
              <a:srgbClr val="000000"/>
            </a:solidFill>
            <a:latin typeface="Arial"/>
            <a:cs typeface="Arial"/>
          </a:endParaRPr>
        </a:p>
        <a:p>
          <a:pPr algn="r" rtl="0">
            <a:defRPr sz="1000"/>
          </a:pPr>
          <a:endParaRPr lang="hr-HR" sz="900" b="1" i="0" u="none" strike="noStrike" baseline="0">
            <a:solidFill>
              <a:srgbClr val="000000"/>
            </a:solidFill>
            <a:latin typeface="Arial"/>
            <a:cs typeface="Arial"/>
          </a:endParaRPr>
        </a:p>
        <a:p>
          <a:pPr algn="r" rtl="0">
            <a:defRPr sz="1000"/>
          </a:pPr>
          <a:endParaRPr lang="hr-HR"/>
        </a:p>
      </xdr:txBody>
    </xdr:sp>
    <xdr:clientData/>
  </xdr:twoCellAnchor>
  <xdr:twoCellAnchor>
    <xdr:from>
      <xdr:col>4</xdr:col>
      <xdr:colOff>158115</xdr:colOff>
      <xdr:row>0</xdr:row>
      <xdr:rowOff>0</xdr:rowOff>
    </xdr:from>
    <xdr:to>
      <xdr:col>5</xdr:col>
      <xdr:colOff>26726</xdr:colOff>
      <xdr:row>0</xdr:row>
      <xdr:rowOff>9525</xdr:rowOff>
    </xdr:to>
    <xdr:sp macro="" textlink="">
      <xdr:nvSpPr>
        <xdr:cNvPr id="8" name="TextBox 7">
          <a:extLst>
            <a:ext uri="{FF2B5EF4-FFF2-40B4-BE49-F238E27FC236}">
              <a16:creationId xmlns:a16="http://schemas.microsoft.com/office/drawing/2014/main" id="{BD2E037B-33EE-497B-BA63-95F9D27355A8}"/>
            </a:ext>
          </a:extLst>
        </xdr:cNvPr>
        <xdr:cNvSpPr txBox="1">
          <a:spLocks noChangeArrowheads="1"/>
        </xdr:cNvSpPr>
      </xdr:nvSpPr>
      <xdr:spPr bwMode="auto">
        <a:xfrm>
          <a:off x="4863465" y="0"/>
          <a:ext cx="763961"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36000" bIns="45720" anchor="t"/>
        <a:lstStyle/>
        <a:p>
          <a:pPr algn="r" rtl="0">
            <a:defRPr sz="1000"/>
          </a:pPr>
          <a:r>
            <a:rPr lang="hr-HR" sz="600" b="1" i="0" u="none" strike="noStrike" baseline="0">
              <a:solidFill>
                <a:srgbClr val="000000"/>
              </a:solidFill>
              <a:latin typeface="Arial"/>
              <a:cs typeface="Arial"/>
            </a:rPr>
            <a:t>srpanj 2011.</a:t>
          </a:r>
          <a:endParaRPr lang="hr-HR" sz="900" b="1" i="0" u="none" strike="noStrike" baseline="0">
            <a:solidFill>
              <a:srgbClr val="000000"/>
            </a:solidFill>
            <a:latin typeface="Arial"/>
            <a:cs typeface="Arial"/>
          </a:endParaRPr>
        </a:p>
        <a:p>
          <a:pPr algn="r" rtl="0">
            <a:defRPr sz="1000"/>
          </a:pPr>
          <a:endParaRPr lang="hr-HR" sz="900" b="1" i="0" u="none" strike="noStrike" baseline="0">
            <a:solidFill>
              <a:srgbClr val="000000"/>
            </a:solidFill>
            <a:latin typeface="Arial"/>
            <a:cs typeface="Arial"/>
          </a:endParaRPr>
        </a:p>
        <a:p>
          <a:pPr algn="r" rtl="0">
            <a:defRPr sz="1000"/>
          </a:pPr>
          <a:endParaRPr lang="hr-HR"/>
        </a:p>
      </xdr:txBody>
    </xdr:sp>
    <xdr:clientData/>
  </xdr:twoCellAnchor>
  <xdr:twoCellAnchor>
    <xdr:from>
      <xdr:col>3</xdr:col>
      <xdr:colOff>186690</xdr:colOff>
      <xdr:row>0</xdr:row>
      <xdr:rowOff>0</xdr:rowOff>
    </xdr:from>
    <xdr:to>
      <xdr:col>4</xdr:col>
      <xdr:colOff>38141</xdr:colOff>
      <xdr:row>0</xdr:row>
      <xdr:rowOff>0</xdr:rowOff>
    </xdr:to>
    <xdr:sp macro="" textlink="">
      <xdr:nvSpPr>
        <xdr:cNvPr id="9" name="TextBox 7">
          <a:extLst>
            <a:ext uri="{FF2B5EF4-FFF2-40B4-BE49-F238E27FC236}">
              <a16:creationId xmlns:a16="http://schemas.microsoft.com/office/drawing/2014/main" id="{53E10EB3-C72B-4123-B490-5E3BADB5A521}"/>
            </a:ext>
          </a:extLst>
        </xdr:cNvPr>
        <xdr:cNvSpPr txBox="1">
          <a:spLocks noChangeArrowheads="1"/>
        </xdr:cNvSpPr>
      </xdr:nvSpPr>
      <xdr:spPr bwMode="auto">
        <a:xfrm>
          <a:off x="4349115" y="0"/>
          <a:ext cx="394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36000" bIns="45720" anchor="t"/>
        <a:lstStyle/>
        <a:p>
          <a:pPr algn="l" rtl="0">
            <a:defRPr sz="1000"/>
          </a:pPr>
          <a:r>
            <a:rPr lang="hr-HR" sz="600" b="0" i="0" u="none" strike="noStrike" baseline="0">
              <a:solidFill>
                <a:srgbClr val="000000"/>
              </a:solidFill>
              <a:latin typeface="Arial"/>
              <a:cs typeface="Arial"/>
            </a:rPr>
            <a:t>Zagreb</a:t>
          </a:r>
          <a:endParaRPr lang="hr-HR" sz="900" b="1" i="0" u="none" strike="noStrike" baseline="0">
            <a:solidFill>
              <a:srgbClr val="000000"/>
            </a:solidFill>
            <a:latin typeface="Arial"/>
            <a:cs typeface="Arial"/>
          </a:endParaRPr>
        </a:p>
        <a:p>
          <a:pPr algn="l" rtl="0">
            <a:defRPr sz="1000"/>
          </a:pPr>
          <a:endParaRPr lang="hr-HR" sz="900" b="1" i="0" u="none" strike="noStrike" baseline="0">
            <a:solidFill>
              <a:srgbClr val="000000"/>
            </a:solidFill>
            <a:latin typeface="Arial"/>
            <a:cs typeface="Arial"/>
          </a:endParaRPr>
        </a:p>
        <a:p>
          <a:pPr algn="l" rtl="0">
            <a:defRPr sz="1000"/>
          </a:pPr>
          <a:endParaRPr lang="hr-HR"/>
        </a:p>
      </xdr:txBody>
    </xdr:sp>
    <xdr:clientData/>
  </xdr:twoCellAnchor>
  <xdr:twoCellAnchor>
    <xdr:from>
      <xdr:col>3</xdr:col>
      <xdr:colOff>186690</xdr:colOff>
      <xdr:row>0</xdr:row>
      <xdr:rowOff>0</xdr:rowOff>
    </xdr:from>
    <xdr:to>
      <xdr:col>4</xdr:col>
      <xdr:colOff>348657</xdr:colOff>
      <xdr:row>0</xdr:row>
      <xdr:rowOff>0</xdr:rowOff>
    </xdr:to>
    <xdr:sp macro="" textlink="">
      <xdr:nvSpPr>
        <xdr:cNvPr id="10" name="TextBox 6">
          <a:extLst>
            <a:ext uri="{FF2B5EF4-FFF2-40B4-BE49-F238E27FC236}">
              <a16:creationId xmlns:a16="http://schemas.microsoft.com/office/drawing/2014/main" id="{EEC82A5E-B32A-4062-96DD-1553A1087518}"/>
            </a:ext>
          </a:extLst>
        </xdr:cNvPr>
        <xdr:cNvSpPr txBox="1">
          <a:spLocks noChangeArrowheads="1"/>
        </xdr:cNvSpPr>
      </xdr:nvSpPr>
      <xdr:spPr bwMode="auto">
        <a:xfrm>
          <a:off x="4349115" y="0"/>
          <a:ext cx="7048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72000" rIns="91440" bIns="45720" anchor="t"/>
        <a:lstStyle/>
        <a:p>
          <a:pPr algn="l" rtl="0">
            <a:defRPr sz="1000"/>
          </a:pPr>
          <a:r>
            <a:rPr lang="hr-HR" sz="600" b="0" i="0" u="none" strike="noStrike" baseline="0">
              <a:solidFill>
                <a:srgbClr val="000000"/>
              </a:solidFill>
              <a:latin typeface="Arial"/>
              <a:cs typeface="Arial"/>
            </a:rPr>
            <a:t>Broj projekta:</a:t>
          </a: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sz="600" b="0" i="0" u="none" strike="noStrike" baseline="0">
            <a:solidFill>
              <a:srgbClr val="000000"/>
            </a:solidFill>
            <a:latin typeface="Arial"/>
            <a:cs typeface="Arial"/>
          </a:endParaRPr>
        </a:p>
        <a:p>
          <a:pPr algn="l" rtl="0">
            <a:defRPr sz="1000"/>
          </a:pPr>
          <a:endParaRPr lang="hr-H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158750</xdr:colOff>
      <xdr:row>1835</xdr:row>
      <xdr:rowOff>87313</xdr:rowOff>
    </xdr:from>
    <xdr:to>
      <xdr:col>1</xdr:col>
      <xdr:colOff>1493890</xdr:colOff>
      <xdr:row>1836</xdr:row>
      <xdr:rowOff>385</xdr:rowOff>
    </xdr:to>
    <xdr:pic>
      <xdr:nvPicPr>
        <xdr:cNvPr id="2" name="Picture 1">
          <a:extLst>
            <a:ext uri="{FF2B5EF4-FFF2-40B4-BE49-F238E27FC236}">
              <a16:creationId xmlns:a16="http://schemas.microsoft.com/office/drawing/2014/main" id="{8207FEED-0448-4EB9-9686-67689C1DC717}"/>
            </a:ext>
          </a:extLst>
        </xdr:cNvPr>
        <xdr:cNvPicPr>
          <a:picLocks noChangeAspect="1"/>
        </xdr:cNvPicPr>
      </xdr:nvPicPr>
      <xdr:blipFill>
        <a:blip xmlns:r="http://schemas.openxmlformats.org/officeDocument/2006/relationships" r:embed="rId1"/>
        <a:stretch>
          <a:fillRect/>
        </a:stretch>
      </xdr:blipFill>
      <xdr:spPr>
        <a:xfrm>
          <a:off x="606425" y="792776863"/>
          <a:ext cx="1335140" cy="2243522"/>
        </a:xfrm>
        <a:prstGeom prst="rect">
          <a:avLst/>
        </a:prstGeom>
      </xdr:spPr>
    </xdr:pic>
    <xdr:clientData/>
  </xdr:twoCellAnchor>
  <xdr:twoCellAnchor editAs="oneCell">
    <xdr:from>
      <xdr:col>1</xdr:col>
      <xdr:colOff>158750</xdr:colOff>
      <xdr:row>1832</xdr:row>
      <xdr:rowOff>87314</xdr:rowOff>
    </xdr:from>
    <xdr:to>
      <xdr:col>1</xdr:col>
      <xdr:colOff>1493890</xdr:colOff>
      <xdr:row>1832</xdr:row>
      <xdr:rowOff>2352676</xdr:rowOff>
    </xdr:to>
    <xdr:pic>
      <xdr:nvPicPr>
        <xdr:cNvPr id="3" name="Picture 1">
          <a:extLst>
            <a:ext uri="{FF2B5EF4-FFF2-40B4-BE49-F238E27FC236}">
              <a16:creationId xmlns:a16="http://schemas.microsoft.com/office/drawing/2014/main" id="{0C78511C-8ED2-4A57-B7A3-A796EF1709B4}"/>
            </a:ext>
          </a:extLst>
        </xdr:cNvPr>
        <xdr:cNvPicPr>
          <a:picLocks noChangeAspect="1"/>
        </xdr:cNvPicPr>
      </xdr:nvPicPr>
      <xdr:blipFill>
        <a:blip xmlns:r="http://schemas.openxmlformats.org/officeDocument/2006/relationships" r:embed="rId1"/>
        <a:stretch>
          <a:fillRect/>
        </a:stretch>
      </xdr:blipFill>
      <xdr:spPr>
        <a:xfrm>
          <a:off x="606425" y="793424564"/>
          <a:ext cx="1335140" cy="22653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567703</xdr:colOff>
      <xdr:row>1197</xdr:row>
      <xdr:rowOff>102177</xdr:rowOff>
    </xdr:from>
    <xdr:ext cx="184731" cy="264560"/>
    <xdr:sp macro="" textlink="">
      <xdr:nvSpPr>
        <xdr:cNvPr id="2" name="TextBox 1">
          <a:extLst>
            <a:ext uri="{FF2B5EF4-FFF2-40B4-BE49-F238E27FC236}">
              <a16:creationId xmlns:a16="http://schemas.microsoft.com/office/drawing/2014/main" id="{5C3DADAD-1F4B-4572-A919-BF3285CF3680}"/>
            </a:ext>
          </a:extLst>
        </xdr:cNvPr>
        <xdr:cNvSpPr txBox="1"/>
      </xdr:nvSpPr>
      <xdr:spPr>
        <a:xfrm>
          <a:off x="4111003" y="791001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1197</xdr:row>
      <xdr:rowOff>102177</xdr:rowOff>
    </xdr:from>
    <xdr:ext cx="184731" cy="264560"/>
    <xdr:sp macro="" textlink="">
      <xdr:nvSpPr>
        <xdr:cNvPr id="3" name="TextBox 74">
          <a:extLst>
            <a:ext uri="{FF2B5EF4-FFF2-40B4-BE49-F238E27FC236}">
              <a16:creationId xmlns:a16="http://schemas.microsoft.com/office/drawing/2014/main" id="{2FBF155E-8ECC-4A2D-B1F3-DF02F2AB8834}"/>
            </a:ext>
          </a:extLst>
        </xdr:cNvPr>
        <xdr:cNvSpPr txBox="1"/>
      </xdr:nvSpPr>
      <xdr:spPr>
        <a:xfrm>
          <a:off x="4111003" y="791001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1197</xdr:row>
      <xdr:rowOff>102177</xdr:rowOff>
    </xdr:from>
    <xdr:ext cx="184731" cy="264560"/>
    <xdr:sp macro="" textlink="">
      <xdr:nvSpPr>
        <xdr:cNvPr id="4" name="TextBox 75">
          <a:extLst>
            <a:ext uri="{FF2B5EF4-FFF2-40B4-BE49-F238E27FC236}">
              <a16:creationId xmlns:a16="http://schemas.microsoft.com/office/drawing/2014/main" id="{3B126D7A-601D-4446-8988-3E78CED4C896}"/>
            </a:ext>
          </a:extLst>
        </xdr:cNvPr>
        <xdr:cNvSpPr txBox="1"/>
      </xdr:nvSpPr>
      <xdr:spPr>
        <a:xfrm>
          <a:off x="4111003" y="791001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1198</xdr:row>
      <xdr:rowOff>102177</xdr:rowOff>
    </xdr:from>
    <xdr:ext cx="184731" cy="264560"/>
    <xdr:sp macro="" textlink="">
      <xdr:nvSpPr>
        <xdr:cNvPr id="5" name="TextBox 1">
          <a:extLst>
            <a:ext uri="{FF2B5EF4-FFF2-40B4-BE49-F238E27FC236}">
              <a16:creationId xmlns:a16="http://schemas.microsoft.com/office/drawing/2014/main" id="{1D233086-FD3E-406D-9FAA-E5C1A1F7AE3D}"/>
            </a:ext>
          </a:extLst>
        </xdr:cNvPr>
        <xdr:cNvSpPr txBox="1"/>
      </xdr:nvSpPr>
      <xdr:spPr>
        <a:xfrm>
          <a:off x="4111003"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1198</xdr:row>
      <xdr:rowOff>102177</xdr:rowOff>
    </xdr:from>
    <xdr:ext cx="184731" cy="264560"/>
    <xdr:sp macro="" textlink="">
      <xdr:nvSpPr>
        <xdr:cNvPr id="6" name="TextBox 74">
          <a:extLst>
            <a:ext uri="{FF2B5EF4-FFF2-40B4-BE49-F238E27FC236}">
              <a16:creationId xmlns:a16="http://schemas.microsoft.com/office/drawing/2014/main" id="{6FD079E2-A3A0-4376-8536-775DE3AEF12E}"/>
            </a:ext>
          </a:extLst>
        </xdr:cNvPr>
        <xdr:cNvSpPr txBox="1"/>
      </xdr:nvSpPr>
      <xdr:spPr>
        <a:xfrm>
          <a:off x="4111003"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1198</xdr:row>
      <xdr:rowOff>102177</xdr:rowOff>
    </xdr:from>
    <xdr:ext cx="184731" cy="264560"/>
    <xdr:sp macro="" textlink="">
      <xdr:nvSpPr>
        <xdr:cNvPr id="7" name="TextBox 75">
          <a:extLst>
            <a:ext uri="{FF2B5EF4-FFF2-40B4-BE49-F238E27FC236}">
              <a16:creationId xmlns:a16="http://schemas.microsoft.com/office/drawing/2014/main" id="{8088A129-67C1-4C24-AFD4-3EE84C67D95A}"/>
            </a:ext>
          </a:extLst>
        </xdr:cNvPr>
        <xdr:cNvSpPr txBox="1"/>
      </xdr:nvSpPr>
      <xdr:spPr>
        <a:xfrm>
          <a:off x="4111003"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8" name="TextBox 1">
          <a:extLst>
            <a:ext uri="{FF2B5EF4-FFF2-40B4-BE49-F238E27FC236}">
              <a16:creationId xmlns:a16="http://schemas.microsoft.com/office/drawing/2014/main" id="{2E27924A-D585-4F4A-9767-F72B442B36D1}"/>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9" name="TextBox 74">
          <a:extLst>
            <a:ext uri="{FF2B5EF4-FFF2-40B4-BE49-F238E27FC236}">
              <a16:creationId xmlns:a16="http://schemas.microsoft.com/office/drawing/2014/main" id="{3699232B-EEDE-4E9A-85B0-48B738ACF688}"/>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10" name="TextBox 75">
          <a:extLst>
            <a:ext uri="{FF2B5EF4-FFF2-40B4-BE49-F238E27FC236}">
              <a16:creationId xmlns:a16="http://schemas.microsoft.com/office/drawing/2014/main" id="{471EEED9-7BD7-4DBC-8FE9-579C1B828782}"/>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11" name="TextBox 1">
          <a:extLst>
            <a:ext uri="{FF2B5EF4-FFF2-40B4-BE49-F238E27FC236}">
              <a16:creationId xmlns:a16="http://schemas.microsoft.com/office/drawing/2014/main" id="{7B4B58CC-AC36-4579-97CD-603CBE2943ED}"/>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12" name="TextBox 74">
          <a:extLst>
            <a:ext uri="{FF2B5EF4-FFF2-40B4-BE49-F238E27FC236}">
              <a16:creationId xmlns:a16="http://schemas.microsoft.com/office/drawing/2014/main" id="{E37D9099-AD15-4F0C-BA93-F787761A9C81}"/>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13" name="TextBox 75">
          <a:extLst>
            <a:ext uri="{FF2B5EF4-FFF2-40B4-BE49-F238E27FC236}">
              <a16:creationId xmlns:a16="http://schemas.microsoft.com/office/drawing/2014/main" id="{F8FB76A3-F11D-4CF6-BA68-13526F7E5EBC}"/>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14" name="TextBox 1">
          <a:extLst>
            <a:ext uri="{FF2B5EF4-FFF2-40B4-BE49-F238E27FC236}">
              <a16:creationId xmlns:a16="http://schemas.microsoft.com/office/drawing/2014/main" id="{38D4B3D2-B724-4639-B7B6-7F4BDFD4AA28}"/>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15" name="TextBox 74">
          <a:extLst>
            <a:ext uri="{FF2B5EF4-FFF2-40B4-BE49-F238E27FC236}">
              <a16:creationId xmlns:a16="http://schemas.microsoft.com/office/drawing/2014/main" id="{EF2255B8-8555-4DCD-978C-DD73D28A41E8}"/>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16" name="TextBox 75">
          <a:extLst>
            <a:ext uri="{FF2B5EF4-FFF2-40B4-BE49-F238E27FC236}">
              <a16:creationId xmlns:a16="http://schemas.microsoft.com/office/drawing/2014/main" id="{55A5AEF8-ED2F-4879-8C5C-4080A0300DDD}"/>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1200</xdr:row>
      <xdr:rowOff>0</xdr:rowOff>
    </xdr:from>
    <xdr:ext cx="184731" cy="264560"/>
    <xdr:sp macro="" textlink="">
      <xdr:nvSpPr>
        <xdr:cNvPr id="17" name="TextBox 1">
          <a:extLst>
            <a:ext uri="{FF2B5EF4-FFF2-40B4-BE49-F238E27FC236}">
              <a16:creationId xmlns:a16="http://schemas.microsoft.com/office/drawing/2014/main" id="{E477AC8B-E90E-4808-8604-99D42219D93F}"/>
            </a:ext>
          </a:extLst>
        </xdr:cNvPr>
        <xdr:cNvSpPr txBox="1"/>
      </xdr:nvSpPr>
      <xdr:spPr>
        <a:xfrm>
          <a:off x="4111003" y="79138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1200</xdr:row>
      <xdr:rowOff>0</xdr:rowOff>
    </xdr:from>
    <xdr:ext cx="184731" cy="264560"/>
    <xdr:sp macro="" textlink="">
      <xdr:nvSpPr>
        <xdr:cNvPr id="18" name="TextBox 74">
          <a:extLst>
            <a:ext uri="{FF2B5EF4-FFF2-40B4-BE49-F238E27FC236}">
              <a16:creationId xmlns:a16="http://schemas.microsoft.com/office/drawing/2014/main" id="{ADE45F3E-5356-413E-B419-6DDA63E593E5}"/>
            </a:ext>
          </a:extLst>
        </xdr:cNvPr>
        <xdr:cNvSpPr txBox="1"/>
      </xdr:nvSpPr>
      <xdr:spPr>
        <a:xfrm>
          <a:off x="4111003" y="79138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1200</xdr:row>
      <xdr:rowOff>0</xdr:rowOff>
    </xdr:from>
    <xdr:ext cx="184731" cy="264560"/>
    <xdr:sp macro="" textlink="">
      <xdr:nvSpPr>
        <xdr:cNvPr id="19" name="TextBox 75">
          <a:extLst>
            <a:ext uri="{FF2B5EF4-FFF2-40B4-BE49-F238E27FC236}">
              <a16:creationId xmlns:a16="http://schemas.microsoft.com/office/drawing/2014/main" id="{B1F4B097-5FFE-4EA8-AB94-1AD8E3F804E5}"/>
            </a:ext>
          </a:extLst>
        </xdr:cNvPr>
        <xdr:cNvSpPr txBox="1"/>
      </xdr:nvSpPr>
      <xdr:spPr>
        <a:xfrm>
          <a:off x="4111003" y="79138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20" name="TextBox 1">
          <a:extLst>
            <a:ext uri="{FF2B5EF4-FFF2-40B4-BE49-F238E27FC236}">
              <a16:creationId xmlns:a16="http://schemas.microsoft.com/office/drawing/2014/main" id="{EBDB3BE7-A63B-44A7-B2B4-4C5D1638B0C5}"/>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1197</xdr:row>
      <xdr:rowOff>0</xdr:rowOff>
    </xdr:from>
    <xdr:ext cx="184731" cy="264560"/>
    <xdr:sp macro="" textlink="">
      <xdr:nvSpPr>
        <xdr:cNvPr id="21" name="TextBox 73">
          <a:extLst>
            <a:ext uri="{FF2B5EF4-FFF2-40B4-BE49-F238E27FC236}">
              <a16:creationId xmlns:a16="http://schemas.microsoft.com/office/drawing/2014/main" id="{BB484FCA-3454-4295-A066-2144B90F5DD1}"/>
            </a:ext>
          </a:extLst>
        </xdr:cNvPr>
        <xdr:cNvSpPr txBox="1"/>
      </xdr:nvSpPr>
      <xdr:spPr>
        <a:xfrm>
          <a:off x="3987178" y="79089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22" name="TextBox 74">
          <a:extLst>
            <a:ext uri="{FF2B5EF4-FFF2-40B4-BE49-F238E27FC236}">
              <a16:creationId xmlns:a16="http://schemas.microsoft.com/office/drawing/2014/main" id="{A9A0FCDF-62E4-4C2D-8445-EF4553DB03EC}"/>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23" name="TextBox 75">
          <a:extLst>
            <a:ext uri="{FF2B5EF4-FFF2-40B4-BE49-F238E27FC236}">
              <a16:creationId xmlns:a16="http://schemas.microsoft.com/office/drawing/2014/main" id="{113FC3C3-5DAB-42EE-90F0-7851A3F22362}"/>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24" name="TextBox 1">
          <a:extLst>
            <a:ext uri="{FF2B5EF4-FFF2-40B4-BE49-F238E27FC236}">
              <a16:creationId xmlns:a16="http://schemas.microsoft.com/office/drawing/2014/main" id="{5AF1625C-5A54-462E-89EB-5EC457215825}"/>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25" name="TextBox 74">
          <a:extLst>
            <a:ext uri="{FF2B5EF4-FFF2-40B4-BE49-F238E27FC236}">
              <a16:creationId xmlns:a16="http://schemas.microsoft.com/office/drawing/2014/main" id="{F57E7C83-6A56-4BBF-8AD7-DEF92950DC63}"/>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26" name="TextBox 75">
          <a:extLst>
            <a:ext uri="{FF2B5EF4-FFF2-40B4-BE49-F238E27FC236}">
              <a16:creationId xmlns:a16="http://schemas.microsoft.com/office/drawing/2014/main" id="{60B2DD41-D814-4B0C-84AC-2DCFAC2C8D33}"/>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27" name="TextBox 1">
          <a:extLst>
            <a:ext uri="{FF2B5EF4-FFF2-40B4-BE49-F238E27FC236}">
              <a16:creationId xmlns:a16="http://schemas.microsoft.com/office/drawing/2014/main" id="{4FD0C099-AD69-4875-9611-C1C5647BF95C}"/>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28" name="TextBox 74">
          <a:extLst>
            <a:ext uri="{FF2B5EF4-FFF2-40B4-BE49-F238E27FC236}">
              <a16:creationId xmlns:a16="http://schemas.microsoft.com/office/drawing/2014/main" id="{A2CF749E-DA00-4D73-BC83-893C1F11638A}"/>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29" name="TextBox 75">
          <a:extLst>
            <a:ext uri="{FF2B5EF4-FFF2-40B4-BE49-F238E27FC236}">
              <a16:creationId xmlns:a16="http://schemas.microsoft.com/office/drawing/2014/main" id="{6244FB20-83AC-485C-ADF7-6584F8BE061D}"/>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1204</xdr:row>
      <xdr:rowOff>102177</xdr:rowOff>
    </xdr:from>
    <xdr:ext cx="184731" cy="264560"/>
    <xdr:sp macro="" textlink="">
      <xdr:nvSpPr>
        <xdr:cNvPr id="30" name="TextBox 1">
          <a:extLst>
            <a:ext uri="{FF2B5EF4-FFF2-40B4-BE49-F238E27FC236}">
              <a16:creationId xmlns:a16="http://schemas.microsoft.com/office/drawing/2014/main" id="{40748C5E-E1E9-461E-A68C-AAB7AE7E11BE}"/>
            </a:ext>
          </a:extLst>
        </xdr:cNvPr>
        <xdr:cNvSpPr txBox="1"/>
      </xdr:nvSpPr>
      <xdr:spPr>
        <a:xfrm>
          <a:off x="4111003"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1204</xdr:row>
      <xdr:rowOff>102177</xdr:rowOff>
    </xdr:from>
    <xdr:ext cx="184731" cy="264560"/>
    <xdr:sp macro="" textlink="">
      <xdr:nvSpPr>
        <xdr:cNvPr id="31" name="TextBox 74">
          <a:extLst>
            <a:ext uri="{FF2B5EF4-FFF2-40B4-BE49-F238E27FC236}">
              <a16:creationId xmlns:a16="http://schemas.microsoft.com/office/drawing/2014/main" id="{6EEC41EC-B203-448A-8D07-0C127D46BAB8}"/>
            </a:ext>
          </a:extLst>
        </xdr:cNvPr>
        <xdr:cNvSpPr txBox="1"/>
      </xdr:nvSpPr>
      <xdr:spPr>
        <a:xfrm>
          <a:off x="4111003"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1204</xdr:row>
      <xdr:rowOff>102177</xdr:rowOff>
    </xdr:from>
    <xdr:ext cx="184731" cy="264560"/>
    <xdr:sp macro="" textlink="">
      <xdr:nvSpPr>
        <xdr:cNvPr id="32" name="TextBox 75">
          <a:extLst>
            <a:ext uri="{FF2B5EF4-FFF2-40B4-BE49-F238E27FC236}">
              <a16:creationId xmlns:a16="http://schemas.microsoft.com/office/drawing/2014/main" id="{50BB7189-0DC3-442E-A021-BE4B065E32E9}"/>
            </a:ext>
          </a:extLst>
        </xdr:cNvPr>
        <xdr:cNvSpPr txBox="1"/>
      </xdr:nvSpPr>
      <xdr:spPr>
        <a:xfrm>
          <a:off x="4111003"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 name="TextBox 1">
          <a:extLst>
            <a:ext uri="{FF2B5EF4-FFF2-40B4-BE49-F238E27FC236}">
              <a16:creationId xmlns:a16="http://schemas.microsoft.com/office/drawing/2014/main" id="{844A8022-C5C0-4C2F-9BF5-C73AAC16792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4" name="TextBox 74">
          <a:extLst>
            <a:ext uri="{FF2B5EF4-FFF2-40B4-BE49-F238E27FC236}">
              <a16:creationId xmlns:a16="http://schemas.microsoft.com/office/drawing/2014/main" id="{7684EB5F-092B-45BD-858C-DEFAAF7F74AC}"/>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 name="TextBox 75">
          <a:extLst>
            <a:ext uri="{FF2B5EF4-FFF2-40B4-BE49-F238E27FC236}">
              <a16:creationId xmlns:a16="http://schemas.microsoft.com/office/drawing/2014/main" id="{AEAD5219-858F-42AD-A6AB-EFD33C37B78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 name="TextBox 1">
          <a:extLst>
            <a:ext uri="{FF2B5EF4-FFF2-40B4-BE49-F238E27FC236}">
              <a16:creationId xmlns:a16="http://schemas.microsoft.com/office/drawing/2014/main" id="{0C7A7D4F-31EB-4AD3-8ACD-ACC4CB3FAB90}"/>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7" name="TextBox 74">
          <a:extLst>
            <a:ext uri="{FF2B5EF4-FFF2-40B4-BE49-F238E27FC236}">
              <a16:creationId xmlns:a16="http://schemas.microsoft.com/office/drawing/2014/main" id="{2B479E40-BC0A-413C-BCEA-A579DA8C1EE4}"/>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8" name="TextBox 75">
          <a:extLst>
            <a:ext uri="{FF2B5EF4-FFF2-40B4-BE49-F238E27FC236}">
              <a16:creationId xmlns:a16="http://schemas.microsoft.com/office/drawing/2014/main" id="{91D6C48E-2147-43EF-BAC5-5D013C798ADE}"/>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39" name="TextBox 1">
          <a:extLst>
            <a:ext uri="{FF2B5EF4-FFF2-40B4-BE49-F238E27FC236}">
              <a16:creationId xmlns:a16="http://schemas.microsoft.com/office/drawing/2014/main" id="{FA666860-B331-46D3-88CC-EFAFE24679EA}"/>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40" name="TextBox 74">
          <a:extLst>
            <a:ext uri="{FF2B5EF4-FFF2-40B4-BE49-F238E27FC236}">
              <a16:creationId xmlns:a16="http://schemas.microsoft.com/office/drawing/2014/main" id="{BBEE2CF2-99B3-44F0-9CC5-8F02B229E09D}"/>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41" name="TextBox 75">
          <a:extLst>
            <a:ext uri="{FF2B5EF4-FFF2-40B4-BE49-F238E27FC236}">
              <a16:creationId xmlns:a16="http://schemas.microsoft.com/office/drawing/2014/main" id="{ACD3D996-AC41-4187-865C-F1E789CEEBBF}"/>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42" name="TextBox 1">
          <a:extLst>
            <a:ext uri="{FF2B5EF4-FFF2-40B4-BE49-F238E27FC236}">
              <a16:creationId xmlns:a16="http://schemas.microsoft.com/office/drawing/2014/main" id="{A03211A2-AF81-4E00-B740-8080E23F911D}"/>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43" name="TextBox 74">
          <a:extLst>
            <a:ext uri="{FF2B5EF4-FFF2-40B4-BE49-F238E27FC236}">
              <a16:creationId xmlns:a16="http://schemas.microsoft.com/office/drawing/2014/main" id="{83EEC882-DED6-4289-B384-25C7DCB02F70}"/>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44" name="TextBox 75">
          <a:extLst>
            <a:ext uri="{FF2B5EF4-FFF2-40B4-BE49-F238E27FC236}">
              <a16:creationId xmlns:a16="http://schemas.microsoft.com/office/drawing/2014/main" id="{870550A0-A75F-4DB1-86B2-F058B0F3DFAC}"/>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45" name="TextBox 1">
          <a:extLst>
            <a:ext uri="{FF2B5EF4-FFF2-40B4-BE49-F238E27FC236}">
              <a16:creationId xmlns:a16="http://schemas.microsoft.com/office/drawing/2014/main" id="{A10FA5AE-93FA-467C-B1C9-79259E66D86E}"/>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46" name="TextBox 74">
          <a:extLst>
            <a:ext uri="{FF2B5EF4-FFF2-40B4-BE49-F238E27FC236}">
              <a16:creationId xmlns:a16="http://schemas.microsoft.com/office/drawing/2014/main" id="{6AF16449-1C08-46C9-B143-2C0D2394C3FE}"/>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47" name="TextBox 75">
          <a:extLst>
            <a:ext uri="{FF2B5EF4-FFF2-40B4-BE49-F238E27FC236}">
              <a16:creationId xmlns:a16="http://schemas.microsoft.com/office/drawing/2014/main" id="{C99966BD-0163-4334-9B85-F421260F8B0D}"/>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48" name="TextBox 1">
          <a:extLst>
            <a:ext uri="{FF2B5EF4-FFF2-40B4-BE49-F238E27FC236}">
              <a16:creationId xmlns:a16="http://schemas.microsoft.com/office/drawing/2014/main" id="{2479EB5E-AA86-4C22-A363-FDB962A1FAC2}"/>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49" name="TextBox 74">
          <a:extLst>
            <a:ext uri="{FF2B5EF4-FFF2-40B4-BE49-F238E27FC236}">
              <a16:creationId xmlns:a16="http://schemas.microsoft.com/office/drawing/2014/main" id="{77F4DEEF-C277-445C-B814-7551BFAA8E57}"/>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50" name="TextBox 75">
          <a:extLst>
            <a:ext uri="{FF2B5EF4-FFF2-40B4-BE49-F238E27FC236}">
              <a16:creationId xmlns:a16="http://schemas.microsoft.com/office/drawing/2014/main" id="{820F8915-D595-4C2D-BE27-A5F31CE6A6B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51" name="TextBox 1">
          <a:extLst>
            <a:ext uri="{FF2B5EF4-FFF2-40B4-BE49-F238E27FC236}">
              <a16:creationId xmlns:a16="http://schemas.microsoft.com/office/drawing/2014/main" id="{17BF8A38-644B-4ED3-A36C-9BDF712C16A9}"/>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52" name="TextBox 74">
          <a:extLst>
            <a:ext uri="{FF2B5EF4-FFF2-40B4-BE49-F238E27FC236}">
              <a16:creationId xmlns:a16="http://schemas.microsoft.com/office/drawing/2014/main" id="{EF9A15CF-FBA0-4A7E-9030-3C4796BF15E9}"/>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53" name="TextBox 75">
          <a:extLst>
            <a:ext uri="{FF2B5EF4-FFF2-40B4-BE49-F238E27FC236}">
              <a16:creationId xmlns:a16="http://schemas.microsoft.com/office/drawing/2014/main" id="{2D89E197-4C4B-4CB0-953A-B0E22AA288AE}"/>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54" name="TextBox 1">
          <a:extLst>
            <a:ext uri="{FF2B5EF4-FFF2-40B4-BE49-F238E27FC236}">
              <a16:creationId xmlns:a16="http://schemas.microsoft.com/office/drawing/2014/main" id="{E25D53A7-1580-4BB9-A0A7-262F35933D19}"/>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55" name="TextBox 74">
          <a:extLst>
            <a:ext uri="{FF2B5EF4-FFF2-40B4-BE49-F238E27FC236}">
              <a16:creationId xmlns:a16="http://schemas.microsoft.com/office/drawing/2014/main" id="{6860B251-E030-4689-9E09-4479DF21220E}"/>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56" name="TextBox 75">
          <a:extLst>
            <a:ext uri="{FF2B5EF4-FFF2-40B4-BE49-F238E27FC236}">
              <a16:creationId xmlns:a16="http://schemas.microsoft.com/office/drawing/2014/main" id="{847C3D1B-1DA1-4037-8C57-E444448D4EE8}"/>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57" name="TextBox 1">
          <a:extLst>
            <a:ext uri="{FF2B5EF4-FFF2-40B4-BE49-F238E27FC236}">
              <a16:creationId xmlns:a16="http://schemas.microsoft.com/office/drawing/2014/main" id="{D393F67D-BC6E-483D-8751-14DB86B55B9C}"/>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58" name="TextBox 74">
          <a:extLst>
            <a:ext uri="{FF2B5EF4-FFF2-40B4-BE49-F238E27FC236}">
              <a16:creationId xmlns:a16="http://schemas.microsoft.com/office/drawing/2014/main" id="{2B44B695-C6B3-4241-A83D-1C9E4ED4F372}"/>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59" name="TextBox 75">
          <a:extLst>
            <a:ext uri="{FF2B5EF4-FFF2-40B4-BE49-F238E27FC236}">
              <a16:creationId xmlns:a16="http://schemas.microsoft.com/office/drawing/2014/main" id="{41633358-74E7-4376-9D80-646C4A624661}"/>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60" name="TextBox 1">
          <a:extLst>
            <a:ext uri="{FF2B5EF4-FFF2-40B4-BE49-F238E27FC236}">
              <a16:creationId xmlns:a16="http://schemas.microsoft.com/office/drawing/2014/main" id="{0A07E30D-B6BE-4FA7-82BB-48F68F2DAF6C}"/>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61" name="TextBox 74">
          <a:extLst>
            <a:ext uri="{FF2B5EF4-FFF2-40B4-BE49-F238E27FC236}">
              <a16:creationId xmlns:a16="http://schemas.microsoft.com/office/drawing/2014/main" id="{181AC81B-E939-4F68-B5C4-1C4EA12689E2}"/>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62" name="TextBox 75">
          <a:extLst>
            <a:ext uri="{FF2B5EF4-FFF2-40B4-BE49-F238E27FC236}">
              <a16:creationId xmlns:a16="http://schemas.microsoft.com/office/drawing/2014/main" id="{C1C0FAB7-0BAA-41AE-A9A2-20B4D5709EB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63" name="TextBox 1">
          <a:extLst>
            <a:ext uri="{FF2B5EF4-FFF2-40B4-BE49-F238E27FC236}">
              <a16:creationId xmlns:a16="http://schemas.microsoft.com/office/drawing/2014/main" id="{706F4477-9173-4D30-9CE5-6B254F902737}"/>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64" name="TextBox 74">
          <a:extLst>
            <a:ext uri="{FF2B5EF4-FFF2-40B4-BE49-F238E27FC236}">
              <a16:creationId xmlns:a16="http://schemas.microsoft.com/office/drawing/2014/main" id="{95191F3C-89A8-4291-98B3-A6C81B8E3F44}"/>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65" name="TextBox 75">
          <a:extLst>
            <a:ext uri="{FF2B5EF4-FFF2-40B4-BE49-F238E27FC236}">
              <a16:creationId xmlns:a16="http://schemas.microsoft.com/office/drawing/2014/main" id="{F516C3DA-7197-4356-87FF-57E240DE945D}"/>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66" name="TextBox 1">
          <a:extLst>
            <a:ext uri="{FF2B5EF4-FFF2-40B4-BE49-F238E27FC236}">
              <a16:creationId xmlns:a16="http://schemas.microsoft.com/office/drawing/2014/main" id="{F78C30E0-4F9F-4DB5-9138-43360A8A2711}"/>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67" name="TextBox 73">
          <a:extLst>
            <a:ext uri="{FF2B5EF4-FFF2-40B4-BE49-F238E27FC236}">
              <a16:creationId xmlns:a16="http://schemas.microsoft.com/office/drawing/2014/main" id="{15207F96-202E-40E1-AB9A-52319EE338B9}"/>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68" name="TextBox 74">
          <a:extLst>
            <a:ext uri="{FF2B5EF4-FFF2-40B4-BE49-F238E27FC236}">
              <a16:creationId xmlns:a16="http://schemas.microsoft.com/office/drawing/2014/main" id="{379F0820-0F4D-4414-93A7-E6D56D217F62}"/>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69" name="TextBox 75">
          <a:extLst>
            <a:ext uri="{FF2B5EF4-FFF2-40B4-BE49-F238E27FC236}">
              <a16:creationId xmlns:a16="http://schemas.microsoft.com/office/drawing/2014/main" id="{28B56D6E-2C12-4E66-B8D2-E97CAEF921B2}"/>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70" name="TextBox 1">
          <a:extLst>
            <a:ext uri="{FF2B5EF4-FFF2-40B4-BE49-F238E27FC236}">
              <a16:creationId xmlns:a16="http://schemas.microsoft.com/office/drawing/2014/main" id="{7BCD2911-5D81-4FD4-B7AA-DEB7988387FA}"/>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71" name="TextBox 74">
          <a:extLst>
            <a:ext uri="{FF2B5EF4-FFF2-40B4-BE49-F238E27FC236}">
              <a16:creationId xmlns:a16="http://schemas.microsoft.com/office/drawing/2014/main" id="{973C0F40-A4C0-4570-B64E-1BDC5B6EECC1}"/>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72" name="TextBox 75">
          <a:extLst>
            <a:ext uri="{FF2B5EF4-FFF2-40B4-BE49-F238E27FC236}">
              <a16:creationId xmlns:a16="http://schemas.microsoft.com/office/drawing/2014/main" id="{A21C9BDB-0842-456E-BFDB-8C8075F475E1}"/>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73" name="TextBox 1">
          <a:extLst>
            <a:ext uri="{FF2B5EF4-FFF2-40B4-BE49-F238E27FC236}">
              <a16:creationId xmlns:a16="http://schemas.microsoft.com/office/drawing/2014/main" id="{B869631D-7A24-45B7-8C13-312B37A25665}"/>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74" name="TextBox 74">
          <a:extLst>
            <a:ext uri="{FF2B5EF4-FFF2-40B4-BE49-F238E27FC236}">
              <a16:creationId xmlns:a16="http://schemas.microsoft.com/office/drawing/2014/main" id="{559BD558-F001-44D1-9B1D-BF09F9B80177}"/>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75" name="TextBox 75">
          <a:extLst>
            <a:ext uri="{FF2B5EF4-FFF2-40B4-BE49-F238E27FC236}">
              <a16:creationId xmlns:a16="http://schemas.microsoft.com/office/drawing/2014/main" id="{F7D79AB2-5826-40FE-A9DF-41D07DD7870D}"/>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76" name="TextBox 1">
          <a:extLst>
            <a:ext uri="{FF2B5EF4-FFF2-40B4-BE49-F238E27FC236}">
              <a16:creationId xmlns:a16="http://schemas.microsoft.com/office/drawing/2014/main" id="{62B58BCB-9B29-45A4-A97B-50012A0B8B2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77" name="TextBox 74">
          <a:extLst>
            <a:ext uri="{FF2B5EF4-FFF2-40B4-BE49-F238E27FC236}">
              <a16:creationId xmlns:a16="http://schemas.microsoft.com/office/drawing/2014/main" id="{B8DA3D25-3A21-48C5-8BBD-500995C7C4C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78" name="TextBox 75">
          <a:extLst>
            <a:ext uri="{FF2B5EF4-FFF2-40B4-BE49-F238E27FC236}">
              <a16:creationId xmlns:a16="http://schemas.microsoft.com/office/drawing/2014/main" id="{2B0B053E-3969-4B2C-BD16-F1000EE19F7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79" name="TextBox 1">
          <a:extLst>
            <a:ext uri="{FF2B5EF4-FFF2-40B4-BE49-F238E27FC236}">
              <a16:creationId xmlns:a16="http://schemas.microsoft.com/office/drawing/2014/main" id="{95BC0EA4-7D8B-42E7-B306-B532FF8F0CD3}"/>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80" name="TextBox 74">
          <a:extLst>
            <a:ext uri="{FF2B5EF4-FFF2-40B4-BE49-F238E27FC236}">
              <a16:creationId xmlns:a16="http://schemas.microsoft.com/office/drawing/2014/main" id="{1B8FFECA-5B44-4AAE-B3D7-80F61B366D0D}"/>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81" name="TextBox 75">
          <a:extLst>
            <a:ext uri="{FF2B5EF4-FFF2-40B4-BE49-F238E27FC236}">
              <a16:creationId xmlns:a16="http://schemas.microsoft.com/office/drawing/2014/main" id="{5DDBAD8B-94F8-4024-842B-CE7D9A4CE33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82" name="TextBox 1">
          <a:extLst>
            <a:ext uri="{FF2B5EF4-FFF2-40B4-BE49-F238E27FC236}">
              <a16:creationId xmlns:a16="http://schemas.microsoft.com/office/drawing/2014/main" id="{7C552859-EDAE-45A1-9221-673471B27FC1}"/>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83" name="TextBox 74">
          <a:extLst>
            <a:ext uri="{FF2B5EF4-FFF2-40B4-BE49-F238E27FC236}">
              <a16:creationId xmlns:a16="http://schemas.microsoft.com/office/drawing/2014/main" id="{DB01682D-1616-4C5A-AEB2-16632170D542}"/>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84" name="TextBox 75">
          <a:extLst>
            <a:ext uri="{FF2B5EF4-FFF2-40B4-BE49-F238E27FC236}">
              <a16:creationId xmlns:a16="http://schemas.microsoft.com/office/drawing/2014/main" id="{269E7F66-F869-4278-8E9D-96A546C9DBF8}"/>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85" name="TextBox 1">
          <a:extLst>
            <a:ext uri="{FF2B5EF4-FFF2-40B4-BE49-F238E27FC236}">
              <a16:creationId xmlns:a16="http://schemas.microsoft.com/office/drawing/2014/main" id="{58C37EA8-2199-41DB-8E84-CE10CDB7B971}"/>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86" name="TextBox 74">
          <a:extLst>
            <a:ext uri="{FF2B5EF4-FFF2-40B4-BE49-F238E27FC236}">
              <a16:creationId xmlns:a16="http://schemas.microsoft.com/office/drawing/2014/main" id="{347A1B06-5C00-4332-9694-3E85B0992FA5}"/>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87" name="TextBox 75">
          <a:extLst>
            <a:ext uri="{FF2B5EF4-FFF2-40B4-BE49-F238E27FC236}">
              <a16:creationId xmlns:a16="http://schemas.microsoft.com/office/drawing/2014/main" id="{3F388B4E-BF81-471D-8E49-359782BD53AE}"/>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88" name="TextBox 1">
          <a:extLst>
            <a:ext uri="{FF2B5EF4-FFF2-40B4-BE49-F238E27FC236}">
              <a16:creationId xmlns:a16="http://schemas.microsoft.com/office/drawing/2014/main" id="{163E8710-22C0-427D-9BD4-B4523535D803}"/>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89" name="TextBox 74">
          <a:extLst>
            <a:ext uri="{FF2B5EF4-FFF2-40B4-BE49-F238E27FC236}">
              <a16:creationId xmlns:a16="http://schemas.microsoft.com/office/drawing/2014/main" id="{6CBC5F4D-FF5C-40BC-BECD-E7B8FD08E7D4}"/>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90" name="TextBox 75">
          <a:extLst>
            <a:ext uri="{FF2B5EF4-FFF2-40B4-BE49-F238E27FC236}">
              <a16:creationId xmlns:a16="http://schemas.microsoft.com/office/drawing/2014/main" id="{DE265073-B1B3-43BF-8307-37582FA6AD7C}"/>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91" name="TextBox 1">
          <a:extLst>
            <a:ext uri="{FF2B5EF4-FFF2-40B4-BE49-F238E27FC236}">
              <a16:creationId xmlns:a16="http://schemas.microsoft.com/office/drawing/2014/main" id="{9B5DE4F7-9B6C-49E1-A06C-794374B855EE}"/>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92" name="TextBox 74">
          <a:extLst>
            <a:ext uri="{FF2B5EF4-FFF2-40B4-BE49-F238E27FC236}">
              <a16:creationId xmlns:a16="http://schemas.microsoft.com/office/drawing/2014/main" id="{293A94BF-BA0D-4729-87C2-C114CF707483}"/>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93" name="TextBox 75">
          <a:extLst>
            <a:ext uri="{FF2B5EF4-FFF2-40B4-BE49-F238E27FC236}">
              <a16:creationId xmlns:a16="http://schemas.microsoft.com/office/drawing/2014/main" id="{F347387B-71D8-4E10-9F78-5D3F8890E11B}"/>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1203</xdr:row>
      <xdr:rowOff>102177</xdr:rowOff>
    </xdr:from>
    <xdr:ext cx="184731" cy="264560"/>
    <xdr:sp macro="" textlink="">
      <xdr:nvSpPr>
        <xdr:cNvPr id="94" name="TextBox 1">
          <a:extLst>
            <a:ext uri="{FF2B5EF4-FFF2-40B4-BE49-F238E27FC236}">
              <a16:creationId xmlns:a16="http://schemas.microsoft.com/office/drawing/2014/main" id="{5B881756-000B-445C-97AE-E1332B93F5E1}"/>
            </a:ext>
          </a:extLst>
        </xdr:cNvPr>
        <xdr:cNvSpPr txBox="1"/>
      </xdr:nvSpPr>
      <xdr:spPr>
        <a:xfrm>
          <a:off x="4111003" y="7921345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1203</xdr:row>
      <xdr:rowOff>102177</xdr:rowOff>
    </xdr:from>
    <xdr:ext cx="184731" cy="264560"/>
    <xdr:sp macro="" textlink="">
      <xdr:nvSpPr>
        <xdr:cNvPr id="95" name="TextBox 74">
          <a:extLst>
            <a:ext uri="{FF2B5EF4-FFF2-40B4-BE49-F238E27FC236}">
              <a16:creationId xmlns:a16="http://schemas.microsoft.com/office/drawing/2014/main" id="{47EE08DD-3A34-488D-AA25-A865C731991D}"/>
            </a:ext>
          </a:extLst>
        </xdr:cNvPr>
        <xdr:cNvSpPr txBox="1"/>
      </xdr:nvSpPr>
      <xdr:spPr>
        <a:xfrm>
          <a:off x="4111003" y="7921345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1203</xdr:row>
      <xdr:rowOff>102177</xdr:rowOff>
    </xdr:from>
    <xdr:ext cx="184731" cy="264560"/>
    <xdr:sp macro="" textlink="">
      <xdr:nvSpPr>
        <xdr:cNvPr id="96" name="TextBox 75">
          <a:extLst>
            <a:ext uri="{FF2B5EF4-FFF2-40B4-BE49-F238E27FC236}">
              <a16:creationId xmlns:a16="http://schemas.microsoft.com/office/drawing/2014/main" id="{9C79CE2B-90B1-4975-99D1-CD9965E4A8C0}"/>
            </a:ext>
          </a:extLst>
        </xdr:cNvPr>
        <xdr:cNvSpPr txBox="1"/>
      </xdr:nvSpPr>
      <xdr:spPr>
        <a:xfrm>
          <a:off x="4111003" y="7921345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1203</xdr:row>
      <xdr:rowOff>0</xdr:rowOff>
    </xdr:from>
    <xdr:ext cx="184731" cy="264560"/>
    <xdr:sp macro="" textlink="">
      <xdr:nvSpPr>
        <xdr:cNvPr id="97" name="TextBox 73">
          <a:extLst>
            <a:ext uri="{FF2B5EF4-FFF2-40B4-BE49-F238E27FC236}">
              <a16:creationId xmlns:a16="http://schemas.microsoft.com/office/drawing/2014/main" id="{C55812EE-B350-4859-A1C3-B9F9747C6B0C}"/>
            </a:ext>
          </a:extLst>
        </xdr:cNvPr>
        <xdr:cNvSpPr txBox="1"/>
      </xdr:nvSpPr>
      <xdr:spPr>
        <a:xfrm>
          <a:off x="3987178" y="79203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98" name="TextBox 1">
          <a:extLst>
            <a:ext uri="{FF2B5EF4-FFF2-40B4-BE49-F238E27FC236}">
              <a16:creationId xmlns:a16="http://schemas.microsoft.com/office/drawing/2014/main" id="{1F62DB77-F0AD-4ABF-B717-D0F437B293C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99" name="TextBox 74">
          <a:extLst>
            <a:ext uri="{FF2B5EF4-FFF2-40B4-BE49-F238E27FC236}">
              <a16:creationId xmlns:a16="http://schemas.microsoft.com/office/drawing/2014/main" id="{E0A6CBC2-12E9-4D3F-9161-FE2B75C22208}"/>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00" name="TextBox 75">
          <a:extLst>
            <a:ext uri="{FF2B5EF4-FFF2-40B4-BE49-F238E27FC236}">
              <a16:creationId xmlns:a16="http://schemas.microsoft.com/office/drawing/2014/main" id="{3E421A38-A80F-4152-A1D5-16C2322A9B25}"/>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101" name="TextBox 73">
          <a:extLst>
            <a:ext uri="{FF2B5EF4-FFF2-40B4-BE49-F238E27FC236}">
              <a16:creationId xmlns:a16="http://schemas.microsoft.com/office/drawing/2014/main" id="{4FAEF969-EF88-4FBB-8B8E-56106F55E97E}"/>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02" name="TextBox 1">
          <a:extLst>
            <a:ext uri="{FF2B5EF4-FFF2-40B4-BE49-F238E27FC236}">
              <a16:creationId xmlns:a16="http://schemas.microsoft.com/office/drawing/2014/main" id="{DDA47512-E4D7-46B6-8E1A-09BB2008A10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03" name="TextBox 74">
          <a:extLst>
            <a:ext uri="{FF2B5EF4-FFF2-40B4-BE49-F238E27FC236}">
              <a16:creationId xmlns:a16="http://schemas.microsoft.com/office/drawing/2014/main" id="{E5E67E01-591B-46A9-9B4B-61A81CE3ABB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04" name="TextBox 75">
          <a:extLst>
            <a:ext uri="{FF2B5EF4-FFF2-40B4-BE49-F238E27FC236}">
              <a16:creationId xmlns:a16="http://schemas.microsoft.com/office/drawing/2014/main" id="{F608E43C-8921-493E-9D4F-E033D4AB719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05" name="TextBox 1">
          <a:extLst>
            <a:ext uri="{FF2B5EF4-FFF2-40B4-BE49-F238E27FC236}">
              <a16:creationId xmlns:a16="http://schemas.microsoft.com/office/drawing/2014/main" id="{AE12C912-9C7E-4F9F-8FF2-F0F71648EC4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06" name="TextBox 74">
          <a:extLst>
            <a:ext uri="{FF2B5EF4-FFF2-40B4-BE49-F238E27FC236}">
              <a16:creationId xmlns:a16="http://schemas.microsoft.com/office/drawing/2014/main" id="{0608D3F9-3F2E-4DE1-8822-4184192C15A8}"/>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07" name="TextBox 75">
          <a:extLst>
            <a:ext uri="{FF2B5EF4-FFF2-40B4-BE49-F238E27FC236}">
              <a16:creationId xmlns:a16="http://schemas.microsoft.com/office/drawing/2014/main" id="{C24BF040-FD9A-4258-9BF8-FBBB8458508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08" name="TextBox 1">
          <a:extLst>
            <a:ext uri="{FF2B5EF4-FFF2-40B4-BE49-F238E27FC236}">
              <a16:creationId xmlns:a16="http://schemas.microsoft.com/office/drawing/2014/main" id="{1FB1A6D6-1A2A-4D2A-BBA6-8AC421AC759C}"/>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09" name="TextBox 74">
          <a:extLst>
            <a:ext uri="{FF2B5EF4-FFF2-40B4-BE49-F238E27FC236}">
              <a16:creationId xmlns:a16="http://schemas.microsoft.com/office/drawing/2014/main" id="{E9D60074-1575-4049-82A2-AD1ABCF59E7F}"/>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10" name="TextBox 75">
          <a:extLst>
            <a:ext uri="{FF2B5EF4-FFF2-40B4-BE49-F238E27FC236}">
              <a16:creationId xmlns:a16="http://schemas.microsoft.com/office/drawing/2014/main" id="{3D677730-DC17-4849-98BF-F510F5E84CD7}"/>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11" name="TextBox 1">
          <a:extLst>
            <a:ext uri="{FF2B5EF4-FFF2-40B4-BE49-F238E27FC236}">
              <a16:creationId xmlns:a16="http://schemas.microsoft.com/office/drawing/2014/main" id="{636E4F75-7CC0-4EE3-86C6-5A409F53079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12" name="TextBox 74">
          <a:extLst>
            <a:ext uri="{FF2B5EF4-FFF2-40B4-BE49-F238E27FC236}">
              <a16:creationId xmlns:a16="http://schemas.microsoft.com/office/drawing/2014/main" id="{92E6E467-03AE-4B53-A525-C12EBD026E6A}"/>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13" name="TextBox 75">
          <a:extLst>
            <a:ext uri="{FF2B5EF4-FFF2-40B4-BE49-F238E27FC236}">
              <a16:creationId xmlns:a16="http://schemas.microsoft.com/office/drawing/2014/main" id="{8658F9F2-1202-4F2D-BBFB-CBA4ADBCC7F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14" name="TextBox 1">
          <a:extLst>
            <a:ext uri="{FF2B5EF4-FFF2-40B4-BE49-F238E27FC236}">
              <a16:creationId xmlns:a16="http://schemas.microsoft.com/office/drawing/2014/main" id="{5307AA50-2A01-407D-841E-37CA88B1900F}"/>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15" name="TextBox 74">
          <a:extLst>
            <a:ext uri="{FF2B5EF4-FFF2-40B4-BE49-F238E27FC236}">
              <a16:creationId xmlns:a16="http://schemas.microsoft.com/office/drawing/2014/main" id="{F02D7FAA-EC5E-4CF2-9D26-83AA8EE47F1D}"/>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16" name="TextBox 75">
          <a:extLst>
            <a:ext uri="{FF2B5EF4-FFF2-40B4-BE49-F238E27FC236}">
              <a16:creationId xmlns:a16="http://schemas.microsoft.com/office/drawing/2014/main" id="{7A4E97BC-E4B6-4863-B91A-1150823A3110}"/>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17" name="TextBox 1">
          <a:extLst>
            <a:ext uri="{FF2B5EF4-FFF2-40B4-BE49-F238E27FC236}">
              <a16:creationId xmlns:a16="http://schemas.microsoft.com/office/drawing/2014/main" id="{E0AB727C-1A0D-4D44-90DD-6A6A3924BE13}"/>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18" name="TextBox 74">
          <a:extLst>
            <a:ext uri="{FF2B5EF4-FFF2-40B4-BE49-F238E27FC236}">
              <a16:creationId xmlns:a16="http://schemas.microsoft.com/office/drawing/2014/main" id="{C2CF0D99-A8D5-4FCA-AB68-BB33A11162E3}"/>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19" name="TextBox 75">
          <a:extLst>
            <a:ext uri="{FF2B5EF4-FFF2-40B4-BE49-F238E27FC236}">
              <a16:creationId xmlns:a16="http://schemas.microsoft.com/office/drawing/2014/main" id="{D2563F3C-2F48-4D7E-8872-17238B4ED603}"/>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20" name="TextBox 1">
          <a:extLst>
            <a:ext uri="{FF2B5EF4-FFF2-40B4-BE49-F238E27FC236}">
              <a16:creationId xmlns:a16="http://schemas.microsoft.com/office/drawing/2014/main" id="{AB0FB5D1-5360-415C-B6A2-3CF6C38F9E65}"/>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21" name="TextBox 73">
          <a:extLst>
            <a:ext uri="{FF2B5EF4-FFF2-40B4-BE49-F238E27FC236}">
              <a16:creationId xmlns:a16="http://schemas.microsoft.com/office/drawing/2014/main" id="{FC9D9D26-C0BF-4C9A-8307-0548832BB85A}"/>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22" name="TextBox 74">
          <a:extLst>
            <a:ext uri="{FF2B5EF4-FFF2-40B4-BE49-F238E27FC236}">
              <a16:creationId xmlns:a16="http://schemas.microsoft.com/office/drawing/2014/main" id="{B35A35D2-2FF7-46F2-944C-BD39FDBD541E}"/>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23" name="TextBox 75">
          <a:extLst>
            <a:ext uri="{FF2B5EF4-FFF2-40B4-BE49-F238E27FC236}">
              <a16:creationId xmlns:a16="http://schemas.microsoft.com/office/drawing/2014/main" id="{71284BFD-D354-4F69-ABB3-A63C72B5D7C2}"/>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24" name="TextBox 1">
          <a:extLst>
            <a:ext uri="{FF2B5EF4-FFF2-40B4-BE49-F238E27FC236}">
              <a16:creationId xmlns:a16="http://schemas.microsoft.com/office/drawing/2014/main" id="{B811CD17-7EF0-44BA-A83C-43ED0F4F4E24}"/>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25" name="TextBox 74">
          <a:extLst>
            <a:ext uri="{FF2B5EF4-FFF2-40B4-BE49-F238E27FC236}">
              <a16:creationId xmlns:a16="http://schemas.microsoft.com/office/drawing/2014/main" id="{A219D22A-6D30-439B-B36E-6581FE27E91D}"/>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26" name="TextBox 75">
          <a:extLst>
            <a:ext uri="{FF2B5EF4-FFF2-40B4-BE49-F238E27FC236}">
              <a16:creationId xmlns:a16="http://schemas.microsoft.com/office/drawing/2014/main" id="{2180744E-C88C-449C-A37E-DDAD2E8F5E36}"/>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27" name="TextBox 1">
          <a:extLst>
            <a:ext uri="{FF2B5EF4-FFF2-40B4-BE49-F238E27FC236}">
              <a16:creationId xmlns:a16="http://schemas.microsoft.com/office/drawing/2014/main" id="{9207991F-258B-43D5-AB49-A107AC99F41D}"/>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28" name="TextBox 74">
          <a:extLst>
            <a:ext uri="{FF2B5EF4-FFF2-40B4-BE49-F238E27FC236}">
              <a16:creationId xmlns:a16="http://schemas.microsoft.com/office/drawing/2014/main" id="{4C4FEA3A-EFAC-4401-871A-D6D67B50DFE4}"/>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29" name="TextBox 75">
          <a:extLst>
            <a:ext uri="{FF2B5EF4-FFF2-40B4-BE49-F238E27FC236}">
              <a16:creationId xmlns:a16="http://schemas.microsoft.com/office/drawing/2014/main" id="{E5307098-3BBE-4602-B8E1-5CD4539C0ED4}"/>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30" name="TextBox 1">
          <a:extLst>
            <a:ext uri="{FF2B5EF4-FFF2-40B4-BE49-F238E27FC236}">
              <a16:creationId xmlns:a16="http://schemas.microsoft.com/office/drawing/2014/main" id="{010C2840-52A9-4939-A967-D6AA9EBD369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31" name="TextBox 74">
          <a:extLst>
            <a:ext uri="{FF2B5EF4-FFF2-40B4-BE49-F238E27FC236}">
              <a16:creationId xmlns:a16="http://schemas.microsoft.com/office/drawing/2014/main" id="{7E337466-3F3A-4CCE-A8EC-51E3876C420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32" name="TextBox 75">
          <a:extLst>
            <a:ext uri="{FF2B5EF4-FFF2-40B4-BE49-F238E27FC236}">
              <a16:creationId xmlns:a16="http://schemas.microsoft.com/office/drawing/2014/main" id="{6A0FB84C-5075-488D-816C-CFBFB307D26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33" name="TextBox 1">
          <a:extLst>
            <a:ext uri="{FF2B5EF4-FFF2-40B4-BE49-F238E27FC236}">
              <a16:creationId xmlns:a16="http://schemas.microsoft.com/office/drawing/2014/main" id="{9035DD86-408F-4264-9257-85FD3D87C0D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34" name="TextBox 74">
          <a:extLst>
            <a:ext uri="{FF2B5EF4-FFF2-40B4-BE49-F238E27FC236}">
              <a16:creationId xmlns:a16="http://schemas.microsoft.com/office/drawing/2014/main" id="{93D3F524-84E6-4BCE-92DF-2C4E83493C9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35" name="TextBox 75">
          <a:extLst>
            <a:ext uri="{FF2B5EF4-FFF2-40B4-BE49-F238E27FC236}">
              <a16:creationId xmlns:a16="http://schemas.microsoft.com/office/drawing/2014/main" id="{A0464934-FE31-4A3E-98C5-6CC6A98A595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36" name="TextBox 1">
          <a:extLst>
            <a:ext uri="{FF2B5EF4-FFF2-40B4-BE49-F238E27FC236}">
              <a16:creationId xmlns:a16="http://schemas.microsoft.com/office/drawing/2014/main" id="{E8AD98FB-DD91-43D3-BE1E-23AC1902619C}"/>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37" name="TextBox 74">
          <a:extLst>
            <a:ext uri="{FF2B5EF4-FFF2-40B4-BE49-F238E27FC236}">
              <a16:creationId xmlns:a16="http://schemas.microsoft.com/office/drawing/2014/main" id="{4D5DCB57-1D56-495B-9EAD-FEFD45EAF1B8}"/>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38" name="TextBox 75">
          <a:extLst>
            <a:ext uri="{FF2B5EF4-FFF2-40B4-BE49-F238E27FC236}">
              <a16:creationId xmlns:a16="http://schemas.microsoft.com/office/drawing/2014/main" id="{DDAA215A-347D-44F0-85E0-8D3121F92FAF}"/>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39" name="TextBox 1">
          <a:extLst>
            <a:ext uri="{FF2B5EF4-FFF2-40B4-BE49-F238E27FC236}">
              <a16:creationId xmlns:a16="http://schemas.microsoft.com/office/drawing/2014/main" id="{D98BE0DF-C65B-43E9-A46F-2D8E97B53E25}"/>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40" name="TextBox 74">
          <a:extLst>
            <a:ext uri="{FF2B5EF4-FFF2-40B4-BE49-F238E27FC236}">
              <a16:creationId xmlns:a16="http://schemas.microsoft.com/office/drawing/2014/main" id="{788121F4-EF2C-4452-B616-B5C5A2E466A9}"/>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41" name="TextBox 75">
          <a:extLst>
            <a:ext uri="{FF2B5EF4-FFF2-40B4-BE49-F238E27FC236}">
              <a16:creationId xmlns:a16="http://schemas.microsoft.com/office/drawing/2014/main" id="{756A06D8-F529-43BF-8BFD-5FAE9F66F64D}"/>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42" name="TextBox 1">
          <a:extLst>
            <a:ext uri="{FF2B5EF4-FFF2-40B4-BE49-F238E27FC236}">
              <a16:creationId xmlns:a16="http://schemas.microsoft.com/office/drawing/2014/main" id="{9DC804B3-DA63-46DE-9E42-F5D781C670E4}"/>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43" name="TextBox 74">
          <a:extLst>
            <a:ext uri="{FF2B5EF4-FFF2-40B4-BE49-F238E27FC236}">
              <a16:creationId xmlns:a16="http://schemas.microsoft.com/office/drawing/2014/main" id="{87F609D2-FAB4-4709-B5D8-9D25887DF362}"/>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44" name="TextBox 75">
          <a:extLst>
            <a:ext uri="{FF2B5EF4-FFF2-40B4-BE49-F238E27FC236}">
              <a16:creationId xmlns:a16="http://schemas.microsoft.com/office/drawing/2014/main" id="{2D072B74-E838-4DE3-9FCB-8CDAE1BA263B}"/>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45" name="TextBox 1">
          <a:extLst>
            <a:ext uri="{FF2B5EF4-FFF2-40B4-BE49-F238E27FC236}">
              <a16:creationId xmlns:a16="http://schemas.microsoft.com/office/drawing/2014/main" id="{FDB3C48F-FFF4-4182-B0C5-F6B6D2CD3F90}"/>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46" name="TextBox 74">
          <a:extLst>
            <a:ext uri="{FF2B5EF4-FFF2-40B4-BE49-F238E27FC236}">
              <a16:creationId xmlns:a16="http://schemas.microsoft.com/office/drawing/2014/main" id="{B9E7EF92-03EF-431E-A743-4AEFA9C0CB4F}"/>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47" name="TextBox 75">
          <a:extLst>
            <a:ext uri="{FF2B5EF4-FFF2-40B4-BE49-F238E27FC236}">
              <a16:creationId xmlns:a16="http://schemas.microsoft.com/office/drawing/2014/main" id="{339874B0-950E-42C5-8E48-6061C38EFB4A}"/>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48" name="TextBox 1">
          <a:extLst>
            <a:ext uri="{FF2B5EF4-FFF2-40B4-BE49-F238E27FC236}">
              <a16:creationId xmlns:a16="http://schemas.microsoft.com/office/drawing/2014/main" id="{12CDA6C7-A2FE-4BD0-ADE2-FC03BCFBCC6A}"/>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49" name="TextBox 74">
          <a:extLst>
            <a:ext uri="{FF2B5EF4-FFF2-40B4-BE49-F238E27FC236}">
              <a16:creationId xmlns:a16="http://schemas.microsoft.com/office/drawing/2014/main" id="{83C0F99A-1C0D-4F63-B386-F27E9C4D2F3C}"/>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50" name="TextBox 75">
          <a:extLst>
            <a:ext uri="{FF2B5EF4-FFF2-40B4-BE49-F238E27FC236}">
              <a16:creationId xmlns:a16="http://schemas.microsoft.com/office/drawing/2014/main" id="{25416889-AAD2-49F5-984C-B5BA0350370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51" name="TextBox 73">
          <a:extLst>
            <a:ext uri="{FF2B5EF4-FFF2-40B4-BE49-F238E27FC236}">
              <a16:creationId xmlns:a16="http://schemas.microsoft.com/office/drawing/2014/main" id="{E40043B0-9711-4326-A0EF-B7BB52F36964}"/>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52" name="TextBox 1">
          <a:extLst>
            <a:ext uri="{FF2B5EF4-FFF2-40B4-BE49-F238E27FC236}">
              <a16:creationId xmlns:a16="http://schemas.microsoft.com/office/drawing/2014/main" id="{44998FB1-1F9D-43A8-AA4C-E62A5BED1799}"/>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53" name="TextBox 74">
          <a:extLst>
            <a:ext uri="{FF2B5EF4-FFF2-40B4-BE49-F238E27FC236}">
              <a16:creationId xmlns:a16="http://schemas.microsoft.com/office/drawing/2014/main" id="{546FF811-1F20-42C3-BBBC-4D961EA3A9B1}"/>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54" name="TextBox 75">
          <a:extLst>
            <a:ext uri="{FF2B5EF4-FFF2-40B4-BE49-F238E27FC236}">
              <a16:creationId xmlns:a16="http://schemas.microsoft.com/office/drawing/2014/main" id="{5D341811-10A8-40D7-AD56-DAE22558FC35}"/>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55" name="TextBox 1">
          <a:extLst>
            <a:ext uri="{FF2B5EF4-FFF2-40B4-BE49-F238E27FC236}">
              <a16:creationId xmlns:a16="http://schemas.microsoft.com/office/drawing/2014/main" id="{83877700-E17A-4A73-B6CA-A90F7FF8D91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56" name="TextBox 74">
          <a:extLst>
            <a:ext uri="{FF2B5EF4-FFF2-40B4-BE49-F238E27FC236}">
              <a16:creationId xmlns:a16="http://schemas.microsoft.com/office/drawing/2014/main" id="{C024F998-39F7-426E-9759-A53F0B77FA45}"/>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57" name="TextBox 75">
          <a:extLst>
            <a:ext uri="{FF2B5EF4-FFF2-40B4-BE49-F238E27FC236}">
              <a16:creationId xmlns:a16="http://schemas.microsoft.com/office/drawing/2014/main" id="{7048CEC4-1525-4D71-98B2-8FE5771A3D90}"/>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58" name="TextBox 1">
          <a:extLst>
            <a:ext uri="{FF2B5EF4-FFF2-40B4-BE49-F238E27FC236}">
              <a16:creationId xmlns:a16="http://schemas.microsoft.com/office/drawing/2014/main" id="{4F664531-C87C-497C-83FD-ADC160C40A57}"/>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59" name="TextBox 74">
          <a:extLst>
            <a:ext uri="{FF2B5EF4-FFF2-40B4-BE49-F238E27FC236}">
              <a16:creationId xmlns:a16="http://schemas.microsoft.com/office/drawing/2014/main" id="{BA91D2D6-C114-40FB-B0F1-BE81D8568DC0}"/>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60" name="TextBox 75">
          <a:extLst>
            <a:ext uri="{FF2B5EF4-FFF2-40B4-BE49-F238E27FC236}">
              <a16:creationId xmlns:a16="http://schemas.microsoft.com/office/drawing/2014/main" id="{4FA6EEA0-09D5-4257-9808-CE07396CC0AB}"/>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61" name="TextBox 1">
          <a:extLst>
            <a:ext uri="{FF2B5EF4-FFF2-40B4-BE49-F238E27FC236}">
              <a16:creationId xmlns:a16="http://schemas.microsoft.com/office/drawing/2014/main" id="{F177EB07-76F9-4764-9651-4D9C64A62204}"/>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62" name="TextBox 74">
          <a:extLst>
            <a:ext uri="{FF2B5EF4-FFF2-40B4-BE49-F238E27FC236}">
              <a16:creationId xmlns:a16="http://schemas.microsoft.com/office/drawing/2014/main" id="{F4F25366-7B82-4D7A-99BE-7FAD0C1AB1EB}"/>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63" name="TextBox 75">
          <a:extLst>
            <a:ext uri="{FF2B5EF4-FFF2-40B4-BE49-F238E27FC236}">
              <a16:creationId xmlns:a16="http://schemas.microsoft.com/office/drawing/2014/main" id="{CB8D07B7-6050-4C91-AC3E-4D90593FEFA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64" name="TextBox 1">
          <a:extLst>
            <a:ext uri="{FF2B5EF4-FFF2-40B4-BE49-F238E27FC236}">
              <a16:creationId xmlns:a16="http://schemas.microsoft.com/office/drawing/2014/main" id="{506DD2BC-FB74-4ADC-B1CB-51000F30E24B}"/>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65" name="TextBox 74">
          <a:extLst>
            <a:ext uri="{FF2B5EF4-FFF2-40B4-BE49-F238E27FC236}">
              <a16:creationId xmlns:a16="http://schemas.microsoft.com/office/drawing/2014/main" id="{ECA88E53-3E75-4F44-8C56-F2E8C4D39D36}"/>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166" name="TextBox 75">
          <a:extLst>
            <a:ext uri="{FF2B5EF4-FFF2-40B4-BE49-F238E27FC236}">
              <a16:creationId xmlns:a16="http://schemas.microsoft.com/office/drawing/2014/main" id="{20E1CC49-4C04-42D6-B425-5F36409A763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167" name="TextBox 1">
          <a:extLst>
            <a:ext uri="{FF2B5EF4-FFF2-40B4-BE49-F238E27FC236}">
              <a16:creationId xmlns:a16="http://schemas.microsoft.com/office/drawing/2014/main" id="{B33BDB10-16E1-4CC0-A8A1-E82254795080}"/>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168" name="TextBox 74">
          <a:extLst>
            <a:ext uri="{FF2B5EF4-FFF2-40B4-BE49-F238E27FC236}">
              <a16:creationId xmlns:a16="http://schemas.microsoft.com/office/drawing/2014/main" id="{45A614D3-7FDC-4B7B-A300-3DAA7AE06717}"/>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169" name="TextBox 75">
          <a:extLst>
            <a:ext uri="{FF2B5EF4-FFF2-40B4-BE49-F238E27FC236}">
              <a16:creationId xmlns:a16="http://schemas.microsoft.com/office/drawing/2014/main" id="{6FCBBA54-0EE2-45F1-A4CB-913F05A62E50}"/>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170" name="TextBox 1">
          <a:extLst>
            <a:ext uri="{FF2B5EF4-FFF2-40B4-BE49-F238E27FC236}">
              <a16:creationId xmlns:a16="http://schemas.microsoft.com/office/drawing/2014/main" id="{25E032A5-5948-4C16-8B30-9CA286751DAD}"/>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171" name="TextBox 73">
          <a:extLst>
            <a:ext uri="{FF2B5EF4-FFF2-40B4-BE49-F238E27FC236}">
              <a16:creationId xmlns:a16="http://schemas.microsoft.com/office/drawing/2014/main" id="{04C73188-D26D-46EB-B233-CD9F7188EA56}"/>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172" name="TextBox 74">
          <a:extLst>
            <a:ext uri="{FF2B5EF4-FFF2-40B4-BE49-F238E27FC236}">
              <a16:creationId xmlns:a16="http://schemas.microsoft.com/office/drawing/2014/main" id="{009AD0F1-4733-4784-8FA2-AB4DA82031E8}"/>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173" name="TextBox 75">
          <a:extLst>
            <a:ext uri="{FF2B5EF4-FFF2-40B4-BE49-F238E27FC236}">
              <a16:creationId xmlns:a16="http://schemas.microsoft.com/office/drawing/2014/main" id="{ED478B31-40B8-4E39-9AC6-8065830EC569}"/>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174" name="TextBox 1">
          <a:extLst>
            <a:ext uri="{FF2B5EF4-FFF2-40B4-BE49-F238E27FC236}">
              <a16:creationId xmlns:a16="http://schemas.microsoft.com/office/drawing/2014/main" id="{BEB92D6F-6B60-4EB3-A013-B3E3C8486A3E}"/>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175" name="TextBox 74">
          <a:extLst>
            <a:ext uri="{FF2B5EF4-FFF2-40B4-BE49-F238E27FC236}">
              <a16:creationId xmlns:a16="http://schemas.microsoft.com/office/drawing/2014/main" id="{46061284-3539-4EB9-9A07-CDBBD9ED8217}"/>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176" name="TextBox 75">
          <a:extLst>
            <a:ext uri="{FF2B5EF4-FFF2-40B4-BE49-F238E27FC236}">
              <a16:creationId xmlns:a16="http://schemas.microsoft.com/office/drawing/2014/main" id="{2DBD9A8C-E84D-4957-9733-382665CB2D54}"/>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177" name="TextBox 1">
          <a:extLst>
            <a:ext uri="{FF2B5EF4-FFF2-40B4-BE49-F238E27FC236}">
              <a16:creationId xmlns:a16="http://schemas.microsoft.com/office/drawing/2014/main" id="{F25123CE-2E88-4C25-ACF2-AFD9A62D90EB}"/>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178" name="TextBox 74">
          <a:extLst>
            <a:ext uri="{FF2B5EF4-FFF2-40B4-BE49-F238E27FC236}">
              <a16:creationId xmlns:a16="http://schemas.microsoft.com/office/drawing/2014/main" id="{A3D3F5A6-B031-4116-A9F1-47979CDBC613}"/>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179" name="TextBox 75">
          <a:extLst>
            <a:ext uri="{FF2B5EF4-FFF2-40B4-BE49-F238E27FC236}">
              <a16:creationId xmlns:a16="http://schemas.microsoft.com/office/drawing/2014/main" id="{2D373110-990B-4CB9-BD23-719B345D5833}"/>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80" name="TextBox 1">
          <a:extLst>
            <a:ext uri="{FF2B5EF4-FFF2-40B4-BE49-F238E27FC236}">
              <a16:creationId xmlns:a16="http://schemas.microsoft.com/office/drawing/2014/main" id="{E7B806C5-BC51-463F-B712-893307774A2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81" name="TextBox 74">
          <a:extLst>
            <a:ext uri="{FF2B5EF4-FFF2-40B4-BE49-F238E27FC236}">
              <a16:creationId xmlns:a16="http://schemas.microsoft.com/office/drawing/2014/main" id="{44E22C3E-B943-4C20-95E0-DE3BFFA4D44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82" name="TextBox 75">
          <a:extLst>
            <a:ext uri="{FF2B5EF4-FFF2-40B4-BE49-F238E27FC236}">
              <a16:creationId xmlns:a16="http://schemas.microsoft.com/office/drawing/2014/main" id="{45AA91AC-9A0A-4262-AE71-5A4FDCA084A7}"/>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83" name="TextBox 1">
          <a:extLst>
            <a:ext uri="{FF2B5EF4-FFF2-40B4-BE49-F238E27FC236}">
              <a16:creationId xmlns:a16="http://schemas.microsoft.com/office/drawing/2014/main" id="{D7CD12D9-C153-4A5F-B94E-8F497D70C41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84" name="TextBox 74">
          <a:extLst>
            <a:ext uri="{FF2B5EF4-FFF2-40B4-BE49-F238E27FC236}">
              <a16:creationId xmlns:a16="http://schemas.microsoft.com/office/drawing/2014/main" id="{C3EDF656-A81D-4323-A7B3-9556434573AF}"/>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85" name="TextBox 75">
          <a:extLst>
            <a:ext uri="{FF2B5EF4-FFF2-40B4-BE49-F238E27FC236}">
              <a16:creationId xmlns:a16="http://schemas.microsoft.com/office/drawing/2014/main" id="{BBCE5C87-C67D-48FE-9854-0CB4B4A16B5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86" name="TextBox 1">
          <a:extLst>
            <a:ext uri="{FF2B5EF4-FFF2-40B4-BE49-F238E27FC236}">
              <a16:creationId xmlns:a16="http://schemas.microsoft.com/office/drawing/2014/main" id="{C9774B0F-5D4B-4EF1-968B-908AA3388E9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87" name="TextBox 74">
          <a:extLst>
            <a:ext uri="{FF2B5EF4-FFF2-40B4-BE49-F238E27FC236}">
              <a16:creationId xmlns:a16="http://schemas.microsoft.com/office/drawing/2014/main" id="{992484DF-C01C-4A73-8371-2BB6406AC14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88" name="TextBox 75">
          <a:extLst>
            <a:ext uri="{FF2B5EF4-FFF2-40B4-BE49-F238E27FC236}">
              <a16:creationId xmlns:a16="http://schemas.microsoft.com/office/drawing/2014/main" id="{7ABB1F33-BB2A-45D3-A637-96234876619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89" name="TextBox 1">
          <a:extLst>
            <a:ext uri="{FF2B5EF4-FFF2-40B4-BE49-F238E27FC236}">
              <a16:creationId xmlns:a16="http://schemas.microsoft.com/office/drawing/2014/main" id="{5B0A1FD0-EB69-49B9-9D74-A3AA22610BF5}"/>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90" name="TextBox 74">
          <a:extLst>
            <a:ext uri="{FF2B5EF4-FFF2-40B4-BE49-F238E27FC236}">
              <a16:creationId xmlns:a16="http://schemas.microsoft.com/office/drawing/2014/main" id="{0BFCB132-FA0E-494F-8533-591223419D6A}"/>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91" name="TextBox 75">
          <a:extLst>
            <a:ext uri="{FF2B5EF4-FFF2-40B4-BE49-F238E27FC236}">
              <a16:creationId xmlns:a16="http://schemas.microsoft.com/office/drawing/2014/main" id="{9997907F-FBDC-4AA4-B1EF-FF13E3A9CD2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92" name="TextBox 1">
          <a:extLst>
            <a:ext uri="{FF2B5EF4-FFF2-40B4-BE49-F238E27FC236}">
              <a16:creationId xmlns:a16="http://schemas.microsoft.com/office/drawing/2014/main" id="{52667AF2-5617-4AAB-9074-723EE21C349F}"/>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93" name="TextBox 74">
          <a:extLst>
            <a:ext uri="{FF2B5EF4-FFF2-40B4-BE49-F238E27FC236}">
              <a16:creationId xmlns:a16="http://schemas.microsoft.com/office/drawing/2014/main" id="{5A6D73EC-C7E8-42A8-869D-E34C1D9CFD19}"/>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94" name="TextBox 75">
          <a:extLst>
            <a:ext uri="{FF2B5EF4-FFF2-40B4-BE49-F238E27FC236}">
              <a16:creationId xmlns:a16="http://schemas.microsoft.com/office/drawing/2014/main" id="{F2F4B0B7-25DE-4FCC-BABB-304934CA198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95" name="TextBox 1">
          <a:extLst>
            <a:ext uri="{FF2B5EF4-FFF2-40B4-BE49-F238E27FC236}">
              <a16:creationId xmlns:a16="http://schemas.microsoft.com/office/drawing/2014/main" id="{1866A47A-F9A5-4E01-A1C0-7747DABD4266}"/>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96" name="TextBox 74">
          <a:extLst>
            <a:ext uri="{FF2B5EF4-FFF2-40B4-BE49-F238E27FC236}">
              <a16:creationId xmlns:a16="http://schemas.microsoft.com/office/drawing/2014/main" id="{3D0338F0-F18F-45BA-8AB7-046F8171D359}"/>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197" name="TextBox 75">
          <a:extLst>
            <a:ext uri="{FF2B5EF4-FFF2-40B4-BE49-F238E27FC236}">
              <a16:creationId xmlns:a16="http://schemas.microsoft.com/office/drawing/2014/main" id="{9328E14C-5088-4DD4-8EB6-21092598CB2B}"/>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98" name="TextBox 1">
          <a:extLst>
            <a:ext uri="{FF2B5EF4-FFF2-40B4-BE49-F238E27FC236}">
              <a16:creationId xmlns:a16="http://schemas.microsoft.com/office/drawing/2014/main" id="{9C2B2593-F89B-43E1-B22C-94FCF3FF4F1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199" name="TextBox 74">
          <a:extLst>
            <a:ext uri="{FF2B5EF4-FFF2-40B4-BE49-F238E27FC236}">
              <a16:creationId xmlns:a16="http://schemas.microsoft.com/office/drawing/2014/main" id="{855D7FE1-DE09-49D0-BA04-AAF57352B1D0}"/>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00" name="TextBox 75">
          <a:extLst>
            <a:ext uri="{FF2B5EF4-FFF2-40B4-BE49-F238E27FC236}">
              <a16:creationId xmlns:a16="http://schemas.microsoft.com/office/drawing/2014/main" id="{C2D3C1DB-AC78-4446-8102-7BED6B227C4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01" name="TextBox 73">
          <a:extLst>
            <a:ext uri="{FF2B5EF4-FFF2-40B4-BE49-F238E27FC236}">
              <a16:creationId xmlns:a16="http://schemas.microsoft.com/office/drawing/2014/main" id="{1A43ED8A-CB94-41CE-A74B-7D5C9B05A58D}"/>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02" name="TextBox 1">
          <a:extLst>
            <a:ext uri="{FF2B5EF4-FFF2-40B4-BE49-F238E27FC236}">
              <a16:creationId xmlns:a16="http://schemas.microsoft.com/office/drawing/2014/main" id="{19E0F9E9-CB21-47AB-8034-3AC28DBA5C0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03" name="TextBox 74">
          <a:extLst>
            <a:ext uri="{FF2B5EF4-FFF2-40B4-BE49-F238E27FC236}">
              <a16:creationId xmlns:a16="http://schemas.microsoft.com/office/drawing/2014/main" id="{57B6A37F-B2A6-4C94-9788-DD6C19CBEAD3}"/>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04" name="TextBox 75">
          <a:extLst>
            <a:ext uri="{FF2B5EF4-FFF2-40B4-BE49-F238E27FC236}">
              <a16:creationId xmlns:a16="http://schemas.microsoft.com/office/drawing/2014/main" id="{2FE21C3D-ED9C-4AF2-A8DE-93D2851A172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05" name="TextBox 1">
          <a:extLst>
            <a:ext uri="{FF2B5EF4-FFF2-40B4-BE49-F238E27FC236}">
              <a16:creationId xmlns:a16="http://schemas.microsoft.com/office/drawing/2014/main" id="{F84FF3C8-F0D5-4097-9E5A-29E6C8C26CCC}"/>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06" name="TextBox 74">
          <a:extLst>
            <a:ext uri="{FF2B5EF4-FFF2-40B4-BE49-F238E27FC236}">
              <a16:creationId xmlns:a16="http://schemas.microsoft.com/office/drawing/2014/main" id="{F82EDCB6-2AEA-455E-93C8-267D7AAC90E8}"/>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07" name="TextBox 75">
          <a:extLst>
            <a:ext uri="{FF2B5EF4-FFF2-40B4-BE49-F238E27FC236}">
              <a16:creationId xmlns:a16="http://schemas.microsoft.com/office/drawing/2014/main" id="{C68C0F44-A748-434D-926C-639998564CC0}"/>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08" name="TextBox 1">
          <a:extLst>
            <a:ext uri="{FF2B5EF4-FFF2-40B4-BE49-F238E27FC236}">
              <a16:creationId xmlns:a16="http://schemas.microsoft.com/office/drawing/2014/main" id="{D80E4915-4BE7-4398-BE8A-EF662C6DEEE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09" name="TextBox 74">
          <a:extLst>
            <a:ext uri="{FF2B5EF4-FFF2-40B4-BE49-F238E27FC236}">
              <a16:creationId xmlns:a16="http://schemas.microsoft.com/office/drawing/2014/main" id="{1C35944F-95B8-4DBF-90CC-CD74C91B544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10" name="TextBox 75">
          <a:extLst>
            <a:ext uri="{FF2B5EF4-FFF2-40B4-BE49-F238E27FC236}">
              <a16:creationId xmlns:a16="http://schemas.microsoft.com/office/drawing/2014/main" id="{E15D367D-83D8-4608-8837-01381735B3E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11" name="TextBox 1">
          <a:extLst>
            <a:ext uri="{FF2B5EF4-FFF2-40B4-BE49-F238E27FC236}">
              <a16:creationId xmlns:a16="http://schemas.microsoft.com/office/drawing/2014/main" id="{98598128-5590-451B-AE32-B23283DC8A8F}"/>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12" name="TextBox 74">
          <a:extLst>
            <a:ext uri="{FF2B5EF4-FFF2-40B4-BE49-F238E27FC236}">
              <a16:creationId xmlns:a16="http://schemas.microsoft.com/office/drawing/2014/main" id="{FCE8DD5E-ED9E-4C0D-B3CE-D0ED9216DA8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13" name="TextBox 75">
          <a:extLst>
            <a:ext uri="{FF2B5EF4-FFF2-40B4-BE49-F238E27FC236}">
              <a16:creationId xmlns:a16="http://schemas.microsoft.com/office/drawing/2014/main" id="{851A5123-DD14-478F-B9A6-BDE5EA345AA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14" name="TextBox 1">
          <a:extLst>
            <a:ext uri="{FF2B5EF4-FFF2-40B4-BE49-F238E27FC236}">
              <a16:creationId xmlns:a16="http://schemas.microsoft.com/office/drawing/2014/main" id="{3FF13E3F-ED55-4C8A-89BC-16F91F6E479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15" name="TextBox 74">
          <a:extLst>
            <a:ext uri="{FF2B5EF4-FFF2-40B4-BE49-F238E27FC236}">
              <a16:creationId xmlns:a16="http://schemas.microsoft.com/office/drawing/2014/main" id="{94DC1BA8-8F84-4425-B735-E48DEC4A7B8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16" name="TextBox 75">
          <a:extLst>
            <a:ext uri="{FF2B5EF4-FFF2-40B4-BE49-F238E27FC236}">
              <a16:creationId xmlns:a16="http://schemas.microsoft.com/office/drawing/2014/main" id="{4F66FD9E-83C5-4B1B-9898-8A2481095D9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17" name="TextBox 1">
          <a:extLst>
            <a:ext uri="{FF2B5EF4-FFF2-40B4-BE49-F238E27FC236}">
              <a16:creationId xmlns:a16="http://schemas.microsoft.com/office/drawing/2014/main" id="{7FBF82E8-DF1E-41ED-8469-F744BEB5F43D}"/>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18" name="TextBox 74">
          <a:extLst>
            <a:ext uri="{FF2B5EF4-FFF2-40B4-BE49-F238E27FC236}">
              <a16:creationId xmlns:a16="http://schemas.microsoft.com/office/drawing/2014/main" id="{153C622D-AD94-4CEC-ABC3-2C66B370039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19" name="TextBox 75">
          <a:extLst>
            <a:ext uri="{FF2B5EF4-FFF2-40B4-BE49-F238E27FC236}">
              <a16:creationId xmlns:a16="http://schemas.microsoft.com/office/drawing/2014/main" id="{0921526C-30B7-4FF7-985B-985B7EEF04F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20" name="TextBox 1">
          <a:extLst>
            <a:ext uri="{FF2B5EF4-FFF2-40B4-BE49-F238E27FC236}">
              <a16:creationId xmlns:a16="http://schemas.microsoft.com/office/drawing/2014/main" id="{6784BCED-5690-4163-8087-788CE9B8DDDB}"/>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21" name="TextBox 73">
          <a:extLst>
            <a:ext uri="{FF2B5EF4-FFF2-40B4-BE49-F238E27FC236}">
              <a16:creationId xmlns:a16="http://schemas.microsoft.com/office/drawing/2014/main" id="{28619BB3-C35D-4F30-8A22-23FA624CB02C}"/>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22" name="TextBox 74">
          <a:extLst>
            <a:ext uri="{FF2B5EF4-FFF2-40B4-BE49-F238E27FC236}">
              <a16:creationId xmlns:a16="http://schemas.microsoft.com/office/drawing/2014/main" id="{113F5022-BCEF-4558-A321-D6E3EF05E06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23" name="TextBox 75">
          <a:extLst>
            <a:ext uri="{FF2B5EF4-FFF2-40B4-BE49-F238E27FC236}">
              <a16:creationId xmlns:a16="http://schemas.microsoft.com/office/drawing/2014/main" id="{36B606EC-82F9-45B1-AC83-BFA41DFDC17A}"/>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24" name="TextBox 1">
          <a:extLst>
            <a:ext uri="{FF2B5EF4-FFF2-40B4-BE49-F238E27FC236}">
              <a16:creationId xmlns:a16="http://schemas.microsoft.com/office/drawing/2014/main" id="{547FF9CF-3B91-47DD-B5EC-D9F6CAB083C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25" name="TextBox 74">
          <a:extLst>
            <a:ext uri="{FF2B5EF4-FFF2-40B4-BE49-F238E27FC236}">
              <a16:creationId xmlns:a16="http://schemas.microsoft.com/office/drawing/2014/main" id="{D2289B08-CFE4-499D-A25C-9CD83351640C}"/>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26" name="TextBox 75">
          <a:extLst>
            <a:ext uri="{FF2B5EF4-FFF2-40B4-BE49-F238E27FC236}">
              <a16:creationId xmlns:a16="http://schemas.microsoft.com/office/drawing/2014/main" id="{271DCFF4-1DB7-41AA-83B6-977F5B0629CF}"/>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27" name="TextBox 1">
          <a:extLst>
            <a:ext uri="{FF2B5EF4-FFF2-40B4-BE49-F238E27FC236}">
              <a16:creationId xmlns:a16="http://schemas.microsoft.com/office/drawing/2014/main" id="{EA58698B-F92A-451E-B8D9-F558B8858167}"/>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28" name="TextBox 74">
          <a:extLst>
            <a:ext uri="{FF2B5EF4-FFF2-40B4-BE49-F238E27FC236}">
              <a16:creationId xmlns:a16="http://schemas.microsoft.com/office/drawing/2014/main" id="{17C81E6F-211E-4B41-B453-681EA3737770}"/>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29" name="TextBox 75">
          <a:extLst>
            <a:ext uri="{FF2B5EF4-FFF2-40B4-BE49-F238E27FC236}">
              <a16:creationId xmlns:a16="http://schemas.microsoft.com/office/drawing/2014/main" id="{DF073E04-1A06-427E-83E0-CEB20E31BC54}"/>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30" name="TextBox 1">
          <a:extLst>
            <a:ext uri="{FF2B5EF4-FFF2-40B4-BE49-F238E27FC236}">
              <a16:creationId xmlns:a16="http://schemas.microsoft.com/office/drawing/2014/main" id="{D5679E98-D71C-4D20-8A45-AE6845B3334D}"/>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31" name="TextBox 74">
          <a:extLst>
            <a:ext uri="{FF2B5EF4-FFF2-40B4-BE49-F238E27FC236}">
              <a16:creationId xmlns:a16="http://schemas.microsoft.com/office/drawing/2014/main" id="{1708F9E9-00DE-4E15-A3AC-E91BCBB80A8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32" name="TextBox 75">
          <a:extLst>
            <a:ext uri="{FF2B5EF4-FFF2-40B4-BE49-F238E27FC236}">
              <a16:creationId xmlns:a16="http://schemas.microsoft.com/office/drawing/2014/main" id="{49E617C0-CDA9-4C39-B30F-674542CBB877}"/>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33" name="TextBox 1">
          <a:extLst>
            <a:ext uri="{FF2B5EF4-FFF2-40B4-BE49-F238E27FC236}">
              <a16:creationId xmlns:a16="http://schemas.microsoft.com/office/drawing/2014/main" id="{381407D9-2F7D-4F71-83C6-8213F47A6ED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34" name="TextBox 74">
          <a:extLst>
            <a:ext uri="{FF2B5EF4-FFF2-40B4-BE49-F238E27FC236}">
              <a16:creationId xmlns:a16="http://schemas.microsoft.com/office/drawing/2014/main" id="{82B0230D-12AD-452B-800A-642A1EE4A367}"/>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35" name="TextBox 75">
          <a:extLst>
            <a:ext uri="{FF2B5EF4-FFF2-40B4-BE49-F238E27FC236}">
              <a16:creationId xmlns:a16="http://schemas.microsoft.com/office/drawing/2014/main" id="{9354EDE0-FD44-42BE-A236-88EC4CC8C10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36" name="TextBox 1">
          <a:extLst>
            <a:ext uri="{FF2B5EF4-FFF2-40B4-BE49-F238E27FC236}">
              <a16:creationId xmlns:a16="http://schemas.microsoft.com/office/drawing/2014/main" id="{F0A28558-648B-41A8-98BF-E41981B23B5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37" name="TextBox 74">
          <a:extLst>
            <a:ext uri="{FF2B5EF4-FFF2-40B4-BE49-F238E27FC236}">
              <a16:creationId xmlns:a16="http://schemas.microsoft.com/office/drawing/2014/main" id="{C2CD350D-3F2A-456A-9F02-26078A2E8F27}"/>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38" name="TextBox 75">
          <a:extLst>
            <a:ext uri="{FF2B5EF4-FFF2-40B4-BE49-F238E27FC236}">
              <a16:creationId xmlns:a16="http://schemas.microsoft.com/office/drawing/2014/main" id="{15AF860C-9EBD-4DF6-9A49-4B4D55BFC778}"/>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39" name="TextBox 1">
          <a:extLst>
            <a:ext uri="{FF2B5EF4-FFF2-40B4-BE49-F238E27FC236}">
              <a16:creationId xmlns:a16="http://schemas.microsoft.com/office/drawing/2014/main" id="{24FE112D-2C81-44A2-B001-95CCA127A220}"/>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40" name="TextBox 74">
          <a:extLst>
            <a:ext uri="{FF2B5EF4-FFF2-40B4-BE49-F238E27FC236}">
              <a16:creationId xmlns:a16="http://schemas.microsoft.com/office/drawing/2014/main" id="{44227963-0FCD-4252-A7B3-0AC91C350355}"/>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41" name="TextBox 75">
          <a:extLst>
            <a:ext uri="{FF2B5EF4-FFF2-40B4-BE49-F238E27FC236}">
              <a16:creationId xmlns:a16="http://schemas.microsoft.com/office/drawing/2014/main" id="{69E34199-9AD6-4C4D-9443-C9727298C6E0}"/>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42" name="TextBox 1">
          <a:extLst>
            <a:ext uri="{FF2B5EF4-FFF2-40B4-BE49-F238E27FC236}">
              <a16:creationId xmlns:a16="http://schemas.microsoft.com/office/drawing/2014/main" id="{D72C5C20-403C-4281-BB2F-0833B398F061}"/>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43" name="TextBox 74">
          <a:extLst>
            <a:ext uri="{FF2B5EF4-FFF2-40B4-BE49-F238E27FC236}">
              <a16:creationId xmlns:a16="http://schemas.microsoft.com/office/drawing/2014/main" id="{E1BC5063-58DD-431E-B477-A7641E06F7F6}"/>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44" name="TextBox 75">
          <a:extLst>
            <a:ext uri="{FF2B5EF4-FFF2-40B4-BE49-F238E27FC236}">
              <a16:creationId xmlns:a16="http://schemas.microsoft.com/office/drawing/2014/main" id="{F345AC0D-7180-4311-95C3-1833B1AE06CB}"/>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45" name="TextBox 1">
          <a:extLst>
            <a:ext uri="{FF2B5EF4-FFF2-40B4-BE49-F238E27FC236}">
              <a16:creationId xmlns:a16="http://schemas.microsoft.com/office/drawing/2014/main" id="{F1F94F94-D8EC-4316-956C-ED9B53C0F21A}"/>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46" name="TextBox 74">
          <a:extLst>
            <a:ext uri="{FF2B5EF4-FFF2-40B4-BE49-F238E27FC236}">
              <a16:creationId xmlns:a16="http://schemas.microsoft.com/office/drawing/2014/main" id="{D2DB3462-AC7E-4B95-9274-79E26EB98921}"/>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47" name="TextBox 75">
          <a:extLst>
            <a:ext uri="{FF2B5EF4-FFF2-40B4-BE49-F238E27FC236}">
              <a16:creationId xmlns:a16="http://schemas.microsoft.com/office/drawing/2014/main" id="{1AE6F793-47DB-458C-9FE6-3BAC7C94BA8A}"/>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48" name="TextBox 1">
          <a:extLst>
            <a:ext uri="{FF2B5EF4-FFF2-40B4-BE49-F238E27FC236}">
              <a16:creationId xmlns:a16="http://schemas.microsoft.com/office/drawing/2014/main" id="{6E34C886-9B10-4639-9107-65002FE29D2C}"/>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49" name="TextBox 74">
          <a:extLst>
            <a:ext uri="{FF2B5EF4-FFF2-40B4-BE49-F238E27FC236}">
              <a16:creationId xmlns:a16="http://schemas.microsoft.com/office/drawing/2014/main" id="{770EA547-4652-4758-9433-44B2885378A3}"/>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50" name="TextBox 75">
          <a:extLst>
            <a:ext uri="{FF2B5EF4-FFF2-40B4-BE49-F238E27FC236}">
              <a16:creationId xmlns:a16="http://schemas.microsoft.com/office/drawing/2014/main" id="{B764F26B-5B66-4C5D-B896-3013C86CAB88}"/>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51" name="TextBox 73">
          <a:extLst>
            <a:ext uri="{FF2B5EF4-FFF2-40B4-BE49-F238E27FC236}">
              <a16:creationId xmlns:a16="http://schemas.microsoft.com/office/drawing/2014/main" id="{7648F1D1-54B9-41D6-A14C-CA1FF610EBD6}"/>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52" name="TextBox 1">
          <a:extLst>
            <a:ext uri="{FF2B5EF4-FFF2-40B4-BE49-F238E27FC236}">
              <a16:creationId xmlns:a16="http://schemas.microsoft.com/office/drawing/2014/main" id="{64009B9B-4E13-4B4C-BF0D-B6639703BF9F}"/>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53" name="TextBox 74">
          <a:extLst>
            <a:ext uri="{FF2B5EF4-FFF2-40B4-BE49-F238E27FC236}">
              <a16:creationId xmlns:a16="http://schemas.microsoft.com/office/drawing/2014/main" id="{19B7F8E6-6A27-4ADD-BF0E-549891B8D6E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54" name="TextBox 75">
          <a:extLst>
            <a:ext uri="{FF2B5EF4-FFF2-40B4-BE49-F238E27FC236}">
              <a16:creationId xmlns:a16="http://schemas.microsoft.com/office/drawing/2014/main" id="{2B557486-3DC1-4695-899B-A44DB255CB37}"/>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55" name="TextBox 1">
          <a:extLst>
            <a:ext uri="{FF2B5EF4-FFF2-40B4-BE49-F238E27FC236}">
              <a16:creationId xmlns:a16="http://schemas.microsoft.com/office/drawing/2014/main" id="{56AFA488-B744-4AED-88FD-0AEBD6F97FA0}"/>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56" name="TextBox 74">
          <a:extLst>
            <a:ext uri="{FF2B5EF4-FFF2-40B4-BE49-F238E27FC236}">
              <a16:creationId xmlns:a16="http://schemas.microsoft.com/office/drawing/2014/main" id="{B84BCDE2-1EEF-4960-81C0-4DA1B2B11DD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57" name="TextBox 75">
          <a:extLst>
            <a:ext uri="{FF2B5EF4-FFF2-40B4-BE49-F238E27FC236}">
              <a16:creationId xmlns:a16="http://schemas.microsoft.com/office/drawing/2014/main" id="{EA492616-3B2A-40FA-9575-E479BB34E59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58" name="TextBox 1">
          <a:extLst>
            <a:ext uri="{FF2B5EF4-FFF2-40B4-BE49-F238E27FC236}">
              <a16:creationId xmlns:a16="http://schemas.microsoft.com/office/drawing/2014/main" id="{F6F8DDA9-18F8-433A-BDA9-AC348AEAA649}"/>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59" name="TextBox 74">
          <a:extLst>
            <a:ext uri="{FF2B5EF4-FFF2-40B4-BE49-F238E27FC236}">
              <a16:creationId xmlns:a16="http://schemas.microsoft.com/office/drawing/2014/main" id="{559E74BB-6F05-4B99-AE40-FAD78F7EA2C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60" name="TextBox 75">
          <a:extLst>
            <a:ext uri="{FF2B5EF4-FFF2-40B4-BE49-F238E27FC236}">
              <a16:creationId xmlns:a16="http://schemas.microsoft.com/office/drawing/2014/main" id="{2335C56A-934D-476E-B853-F2DAAAE1306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61" name="TextBox 1">
          <a:extLst>
            <a:ext uri="{FF2B5EF4-FFF2-40B4-BE49-F238E27FC236}">
              <a16:creationId xmlns:a16="http://schemas.microsoft.com/office/drawing/2014/main" id="{97FF2D59-9CBF-433C-BCB2-B17D0F80ECF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62" name="TextBox 74">
          <a:extLst>
            <a:ext uri="{FF2B5EF4-FFF2-40B4-BE49-F238E27FC236}">
              <a16:creationId xmlns:a16="http://schemas.microsoft.com/office/drawing/2014/main" id="{E609BE2B-4184-44FF-B7E1-9232167A0DFA}"/>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63" name="TextBox 75">
          <a:extLst>
            <a:ext uri="{FF2B5EF4-FFF2-40B4-BE49-F238E27FC236}">
              <a16:creationId xmlns:a16="http://schemas.microsoft.com/office/drawing/2014/main" id="{D4DEDB78-13DC-4904-9522-BE4665559BD7}"/>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64" name="TextBox 1">
          <a:extLst>
            <a:ext uri="{FF2B5EF4-FFF2-40B4-BE49-F238E27FC236}">
              <a16:creationId xmlns:a16="http://schemas.microsoft.com/office/drawing/2014/main" id="{AAEA0F4E-5CE1-4B04-B685-628C150FE6BA}"/>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65" name="TextBox 74">
          <a:extLst>
            <a:ext uri="{FF2B5EF4-FFF2-40B4-BE49-F238E27FC236}">
              <a16:creationId xmlns:a16="http://schemas.microsoft.com/office/drawing/2014/main" id="{435B7B91-78B6-4CC5-8653-3C37573309F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266" name="TextBox 75">
          <a:extLst>
            <a:ext uri="{FF2B5EF4-FFF2-40B4-BE49-F238E27FC236}">
              <a16:creationId xmlns:a16="http://schemas.microsoft.com/office/drawing/2014/main" id="{DBA92E67-FD46-4B4C-BFF7-BD95AAEEC90C}"/>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67" name="TextBox 1">
          <a:extLst>
            <a:ext uri="{FF2B5EF4-FFF2-40B4-BE49-F238E27FC236}">
              <a16:creationId xmlns:a16="http://schemas.microsoft.com/office/drawing/2014/main" id="{AA12BD46-6673-40F9-85A0-E5A97355712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68" name="TextBox 74">
          <a:extLst>
            <a:ext uri="{FF2B5EF4-FFF2-40B4-BE49-F238E27FC236}">
              <a16:creationId xmlns:a16="http://schemas.microsoft.com/office/drawing/2014/main" id="{EA507543-5E2E-43A7-AF8C-A1B3010CB10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69" name="TextBox 75">
          <a:extLst>
            <a:ext uri="{FF2B5EF4-FFF2-40B4-BE49-F238E27FC236}">
              <a16:creationId xmlns:a16="http://schemas.microsoft.com/office/drawing/2014/main" id="{FFAFD680-A290-4470-8F06-DE3F454086C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70" name="TextBox 1">
          <a:extLst>
            <a:ext uri="{FF2B5EF4-FFF2-40B4-BE49-F238E27FC236}">
              <a16:creationId xmlns:a16="http://schemas.microsoft.com/office/drawing/2014/main" id="{D485A60B-8EE0-440A-9EC9-08734A2CBD6D}"/>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71" name="TextBox 73">
          <a:extLst>
            <a:ext uri="{FF2B5EF4-FFF2-40B4-BE49-F238E27FC236}">
              <a16:creationId xmlns:a16="http://schemas.microsoft.com/office/drawing/2014/main" id="{3AEB7368-3C0D-45E6-9F0D-F369C8DF074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72" name="TextBox 74">
          <a:extLst>
            <a:ext uri="{FF2B5EF4-FFF2-40B4-BE49-F238E27FC236}">
              <a16:creationId xmlns:a16="http://schemas.microsoft.com/office/drawing/2014/main" id="{5EBB0402-168D-4098-B863-DDD566CC52D4}"/>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73" name="TextBox 75">
          <a:extLst>
            <a:ext uri="{FF2B5EF4-FFF2-40B4-BE49-F238E27FC236}">
              <a16:creationId xmlns:a16="http://schemas.microsoft.com/office/drawing/2014/main" id="{9D350DA8-EEB0-4E6A-871F-6F74B3CE1EA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74" name="TextBox 1">
          <a:extLst>
            <a:ext uri="{FF2B5EF4-FFF2-40B4-BE49-F238E27FC236}">
              <a16:creationId xmlns:a16="http://schemas.microsoft.com/office/drawing/2014/main" id="{96694A39-BB95-4EB5-8754-FB7E8AEFCF65}"/>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75" name="TextBox 74">
          <a:extLst>
            <a:ext uri="{FF2B5EF4-FFF2-40B4-BE49-F238E27FC236}">
              <a16:creationId xmlns:a16="http://schemas.microsoft.com/office/drawing/2014/main" id="{3CBB3CCF-A381-44FF-B664-CC6C0705ED1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76" name="TextBox 75">
          <a:extLst>
            <a:ext uri="{FF2B5EF4-FFF2-40B4-BE49-F238E27FC236}">
              <a16:creationId xmlns:a16="http://schemas.microsoft.com/office/drawing/2014/main" id="{6F06FFB7-D491-4C8D-89AA-DE8D876BF55C}"/>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77" name="TextBox 1">
          <a:extLst>
            <a:ext uri="{FF2B5EF4-FFF2-40B4-BE49-F238E27FC236}">
              <a16:creationId xmlns:a16="http://schemas.microsoft.com/office/drawing/2014/main" id="{75325913-05F4-4835-AD66-3D10C9A6AA4D}"/>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78" name="TextBox 74">
          <a:extLst>
            <a:ext uri="{FF2B5EF4-FFF2-40B4-BE49-F238E27FC236}">
              <a16:creationId xmlns:a16="http://schemas.microsoft.com/office/drawing/2014/main" id="{EB0EAC1D-ECD6-4879-869F-EEFED1400B12}"/>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279" name="TextBox 75">
          <a:extLst>
            <a:ext uri="{FF2B5EF4-FFF2-40B4-BE49-F238E27FC236}">
              <a16:creationId xmlns:a16="http://schemas.microsoft.com/office/drawing/2014/main" id="{E8DF15AD-C9A1-4035-9D4D-02381645A1C5}"/>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80" name="TextBox 1">
          <a:extLst>
            <a:ext uri="{FF2B5EF4-FFF2-40B4-BE49-F238E27FC236}">
              <a16:creationId xmlns:a16="http://schemas.microsoft.com/office/drawing/2014/main" id="{7ACFD3CA-211A-4A60-B0BB-10261057837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81" name="TextBox 74">
          <a:extLst>
            <a:ext uri="{FF2B5EF4-FFF2-40B4-BE49-F238E27FC236}">
              <a16:creationId xmlns:a16="http://schemas.microsoft.com/office/drawing/2014/main" id="{91A82C47-9A16-44E8-B92A-E80464BC03B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82" name="TextBox 75">
          <a:extLst>
            <a:ext uri="{FF2B5EF4-FFF2-40B4-BE49-F238E27FC236}">
              <a16:creationId xmlns:a16="http://schemas.microsoft.com/office/drawing/2014/main" id="{F2179370-660F-419F-A39A-27EA5254C01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83" name="TextBox 1">
          <a:extLst>
            <a:ext uri="{FF2B5EF4-FFF2-40B4-BE49-F238E27FC236}">
              <a16:creationId xmlns:a16="http://schemas.microsoft.com/office/drawing/2014/main" id="{D2FFADE1-A0E3-4CDF-9B7E-4497D8C1581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84" name="TextBox 74">
          <a:extLst>
            <a:ext uri="{FF2B5EF4-FFF2-40B4-BE49-F238E27FC236}">
              <a16:creationId xmlns:a16="http://schemas.microsoft.com/office/drawing/2014/main" id="{B5FE361E-0255-4A6A-AA57-9FDF3D723E7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85" name="TextBox 75">
          <a:extLst>
            <a:ext uri="{FF2B5EF4-FFF2-40B4-BE49-F238E27FC236}">
              <a16:creationId xmlns:a16="http://schemas.microsoft.com/office/drawing/2014/main" id="{5687F1AE-FBA8-429F-8942-106EBA9727E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86" name="TextBox 1">
          <a:extLst>
            <a:ext uri="{FF2B5EF4-FFF2-40B4-BE49-F238E27FC236}">
              <a16:creationId xmlns:a16="http://schemas.microsoft.com/office/drawing/2014/main" id="{7CF1505B-6075-45C5-9FBE-CEF3943556F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87" name="TextBox 74">
          <a:extLst>
            <a:ext uri="{FF2B5EF4-FFF2-40B4-BE49-F238E27FC236}">
              <a16:creationId xmlns:a16="http://schemas.microsoft.com/office/drawing/2014/main" id="{549A931C-69DC-43F2-854A-E16B866AE5C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88" name="TextBox 75">
          <a:extLst>
            <a:ext uri="{FF2B5EF4-FFF2-40B4-BE49-F238E27FC236}">
              <a16:creationId xmlns:a16="http://schemas.microsoft.com/office/drawing/2014/main" id="{BE7EBFC0-4578-408A-805F-CA720827D14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289" name="TextBox 1">
          <a:extLst>
            <a:ext uri="{FF2B5EF4-FFF2-40B4-BE49-F238E27FC236}">
              <a16:creationId xmlns:a16="http://schemas.microsoft.com/office/drawing/2014/main" id="{96A5E2C5-6CD2-45C6-86FE-1A9BDD31CF5F}"/>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290" name="TextBox 74">
          <a:extLst>
            <a:ext uri="{FF2B5EF4-FFF2-40B4-BE49-F238E27FC236}">
              <a16:creationId xmlns:a16="http://schemas.microsoft.com/office/drawing/2014/main" id="{931203D3-EBC0-447C-9A35-9B824040C512}"/>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291" name="TextBox 75">
          <a:extLst>
            <a:ext uri="{FF2B5EF4-FFF2-40B4-BE49-F238E27FC236}">
              <a16:creationId xmlns:a16="http://schemas.microsoft.com/office/drawing/2014/main" id="{E3A1374A-A1A6-4A3F-9CEB-24EBF2EF0F6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292" name="TextBox 1">
          <a:extLst>
            <a:ext uri="{FF2B5EF4-FFF2-40B4-BE49-F238E27FC236}">
              <a16:creationId xmlns:a16="http://schemas.microsoft.com/office/drawing/2014/main" id="{4573075D-CD39-4A59-9E38-B3069F4B145D}"/>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293" name="TextBox 74">
          <a:extLst>
            <a:ext uri="{FF2B5EF4-FFF2-40B4-BE49-F238E27FC236}">
              <a16:creationId xmlns:a16="http://schemas.microsoft.com/office/drawing/2014/main" id="{C462F02D-B2E0-4497-92BC-EEFD46B5A81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294" name="TextBox 75">
          <a:extLst>
            <a:ext uri="{FF2B5EF4-FFF2-40B4-BE49-F238E27FC236}">
              <a16:creationId xmlns:a16="http://schemas.microsoft.com/office/drawing/2014/main" id="{A55F67D2-BD6E-4EF8-B7FB-D936031B0DCD}"/>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295" name="TextBox 1">
          <a:extLst>
            <a:ext uri="{FF2B5EF4-FFF2-40B4-BE49-F238E27FC236}">
              <a16:creationId xmlns:a16="http://schemas.microsoft.com/office/drawing/2014/main" id="{AA29F7F5-AA47-41E2-A942-32BA078B9842}"/>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296" name="TextBox 74">
          <a:extLst>
            <a:ext uri="{FF2B5EF4-FFF2-40B4-BE49-F238E27FC236}">
              <a16:creationId xmlns:a16="http://schemas.microsoft.com/office/drawing/2014/main" id="{51ADC3C0-324D-4EE5-8DD1-2261FDBF25B6}"/>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297" name="TextBox 75">
          <a:extLst>
            <a:ext uri="{FF2B5EF4-FFF2-40B4-BE49-F238E27FC236}">
              <a16:creationId xmlns:a16="http://schemas.microsoft.com/office/drawing/2014/main" id="{9C01F0F1-D25A-4542-A267-DDCBA747351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98" name="TextBox 1">
          <a:extLst>
            <a:ext uri="{FF2B5EF4-FFF2-40B4-BE49-F238E27FC236}">
              <a16:creationId xmlns:a16="http://schemas.microsoft.com/office/drawing/2014/main" id="{24EB0294-A27B-41A9-BE0D-E3EBF6342DA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299" name="TextBox 74">
          <a:extLst>
            <a:ext uri="{FF2B5EF4-FFF2-40B4-BE49-F238E27FC236}">
              <a16:creationId xmlns:a16="http://schemas.microsoft.com/office/drawing/2014/main" id="{4C52A8E0-69F6-476C-BB75-CCA0299F39F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00" name="TextBox 75">
          <a:extLst>
            <a:ext uri="{FF2B5EF4-FFF2-40B4-BE49-F238E27FC236}">
              <a16:creationId xmlns:a16="http://schemas.microsoft.com/office/drawing/2014/main" id="{9DE7C64C-5F1C-4A3A-9B00-D9FC6E986E3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01" name="TextBox 73">
          <a:extLst>
            <a:ext uri="{FF2B5EF4-FFF2-40B4-BE49-F238E27FC236}">
              <a16:creationId xmlns:a16="http://schemas.microsoft.com/office/drawing/2014/main" id="{33614A1D-1F76-4ACF-A436-4F393E560B2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02" name="TextBox 1">
          <a:extLst>
            <a:ext uri="{FF2B5EF4-FFF2-40B4-BE49-F238E27FC236}">
              <a16:creationId xmlns:a16="http://schemas.microsoft.com/office/drawing/2014/main" id="{7496E4C8-D25A-4CD1-980A-A02D369A06A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03" name="TextBox 74">
          <a:extLst>
            <a:ext uri="{FF2B5EF4-FFF2-40B4-BE49-F238E27FC236}">
              <a16:creationId xmlns:a16="http://schemas.microsoft.com/office/drawing/2014/main" id="{E880BFA6-A708-4F88-9B56-4E8D4A8729D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04" name="TextBox 75">
          <a:extLst>
            <a:ext uri="{FF2B5EF4-FFF2-40B4-BE49-F238E27FC236}">
              <a16:creationId xmlns:a16="http://schemas.microsoft.com/office/drawing/2014/main" id="{AEECCFFD-795B-425E-99EB-660EC8A4054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05" name="TextBox 1">
          <a:extLst>
            <a:ext uri="{FF2B5EF4-FFF2-40B4-BE49-F238E27FC236}">
              <a16:creationId xmlns:a16="http://schemas.microsoft.com/office/drawing/2014/main" id="{665AAF98-8486-4327-873C-798F345F014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06" name="TextBox 74">
          <a:extLst>
            <a:ext uri="{FF2B5EF4-FFF2-40B4-BE49-F238E27FC236}">
              <a16:creationId xmlns:a16="http://schemas.microsoft.com/office/drawing/2014/main" id="{57297124-64E3-489F-816C-906EF4F81ED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07" name="TextBox 75">
          <a:extLst>
            <a:ext uri="{FF2B5EF4-FFF2-40B4-BE49-F238E27FC236}">
              <a16:creationId xmlns:a16="http://schemas.microsoft.com/office/drawing/2014/main" id="{3BDD39C9-7AA3-47E2-8B5B-BF1DBA3D072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08" name="TextBox 1">
          <a:extLst>
            <a:ext uri="{FF2B5EF4-FFF2-40B4-BE49-F238E27FC236}">
              <a16:creationId xmlns:a16="http://schemas.microsoft.com/office/drawing/2014/main" id="{0A0E7570-5E4B-4B79-99C6-B1DCC15F04E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09" name="TextBox 74">
          <a:extLst>
            <a:ext uri="{FF2B5EF4-FFF2-40B4-BE49-F238E27FC236}">
              <a16:creationId xmlns:a16="http://schemas.microsoft.com/office/drawing/2014/main" id="{1D5F33F9-60E4-4CE6-86B2-E75CCF0BD2D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10" name="TextBox 75">
          <a:extLst>
            <a:ext uri="{FF2B5EF4-FFF2-40B4-BE49-F238E27FC236}">
              <a16:creationId xmlns:a16="http://schemas.microsoft.com/office/drawing/2014/main" id="{09512BB7-6A9C-4AF1-BF7E-5DE41DB2AB2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11" name="TextBox 1">
          <a:extLst>
            <a:ext uri="{FF2B5EF4-FFF2-40B4-BE49-F238E27FC236}">
              <a16:creationId xmlns:a16="http://schemas.microsoft.com/office/drawing/2014/main" id="{85A43C8C-DC56-4C66-804D-975A76B7956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12" name="TextBox 74">
          <a:extLst>
            <a:ext uri="{FF2B5EF4-FFF2-40B4-BE49-F238E27FC236}">
              <a16:creationId xmlns:a16="http://schemas.microsoft.com/office/drawing/2014/main" id="{362FB2BD-B243-40D2-9844-B2C8F76FA29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13" name="TextBox 75">
          <a:extLst>
            <a:ext uri="{FF2B5EF4-FFF2-40B4-BE49-F238E27FC236}">
              <a16:creationId xmlns:a16="http://schemas.microsoft.com/office/drawing/2014/main" id="{3E8258AE-6F20-4AAD-A620-92655C7D6D8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14" name="TextBox 1">
          <a:extLst>
            <a:ext uri="{FF2B5EF4-FFF2-40B4-BE49-F238E27FC236}">
              <a16:creationId xmlns:a16="http://schemas.microsoft.com/office/drawing/2014/main" id="{B1AA792B-2112-4F29-97AD-1C95C129804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15" name="TextBox 74">
          <a:extLst>
            <a:ext uri="{FF2B5EF4-FFF2-40B4-BE49-F238E27FC236}">
              <a16:creationId xmlns:a16="http://schemas.microsoft.com/office/drawing/2014/main" id="{B5BA061B-39F7-4388-B61D-99D1EB01061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16" name="TextBox 75">
          <a:extLst>
            <a:ext uri="{FF2B5EF4-FFF2-40B4-BE49-F238E27FC236}">
              <a16:creationId xmlns:a16="http://schemas.microsoft.com/office/drawing/2014/main" id="{3FE41954-80D8-4F4C-B050-96B87DD21D4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17" name="TextBox 1">
          <a:extLst>
            <a:ext uri="{FF2B5EF4-FFF2-40B4-BE49-F238E27FC236}">
              <a16:creationId xmlns:a16="http://schemas.microsoft.com/office/drawing/2014/main" id="{2BC3B97B-DE10-46D2-8EC9-CDAA02673C9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18" name="TextBox 74">
          <a:extLst>
            <a:ext uri="{FF2B5EF4-FFF2-40B4-BE49-F238E27FC236}">
              <a16:creationId xmlns:a16="http://schemas.microsoft.com/office/drawing/2014/main" id="{0FDB865F-4E87-46FB-804E-D9BF1EFCF4C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19" name="TextBox 75">
          <a:extLst>
            <a:ext uri="{FF2B5EF4-FFF2-40B4-BE49-F238E27FC236}">
              <a16:creationId xmlns:a16="http://schemas.microsoft.com/office/drawing/2014/main" id="{630368AD-A63D-416B-B433-1294F2C5E78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20" name="TextBox 1">
          <a:extLst>
            <a:ext uri="{FF2B5EF4-FFF2-40B4-BE49-F238E27FC236}">
              <a16:creationId xmlns:a16="http://schemas.microsoft.com/office/drawing/2014/main" id="{3C31A919-9784-48EB-8D97-652878FD7D44}"/>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21" name="TextBox 73">
          <a:extLst>
            <a:ext uri="{FF2B5EF4-FFF2-40B4-BE49-F238E27FC236}">
              <a16:creationId xmlns:a16="http://schemas.microsoft.com/office/drawing/2014/main" id="{837CC39D-BE7C-498F-86CA-4D0BEBA13A9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22" name="TextBox 74">
          <a:extLst>
            <a:ext uri="{FF2B5EF4-FFF2-40B4-BE49-F238E27FC236}">
              <a16:creationId xmlns:a16="http://schemas.microsoft.com/office/drawing/2014/main" id="{82339E62-A4F4-4BE4-B98A-D1F344CAF26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23" name="TextBox 75">
          <a:extLst>
            <a:ext uri="{FF2B5EF4-FFF2-40B4-BE49-F238E27FC236}">
              <a16:creationId xmlns:a16="http://schemas.microsoft.com/office/drawing/2014/main" id="{7752C87D-C0A6-4903-BB66-36DD9FC96C8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24" name="TextBox 1">
          <a:extLst>
            <a:ext uri="{FF2B5EF4-FFF2-40B4-BE49-F238E27FC236}">
              <a16:creationId xmlns:a16="http://schemas.microsoft.com/office/drawing/2014/main" id="{679AE6A6-EEE0-4062-B2F2-66305DFE309F}"/>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25" name="TextBox 74">
          <a:extLst>
            <a:ext uri="{FF2B5EF4-FFF2-40B4-BE49-F238E27FC236}">
              <a16:creationId xmlns:a16="http://schemas.microsoft.com/office/drawing/2014/main" id="{8E79CB2E-C6C2-4333-9FB6-B45009B6022F}"/>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26" name="TextBox 75">
          <a:extLst>
            <a:ext uri="{FF2B5EF4-FFF2-40B4-BE49-F238E27FC236}">
              <a16:creationId xmlns:a16="http://schemas.microsoft.com/office/drawing/2014/main" id="{B5D6F191-DB02-4BCC-BD37-658D8EE8BCA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27" name="TextBox 1">
          <a:extLst>
            <a:ext uri="{FF2B5EF4-FFF2-40B4-BE49-F238E27FC236}">
              <a16:creationId xmlns:a16="http://schemas.microsoft.com/office/drawing/2014/main" id="{81B37595-DF9E-45BF-A686-7083B8C30DF0}"/>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28" name="TextBox 74">
          <a:extLst>
            <a:ext uri="{FF2B5EF4-FFF2-40B4-BE49-F238E27FC236}">
              <a16:creationId xmlns:a16="http://schemas.microsoft.com/office/drawing/2014/main" id="{B17E391F-418F-424A-B081-98FFE99E178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29" name="TextBox 75">
          <a:extLst>
            <a:ext uri="{FF2B5EF4-FFF2-40B4-BE49-F238E27FC236}">
              <a16:creationId xmlns:a16="http://schemas.microsoft.com/office/drawing/2014/main" id="{91850231-B0F5-4F9E-BDD6-BC028F25F4A3}"/>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30" name="TextBox 1">
          <a:extLst>
            <a:ext uri="{FF2B5EF4-FFF2-40B4-BE49-F238E27FC236}">
              <a16:creationId xmlns:a16="http://schemas.microsoft.com/office/drawing/2014/main" id="{3C44CF87-8564-4AB0-A4AF-EB5B4BAF24A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31" name="TextBox 74">
          <a:extLst>
            <a:ext uri="{FF2B5EF4-FFF2-40B4-BE49-F238E27FC236}">
              <a16:creationId xmlns:a16="http://schemas.microsoft.com/office/drawing/2014/main" id="{0FA54AC5-E8F5-4204-8B7A-07A8F40C8A9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32" name="TextBox 75">
          <a:extLst>
            <a:ext uri="{FF2B5EF4-FFF2-40B4-BE49-F238E27FC236}">
              <a16:creationId xmlns:a16="http://schemas.microsoft.com/office/drawing/2014/main" id="{F8C82881-9D4E-49E9-ADF6-5339728DFE1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33" name="TextBox 1">
          <a:extLst>
            <a:ext uri="{FF2B5EF4-FFF2-40B4-BE49-F238E27FC236}">
              <a16:creationId xmlns:a16="http://schemas.microsoft.com/office/drawing/2014/main" id="{82C814B3-9D38-4731-B64D-3D9CB2C0B3B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34" name="TextBox 74">
          <a:extLst>
            <a:ext uri="{FF2B5EF4-FFF2-40B4-BE49-F238E27FC236}">
              <a16:creationId xmlns:a16="http://schemas.microsoft.com/office/drawing/2014/main" id="{5D8526A6-0B95-48ED-A1D8-0694B70D799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35" name="TextBox 75">
          <a:extLst>
            <a:ext uri="{FF2B5EF4-FFF2-40B4-BE49-F238E27FC236}">
              <a16:creationId xmlns:a16="http://schemas.microsoft.com/office/drawing/2014/main" id="{ACEF1EF4-50DA-4185-89D9-D931EF8CF2E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36" name="TextBox 1">
          <a:extLst>
            <a:ext uri="{FF2B5EF4-FFF2-40B4-BE49-F238E27FC236}">
              <a16:creationId xmlns:a16="http://schemas.microsoft.com/office/drawing/2014/main" id="{423D920F-B565-4208-B8A3-CE0F3B359E8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37" name="TextBox 74">
          <a:extLst>
            <a:ext uri="{FF2B5EF4-FFF2-40B4-BE49-F238E27FC236}">
              <a16:creationId xmlns:a16="http://schemas.microsoft.com/office/drawing/2014/main" id="{9EE7260E-A87C-4F40-A8BF-97F9D61A7BD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38" name="TextBox 75">
          <a:extLst>
            <a:ext uri="{FF2B5EF4-FFF2-40B4-BE49-F238E27FC236}">
              <a16:creationId xmlns:a16="http://schemas.microsoft.com/office/drawing/2014/main" id="{97CA4DA3-7DC2-4439-BF8F-6E970D87854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39" name="TextBox 1">
          <a:extLst>
            <a:ext uri="{FF2B5EF4-FFF2-40B4-BE49-F238E27FC236}">
              <a16:creationId xmlns:a16="http://schemas.microsoft.com/office/drawing/2014/main" id="{44CE7893-9965-4E66-816A-B5EFC48A7AC2}"/>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40" name="TextBox 74">
          <a:extLst>
            <a:ext uri="{FF2B5EF4-FFF2-40B4-BE49-F238E27FC236}">
              <a16:creationId xmlns:a16="http://schemas.microsoft.com/office/drawing/2014/main" id="{C45F4D83-2533-4CBD-84F5-5A552412854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41" name="TextBox 75">
          <a:extLst>
            <a:ext uri="{FF2B5EF4-FFF2-40B4-BE49-F238E27FC236}">
              <a16:creationId xmlns:a16="http://schemas.microsoft.com/office/drawing/2014/main" id="{A834D9F0-1B9C-48F0-82C3-28242D29111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42" name="TextBox 1">
          <a:extLst>
            <a:ext uri="{FF2B5EF4-FFF2-40B4-BE49-F238E27FC236}">
              <a16:creationId xmlns:a16="http://schemas.microsoft.com/office/drawing/2014/main" id="{9BFC6421-FD21-4D2F-85E4-880AA7C2296B}"/>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43" name="TextBox 74">
          <a:extLst>
            <a:ext uri="{FF2B5EF4-FFF2-40B4-BE49-F238E27FC236}">
              <a16:creationId xmlns:a16="http://schemas.microsoft.com/office/drawing/2014/main" id="{457A4C4F-A371-4E8C-ABA7-0B5E639D4F90}"/>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44" name="TextBox 75">
          <a:extLst>
            <a:ext uri="{FF2B5EF4-FFF2-40B4-BE49-F238E27FC236}">
              <a16:creationId xmlns:a16="http://schemas.microsoft.com/office/drawing/2014/main" id="{F03526AE-E495-4BF8-8C60-44EDD445F73E}"/>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45" name="TextBox 1">
          <a:extLst>
            <a:ext uri="{FF2B5EF4-FFF2-40B4-BE49-F238E27FC236}">
              <a16:creationId xmlns:a16="http://schemas.microsoft.com/office/drawing/2014/main" id="{A794D583-4AB7-46C0-9A30-117EF48D989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46" name="TextBox 74">
          <a:extLst>
            <a:ext uri="{FF2B5EF4-FFF2-40B4-BE49-F238E27FC236}">
              <a16:creationId xmlns:a16="http://schemas.microsoft.com/office/drawing/2014/main" id="{551AF463-820B-4FA9-9D15-8FC2996FA6A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47" name="TextBox 75">
          <a:extLst>
            <a:ext uri="{FF2B5EF4-FFF2-40B4-BE49-F238E27FC236}">
              <a16:creationId xmlns:a16="http://schemas.microsoft.com/office/drawing/2014/main" id="{ABD9E93D-C443-4AC3-9A2C-060FE76C099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48" name="TextBox 1">
          <a:extLst>
            <a:ext uri="{FF2B5EF4-FFF2-40B4-BE49-F238E27FC236}">
              <a16:creationId xmlns:a16="http://schemas.microsoft.com/office/drawing/2014/main" id="{A2B7C087-1747-41A9-9B1C-F1ECE24F5DD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49" name="TextBox 74">
          <a:extLst>
            <a:ext uri="{FF2B5EF4-FFF2-40B4-BE49-F238E27FC236}">
              <a16:creationId xmlns:a16="http://schemas.microsoft.com/office/drawing/2014/main" id="{3EA12AA2-214C-444F-AED5-B7C72636FD4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0" name="TextBox 75">
          <a:extLst>
            <a:ext uri="{FF2B5EF4-FFF2-40B4-BE49-F238E27FC236}">
              <a16:creationId xmlns:a16="http://schemas.microsoft.com/office/drawing/2014/main" id="{B371F8EC-4EB9-462C-ABBE-51B294C778D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1" name="TextBox 73">
          <a:extLst>
            <a:ext uri="{FF2B5EF4-FFF2-40B4-BE49-F238E27FC236}">
              <a16:creationId xmlns:a16="http://schemas.microsoft.com/office/drawing/2014/main" id="{08FCFDCF-2CEE-4DF2-90BB-5D440B483DA6}"/>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2" name="TextBox 1">
          <a:extLst>
            <a:ext uri="{FF2B5EF4-FFF2-40B4-BE49-F238E27FC236}">
              <a16:creationId xmlns:a16="http://schemas.microsoft.com/office/drawing/2014/main" id="{B20DCDD8-1B12-447A-AB8A-E1EA34E5F683}"/>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3" name="TextBox 74">
          <a:extLst>
            <a:ext uri="{FF2B5EF4-FFF2-40B4-BE49-F238E27FC236}">
              <a16:creationId xmlns:a16="http://schemas.microsoft.com/office/drawing/2014/main" id="{7D1426FE-EB11-454C-A78A-AEC00E3728EE}"/>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4" name="TextBox 75">
          <a:extLst>
            <a:ext uri="{FF2B5EF4-FFF2-40B4-BE49-F238E27FC236}">
              <a16:creationId xmlns:a16="http://schemas.microsoft.com/office/drawing/2014/main" id="{2A495411-9DB9-481F-B8D7-465B26585BC9}"/>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5" name="TextBox 1">
          <a:extLst>
            <a:ext uri="{FF2B5EF4-FFF2-40B4-BE49-F238E27FC236}">
              <a16:creationId xmlns:a16="http://schemas.microsoft.com/office/drawing/2014/main" id="{9841BAB3-8843-4F58-A371-5333C08AF419}"/>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6" name="TextBox 74">
          <a:extLst>
            <a:ext uri="{FF2B5EF4-FFF2-40B4-BE49-F238E27FC236}">
              <a16:creationId xmlns:a16="http://schemas.microsoft.com/office/drawing/2014/main" id="{ED4B1237-6476-4635-89AA-497F67A73340}"/>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7" name="TextBox 75">
          <a:extLst>
            <a:ext uri="{FF2B5EF4-FFF2-40B4-BE49-F238E27FC236}">
              <a16:creationId xmlns:a16="http://schemas.microsoft.com/office/drawing/2014/main" id="{EB9B4ADE-B78F-4D17-9DC5-680234D270F7}"/>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8" name="TextBox 1">
          <a:extLst>
            <a:ext uri="{FF2B5EF4-FFF2-40B4-BE49-F238E27FC236}">
              <a16:creationId xmlns:a16="http://schemas.microsoft.com/office/drawing/2014/main" id="{D41BCD7F-BC47-4AD2-BD1F-E4487EF3C090}"/>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9" name="TextBox 74">
          <a:extLst>
            <a:ext uri="{FF2B5EF4-FFF2-40B4-BE49-F238E27FC236}">
              <a16:creationId xmlns:a16="http://schemas.microsoft.com/office/drawing/2014/main" id="{74EC99F9-CE62-44CE-ADD8-6D77FA61B8D7}"/>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0" name="TextBox 75">
          <a:extLst>
            <a:ext uri="{FF2B5EF4-FFF2-40B4-BE49-F238E27FC236}">
              <a16:creationId xmlns:a16="http://schemas.microsoft.com/office/drawing/2014/main" id="{A564E9E7-2714-4A1F-A786-113A7B76F55E}"/>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1" name="TextBox 1">
          <a:extLst>
            <a:ext uri="{FF2B5EF4-FFF2-40B4-BE49-F238E27FC236}">
              <a16:creationId xmlns:a16="http://schemas.microsoft.com/office/drawing/2014/main" id="{C465A156-6E11-422F-9C7F-BBC868F4F2DB}"/>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2" name="TextBox 74">
          <a:extLst>
            <a:ext uri="{FF2B5EF4-FFF2-40B4-BE49-F238E27FC236}">
              <a16:creationId xmlns:a16="http://schemas.microsoft.com/office/drawing/2014/main" id="{E8F15F37-734A-4F68-B4CE-D9459AC1F088}"/>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3" name="TextBox 75">
          <a:extLst>
            <a:ext uri="{FF2B5EF4-FFF2-40B4-BE49-F238E27FC236}">
              <a16:creationId xmlns:a16="http://schemas.microsoft.com/office/drawing/2014/main" id="{67760642-6EE5-4453-A1F0-288A240CDA99}"/>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4" name="TextBox 1">
          <a:extLst>
            <a:ext uri="{FF2B5EF4-FFF2-40B4-BE49-F238E27FC236}">
              <a16:creationId xmlns:a16="http://schemas.microsoft.com/office/drawing/2014/main" id="{547A16AE-647C-474E-BC16-0B7A68AB1E81}"/>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5" name="TextBox 74">
          <a:extLst>
            <a:ext uri="{FF2B5EF4-FFF2-40B4-BE49-F238E27FC236}">
              <a16:creationId xmlns:a16="http://schemas.microsoft.com/office/drawing/2014/main" id="{816525F5-5917-4AE3-B121-033706DDF01E}"/>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6" name="TextBox 75">
          <a:extLst>
            <a:ext uri="{FF2B5EF4-FFF2-40B4-BE49-F238E27FC236}">
              <a16:creationId xmlns:a16="http://schemas.microsoft.com/office/drawing/2014/main" id="{B634F5B0-6EB0-4189-AB7D-668FD6F7EF78}"/>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7" name="TextBox 1">
          <a:extLst>
            <a:ext uri="{FF2B5EF4-FFF2-40B4-BE49-F238E27FC236}">
              <a16:creationId xmlns:a16="http://schemas.microsoft.com/office/drawing/2014/main" id="{093F5A4F-7D77-49F1-9E5D-400EFC1CF65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8" name="TextBox 74">
          <a:extLst>
            <a:ext uri="{FF2B5EF4-FFF2-40B4-BE49-F238E27FC236}">
              <a16:creationId xmlns:a16="http://schemas.microsoft.com/office/drawing/2014/main" id="{51A88080-9E34-4FE3-B3AA-146F78738AA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9" name="TextBox 75">
          <a:extLst>
            <a:ext uri="{FF2B5EF4-FFF2-40B4-BE49-F238E27FC236}">
              <a16:creationId xmlns:a16="http://schemas.microsoft.com/office/drawing/2014/main" id="{7682E445-3E9E-4EFC-A682-3A716618D1B9}"/>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70" name="TextBox 1">
          <a:extLst>
            <a:ext uri="{FF2B5EF4-FFF2-40B4-BE49-F238E27FC236}">
              <a16:creationId xmlns:a16="http://schemas.microsoft.com/office/drawing/2014/main" id="{5C0BA4E7-4A36-4FBA-B358-CDED1FCA79E6}"/>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71" name="TextBox 74">
          <a:extLst>
            <a:ext uri="{FF2B5EF4-FFF2-40B4-BE49-F238E27FC236}">
              <a16:creationId xmlns:a16="http://schemas.microsoft.com/office/drawing/2014/main" id="{B2C0E51A-1C3B-4951-8035-6C6F5091F7C3}"/>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72" name="TextBox 75">
          <a:extLst>
            <a:ext uri="{FF2B5EF4-FFF2-40B4-BE49-F238E27FC236}">
              <a16:creationId xmlns:a16="http://schemas.microsoft.com/office/drawing/2014/main" id="{43F41A2F-BADA-4497-A65E-D85F52053F7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373" name="TextBox 1">
          <a:extLst>
            <a:ext uri="{FF2B5EF4-FFF2-40B4-BE49-F238E27FC236}">
              <a16:creationId xmlns:a16="http://schemas.microsoft.com/office/drawing/2014/main" id="{775BD07B-A78B-462E-AE65-D7995DE228A0}"/>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374" name="TextBox 74">
          <a:extLst>
            <a:ext uri="{FF2B5EF4-FFF2-40B4-BE49-F238E27FC236}">
              <a16:creationId xmlns:a16="http://schemas.microsoft.com/office/drawing/2014/main" id="{85331897-26AB-446E-90FE-37424A46D041}"/>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375" name="TextBox 75">
          <a:extLst>
            <a:ext uri="{FF2B5EF4-FFF2-40B4-BE49-F238E27FC236}">
              <a16:creationId xmlns:a16="http://schemas.microsoft.com/office/drawing/2014/main" id="{A2F7E218-2046-414B-9969-FA4AAD6CA1BD}"/>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76" name="TextBox 1">
          <a:extLst>
            <a:ext uri="{FF2B5EF4-FFF2-40B4-BE49-F238E27FC236}">
              <a16:creationId xmlns:a16="http://schemas.microsoft.com/office/drawing/2014/main" id="{F0E3F99D-70B6-4B46-B699-1EED5F6A65D7}"/>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77" name="TextBox 73">
          <a:extLst>
            <a:ext uri="{FF2B5EF4-FFF2-40B4-BE49-F238E27FC236}">
              <a16:creationId xmlns:a16="http://schemas.microsoft.com/office/drawing/2014/main" id="{52BE7209-03D1-427E-8BE0-6FB57BFEA88B}"/>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78" name="TextBox 74">
          <a:extLst>
            <a:ext uri="{FF2B5EF4-FFF2-40B4-BE49-F238E27FC236}">
              <a16:creationId xmlns:a16="http://schemas.microsoft.com/office/drawing/2014/main" id="{000FD56D-D379-40ED-BD12-4DD202677256}"/>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79" name="TextBox 75">
          <a:extLst>
            <a:ext uri="{FF2B5EF4-FFF2-40B4-BE49-F238E27FC236}">
              <a16:creationId xmlns:a16="http://schemas.microsoft.com/office/drawing/2014/main" id="{21D5AE01-E2CF-42C4-9186-A8D36669E9CF}"/>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80" name="TextBox 1">
          <a:extLst>
            <a:ext uri="{FF2B5EF4-FFF2-40B4-BE49-F238E27FC236}">
              <a16:creationId xmlns:a16="http://schemas.microsoft.com/office/drawing/2014/main" id="{3821B266-063C-4B61-85DD-68DF2B40B633}"/>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81" name="TextBox 74">
          <a:extLst>
            <a:ext uri="{FF2B5EF4-FFF2-40B4-BE49-F238E27FC236}">
              <a16:creationId xmlns:a16="http://schemas.microsoft.com/office/drawing/2014/main" id="{64524430-F298-425A-B6B6-0657C7917286}"/>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82" name="TextBox 75">
          <a:extLst>
            <a:ext uri="{FF2B5EF4-FFF2-40B4-BE49-F238E27FC236}">
              <a16:creationId xmlns:a16="http://schemas.microsoft.com/office/drawing/2014/main" id="{9B7F5796-14A6-4E8D-A9CB-40F57A0EE436}"/>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83" name="TextBox 1">
          <a:extLst>
            <a:ext uri="{FF2B5EF4-FFF2-40B4-BE49-F238E27FC236}">
              <a16:creationId xmlns:a16="http://schemas.microsoft.com/office/drawing/2014/main" id="{2EA86D59-E088-4C7B-B87D-5F934F97CCFE}"/>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84" name="TextBox 74">
          <a:extLst>
            <a:ext uri="{FF2B5EF4-FFF2-40B4-BE49-F238E27FC236}">
              <a16:creationId xmlns:a16="http://schemas.microsoft.com/office/drawing/2014/main" id="{9AE4946A-1E9E-4CBD-BFA5-90E790D5B725}"/>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85" name="TextBox 75">
          <a:extLst>
            <a:ext uri="{FF2B5EF4-FFF2-40B4-BE49-F238E27FC236}">
              <a16:creationId xmlns:a16="http://schemas.microsoft.com/office/drawing/2014/main" id="{7C67F83D-5122-4DA5-AE5B-0C024FA31BE5}"/>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86" name="TextBox 1">
          <a:extLst>
            <a:ext uri="{FF2B5EF4-FFF2-40B4-BE49-F238E27FC236}">
              <a16:creationId xmlns:a16="http://schemas.microsoft.com/office/drawing/2014/main" id="{2BFC3187-59D2-459A-86F0-23953352D793}"/>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87" name="TextBox 74">
          <a:extLst>
            <a:ext uri="{FF2B5EF4-FFF2-40B4-BE49-F238E27FC236}">
              <a16:creationId xmlns:a16="http://schemas.microsoft.com/office/drawing/2014/main" id="{F3F5209A-0E5E-49E6-BC27-AD1E2708784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88" name="TextBox 75">
          <a:extLst>
            <a:ext uri="{FF2B5EF4-FFF2-40B4-BE49-F238E27FC236}">
              <a16:creationId xmlns:a16="http://schemas.microsoft.com/office/drawing/2014/main" id="{63A96F77-2DD7-4CD4-922F-D36AF8B768A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89" name="TextBox 73">
          <a:extLst>
            <a:ext uri="{FF2B5EF4-FFF2-40B4-BE49-F238E27FC236}">
              <a16:creationId xmlns:a16="http://schemas.microsoft.com/office/drawing/2014/main" id="{56B03BCC-430D-438D-B25F-62ADFC221B6D}"/>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1213</xdr:row>
      <xdr:rowOff>102177</xdr:rowOff>
    </xdr:from>
    <xdr:ext cx="184731" cy="264560"/>
    <xdr:sp macro="" textlink="">
      <xdr:nvSpPr>
        <xdr:cNvPr id="390" name="TextBox 389">
          <a:extLst>
            <a:ext uri="{FF2B5EF4-FFF2-40B4-BE49-F238E27FC236}">
              <a16:creationId xmlns:a16="http://schemas.microsoft.com/office/drawing/2014/main" id="{4A66DB62-F37A-458E-B856-F2132A16051C}"/>
            </a:ext>
          </a:extLst>
        </xdr:cNvPr>
        <xdr:cNvSpPr txBox="1"/>
      </xdr:nvSpPr>
      <xdr:spPr>
        <a:xfrm>
          <a:off x="4111003" y="7944014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1213</xdr:row>
      <xdr:rowOff>102177</xdr:rowOff>
    </xdr:from>
    <xdr:ext cx="184731" cy="264560"/>
    <xdr:sp macro="" textlink="">
      <xdr:nvSpPr>
        <xdr:cNvPr id="391" name="TextBox 74">
          <a:extLst>
            <a:ext uri="{FF2B5EF4-FFF2-40B4-BE49-F238E27FC236}">
              <a16:creationId xmlns:a16="http://schemas.microsoft.com/office/drawing/2014/main" id="{8FBED8FB-0E14-4602-942F-F42006C81FE9}"/>
            </a:ext>
          </a:extLst>
        </xdr:cNvPr>
        <xdr:cNvSpPr txBox="1"/>
      </xdr:nvSpPr>
      <xdr:spPr>
        <a:xfrm>
          <a:off x="4111003" y="7944014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1213</xdr:row>
      <xdr:rowOff>102177</xdr:rowOff>
    </xdr:from>
    <xdr:ext cx="184731" cy="264560"/>
    <xdr:sp macro="" textlink="">
      <xdr:nvSpPr>
        <xdr:cNvPr id="392" name="TextBox 75">
          <a:extLst>
            <a:ext uri="{FF2B5EF4-FFF2-40B4-BE49-F238E27FC236}">
              <a16:creationId xmlns:a16="http://schemas.microsoft.com/office/drawing/2014/main" id="{E079750D-DC1C-4052-978E-01C8833F8759}"/>
            </a:ext>
          </a:extLst>
        </xdr:cNvPr>
        <xdr:cNvSpPr txBox="1"/>
      </xdr:nvSpPr>
      <xdr:spPr>
        <a:xfrm>
          <a:off x="4111003" y="7944014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1213</xdr:row>
      <xdr:rowOff>0</xdr:rowOff>
    </xdr:from>
    <xdr:ext cx="184731" cy="264560"/>
    <xdr:sp macro="" textlink="">
      <xdr:nvSpPr>
        <xdr:cNvPr id="393" name="TextBox 73">
          <a:extLst>
            <a:ext uri="{FF2B5EF4-FFF2-40B4-BE49-F238E27FC236}">
              <a16:creationId xmlns:a16="http://schemas.microsoft.com/office/drawing/2014/main" id="{08E227CE-0B40-4338-B818-5A88001A758F}"/>
            </a:ext>
          </a:extLst>
        </xdr:cNvPr>
        <xdr:cNvSpPr txBox="1"/>
      </xdr:nvSpPr>
      <xdr:spPr>
        <a:xfrm>
          <a:off x="3987178" y="79429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1221</xdr:row>
      <xdr:rowOff>102177</xdr:rowOff>
    </xdr:from>
    <xdr:ext cx="184731" cy="264560"/>
    <xdr:sp macro="" textlink="">
      <xdr:nvSpPr>
        <xdr:cNvPr id="394" name="TextBox 393">
          <a:extLst>
            <a:ext uri="{FF2B5EF4-FFF2-40B4-BE49-F238E27FC236}">
              <a16:creationId xmlns:a16="http://schemas.microsoft.com/office/drawing/2014/main" id="{2F50CD1B-8105-4E3C-BB1B-06ACFC51E7E9}"/>
            </a:ext>
          </a:extLst>
        </xdr:cNvPr>
        <xdr:cNvSpPr txBox="1"/>
      </xdr:nvSpPr>
      <xdr:spPr>
        <a:xfrm>
          <a:off x="4111003" y="795858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1221</xdr:row>
      <xdr:rowOff>102177</xdr:rowOff>
    </xdr:from>
    <xdr:ext cx="184731" cy="264560"/>
    <xdr:sp macro="" textlink="">
      <xdr:nvSpPr>
        <xdr:cNvPr id="395" name="TextBox 74">
          <a:extLst>
            <a:ext uri="{FF2B5EF4-FFF2-40B4-BE49-F238E27FC236}">
              <a16:creationId xmlns:a16="http://schemas.microsoft.com/office/drawing/2014/main" id="{11E04222-B634-4000-8EE7-B5B440B2027C}"/>
            </a:ext>
          </a:extLst>
        </xdr:cNvPr>
        <xdr:cNvSpPr txBox="1"/>
      </xdr:nvSpPr>
      <xdr:spPr>
        <a:xfrm>
          <a:off x="4111003" y="795858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1221</xdr:row>
      <xdr:rowOff>102177</xdr:rowOff>
    </xdr:from>
    <xdr:ext cx="184731" cy="264560"/>
    <xdr:sp macro="" textlink="">
      <xdr:nvSpPr>
        <xdr:cNvPr id="396" name="TextBox 75">
          <a:extLst>
            <a:ext uri="{FF2B5EF4-FFF2-40B4-BE49-F238E27FC236}">
              <a16:creationId xmlns:a16="http://schemas.microsoft.com/office/drawing/2014/main" id="{A4C6050E-8655-418A-AF1B-0EE0CADFE99F}"/>
            </a:ext>
          </a:extLst>
        </xdr:cNvPr>
        <xdr:cNvSpPr txBox="1"/>
      </xdr:nvSpPr>
      <xdr:spPr>
        <a:xfrm>
          <a:off x="4111003" y="795858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1221</xdr:row>
      <xdr:rowOff>0</xdr:rowOff>
    </xdr:from>
    <xdr:ext cx="184731" cy="264560"/>
    <xdr:sp macro="" textlink="">
      <xdr:nvSpPr>
        <xdr:cNvPr id="397" name="TextBox 73">
          <a:extLst>
            <a:ext uri="{FF2B5EF4-FFF2-40B4-BE49-F238E27FC236}">
              <a16:creationId xmlns:a16="http://schemas.microsoft.com/office/drawing/2014/main" id="{030506D9-B057-426B-BFE7-D3143312408D}"/>
            </a:ext>
          </a:extLst>
        </xdr:cNvPr>
        <xdr:cNvSpPr txBox="1"/>
      </xdr:nvSpPr>
      <xdr:spPr>
        <a:xfrm>
          <a:off x="3987178" y="79575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98" name="TextBox 1">
          <a:extLst>
            <a:ext uri="{FF2B5EF4-FFF2-40B4-BE49-F238E27FC236}">
              <a16:creationId xmlns:a16="http://schemas.microsoft.com/office/drawing/2014/main" id="{5DD96E81-C134-4CB1-B592-35EDAED4015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99" name="TextBox 74">
          <a:extLst>
            <a:ext uri="{FF2B5EF4-FFF2-40B4-BE49-F238E27FC236}">
              <a16:creationId xmlns:a16="http://schemas.microsoft.com/office/drawing/2014/main" id="{D0B8FCB5-175D-47F1-8526-1CAAC22BF40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00" name="TextBox 75">
          <a:extLst>
            <a:ext uri="{FF2B5EF4-FFF2-40B4-BE49-F238E27FC236}">
              <a16:creationId xmlns:a16="http://schemas.microsoft.com/office/drawing/2014/main" id="{2DA7BAB3-C6EB-449D-9510-3CB23D48707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01" name="TextBox 1">
          <a:extLst>
            <a:ext uri="{FF2B5EF4-FFF2-40B4-BE49-F238E27FC236}">
              <a16:creationId xmlns:a16="http://schemas.microsoft.com/office/drawing/2014/main" id="{0A3F68C2-F8A4-42F6-827A-ACF41C8A7EF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02" name="TextBox 74">
          <a:extLst>
            <a:ext uri="{FF2B5EF4-FFF2-40B4-BE49-F238E27FC236}">
              <a16:creationId xmlns:a16="http://schemas.microsoft.com/office/drawing/2014/main" id="{F5E1F32A-B23D-4089-8932-A3FDD31F46F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03" name="TextBox 75">
          <a:extLst>
            <a:ext uri="{FF2B5EF4-FFF2-40B4-BE49-F238E27FC236}">
              <a16:creationId xmlns:a16="http://schemas.microsoft.com/office/drawing/2014/main" id="{B5255935-06C2-4120-A1BD-5B4F0F96D84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04" name="TextBox 1">
          <a:extLst>
            <a:ext uri="{FF2B5EF4-FFF2-40B4-BE49-F238E27FC236}">
              <a16:creationId xmlns:a16="http://schemas.microsoft.com/office/drawing/2014/main" id="{72537305-6660-42E4-9493-6522936B926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05" name="TextBox 74">
          <a:extLst>
            <a:ext uri="{FF2B5EF4-FFF2-40B4-BE49-F238E27FC236}">
              <a16:creationId xmlns:a16="http://schemas.microsoft.com/office/drawing/2014/main" id="{0D3DD31B-A5E6-4F52-B2F3-59015E6573A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06" name="TextBox 75">
          <a:extLst>
            <a:ext uri="{FF2B5EF4-FFF2-40B4-BE49-F238E27FC236}">
              <a16:creationId xmlns:a16="http://schemas.microsoft.com/office/drawing/2014/main" id="{C58AD5DE-B688-41CB-A239-73E9C67710A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07" name="TextBox 1">
          <a:extLst>
            <a:ext uri="{FF2B5EF4-FFF2-40B4-BE49-F238E27FC236}">
              <a16:creationId xmlns:a16="http://schemas.microsoft.com/office/drawing/2014/main" id="{441CAF1D-9020-4E79-A19D-54F59239871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08" name="TextBox 74">
          <a:extLst>
            <a:ext uri="{FF2B5EF4-FFF2-40B4-BE49-F238E27FC236}">
              <a16:creationId xmlns:a16="http://schemas.microsoft.com/office/drawing/2014/main" id="{C6D72FD2-2B51-47B0-95D9-1EBFB87E544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09" name="TextBox 75">
          <a:extLst>
            <a:ext uri="{FF2B5EF4-FFF2-40B4-BE49-F238E27FC236}">
              <a16:creationId xmlns:a16="http://schemas.microsoft.com/office/drawing/2014/main" id="{3254F69B-8DD9-4CD2-B319-9F99D49C9F2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0" name="TextBox 1">
          <a:extLst>
            <a:ext uri="{FF2B5EF4-FFF2-40B4-BE49-F238E27FC236}">
              <a16:creationId xmlns:a16="http://schemas.microsoft.com/office/drawing/2014/main" id="{CDB39053-8322-4AB2-AFFF-CB0B36F8F63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1" name="TextBox 74">
          <a:extLst>
            <a:ext uri="{FF2B5EF4-FFF2-40B4-BE49-F238E27FC236}">
              <a16:creationId xmlns:a16="http://schemas.microsoft.com/office/drawing/2014/main" id="{7786E38F-CAFE-4F31-AF7F-9A8098939DD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2" name="TextBox 75">
          <a:extLst>
            <a:ext uri="{FF2B5EF4-FFF2-40B4-BE49-F238E27FC236}">
              <a16:creationId xmlns:a16="http://schemas.microsoft.com/office/drawing/2014/main" id="{809A8B3A-91D9-410C-A7B7-F0AB2088D61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3" name="TextBox 1">
          <a:extLst>
            <a:ext uri="{FF2B5EF4-FFF2-40B4-BE49-F238E27FC236}">
              <a16:creationId xmlns:a16="http://schemas.microsoft.com/office/drawing/2014/main" id="{230AA21E-E313-4392-A67F-3D82C4D6A99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4" name="TextBox 74">
          <a:extLst>
            <a:ext uri="{FF2B5EF4-FFF2-40B4-BE49-F238E27FC236}">
              <a16:creationId xmlns:a16="http://schemas.microsoft.com/office/drawing/2014/main" id="{565A988B-7BA7-4E93-AF70-B09A0CE9E9A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5" name="TextBox 75">
          <a:extLst>
            <a:ext uri="{FF2B5EF4-FFF2-40B4-BE49-F238E27FC236}">
              <a16:creationId xmlns:a16="http://schemas.microsoft.com/office/drawing/2014/main" id="{EB02F29C-B395-4E69-A77A-C67E1E7B120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6" name="TextBox 1">
          <a:extLst>
            <a:ext uri="{FF2B5EF4-FFF2-40B4-BE49-F238E27FC236}">
              <a16:creationId xmlns:a16="http://schemas.microsoft.com/office/drawing/2014/main" id="{EE1C2C1E-49AF-4282-8E7B-44C020183A8D}"/>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7" name="TextBox 73">
          <a:extLst>
            <a:ext uri="{FF2B5EF4-FFF2-40B4-BE49-F238E27FC236}">
              <a16:creationId xmlns:a16="http://schemas.microsoft.com/office/drawing/2014/main" id="{B5996827-7D0F-4AB1-AB4E-1B820DB43B5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8" name="TextBox 74">
          <a:extLst>
            <a:ext uri="{FF2B5EF4-FFF2-40B4-BE49-F238E27FC236}">
              <a16:creationId xmlns:a16="http://schemas.microsoft.com/office/drawing/2014/main" id="{0A0FE885-01E0-47E1-A68A-C00BFC53CF0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9" name="TextBox 75">
          <a:extLst>
            <a:ext uri="{FF2B5EF4-FFF2-40B4-BE49-F238E27FC236}">
              <a16:creationId xmlns:a16="http://schemas.microsoft.com/office/drawing/2014/main" id="{D39085E0-6C86-40D1-8051-A7B950461CC7}"/>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0" name="TextBox 1">
          <a:extLst>
            <a:ext uri="{FF2B5EF4-FFF2-40B4-BE49-F238E27FC236}">
              <a16:creationId xmlns:a16="http://schemas.microsoft.com/office/drawing/2014/main" id="{0FD4A8E7-C181-4A87-B916-18C82385413F}"/>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1" name="TextBox 74">
          <a:extLst>
            <a:ext uri="{FF2B5EF4-FFF2-40B4-BE49-F238E27FC236}">
              <a16:creationId xmlns:a16="http://schemas.microsoft.com/office/drawing/2014/main" id="{163032E5-9EFE-4783-9D1F-0CE50E5567E9}"/>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2" name="TextBox 75">
          <a:extLst>
            <a:ext uri="{FF2B5EF4-FFF2-40B4-BE49-F238E27FC236}">
              <a16:creationId xmlns:a16="http://schemas.microsoft.com/office/drawing/2014/main" id="{D02EC4E6-699B-4066-B13A-E46C722230D1}"/>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3" name="TextBox 1">
          <a:extLst>
            <a:ext uri="{FF2B5EF4-FFF2-40B4-BE49-F238E27FC236}">
              <a16:creationId xmlns:a16="http://schemas.microsoft.com/office/drawing/2014/main" id="{484DA2DB-2589-4B7B-9637-CF6E95DA2232}"/>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4" name="TextBox 74">
          <a:extLst>
            <a:ext uri="{FF2B5EF4-FFF2-40B4-BE49-F238E27FC236}">
              <a16:creationId xmlns:a16="http://schemas.microsoft.com/office/drawing/2014/main" id="{D103301B-3551-4B57-A3F0-A6DEB85A1C21}"/>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5" name="TextBox 75">
          <a:extLst>
            <a:ext uri="{FF2B5EF4-FFF2-40B4-BE49-F238E27FC236}">
              <a16:creationId xmlns:a16="http://schemas.microsoft.com/office/drawing/2014/main" id="{4D3AD2DE-8631-439F-93F2-3F7B3871723D}"/>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6" name="TextBox 1">
          <a:extLst>
            <a:ext uri="{FF2B5EF4-FFF2-40B4-BE49-F238E27FC236}">
              <a16:creationId xmlns:a16="http://schemas.microsoft.com/office/drawing/2014/main" id="{70B60076-A369-41F1-ADD5-AD660AB8BD0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7" name="TextBox 74">
          <a:extLst>
            <a:ext uri="{FF2B5EF4-FFF2-40B4-BE49-F238E27FC236}">
              <a16:creationId xmlns:a16="http://schemas.microsoft.com/office/drawing/2014/main" id="{885FA2FC-B804-4B04-9762-2373F61B3F2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8" name="TextBox 75">
          <a:extLst>
            <a:ext uri="{FF2B5EF4-FFF2-40B4-BE49-F238E27FC236}">
              <a16:creationId xmlns:a16="http://schemas.microsoft.com/office/drawing/2014/main" id="{E9553232-89C1-4CDE-A60F-335A571CABD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9" name="TextBox 1">
          <a:extLst>
            <a:ext uri="{FF2B5EF4-FFF2-40B4-BE49-F238E27FC236}">
              <a16:creationId xmlns:a16="http://schemas.microsoft.com/office/drawing/2014/main" id="{EFA0E082-DD54-481B-BBF8-9DBC6BE3F28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30" name="TextBox 74">
          <a:extLst>
            <a:ext uri="{FF2B5EF4-FFF2-40B4-BE49-F238E27FC236}">
              <a16:creationId xmlns:a16="http://schemas.microsoft.com/office/drawing/2014/main" id="{7E1FEE6C-0D40-434D-90A3-5B89FA79E9C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31" name="TextBox 75">
          <a:extLst>
            <a:ext uri="{FF2B5EF4-FFF2-40B4-BE49-F238E27FC236}">
              <a16:creationId xmlns:a16="http://schemas.microsoft.com/office/drawing/2014/main" id="{39F1B996-3F81-4F49-934D-BC3097012D8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32" name="TextBox 1">
          <a:extLst>
            <a:ext uri="{FF2B5EF4-FFF2-40B4-BE49-F238E27FC236}">
              <a16:creationId xmlns:a16="http://schemas.microsoft.com/office/drawing/2014/main" id="{39C8A6A4-3CEA-4852-B639-87C18B867008}"/>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33" name="TextBox 74">
          <a:extLst>
            <a:ext uri="{FF2B5EF4-FFF2-40B4-BE49-F238E27FC236}">
              <a16:creationId xmlns:a16="http://schemas.microsoft.com/office/drawing/2014/main" id="{2BDB6623-562E-41C0-8CF7-DBA8D021159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34" name="TextBox 75">
          <a:extLst>
            <a:ext uri="{FF2B5EF4-FFF2-40B4-BE49-F238E27FC236}">
              <a16:creationId xmlns:a16="http://schemas.microsoft.com/office/drawing/2014/main" id="{377C1228-0CB1-48CE-A0D0-BDF54FB4308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35" name="TextBox 1">
          <a:extLst>
            <a:ext uri="{FF2B5EF4-FFF2-40B4-BE49-F238E27FC236}">
              <a16:creationId xmlns:a16="http://schemas.microsoft.com/office/drawing/2014/main" id="{20D8079F-A377-405D-A2BA-5D64B9792A0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36" name="TextBox 74">
          <a:extLst>
            <a:ext uri="{FF2B5EF4-FFF2-40B4-BE49-F238E27FC236}">
              <a16:creationId xmlns:a16="http://schemas.microsoft.com/office/drawing/2014/main" id="{48E950C1-577A-4D91-9E2A-0574FA4F34F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37" name="TextBox 75">
          <a:extLst>
            <a:ext uri="{FF2B5EF4-FFF2-40B4-BE49-F238E27FC236}">
              <a16:creationId xmlns:a16="http://schemas.microsoft.com/office/drawing/2014/main" id="{557E71D8-F3B8-4C21-921C-2A9CF02340A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38" name="TextBox 1">
          <a:extLst>
            <a:ext uri="{FF2B5EF4-FFF2-40B4-BE49-F238E27FC236}">
              <a16:creationId xmlns:a16="http://schemas.microsoft.com/office/drawing/2014/main" id="{E477B746-56AA-446D-BBD6-226756281F47}"/>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39" name="TextBox 74">
          <a:extLst>
            <a:ext uri="{FF2B5EF4-FFF2-40B4-BE49-F238E27FC236}">
              <a16:creationId xmlns:a16="http://schemas.microsoft.com/office/drawing/2014/main" id="{9958705C-9401-41A7-871E-AB33483FDA2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40" name="TextBox 75">
          <a:extLst>
            <a:ext uri="{FF2B5EF4-FFF2-40B4-BE49-F238E27FC236}">
              <a16:creationId xmlns:a16="http://schemas.microsoft.com/office/drawing/2014/main" id="{263A2740-CC64-4D0D-9E3C-532A1DF3081F}"/>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41" name="TextBox 1">
          <a:extLst>
            <a:ext uri="{FF2B5EF4-FFF2-40B4-BE49-F238E27FC236}">
              <a16:creationId xmlns:a16="http://schemas.microsoft.com/office/drawing/2014/main" id="{D01125EA-3321-4186-8958-572E5DED2892}"/>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42" name="TextBox 74">
          <a:extLst>
            <a:ext uri="{FF2B5EF4-FFF2-40B4-BE49-F238E27FC236}">
              <a16:creationId xmlns:a16="http://schemas.microsoft.com/office/drawing/2014/main" id="{37CFA5F2-0D41-4B88-8C71-76D6365837E9}"/>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43" name="TextBox 75">
          <a:extLst>
            <a:ext uri="{FF2B5EF4-FFF2-40B4-BE49-F238E27FC236}">
              <a16:creationId xmlns:a16="http://schemas.microsoft.com/office/drawing/2014/main" id="{BBD21CCE-8B90-479B-91DD-C8747157190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44" name="TextBox 1">
          <a:extLst>
            <a:ext uri="{FF2B5EF4-FFF2-40B4-BE49-F238E27FC236}">
              <a16:creationId xmlns:a16="http://schemas.microsoft.com/office/drawing/2014/main" id="{982AF57A-9198-457F-B03E-3647FE8EE24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45" name="TextBox 74">
          <a:extLst>
            <a:ext uri="{FF2B5EF4-FFF2-40B4-BE49-F238E27FC236}">
              <a16:creationId xmlns:a16="http://schemas.microsoft.com/office/drawing/2014/main" id="{D79DD952-443B-4A1C-BCEE-BD47B569A6E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46" name="TextBox 75">
          <a:extLst>
            <a:ext uri="{FF2B5EF4-FFF2-40B4-BE49-F238E27FC236}">
              <a16:creationId xmlns:a16="http://schemas.microsoft.com/office/drawing/2014/main" id="{584B8E96-9EF2-4971-871F-4DCAF36FA4C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47" name="TextBox 73">
          <a:extLst>
            <a:ext uri="{FF2B5EF4-FFF2-40B4-BE49-F238E27FC236}">
              <a16:creationId xmlns:a16="http://schemas.microsoft.com/office/drawing/2014/main" id="{83A852E7-24B4-4C8E-9984-5556ABFAAA9B}"/>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48" name="TextBox 1">
          <a:extLst>
            <a:ext uri="{FF2B5EF4-FFF2-40B4-BE49-F238E27FC236}">
              <a16:creationId xmlns:a16="http://schemas.microsoft.com/office/drawing/2014/main" id="{D5517CA2-CFBB-4E83-BE4F-B523BF9A8AB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49" name="TextBox 74">
          <a:extLst>
            <a:ext uri="{FF2B5EF4-FFF2-40B4-BE49-F238E27FC236}">
              <a16:creationId xmlns:a16="http://schemas.microsoft.com/office/drawing/2014/main" id="{ECCE5B69-2D8C-4F94-9581-5125AD8732E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50" name="TextBox 75">
          <a:extLst>
            <a:ext uri="{FF2B5EF4-FFF2-40B4-BE49-F238E27FC236}">
              <a16:creationId xmlns:a16="http://schemas.microsoft.com/office/drawing/2014/main" id="{DCB63AAB-F133-4B1F-A181-8D581D79BF8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51" name="TextBox 1">
          <a:extLst>
            <a:ext uri="{FF2B5EF4-FFF2-40B4-BE49-F238E27FC236}">
              <a16:creationId xmlns:a16="http://schemas.microsoft.com/office/drawing/2014/main" id="{BF71820D-A7AC-4704-A7F9-6198F7D95F5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52" name="TextBox 74">
          <a:extLst>
            <a:ext uri="{FF2B5EF4-FFF2-40B4-BE49-F238E27FC236}">
              <a16:creationId xmlns:a16="http://schemas.microsoft.com/office/drawing/2014/main" id="{FC386B44-5AEE-4B39-A1FB-EEAE53C170A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53" name="TextBox 75">
          <a:extLst>
            <a:ext uri="{FF2B5EF4-FFF2-40B4-BE49-F238E27FC236}">
              <a16:creationId xmlns:a16="http://schemas.microsoft.com/office/drawing/2014/main" id="{79570471-629F-424C-87A1-E74A7A35A13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54" name="TextBox 1">
          <a:extLst>
            <a:ext uri="{FF2B5EF4-FFF2-40B4-BE49-F238E27FC236}">
              <a16:creationId xmlns:a16="http://schemas.microsoft.com/office/drawing/2014/main" id="{1DBE5002-6328-441E-8840-CCF810FAD74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55" name="TextBox 74">
          <a:extLst>
            <a:ext uri="{FF2B5EF4-FFF2-40B4-BE49-F238E27FC236}">
              <a16:creationId xmlns:a16="http://schemas.microsoft.com/office/drawing/2014/main" id="{0F037D42-8F6C-4DCC-B715-F12B156B98D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56" name="TextBox 75">
          <a:extLst>
            <a:ext uri="{FF2B5EF4-FFF2-40B4-BE49-F238E27FC236}">
              <a16:creationId xmlns:a16="http://schemas.microsoft.com/office/drawing/2014/main" id="{5D64E421-F70D-4CE9-9CF6-3F3AEFE5EF0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57" name="TextBox 1">
          <a:extLst>
            <a:ext uri="{FF2B5EF4-FFF2-40B4-BE49-F238E27FC236}">
              <a16:creationId xmlns:a16="http://schemas.microsoft.com/office/drawing/2014/main" id="{BE82D85C-6150-41AF-902D-E73E76B88E1F}"/>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58" name="TextBox 74">
          <a:extLst>
            <a:ext uri="{FF2B5EF4-FFF2-40B4-BE49-F238E27FC236}">
              <a16:creationId xmlns:a16="http://schemas.microsoft.com/office/drawing/2014/main" id="{EAFF8E28-7706-4CE5-BECE-98E6DE585962}"/>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59" name="TextBox 75">
          <a:extLst>
            <a:ext uri="{FF2B5EF4-FFF2-40B4-BE49-F238E27FC236}">
              <a16:creationId xmlns:a16="http://schemas.microsoft.com/office/drawing/2014/main" id="{0C6103F8-CFEE-40B0-9024-5A80489313AD}"/>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60" name="TextBox 1">
          <a:extLst>
            <a:ext uri="{FF2B5EF4-FFF2-40B4-BE49-F238E27FC236}">
              <a16:creationId xmlns:a16="http://schemas.microsoft.com/office/drawing/2014/main" id="{A4F3DFF9-DBA0-42FB-B4E0-4517A7025BC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61" name="TextBox 74">
          <a:extLst>
            <a:ext uri="{FF2B5EF4-FFF2-40B4-BE49-F238E27FC236}">
              <a16:creationId xmlns:a16="http://schemas.microsoft.com/office/drawing/2014/main" id="{0B141B1A-9E15-42C2-98B4-37C3A353350D}"/>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62" name="TextBox 75">
          <a:extLst>
            <a:ext uri="{FF2B5EF4-FFF2-40B4-BE49-F238E27FC236}">
              <a16:creationId xmlns:a16="http://schemas.microsoft.com/office/drawing/2014/main" id="{676259CE-0988-431D-A909-FF5E6F32465B}"/>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63" name="TextBox 1">
          <a:extLst>
            <a:ext uri="{FF2B5EF4-FFF2-40B4-BE49-F238E27FC236}">
              <a16:creationId xmlns:a16="http://schemas.microsoft.com/office/drawing/2014/main" id="{DAE95092-9460-4477-A322-73F24B5F019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64" name="TextBox 74">
          <a:extLst>
            <a:ext uri="{FF2B5EF4-FFF2-40B4-BE49-F238E27FC236}">
              <a16:creationId xmlns:a16="http://schemas.microsoft.com/office/drawing/2014/main" id="{A3A7875A-863D-4879-981E-6DD2CCD1BCC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65" name="TextBox 75">
          <a:extLst>
            <a:ext uri="{FF2B5EF4-FFF2-40B4-BE49-F238E27FC236}">
              <a16:creationId xmlns:a16="http://schemas.microsoft.com/office/drawing/2014/main" id="{759B0FFB-F578-4885-9A21-9AEB01A68ADC}"/>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66" name="TextBox 1">
          <a:extLst>
            <a:ext uri="{FF2B5EF4-FFF2-40B4-BE49-F238E27FC236}">
              <a16:creationId xmlns:a16="http://schemas.microsoft.com/office/drawing/2014/main" id="{C329A94B-B000-438D-94D4-FE7EF1D444C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67" name="TextBox 74">
          <a:extLst>
            <a:ext uri="{FF2B5EF4-FFF2-40B4-BE49-F238E27FC236}">
              <a16:creationId xmlns:a16="http://schemas.microsoft.com/office/drawing/2014/main" id="{FACB4C99-6A8E-4287-8950-3D87E8F2F1C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68" name="TextBox 75">
          <a:extLst>
            <a:ext uri="{FF2B5EF4-FFF2-40B4-BE49-F238E27FC236}">
              <a16:creationId xmlns:a16="http://schemas.microsoft.com/office/drawing/2014/main" id="{644FE0C3-B7B9-49FF-AB4E-D691600EDCE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69" name="TextBox 73">
          <a:extLst>
            <a:ext uri="{FF2B5EF4-FFF2-40B4-BE49-F238E27FC236}">
              <a16:creationId xmlns:a16="http://schemas.microsoft.com/office/drawing/2014/main" id="{B0E52F0C-3730-4263-8E37-AA575E11E602}"/>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70" name="TextBox 1">
          <a:extLst>
            <a:ext uri="{FF2B5EF4-FFF2-40B4-BE49-F238E27FC236}">
              <a16:creationId xmlns:a16="http://schemas.microsoft.com/office/drawing/2014/main" id="{4FCC5148-EC65-465B-90F9-F2AD270A86D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71" name="TextBox 74">
          <a:extLst>
            <a:ext uri="{FF2B5EF4-FFF2-40B4-BE49-F238E27FC236}">
              <a16:creationId xmlns:a16="http://schemas.microsoft.com/office/drawing/2014/main" id="{58F73E7C-979B-489D-A87F-87222857AEB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72" name="TextBox 75">
          <a:extLst>
            <a:ext uri="{FF2B5EF4-FFF2-40B4-BE49-F238E27FC236}">
              <a16:creationId xmlns:a16="http://schemas.microsoft.com/office/drawing/2014/main" id="{44E4889C-F618-4AB9-B80A-1FB86871334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73" name="TextBox 1">
          <a:extLst>
            <a:ext uri="{FF2B5EF4-FFF2-40B4-BE49-F238E27FC236}">
              <a16:creationId xmlns:a16="http://schemas.microsoft.com/office/drawing/2014/main" id="{501BAAB8-1333-4696-9476-FE50D2CAD3A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74" name="TextBox 74">
          <a:extLst>
            <a:ext uri="{FF2B5EF4-FFF2-40B4-BE49-F238E27FC236}">
              <a16:creationId xmlns:a16="http://schemas.microsoft.com/office/drawing/2014/main" id="{92CFBAB1-BFFE-4E23-A9F2-5B8625DF6CD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75" name="TextBox 75">
          <a:extLst>
            <a:ext uri="{FF2B5EF4-FFF2-40B4-BE49-F238E27FC236}">
              <a16:creationId xmlns:a16="http://schemas.microsoft.com/office/drawing/2014/main" id="{987477BE-A27B-4A98-81CE-363A5F3D495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76" name="TextBox 1">
          <a:extLst>
            <a:ext uri="{FF2B5EF4-FFF2-40B4-BE49-F238E27FC236}">
              <a16:creationId xmlns:a16="http://schemas.microsoft.com/office/drawing/2014/main" id="{008682A9-8D34-4070-8EAA-049D88F639C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77" name="TextBox 74">
          <a:extLst>
            <a:ext uri="{FF2B5EF4-FFF2-40B4-BE49-F238E27FC236}">
              <a16:creationId xmlns:a16="http://schemas.microsoft.com/office/drawing/2014/main" id="{621523EE-E60C-40AA-A8FB-EA5622D7846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78" name="TextBox 75">
          <a:extLst>
            <a:ext uri="{FF2B5EF4-FFF2-40B4-BE49-F238E27FC236}">
              <a16:creationId xmlns:a16="http://schemas.microsoft.com/office/drawing/2014/main" id="{968DED3F-2371-4134-9447-7164531E485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79" name="TextBox 1">
          <a:extLst>
            <a:ext uri="{FF2B5EF4-FFF2-40B4-BE49-F238E27FC236}">
              <a16:creationId xmlns:a16="http://schemas.microsoft.com/office/drawing/2014/main" id="{33321B31-BC18-4496-A9FA-952A3F7857E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80" name="TextBox 74">
          <a:extLst>
            <a:ext uri="{FF2B5EF4-FFF2-40B4-BE49-F238E27FC236}">
              <a16:creationId xmlns:a16="http://schemas.microsoft.com/office/drawing/2014/main" id="{5F96668A-F598-4ADC-9516-8C027A1547C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81" name="TextBox 75">
          <a:extLst>
            <a:ext uri="{FF2B5EF4-FFF2-40B4-BE49-F238E27FC236}">
              <a16:creationId xmlns:a16="http://schemas.microsoft.com/office/drawing/2014/main" id="{54A4B5B4-B6DF-4024-91D7-3499D08FC0E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82" name="TextBox 1">
          <a:extLst>
            <a:ext uri="{FF2B5EF4-FFF2-40B4-BE49-F238E27FC236}">
              <a16:creationId xmlns:a16="http://schemas.microsoft.com/office/drawing/2014/main" id="{4F29B181-7C13-48F6-A769-189B95A3A5C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83" name="TextBox 74">
          <a:extLst>
            <a:ext uri="{FF2B5EF4-FFF2-40B4-BE49-F238E27FC236}">
              <a16:creationId xmlns:a16="http://schemas.microsoft.com/office/drawing/2014/main" id="{4B900A64-A99E-46A3-9A6C-8EC58924D75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84" name="TextBox 75">
          <a:extLst>
            <a:ext uri="{FF2B5EF4-FFF2-40B4-BE49-F238E27FC236}">
              <a16:creationId xmlns:a16="http://schemas.microsoft.com/office/drawing/2014/main" id="{D2AE7659-9EB8-407A-ADD3-438C6B10B35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85" name="TextBox 1">
          <a:extLst>
            <a:ext uri="{FF2B5EF4-FFF2-40B4-BE49-F238E27FC236}">
              <a16:creationId xmlns:a16="http://schemas.microsoft.com/office/drawing/2014/main" id="{3A0A3321-32D6-498F-A490-B9D2AE7853C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86" name="TextBox 74">
          <a:extLst>
            <a:ext uri="{FF2B5EF4-FFF2-40B4-BE49-F238E27FC236}">
              <a16:creationId xmlns:a16="http://schemas.microsoft.com/office/drawing/2014/main" id="{DB355EE2-54F3-490B-AE6D-19F62581C1D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87" name="TextBox 75">
          <a:extLst>
            <a:ext uri="{FF2B5EF4-FFF2-40B4-BE49-F238E27FC236}">
              <a16:creationId xmlns:a16="http://schemas.microsoft.com/office/drawing/2014/main" id="{9336E987-104A-4D5E-AC32-2913FEFF362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88" name="TextBox 1">
          <a:extLst>
            <a:ext uri="{FF2B5EF4-FFF2-40B4-BE49-F238E27FC236}">
              <a16:creationId xmlns:a16="http://schemas.microsoft.com/office/drawing/2014/main" id="{C70F5E71-3F23-449E-9DEC-552B50B1B79C}"/>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89" name="TextBox 73">
          <a:extLst>
            <a:ext uri="{FF2B5EF4-FFF2-40B4-BE49-F238E27FC236}">
              <a16:creationId xmlns:a16="http://schemas.microsoft.com/office/drawing/2014/main" id="{5DE7CFEA-B9E7-40BB-92E9-C48B69B9CE0D}"/>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90" name="TextBox 74">
          <a:extLst>
            <a:ext uri="{FF2B5EF4-FFF2-40B4-BE49-F238E27FC236}">
              <a16:creationId xmlns:a16="http://schemas.microsoft.com/office/drawing/2014/main" id="{100F1756-BBC8-46FE-A2B8-C61FB73B9FF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91" name="TextBox 75">
          <a:extLst>
            <a:ext uri="{FF2B5EF4-FFF2-40B4-BE49-F238E27FC236}">
              <a16:creationId xmlns:a16="http://schemas.microsoft.com/office/drawing/2014/main" id="{BF4844DA-EE81-410B-BEF5-79420806B55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92" name="TextBox 1">
          <a:extLst>
            <a:ext uri="{FF2B5EF4-FFF2-40B4-BE49-F238E27FC236}">
              <a16:creationId xmlns:a16="http://schemas.microsoft.com/office/drawing/2014/main" id="{82CB44D6-CC68-47FC-B8A6-8221E9BEC91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93" name="TextBox 74">
          <a:extLst>
            <a:ext uri="{FF2B5EF4-FFF2-40B4-BE49-F238E27FC236}">
              <a16:creationId xmlns:a16="http://schemas.microsoft.com/office/drawing/2014/main" id="{88A759E5-7715-4984-AFA1-7B639E3E4F9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94" name="TextBox 75">
          <a:extLst>
            <a:ext uri="{FF2B5EF4-FFF2-40B4-BE49-F238E27FC236}">
              <a16:creationId xmlns:a16="http://schemas.microsoft.com/office/drawing/2014/main" id="{13D6CFCB-F8EE-4D7E-9698-33822E8C803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95" name="TextBox 1">
          <a:extLst>
            <a:ext uri="{FF2B5EF4-FFF2-40B4-BE49-F238E27FC236}">
              <a16:creationId xmlns:a16="http://schemas.microsoft.com/office/drawing/2014/main" id="{47FA2A9E-E915-46C4-89C5-516D095477BD}"/>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96" name="TextBox 74">
          <a:extLst>
            <a:ext uri="{FF2B5EF4-FFF2-40B4-BE49-F238E27FC236}">
              <a16:creationId xmlns:a16="http://schemas.microsoft.com/office/drawing/2014/main" id="{E3D34E2D-AF6B-4307-8FDF-1237867A9547}"/>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97" name="TextBox 75">
          <a:extLst>
            <a:ext uri="{FF2B5EF4-FFF2-40B4-BE49-F238E27FC236}">
              <a16:creationId xmlns:a16="http://schemas.microsoft.com/office/drawing/2014/main" id="{4EADD2E8-2DD8-4220-B6B4-2DC42A7DDCFA}"/>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98" name="TextBox 1">
          <a:extLst>
            <a:ext uri="{FF2B5EF4-FFF2-40B4-BE49-F238E27FC236}">
              <a16:creationId xmlns:a16="http://schemas.microsoft.com/office/drawing/2014/main" id="{75D09472-1B3E-48F6-957B-14A4AF15D67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99" name="TextBox 74">
          <a:extLst>
            <a:ext uri="{FF2B5EF4-FFF2-40B4-BE49-F238E27FC236}">
              <a16:creationId xmlns:a16="http://schemas.microsoft.com/office/drawing/2014/main" id="{15CD6A31-03EF-4F96-8846-7596FE27B75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00" name="TextBox 75">
          <a:extLst>
            <a:ext uri="{FF2B5EF4-FFF2-40B4-BE49-F238E27FC236}">
              <a16:creationId xmlns:a16="http://schemas.microsoft.com/office/drawing/2014/main" id="{C0383FF4-79F5-4BD4-9CCE-8F033FFB248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01" name="TextBox 1">
          <a:extLst>
            <a:ext uri="{FF2B5EF4-FFF2-40B4-BE49-F238E27FC236}">
              <a16:creationId xmlns:a16="http://schemas.microsoft.com/office/drawing/2014/main" id="{F3D3862A-E3BB-425C-A7AE-92368BB7B9D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02" name="TextBox 74">
          <a:extLst>
            <a:ext uri="{FF2B5EF4-FFF2-40B4-BE49-F238E27FC236}">
              <a16:creationId xmlns:a16="http://schemas.microsoft.com/office/drawing/2014/main" id="{C9997735-26AB-4A79-9FD3-3DC579459B0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03" name="TextBox 75">
          <a:extLst>
            <a:ext uri="{FF2B5EF4-FFF2-40B4-BE49-F238E27FC236}">
              <a16:creationId xmlns:a16="http://schemas.microsoft.com/office/drawing/2014/main" id="{E22A075A-C64D-4401-A234-672211CC04F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04" name="TextBox 1">
          <a:extLst>
            <a:ext uri="{FF2B5EF4-FFF2-40B4-BE49-F238E27FC236}">
              <a16:creationId xmlns:a16="http://schemas.microsoft.com/office/drawing/2014/main" id="{4A7A8137-DEE8-4932-BA1E-BC38EE7D513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05" name="TextBox 74">
          <a:extLst>
            <a:ext uri="{FF2B5EF4-FFF2-40B4-BE49-F238E27FC236}">
              <a16:creationId xmlns:a16="http://schemas.microsoft.com/office/drawing/2014/main" id="{D0583D9A-EB87-44F4-8775-5354BC7B6DF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06" name="TextBox 75">
          <a:extLst>
            <a:ext uri="{FF2B5EF4-FFF2-40B4-BE49-F238E27FC236}">
              <a16:creationId xmlns:a16="http://schemas.microsoft.com/office/drawing/2014/main" id="{1B11170F-F434-4EC2-83BF-F7D54B8BEB1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07" name="TextBox 1">
          <a:extLst>
            <a:ext uri="{FF2B5EF4-FFF2-40B4-BE49-F238E27FC236}">
              <a16:creationId xmlns:a16="http://schemas.microsoft.com/office/drawing/2014/main" id="{F41B6996-3E90-4C2E-B4E5-8FEC6A8F01F9}"/>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08" name="TextBox 74">
          <a:extLst>
            <a:ext uri="{FF2B5EF4-FFF2-40B4-BE49-F238E27FC236}">
              <a16:creationId xmlns:a16="http://schemas.microsoft.com/office/drawing/2014/main" id="{54621854-474F-4114-921C-57DD3E7F512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09" name="TextBox 75">
          <a:extLst>
            <a:ext uri="{FF2B5EF4-FFF2-40B4-BE49-F238E27FC236}">
              <a16:creationId xmlns:a16="http://schemas.microsoft.com/office/drawing/2014/main" id="{4A1D7996-E933-4179-BCB3-039339154B8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10" name="TextBox 1">
          <a:extLst>
            <a:ext uri="{FF2B5EF4-FFF2-40B4-BE49-F238E27FC236}">
              <a16:creationId xmlns:a16="http://schemas.microsoft.com/office/drawing/2014/main" id="{3AE57DBA-4CC2-4FE3-A91F-B9A4909404CB}"/>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11" name="TextBox 74">
          <a:extLst>
            <a:ext uri="{FF2B5EF4-FFF2-40B4-BE49-F238E27FC236}">
              <a16:creationId xmlns:a16="http://schemas.microsoft.com/office/drawing/2014/main" id="{84B6DA75-C348-4F0F-874F-33BABE526727}"/>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12" name="TextBox 75">
          <a:extLst>
            <a:ext uri="{FF2B5EF4-FFF2-40B4-BE49-F238E27FC236}">
              <a16:creationId xmlns:a16="http://schemas.microsoft.com/office/drawing/2014/main" id="{4971D17C-4FE9-4FA9-ABA9-2118A5A3AE82}"/>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13" name="TextBox 1">
          <a:extLst>
            <a:ext uri="{FF2B5EF4-FFF2-40B4-BE49-F238E27FC236}">
              <a16:creationId xmlns:a16="http://schemas.microsoft.com/office/drawing/2014/main" id="{3A6847A9-1262-4B59-B8EB-681110FB0C1B}"/>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14" name="TextBox 74">
          <a:extLst>
            <a:ext uri="{FF2B5EF4-FFF2-40B4-BE49-F238E27FC236}">
              <a16:creationId xmlns:a16="http://schemas.microsoft.com/office/drawing/2014/main" id="{3C0CD886-5845-4782-89D0-10FDD4CD05D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15" name="TextBox 75">
          <a:extLst>
            <a:ext uri="{FF2B5EF4-FFF2-40B4-BE49-F238E27FC236}">
              <a16:creationId xmlns:a16="http://schemas.microsoft.com/office/drawing/2014/main" id="{71ABEED4-A79E-4CA1-B8E7-EE0A3086F771}"/>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16" name="TextBox 1">
          <a:extLst>
            <a:ext uri="{FF2B5EF4-FFF2-40B4-BE49-F238E27FC236}">
              <a16:creationId xmlns:a16="http://schemas.microsoft.com/office/drawing/2014/main" id="{35B903BD-6C10-475E-9B25-A250CB37A40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17" name="TextBox 74">
          <a:extLst>
            <a:ext uri="{FF2B5EF4-FFF2-40B4-BE49-F238E27FC236}">
              <a16:creationId xmlns:a16="http://schemas.microsoft.com/office/drawing/2014/main" id="{64108D9E-1A79-4A20-9E1E-885AC6647DF8}"/>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18" name="TextBox 75">
          <a:extLst>
            <a:ext uri="{FF2B5EF4-FFF2-40B4-BE49-F238E27FC236}">
              <a16:creationId xmlns:a16="http://schemas.microsoft.com/office/drawing/2014/main" id="{749A6C03-6916-4A62-83D0-9EEC60E36DD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19" name="TextBox 73">
          <a:extLst>
            <a:ext uri="{FF2B5EF4-FFF2-40B4-BE49-F238E27FC236}">
              <a16:creationId xmlns:a16="http://schemas.microsoft.com/office/drawing/2014/main" id="{91BAEF2F-F2D4-4652-AC3C-1EE42CC51E72}"/>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20" name="TextBox 1">
          <a:extLst>
            <a:ext uri="{FF2B5EF4-FFF2-40B4-BE49-F238E27FC236}">
              <a16:creationId xmlns:a16="http://schemas.microsoft.com/office/drawing/2014/main" id="{F9396BD2-ADCA-49AA-8839-07047BE313A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21" name="TextBox 74">
          <a:extLst>
            <a:ext uri="{FF2B5EF4-FFF2-40B4-BE49-F238E27FC236}">
              <a16:creationId xmlns:a16="http://schemas.microsoft.com/office/drawing/2014/main" id="{C1E2F366-4C5D-411D-92BC-91B11A46ED7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22" name="TextBox 75">
          <a:extLst>
            <a:ext uri="{FF2B5EF4-FFF2-40B4-BE49-F238E27FC236}">
              <a16:creationId xmlns:a16="http://schemas.microsoft.com/office/drawing/2014/main" id="{1BD696E2-FB64-4BD8-BA97-6BF90CACC95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23" name="TextBox 1">
          <a:extLst>
            <a:ext uri="{FF2B5EF4-FFF2-40B4-BE49-F238E27FC236}">
              <a16:creationId xmlns:a16="http://schemas.microsoft.com/office/drawing/2014/main" id="{DAB9097D-0331-4D8E-9A29-65DB86B7376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24" name="TextBox 74">
          <a:extLst>
            <a:ext uri="{FF2B5EF4-FFF2-40B4-BE49-F238E27FC236}">
              <a16:creationId xmlns:a16="http://schemas.microsoft.com/office/drawing/2014/main" id="{5F767BC2-C6F5-48F1-B89E-2B9C87B8702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25" name="TextBox 75">
          <a:extLst>
            <a:ext uri="{FF2B5EF4-FFF2-40B4-BE49-F238E27FC236}">
              <a16:creationId xmlns:a16="http://schemas.microsoft.com/office/drawing/2014/main" id="{CB959936-B191-40E6-ABC1-79CA0E47DD9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26" name="TextBox 1">
          <a:extLst>
            <a:ext uri="{FF2B5EF4-FFF2-40B4-BE49-F238E27FC236}">
              <a16:creationId xmlns:a16="http://schemas.microsoft.com/office/drawing/2014/main" id="{9F28EF5E-E7DC-4C03-94CD-29AB101ED2A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27" name="TextBox 74">
          <a:extLst>
            <a:ext uri="{FF2B5EF4-FFF2-40B4-BE49-F238E27FC236}">
              <a16:creationId xmlns:a16="http://schemas.microsoft.com/office/drawing/2014/main" id="{C1B8B216-56CD-4C32-8D4E-4DABDC3D28B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28" name="TextBox 75">
          <a:extLst>
            <a:ext uri="{FF2B5EF4-FFF2-40B4-BE49-F238E27FC236}">
              <a16:creationId xmlns:a16="http://schemas.microsoft.com/office/drawing/2014/main" id="{CE745FFA-057D-444F-972C-9ACE199C4BC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29" name="TextBox 1">
          <a:extLst>
            <a:ext uri="{FF2B5EF4-FFF2-40B4-BE49-F238E27FC236}">
              <a16:creationId xmlns:a16="http://schemas.microsoft.com/office/drawing/2014/main" id="{85FB57E5-F3EF-4069-9BD8-77E2872347A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30" name="TextBox 74">
          <a:extLst>
            <a:ext uri="{FF2B5EF4-FFF2-40B4-BE49-F238E27FC236}">
              <a16:creationId xmlns:a16="http://schemas.microsoft.com/office/drawing/2014/main" id="{11C2A8C5-B86B-429B-8BBE-4438EB10912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31" name="TextBox 75">
          <a:extLst>
            <a:ext uri="{FF2B5EF4-FFF2-40B4-BE49-F238E27FC236}">
              <a16:creationId xmlns:a16="http://schemas.microsoft.com/office/drawing/2014/main" id="{A80C9CB0-B43D-4F42-8D05-B2885EFD2BA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32" name="TextBox 1">
          <a:extLst>
            <a:ext uri="{FF2B5EF4-FFF2-40B4-BE49-F238E27FC236}">
              <a16:creationId xmlns:a16="http://schemas.microsoft.com/office/drawing/2014/main" id="{1CFF00C0-BE97-4393-8033-3538BE4C153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33" name="TextBox 74">
          <a:extLst>
            <a:ext uri="{FF2B5EF4-FFF2-40B4-BE49-F238E27FC236}">
              <a16:creationId xmlns:a16="http://schemas.microsoft.com/office/drawing/2014/main" id="{A7CFA2CB-799F-4F9C-A0F7-7CBFF40A4E9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534" name="TextBox 75">
          <a:extLst>
            <a:ext uri="{FF2B5EF4-FFF2-40B4-BE49-F238E27FC236}">
              <a16:creationId xmlns:a16="http://schemas.microsoft.com/office/drawing/2014/main" id="{02496F8E-2268-4AD9-9BEC-7418B342890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35" name="TextBox 1">
          <a:extLst>
            <a:ext uri="{FF2B5EF4-FFF2-40B4-BE49-F238E27FC236}">
              <a16:creationId xmlns:a16="http://schemas.microsoft.com/office/drawing/2014/main" id="{BCEAB2D2-3A90-402B-9D6F-0E2FC872B98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36" name="TextBox 74">
          <a:extLst>
            <a:ext uri="{FF2B5EF4-FFF2-40B4-BE49-F238E27FC236}">
              <a16:creationId xmlns:a16="http://schemas.microsoft.com/office/drawing/2014/main" id="{DDFEF8AA-0EEE-44DF-A27E-5CCD3A99B9D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37" name="TextBox 75">
          <a:extLst>
            <a:ext uri="{FF2B5EF4-FFF2-40B4-BE49-F238E27FC236}">
              <a16:creationId xmlns:a16="http://schemas.microsoft.com/office/drawing/2014/main" id="{986113D9-3227-46CC-91B6-37C9EDBD42F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38" name="TextBox 1">
          <a:extLst>
            <a:ext uri="{FF2B5EF4-FFF2-40B4-BE49-F238E27FC236}">
              <a16:creationId xmlns:a16="http://schemas.microsoft.com/office/drawing/2014/main" id="{098CFAEF-E1D5-46A2-A98C-A7E68E6D9EC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39" name="TextBox 73">
          <a:extLst>
            <a:ext uri="{FF2B5EF4-FFF2-40B4-BE49-F238E27FC236}">
              <a16:creationId xmlns:a16="http://schemas.microsoft.com/office/drawing/2014/main" id="{8B44F371-2E6A-4A9D-BD24-563344E36A9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40" name="TextBox 74">
          <a:extLst>
            <a:ext uri="{FF2B5EF4-FFF2-40B4-BE49-F238E27FC236}">
              <a16:creationId xmlns:a16="http://schemas.microsoft.com/office/drawing/2014/main" id="{1DD7F516-4BF1-4B76-8D0D-903176F4A18C}"/>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41" name="TextBox 75">
          <a:extLst>
            <a:ext uri="{FF2B5EF4-FFF2-40B4-BE49-F238E27FC236}">
              <a16:creationId xmlns:a16="http://schemas.microsoft.com/office/drawing/2014/main" id="{188316D9-258A-4B79-B976-5F46765EDC6C}"/>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42" name="TextBox 1">
          <a:extLst>
            <a:ext uri="{FF2B5EF4-FFF2-40B4-BE49-F238E27FC236}">
              <a16:creationId xmlns:a16="http://schemas.microsoft.com/office/drawing/2014/main" id="{FC11720C-E351-4070-BA1C-67332699DD7B}"/>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43" name="TextBox 74">
          <a:extLst>
            <a:ext uri="{FF2B5EF4-FFF2-40B4-BE49-F238E27FC236}">
              <a16:creationId xmlns:a16="http://schemas.microsoft.com/office/drawing/2014/main" id="{AFE85CB3-110A-4D99-B676-37130D7660BF}"/>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44" name="TextBox 75">
          <a:extLst>
            <a:ext uri="{FF2B5EF4-FFF2-40B4-BE49-F238E27FC236}">
              <a16:creationId xmlns:a16="http://schemas.microsoft.com/office/drawing/2014/main" id="{09420EAB-01A7-4038-8EB9-290E4123085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45" name="TextBox 1">
          <a:extLst>
            <a:ext uri="{FF2B5EF4-FFF2-40B4-BE49-F238E27FC236}">
              <a16:creationId xmlns:a16="http://schemas.microsoft.com/office/drawing/2014/main" id="{107BA5AC-88DB-403C-BC32-62266A7E5E7D}"/>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46" name="TextBox 74">
          <a:extLst>
            <a:ext uri="{FF2B5EF4-FFF2-40B4-BE49-F238E27FC236}">
              <a16:creationId xmlns:a16="http://schemas.microsoft.com/office/drawing/2014/main" id="{C2A2DE3A-5A45-4937-9FBE-AAE997D7695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547" name="TextBox 75">
          <a:extLst>
            <a:ext uri="{FF2B5EF4-FFF2-40B4-BE49-F238E27FC236}">
              <a16:creationId xmlns:a16="http://schemas.microsoft.com/office/drawing/2014/main" id="{30A06C01-0CEE-430E-BFD5-F1E053BA460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48" name="TextBox 1">
          <a:extLst>
            <a:ext uri="{FF2B5EF4-FFF2-40B4-BE49-F238E27FC236}">
              <a16:creationId xmlns:a16="http://schemas.microsoft.com/office/drawing/2014/main" id="{61BF1D01-700F-4804-AD10-4BC8F7407C1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49" name="TextBox 74">
          <a:extLst>
            <a:ext uri="{FF2B5EF4-FFF2-40B4-BE49-F238E27FC236}">
              <a16:creationId xmlns:a16="http://schemas.microsoft.com/office/drawing/2014/main" id="{8785B3E7-706D-4168-B0C0-7B02D37F4CB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50" name="TextBox 75">
          <a:extLst>
            <a:ext uri="{FF2B5EF4-FFF2-40B4-BE49-F238E27FC236}">
              <a16:creationId xmlns:a16="http://schemas.microsoft.com/office/drawing/2014/main" id="{6087B84E-69F6-480A-83B2-AFBD6EC0BD4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51" name="TextBox 1">
          <a:extLst>
            <a:ext uri="{FF2B5EF4-FFF2-40B4-BE49-F238E27FC236}">
              <a16:creationId xmlns:a16="http://schemas.microsoft.com/office/drawing/2014/main" id="{0D4ABD47-06BE-497C-B2FD-B371681931E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52" name="TextBox 74">
          <a:extLst>
            <a:ext uri="{FF2B5EF4-FFF2-40B4-BE49-F238E27FC236}">
              <a16:creationId xmlns:a16="http://schemas.microsoft.com/office/drawing/2014/main" id="{491197AB-822C-4A3D-AD64-4619E2E5F16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53" name="TextBox 75">
          <a:extLst>
            <a:ext uri="{FF2B5EF4-FFF2-40B4-BE49-F238E27FC236}">
              <a16:creationId xmlns:a16="http://schemas.microsoft.com/office/drawing/2014/main" id="{349AFBF4-8EF9-4596-8AF5-0813DD0AABF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54" name="TextBox 1">
          <a:extLst>
            <a:ext uri="{FF2B5EF4-FFF2-40B4-BE49-F238E27FC236}">
              <a16:creationId xmlns:a16="http://schemas.microsoft.com/office/drawing/2014/main" id="{3787BFC2-624B-404D-A48E-BAAA9E186B9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55" name="TextBox 74">
          <a:extLst>
            <a:ext uri="{FF2B5EF4-FFF2-40B4-BE49-F238E27FC236}">
              <a16:creationId xmlns:a16="http://schemas.microsoft.com/office/drawing/2014/main" id="{DD605617-CEC8-43D9-B626-F6E7889BE4A5}"/>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56" name="TextBox 75">
          <a:extLst>
            <a:ext uri="{FF2B5EF4-FFF2-40B4-BE49-F238E27FC236}">
              <a16:creationId xmlns:a16="http://schemas.microsoft.com/office/drawing/2014/main" id="{FF1B61D9-8A3C-4476-9E3A-68BA354D226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57" name="TextBox 1">
          <a:extLst>
            <a:ext uri="{FF2B5EF4-FFF2-40B4-BE49-F238E27FC236}">
              <a16:creationId xmlns:a16="http://schemas.microsoft.com/office/drawing/2014/main" id="{D15C35AA-6BC5-4490-951C-C6BE99C74446}"/>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58" name="TextBox 74">
          <a:extLst>
            <a:ext uri="{FF2B5EF4-FFF2-40B4-BE49-F238E27FC236}">
              <a16:creationId xmlns:a16="http://schemas.microsoft.com/office/drawing/2014/main" id="{85C58AD1-4A97-4E5F-BBDA-6BB799E0FEA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59" name="TextBox 75">
          <a:extLst>
            <a:ext uri="{FF2B5EF4-FFF2-40B4-BE49-F238E27FC236}">
              <a16:creationId xmlns:a16="http://schemas.microsoft.com/office/drawing/2014/main" id="{0D4A54FB-2E09-462C-91EC-6F0E53EA3C1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60" name="TextBox 1">
          <a:extLst>
            <a:ext uri="{FF2B5EF4-FFF2-40B4-BE49-F238E27FC236}">
              <a16:creationId xmlns:a16="http://schemas.microsoft.com/office/drawing/2014/main" id="{93C9B257-FCF3-4960-9D69-2AE58E75BB2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61" name="TextBox 74">
          <a:extLst>
            <a:ext uri="{FF2B5EF4-FFF2-40B4-BE49-F238E27FC236}">
              <a16:creationId xmlns:a16="http://schemas.microsoft.com/office/drawing/2014/main" id="{0FC27268-9AC4-4EBE-BDFB-85E824A73F6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62" name="TextBox 75">
          <a:extLst>
            <a:ext uri="{FF2B5EF4-FFF2-40B4-BE49-F238E27FC236}">
              <a16:creationId xmlns:a16="http://schemas.microsoft.com/office/drawing/2014/main" id="{AB8E0E40-1563-441F-9BF0-D57E0204B985}"/>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63" name="TextBox 1">
          <a:extLst>
            <a:ext uri="{FF2B5EF4-FFF2-40B4-BE49-F238E27FC236}">
              <a16:creationId xmlns:a16="http://schemas.microsoft.com/office/drawing/2014/main" id="{430A9BB9-0E8F-48EA-A746-86A071FCDF36}"/>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64" name="TextBox 74">
          <a:extLst>
            <a:ext uri="{FF2B5EF4-FFF2-40B4-BE49-F238E27FC236}">
              <a16:creationId xmlns:a16="http://schemas.microsoft.com/office/drawing/2014/main" id="{BEC38775-4312-447E-9A82-F9EA384699E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65" name="TextBox 75">
          <a:extLst>
            <a:ext uri="{FF2B5EF4-FFF2-40B4-BE49-F238E27FC236}">
              <a16:creationId xmlns:a16="http://schemas.microsoft.com/office/drawing/2014/main" id="{8E07FECD-A11C-47E5-8DD7-C45258B7B38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66" name="TextBox 1">
          <a:extLst>
            <a:ext uri="{FF2B5EF4-FFF2-40B4-BE49-F238E27FC236}">
              <a16:creationId xmlns:a16="http://schemas.microsoft.com/office/drawing/2014/main" id="{059D8E15-1D0E-4DD5-9100-35EC8480D5F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67" name="TextBox 74">
          <a:extLst>
            <a:ext uri="{FF2B5EF4-FFF2-40B4-BE49-F238E27FC236}">
              <a16:creationId xmlns:a16="http://schemas.microsoft.com/office/drawing/2014/main" id="{3D2B5A7E-28DB-476D-BF31-2F63FD7A4AF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68" name="TextBox 75">
          <a:extLst>
            <a:ext uri="{FF2B5EF4-FFF2-40B4-BE49-F238E27FC236}">
              <a16:creationId xmlns:a16="http://schemas.microsoft.com/office/drawing/2014/main" id="{BC7C1732-DCA0-42F5-A3AF-FFD28FED122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69" name="TextBox 73">
          <a:extLst>
            <a:ext uri="{FF2B5EF4-FFF2-40B4-BE49-F238E27FC236}">
              <a16:creationId xmlns:a16="http://schemas.microsoft.com/office/drawing/2014/main" id="{BF28351B-E918-40A1-8962-3DFB1378F32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70" name="TextBox 1">
          <a:extLst>
            <a:ext uri="{FF2B5EF4-FFF2-40B4-BE49-F238E27FC236}">
              <a16:creationId xmlns:a16="http://schemas.microsoft.com/office/drawing/2014/main" id="{D81D79CA-CE6C-4F97-B46D-A8DD25816B4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71" name="TextBox 74">
          <a:extLst>
            <a:ext uri="{FF2B5EF4-FFF2-40B4-BE49-F238E27FC236}">
              <a16:creationId xmlns:a16="http://schemas.microsoft.com/office/drawing/2014/main" id="{0686C4E1-6F40-49BB-94C0-499BC8E7F10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72" name="TextBox 75">
          <a:extLst>
            <a:ext uri="{FF2B5EF4-FFF2-40B4-BE49-F238E27FC236}">
              <a16:creationId xmlns:a16="http://schemas.microsoft.com/office/drawing/2014/main" id="{C926A262-A609-4224-BBA8-55A1A0341CD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73" name="TextBox 1">
          <a:extLst>
            <a:ext uri="{FF2B5EF4-FFF2-40B4-BE49-F238E27FC236}">
              <a16:creationId xmlns:a16="http://schemas.microsoft.com/office/drawing/2014/main" id="{4C15F09D-29B3-44B0-9E41-18989656AC4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74" name="TextBox 74">
          <a:extLst>
            <a:ext uri="{FF2B5EF4-FFF2-40B4-BE49-F238E27FC236}">
              <a16:creationId xmlns:a16="http://schemas.microsoft.com/office/drawing/2014/main" id="{F5672829-B247-438E-8763-FE1C023A9DBD}"/>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75" name="TextBox 75">
          <a:extLst>
            <a:ext uri="{FF2B5EF4-FFF2-40B4-BE49-F238E27FC236}">
              <a16:creationId xmlns:a16="http://schemas.microsoft.com/office/drawing/2014/main" id="{0D39A73A-96E7-4B34-9120-F05437F68DB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76" name="TextBox 1">
          <a:extLst>
            <a:ext uri="{FF2B5EF4-FFF2-40B4-BE49-F238E27FC236}">
              <a16:creationId xmlns:a16="http://schemas.microsoft.com/office/drawing/2014/main" id="{CD4D82FA-AE44-4531-863A-EC3728EF318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77" name="TextBox 74">
          <a:extLst>
            <a:ext uri="{FF2B5EF4-FFF2-40B4-BE49-F238E27FC236}">
              <a16:creationId xmlns:a16="http://schemas.microsoft.com/office/drawing/2014/main" id="{E896B8E8-D883-41BD-B833-80F956D18ADD}"/>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78" name="TextBox 75">
          <a:extLst>
            <a:ext uri="{FF2B5EF4-FFF2-40B4-BE49-F238E27FC236}">
              <a16:creationId xmlns:a16="http://schemas.microsoft.com/office/drawing/2014/main" id="{97225BCE-A761-4527-A477-69FC5BF850F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79" name="TextBox 1">
          <a:extLst>
            <a:ext uri="{FF2B5EF4-FFF2-40B4-BE49-F238E27FC236}">
              <a16:creationId xmlns:a16="http://schemas.microsoft.com/office/drawing/2014/main" id="{2A73E8F8-10B4-4E62-8F39-DA9DE1189D4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80" name="TextBox 74">
          <a:extLst>
            <a:ext uri="{FF2B5EF4-FFF2-40B4-BE49-F238E27FC236}">
              <a16:creationId xmlns:a16="http://schemas.microsoft.com/office/drawing/2014/main" id="{2E07D0CC-FEE4-484A-8554-E8F210BAF8E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81" name="TextBox 75">
          <a:extLst>
            <a:ext uri="{FF2B5EF4-FFF2-40B4-BE49-F238E27FC236}">
              <a16:creationId xmlns:a16="http://schemas.microsoft.com/office/drawing/2014/main" id="{1F1CF22B-D55E-41E4-9EC9-169C20CCFEB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82" name="TextBox 1">
          <a:extLst>
            <a:ext uri="{FF2B5EF4-FFF2-40B4-BE49-F238E27FC236}">
              <a16:creationId xmlns:a16="http://schemas.microsoft.com/office/drawing/2014/main" id="{6DDA7D67-7822-41E6-96F5-E157A4102BE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83" name="TextBox 74">
          <a:extLst>
            <a:ext uri="{FF2B5EF4-FFF2-40B4-BE49-F238E27FC236}">
              <a16:creationId xmlns:a16="http://schemas.microsoft.com/office/drawing/2014/main" id="{4F1AEB2A-49B4-4F18-BB60-B347B50ACED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84" name="TextBox 75">
          <a:extLst>
            <a:ext uri="{FF2B5EF4-FFF2-40B4-BE49-F238E27FC236}">
              <a16:creationId xmlns:a16="http://schemas.microsoft.com/office/drawing/2014/main" id="{E8BE4D2A-34FB-4F57-92C0-45C2D3DD70F5}"/>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85" name="TextBox 1">
          <a:extLst>
            <a:ext uri="{FF2B5EF4-FFF2-40B4-BE49-F238E27FC236}">
              <a16:creationId xmlns:a16="http://schemas.microsoft.com/office/drawing/2014/main" id="{8E4B7FD2-FA3E-4973-BED3-5DE72D7D4CB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86" name="TextBox 74">
          <a:extLst>
            <a:ext uri="{FF2B5EF4-FFF2-40B4-BE49-F238E27FC236}">
              <a16:creationId xmlns:a16="http://schemas.microsoft.com/office/drawing/2014/main" id="{8B825C45-EA26-4F66-8F74-A234A163AD0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87" name="TextBox 75">
          <a:extLst>
            <a:ext uri="{FF2B5EF4-FFF2-40B4-BE49-F238E27FC236}">
              <a16:creationId xmlns:a16="http://schemas.microsoft.com/office/drawing/2014/main" id="{194712F3-1E29-484D-BF97-4E4D7938ADE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88" name="TextBox 1">
          <a:extLst>
            <a:ext uri="{FF2B5EF4-FFF2-40B4-BE49-F238E27FC236}">
              <a16:creationId xmlns:a16="http://schemas.microsoft.com/office/drawing/2014/main" id="{3C4BCE4F-913F-4C79-A45A-D6FF71918F96}"/>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89" name="TextBox 73">
          <a:extLst>
            <a:ext uri="{FF2B5EF4-FFF2-40B4-BE49-F238E27FC236}">
              <a16:creationId xmlns:a16="http://schemas.microsoft.com/office/drawing/2014/main" id="{6FAADCD9-20ED-429B-88DE-1F07238EBC9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90" name="TextBox 74">
          <a:extLst>
            <a:ext uri="{FF2B5EF4-FFF2-40B4-BE49-F238E27FC236}">
              <a16:creationId xmlns:a16="http://schemas.microsoft.com/office/drawing/2014/main" id="{2B18F1CE-1CEC-4C12-8E15-E9B11527863E}"/>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91" name="TextBox 75">
          <a:extLst>
            <a:ext uri="{FF2B5EF4-FFF2-40B4-BE49-F238E27FC236}">
              <a16:creationId xmlns:a16="http://schemas.microsoft.com/office/drawing/2014/main" id="{5D06B450-5F91-4990-A4CB-E69214BCB9F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92" name="TextBox 1">
          <a:extLst>
            <a:ext uri="{FF2B5EF4-FFF2-40B4-BE49-F238E27FC236}">
              <a16:creationId xmlns:a16="http://schemas.microsoft.com/office/drawing/2014/main" id="{5B9A6F14-F152-4FDE-8E54-9AB1334EF4F3}"/>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93" name="TextBox 74">
          <a:extLst>
            <a:ext uri="{FF2B5EF4-FFF2-40B4-BE49-F238E27FC236}">
              <a16:creationId xmlns:a16="http://schemas.microsoft.com/office/drawing/2014/main" id="{4004B0DF-4D57-4D17-A420-2EF6DE18DEE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94" name="TextBox 75">
          <a:extLst>
            <a:ext uri="{FF2B5EF4-FFF2-40B4-BE49-F238E27FC236}">
              <a16:creationId xmlns:a16="http://schemas.microsoft.com/office/drawing/2014/main" id="{FC106549-D45F-4253-8C2F-93A4EE1B4B93}"/>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95" name="TextBox 1">
          <a:extLst>
            <a:ext uri="{FF2B5EF4-FFF2-40B4-BE49-F238E27FC236}">
              <a16:creationId xmlns:a16="http://schemas.microsoft.com/office/drawing/2014/main" id="{55F5E40B-A350-4A7C-904B-C424EC73C9A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96" name="TextBox 74">
          <a:extLst>
            <a:ext uri="{FF2B5EF4-FFF2-40B4-BE49-F238E27FC236}">
              <a16:creationId xmlns:a16="http://schemas.microsoft.com/office/drawing/2014/main" id="{AFF0CEA2-BD8A-4950-9173-6D2CEDF6F6B7}"/>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597" name="TextBox 75">
          <a:extLst>
            <a:ext uri="{FF2B5EF4-FFF2-40B4-BE49-F238E27FC236}">
              <a16:creationId xmlns:a16="http://schemas.microsoft.com/office/drawing/2014/main" id="{AA98CF01-53F2-4370-A368-324DCDFF2639}"/>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98" name="TextBox 1">
          <a:extLst>
            <a:ext uri="{FF2B5EF4-FFF2-40B4-BE49-F238E27FC236}">
              <a16:creationId xmlns:a16="http://schemas.microsoft.com/office/drawing/2014/main" id="{E5F8C397-FB4B-4BBB-AF29-63F122B70A2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599" name="TextBox 74">
          <a:extLst>
            <a:ext uri="{FF2B5EF4-FFF2-40B4-BE49-F238E27FC236}">
              <a16:creationId xmlns:a16="http://schemas.microsoft.com/office/drawing/2014/main" id="{6C4D8554-FFEB-4D02-9A50-AF7083A4FBF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600" name="TextBox 75">
          <a:extLst>
            <a:ext uri="{FF2B5EF4-FFF2-40B4-BE49-F238E27FC236}">
              <a16:creationId xmlns:a16="http://schemas.microsoft.com/office/drawing/2014/main" id="{0F4C1EF9-C896-43F0-B2D3-97FBAFB33E0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601" name="TextBox 1">
          <a:extLst>
            <a:ext uri="{FF2B5EF4-FFF2-40B4-BE49-F238E27FC236}">
              <a16:creationId xmlns:a16="http://schemas.microsoft.com/office/drawing/2014/main" id="{E285ACE9-EEF2-4E2A-952F-24625B740A0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602" name="TextBox 74">
          <a:extLst>
            <a:ext uri="{FF2B5EF4-FFF2-40B4-BE49-F238E27FC236}">
              <a16:creationId xmlns:a16="http://schemas.microsoft.com/office/drawing/2014/main" id="{1C70BA8E-7AA9-4E38-85DC-F550950B0325}"/>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603" name="TextBox 75">
          <a:extLst>
            <a:ext uri="{FF2B5EF4-FFF2-40B4-BE49-F238E27FC236}">
              <a16:creationId xmlns:a16="http://schemas.microsoft.com/office/drawing/2014/main" id="{9D816D41-3B3D-42BB-AC1D-D5E522B085F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604" name="TextBox 1">
          <a:extLst>
            <a:ext uri="{FF2B5EF4-FFF2-40B4-BE49-F238E27FC236}">
              <a16:creationId xmlns:a16="http://schemas.microsoft.com/office/drawing/2014/main" id="{BC577068-87E3-45AF-8686-4B5AC6E8B16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605" name="TextBox 74">
          <a:extLst>
            <a:ext uri="{FF2B5EF4-FFF2-40B4-BE49-F238E27FC236}">
              <a16:creationId xmlns:a16="http://schemas.microsoft.com/office/drawing/2014/main" id="{64C5B57F-C21D-485E-9807-1E5FB9CB238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606" name="TextBox 75">
          <a:extLst>
            <a:ext uri="{FF2B5EF4-FFF2-40B4-BE49-F238E27FC236}">
              <a16:creationId xmlns:a16="http://schemas.microsoft.com/office/drawing/2014/main" id="{B7E7FA4B-FDA8-4872-BD7F-B02A6A52A69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607" name="TextBox 1">
          <a:extLst>
            <a:ext uri="{FF2B5EF4-FFF2-40B4-BE49-F238E27FC236}">
              <a16:creationId xmlns:a16="http://schemas.microsoft.com/office/drawing/2014/main" id="{93C728F1-C177-4F99-8FD2-49D88E45987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608" name="TextBox 74">
          <a:extLst>
            <a:ext uri="{FF2B5EF4-FFF2-40B4-BE49-F238E27FC236}">
              <a16:creationId xmlns:a16="http://schemas.microsoft.com/office/drawing/2014/main" id="{BD945333-75CC-4C0A-BDAE-1317706D449E}"/>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609" name="TextBox 75">
          <a:extLst>
            <a:ext uri="{FF2B5EF4-FFF2-40B4-BE49-F238E27FC236}">
              <a16:creationId xmlns:a16="http://schemas.microsoft.com/office/drawing/2014/main" id="{AFFCC11B-4F19-4E46-BA2F-0892F061DF46}"/>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610" name="TextBox 1">
          <a:extLst>
            <a:ext uri="{FF2B5EF4-FFF2-40B4-BE49-F238E27FC236}">
              <a16:creationId xmlns:a16="http://schemas.microsoft.com/office/drawing/2014/main" id="{355755AE-D20F-4056-8F24-EFC0D6E664C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611" name="TextBox 74">
          <a:extLst>
            <a:ext uri="{FF2B5EF4-FFF2-40B4-BE49-F238E27FC236}">
              <a16:creationId xmlns:a16="http://schemas.microsoft.com/office/drawing/2014/main" id="{FD0D5090-8CAE-4D1F-905B-0248446544A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612" name="TextBox 75">
          <a:extLst>
            <a:ext uri="{FF2B5EF4-FFF2-40B4-BE49-F238E27FC236}">
              <a16:creationId xmlns:a16="http://schemas.microsoft.com/office/drawing/2014/main" id="{15449BED-F363-4EF5-AA83-9BB35F6CAB4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613" name="TextBox 1">
          <a:extLst>
            <a:ext uri="{FF2B5EF4-FFF2-40B4-BE49-F238E27FC236}">
              <a16:creationId xmlns:a16="http://schemas.microsoft.com/office/drawing/2014/main" id="{7A8F528A-EA65-4D1E-9B7B-6D016C61B63E}"/>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614" name="TextBox 74">
          <a:extLst>
            <a:ext uri="{FF2B5EF4-FFF2-40B4-BE49-F238E27FC236}">
              <a16:creationId xmlns:a16="http://schemas.microsoft.com/office/drawing/2014/main" id="{84F89027-9D3C-45A9-87BB-1681E1AF0FB2}"/>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615" name="TextBox 75">
          <a:extLst>
            <a:ext uri="{FF2B5EF4-FFF2-40B4-BE49-F238E27FC236}">
              <a16:creationId xmlns:a16="http://schemas.microsoft.com/office/drawing/2014/main" id="{71CBCBF1-7F22-492D-9907-B93FD4D1DB05}"/>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616" name="TextBox 1">
          <a:extLst>
            <a:ext uri="{FF2B5EF4-FFF2-40B4-BE49-F238E27FC236}">
              <a16:creationId xmlns:a16="http://schemas.microsoft.com/office/drawing/2014/main" id="{A4F53154-11CB-421B-B899-E27847757F9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617" name="TextBox 74">
          <a:extLst>
            <a:ext uri="{FF2B5EF4-FFF2-40B4-BE49-F238E27FC236}">
              <a16:creationId xmlns:a16="http://schemas.microsoft.com/office/drawing/2014/main" id="{06DA00F8-50C4-485C-9C10-98C6072CFD1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618" name="TextBox 75">
          <a:extLst>
            <a:ext uri="{FF2B5EF4-FFF2-40B4-BE49-F238E27FC236}">
              <a16:creationId xmlns:a16="http://schemas.microsoft.com/office/drawing/2014/main" id="{AAEEB14A-F3D1-459F-A5DD-3AB15F22FE2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619" name="TextBox 73">
          <a:extLst>
            <a:ext uri="{FF2B5EF4-FFF2-40B4-BE49-F238E27FC236}">
              <a16:creationId xmlns:a16="http://schemas.microsoft.com/office/drawing/2014/main" id="{73C19FC9-AE03-4733-8BB3-3FF4A5691BC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620" name="TextBox 1">
          <a:extLst>
            <a:ext uri="{FF2B5EF4-FFF2-40B4-BE49-F238E27FC236}">
              <a16:creationId xmlns:a16="http://schemas.microsoft.com/office/drawing/2014/main" id="{85161CD3-7C2C-40F4-8CB8-AE80C63721D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621" name="TextBox 74">
          <a:extLst>
            <a:ext uri="{FF2B5EF4-FFF2-40B4-BE49-F238E27FC236}">
              <a16:creationId xmlns:a16="http://schemas.microsoft.com/office/drawing/2014/main" id="{4087DD89-A5C7-480C-90DA-6E917A4AEAF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622" name="TextBox 75">
          <a:extLst>
            <a:ext uri="{FF2B5EF4-FFF2-40B4-BE49-F238E27FC236}">
              <a16:creationId xmlns:a16="http://schemas.microsoft.com/office/drawing/2014/main" id="{86FA2218-0EC9-4C83-BEF0-9E26E7BC667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623" name="TextBox 73">
          <a:extLst>
            <a:ext uri="{FF2B5EF4-FFF2-40B4-BE49-F238E27FC236}">
              <a16:creationId xmlns:a16="http://schemas.microsoft.com/office/drawing/2014/main" id="{18F5FC3E-2712-4851-B278-AC226AD106C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24" name="TextBox 1">
          <a:extLst>
            <a:ext uri="{FF2B5EF4-FFF2-40B4-BE49-F238E27FC236}">
              <a16:creationId xmlns:a16="http://schemas.microsoft.com/office/drawing/2014/main" id="{A6ABD0FB-84A9-40EF-B494-33A293CFD38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25" name="TextBox 74">
          <a:extLst>
            <a:ext uri="{FF2B5EF4-FFF2-40B4-BE49-F238E27FC236}">
              <a16:creationId xmlns:a16="http://schemas.microsoft.com/office/drawing/2014/main" id="{1B37655E-7290-4B81-A0CA-4BAAB23C219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26" name="TextBox 75">
          <a:extLst>
            <a:ext uri="{FF2B5EF4-FFF2-40B4-BE49-F238E27FC236}">
              <a16:creationId xmlns:a16="http://schemas.microsoft.com/office/drawing/2014/main" id="{01E3E6D1-3BA2-4A06-9E98-02736C389C1A}"/>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27" name="TextBox 1">
          <a:extLst>
            <a:ext uri="{FF2B5EF4-FFF2-40B4-BE49-F238E27FC236}">
              <a16:creationId xmlns:a16="http://schemas.microsoft.com/office/drawing/2014/main" id="{F5014A82-4250-44B6-97B1-12EAF694767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28" name="TextBox 74">
          <a:extLst>
            <a:ext uri="{FF2B5EF4-FFF2-40B4-BE49-F238E27FC236}">
              <a16:creationId xmlns:a16="http://schemas.microsoft.com/office/drawing/2014/main" id="{FD4B475C-C25C-415A-8CE9-65E75A0DB688}"/>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29" name="TextBox 75">
          <a:extLst>
            <a:ext uri="{FF2B5EF4-FFF2-40B4-BE49-F238E27FC236}">
              <a16:creationId xmlns:a16="http://schemas.microsoft.com/office/drawing/2014/main" id="{B1FC9365-DB0F-464B-87F7-0506F29368C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30" name="TextBox 1">
          <a:extLst>
            <a:ext uri="{FF2B5EF4-FFF2-40B4-BE49-F238E27FC236}">
              <a16:creationId xmlns:a16="http://schemas.microsoft.com/office/drawing/2014/main" id="{378C8FD8-11B2-4ECA-838A-C5CAB75E6A8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31" name="TextBox 74">
          <a:extLst>
            <a:ext uri="{FF2B5EF4-FFF2-40B4-BE49-F238E27FC236}">
              <a16:creationId xmlns:a16="http://schemas.microsoft.com/office/drawing/2014/main" id="{93EAF837-344D-4A1A-9C93-2A236841B483}"/>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32" name="TextBox 75">
          <a:extLst>
            <a:ext uri="{FF2B5EF4-FFF2-40B4-BE49-F238E27FC236}">
              <a16:creationId xmlns:a16="http://schemas.microsoft.com/office/drawing/2014/main" id="{4614DFF9-1F02-4E70-A0DE-E1EB996BEED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33" name="TextBox 1">
          <a:extLst>
            <a:ext uri="{FF2B5EF4-FFF2-40B4-BE49-F238E27FC236}">
              <a16:creationId xmlns:a16="http://schemas.microsoft.com/office/drawing/2014/main" id="{6CF66A98-93FC-4CF4-B7CC-BFC4E0F5709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34" name="TextBox 74">
          <a:extLst>
            <a:ext uri="{FF2B5EF4-FFF2-40B4-BE49-F238E27FC236}">
              <a16:creationId xmlns:a16="http://schemas.microsoft.com/office/drawing/2014/main" id="{7E826F07-0166-46B1-855A-400AB0E767B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35" name="TextBox 75">
          <a:extLst>
            <a:ext uri="{FF2B5EF4-FFF2-40B4-BE49-F238E27FC236}">
              <a16:creationId xmlns:a16="http://schemas.microsoft.com/office/drawing/2014/main" id="{C1656F9F-A68C-4110-8025-7AE07B59810A}"/>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36" name="TextBox 1">
          <a:extLst>
            <a:ext uri="{FF2B5EF4-FFF2-40B4-BE49-F238E27FC236}">
              <a16:creationId xmlns:a16="http://schemas.microsoft.com/office/drawing/2014/main" id="{EC0D1BC3-9785-4771-9590-A781BCD084CE}"/>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37" name="TextBox 74">
          <a:extLst>
            <a:ext uri="{FF2B5EF4-FFF2-40B4-BE49-F238E27FC236}">
              <a16:creationId xmlns:a16="http://schemas.microsoft.com/office/drawing/2014/main" id="{F224ECB8-BB09-4B10-95B6-24E72AC3EC0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38" name="TextBox 75">
          <a:extLst>
            <a:ext uri="{FF2B5EF4-FFF2-40B4-BE49-F238E27FC236}">
              <a16:creationId xmlns:a16="http://schemas.microsoft.com/office/drawing/2014/main" id="{28A144F3-CDDF-4755-8A69-A4A48619C6A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39" name="TextBox 1">
          <a:extLst>
            <a:ext uri="{FF2B5EF4-FFF2-40B4-BE49-F238E27FC236}">
              <a16:creationId xmlns:a16="http://schemas.microsoft.com/office/drawing/2014/main" id="{98ADC62B-6299-4392-8F59-F0702418C9E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40" name="TextBox 74">
          <a:extLst>
            <a:ext uri="{FF2B5EF4-FFF2-40B4-BE49-F238E27FC236}">
              <a16:creationId xmlns:a16="http://schemas.microsoft.com/office/drawing/2014/main" id="{35CCC84E-DCE5-4DE8-A446-AA664DDDC57E}"/>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41" name="TextBox 75">
          <a:extLst>
            <a:ext uri="{FF2B5EF4-FFF2-40B4-BE49-F238E27FC236}">
              <a16:creationId xmlns:a16="http://schemas.microsoft.com/office/drawing/2014/main" id="{0157C480-D0A0-45D2-92C1-D6FA6C57EB2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42" name="TextBox 1">
          <a:extLst>
            <a:ext uri="{FF2B5EF4-FFF2-40B4-BE49-F238E27FC236}">
              <a16:creationId xmlns:a16="http://schemas.microsoft.com/office/drawing/2014/main" id="{98EC3DEC-1269-4A26-9ACB-F32952C3AC8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43" name="TextBox 73">
          <a:extLst>
            <a:ext uri="{FF2B5EF4-FFF2-40B4-BE49-F238E27FC236}">
              <a16:creationId xmlns:a16="http://schemas.microsoft.com/office/drawing/2014/main" id="{B790A936-04F1-4795-A2FF-A3AFFF4FD29E}"/>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44" name="TextBox 74">
          <a:extLst>
            <a:ext uri="{FF2B5EF4-FFF2-40B4-BE49-F238E27FC236}">
              <a16:creationId xmlns:a16="http://schemas.microsoft.com/office/drawing/2014/main" id="{FDA30A18-601E-4E15-A243-241196F33C48}"/>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45" name="TextBox 75">
          <a:extLst>
            <a:ext uri="{FF2B5EF4-FFF2-40B4-BE49-F238E27FC236}">
              <a16:creationId xmlns:a16="http://schemas.microsoft.com/office/drawing/2014/main" id="{686BA350-4B31-4146-9611-9DBD00713A67}"/>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46" name="TextBox 1">
          <a:extLst>
            <a:ext uri="{FF2B5EF4-FFF2-40B4-BE49-F238E27FC236}">
              <a16:creationId xmlns:a16="http://schemas.microsoft.com/office/drawing/2014/main" id="{01CB12F5-1DD4-4EE2-8238-4C2DF3B10E63}"/>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47" name="TextBox 74">
          <a:extLst>
            <a:ext uri="{FF2B5EF4-FFF2-40B4-BE49-F238E27FC236}">
              <a16:creationId xmlns:a16="http://schemas.microsoft.com/office/drawing/2014/main" id="{C705D4B3-BDFB-4967-B700-F56DD2273EF4}"/>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48" name="TextBox 75">
          <a:extLst>
            <a:ext uri="{FF2B5EF4-FFF2-40B4-BE49-F238E27FC236}">
              <a16:creationId xmlns:a16="http://schemas.microsoft.com/office/drawing/2014/main" id="{9C4A5AAE-8941-440C-99E3-28D631D925B2}"/>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49" name="TextBox 1">
          <a:extLst>
            <a:ext uri="{FF2B5EF4-FFF2-40B4-BE49-F238E27FC236}">
              <a16:creationId xmlns:a16="http://schemas.microsoft.com/office/drawing/2014/main" id="{18DFF7C8-702D-4C10-A6B8-D3273C714C7B}"/>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50" name="TextBox 74">
          <a:extLst>
            <a:ext uri="{FF2B5EF4-FFF2-40B4-BE49-F238E27FC236}">
              <a16:creationId xmlns:a16="http://schemas.microsoft.com/office/drawing/2014/main" id="{51BA0196-F87E-47E5-9042-42DE50563CD7}"/>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51" name="TextBox 75">
          <a:extLst>
            <a:ext uri="{FF2B5EF4-FFF2-40B4-BE49-F238E27FC236}">
              <a16:creationId xmlns:a16="http://schemas.microsoft.com/office/drawing/2014/main" id="{BC707293-5925-453F-B51A-B5BB7455A394}"/>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52" name="TextBox 1">
          <a:extLst>
            <a:ext uri="{FF2B5EF4-FFF2-40B4-BE49-F238E27FC236}">
              <a16:creationId xmlns:a16="http://schemas.microsoft.com/office/drawing/2014/main" id="{B7431CEA-EC4E-414E-B95D-5D683188BFA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53" name="TextBox 74">
          <a:extLst>
            <a:ext uri="{FF2B5EF4-FFF2-40B4-BE49-F238E27FC236}">
              <a16:creationId xmlns:a16="http://schemas.microsoft.com/office/drawing/2014/main" id="{48643EB3-31B5-4166-9826-747AE2D0860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54" name="TextBox 75">
          <a:extLst>
            <a:ext uri="{FF2B5EF4-FFF2-40B4-BE49-F238E27FC236}">
              <a16:creationId xmlns:a16="http://schemas.microsoft.com/office/drawing/2014/main" id="{010CF00C-A417-42E5-9EC0-5730BA1239C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55" name="TextBox 1">
          <a:extLst>
            <a:ext uri="{FF2B5EF4-FFF2-40B4-BE49-F238E27FC236}">
              <a16:creationId xmlns:a16="http://schemas.microsoft.com/office/drawing/2014/main" id="{39AB4BF3-E5D7-49A5-A50D-80BE05251A6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56" name="TextBox 74">
          <a:extLst>
            <a:ext uri="{FF2B5EF4-FFF2-40B4-BE49-F238E27FC236}">
              <a16:creationId xmlns:a16="http://schemas.microsoft.com/office/drawing/2014/main" id="{7C6CBF5F-955E-4776-8DCC-E87D6700E9E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57" name="TextBox 75">
          <a:extLst>
            <a:ext uri="{FF2B5EF4-FFF2-40B4-BE49-F238E27FC236}">
              <a16:creationId xmlns:a16="http://schemas.microsoft.com/office/drawing/2014/main" id="{5EE0863C-DA33-4C7B-A93D-C949844F5E0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58" name="TextBox 1">
          <a:extLst>
            <a:ext uri="{FF2B5EF4-FFF2-40B4-BE49-F238E27FC236}">
              <a16:creationId xmlns:a16="http://schemas.microsoft.com/office/drawing/2014/main" id="{0B2FDA85-FD04-4F45-A457-23103202F458}"/>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59" name="TextBox 74">
          <a:extLst>
            <a:ext uri="{FF2B5EF4-FFF2-40B4-BE49-F238E27FC236}">
              <a16:creationId xmlns:a16="http://schemas.microsoft.com/office/drawing/2014/main" id="{09F49459-4346-432C-8A2D-87727482AB20}"/>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60" name="TextBox 75">
          <a:extLst>
            <a:ext uri="{FF2B5EF4-FFF2-40B4-BE49-F238E27FC236}">
              <a16:creationId xmlns:a16="http://schemas.microsoft.com/office/drawing/2014/main" id="{AB41090A-E9F0-4DFE-B3F7-5BDDC3505333}"/>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61" name="TextBox 1">
          <a:extLst>
            <a:ext uri="{FF2B5EF4-FFF2-40B4-BE49-F238E27FC236}">
              <a16:creationId xmlns:a16="http://schemas.microsoft.com/office/drawing/2014/main" id="{38D48A3E-656E-49E2-BF44-CCAB34CBEFA4}"/>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62" name="TextBox 74">
          <a:extLst>
            <a:ext uri="{FF2B5EF4-FFF2-40B4-BE49-F238E27FC236}">
              <a16:creationId xmlns:a16="http://schemas.microsoft.com/office/drawing/2014/main" id="{7E9E5A58-212F-4B93-A4F6-7BFCB0AAD276}"/>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63" name="TextBox 75">
          <a:extLst>
            <a:ext uri="{FF2B5EF4-FFF2-40B4-BE49-F238E27FC236}">
              <a16:creationId xmlns:a16="http://schemas.microsoft.com/office/drawing/2014/main" id="{59068D36-3C3C-448C-8616-B29F4D95145F}"/>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64" name="TextBox 1">
          <a:extLst>
            <a:ext uri="{FF2B5EF4-FFF2-40B4-BE49-F238E27FC236}">
              <a16:creationId xmlns:a16="http://schemas.microsoft.com/office/drawing/2014/main" id="{7BC26904-12CF-4CD2-877C-3966E6E8004F}"/>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65" name="TextBox 74">
          <a:extLst>
            <a:ext uri="{FF2B5EF4-FFF2-40B4-BE49-F238E27FC236}">
              <a16:creationId xmlns:a16="http://schemas.microsoft.com/office/drawing/2014/main" id="{859A7381-2518-49B2-8594-E67B04FA7381}"/>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66" name="TextBox 75">
          <a:extLst>
            <a:ext uri="{FF2B5EF4-FFF2-40B4-BE49-F238E27FC236}">
              <a16:creationId xmlns:a16="http://schemas.microsoft.com/office/drawing/2014/main" id="{935BBAF8-50FA-46F4-A218-7A06281F988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67" name="TextBox 1">
          <a:extLst>
            <a:ext uri="{FF2B5EF4-FFF2-40B4-BE49-F238E27FC236}">
              <a16:creationId xmlns:a16="http://schemas.microsoft.com/office/drawing/2014/main" id="{CE6EBB14-58C9-46C8-89D1-735C8249CBF6}"/>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68" name="TextBox 74">
          <a:extLst>
            <a:ext uri="{FF2B5EF4-FFF2-40B4-BE49-F238E27FC236}">
              <a16:creationId xmlns:a16="http://schemas.microsoft.com/office/drawing/2014/main" id="{E8E57927-B84C-4352-BDD1-A09629BCEDB8}"/>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69" name="TextBox 75">
          <a:extLst>
            <a:ext uri="{FF2B5EF4-FFF2-40B4-BE49-F238E27FC236}">
              <a16:creationId xmlns:a16="http://schemas.microsoft.com/office/drawing/2014/main" id="{A714090D-8DD3-4BCF-A362-D8AEA78E49AE}"/>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70" name="TextBox 1">
          <a:extLst>
            <a:ext uri="{FF2B5EF4-FFF2-40B4-BE49-F238E27FC236}">
              <a16:creationId xmlns:a16="http://schemas.microsoft.com/office/drawing/2014/main" id="{8649663D-5883-400F-BD3B-9E42862B98F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71" name="TextBox 74">
          <a:extLst>
            <a:ext uri="{FF2B5EF4-FFF2-40B4-BE49-F238E27FC236}">
              <a16:creationId xmlns:a16="http://schemas.microsoft.com/office/drawing/2014/main" id="{473FAAC7-7FF5-4FDF-B906-7A08EB1A9F65}"/>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72" name="TextBox 75">
          <a:extLst>
            <a:ext uri="{FF2B5EF4-FFF2-40B4-BE49-F238E27FC236}">
              <a16:creationId xmlns:a16="http://schemas.microsoft.com/office/drawing/2014/main" id="{20FFCFD8-A1DD-4366-A478-C2BAAF0F966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73" name="TextBox 73">
          <a:extLst>
            <a:ext uri="{FF2B5EF4-FFF2-40B4-BE49-F238E27FC236}">
              <a16:creationId xmlns:a16="http://schemas.microsoft.com/office/drawing/2014/main" id="{6F88FCDA-5996-49F6-A1BB-847987798EBF}"/>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74" name="TextBox 1">
          <a:extLst>
            <a:ext uri="{FF2B5EF4-FFF2-40B4-BE49-F238E27FC236}">
              <a16:creationId xmlns:a16="http://schemas.microsoft.com/office/drawing/2014/main" id="{E457A92B-1C0D-405B-8793-B18286C9032E}"/>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75" name="TextBox 74">
          <a:extLst>
            <a:ext uri="{FF2B5EF4-FFF2-40B4-BE49-F238E27FC236}">
              <a16:creationId xmlns:a16="http://schemas.microsoft.com/office/drawing/2014/main" id="{8D3EA5CE-B12F-435B-A46B-F90687AF35B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76" name="TextBox 75">
          <a:extLst>
            <a:ext uri="{FF2B5EF4-FFF2-40B4-BE49-F238E27FC236}">
              <a16:creationId xmlns:a16="http://schemas.microsoft.com/office/drawing/2014/main" id="{C45192D8-33E1-4A28-B135-76825860E3C3}"/>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77" name="TextBox 1">
          <a:extLst>
            <a:ext uri="{FF2B5EF4-FFF2-40B4-BE49-F238E27FC236}">
              <a16:creationId xmlns:a16="http://schemas.microsoft.com/office/drawing/2014/main" id="{38F5428A-75AC-4699-B91B-A6CCE13253A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78" name="TextBox 74">
          <a:extLst>
            <a:ext uri="{FF2B5EF4-FFF2-40B4-BE49-F238E27FC236}">
              <a16:creationId xmlns:a16="http://schemas.microsoft.com/office/drawing/2014/main" id="{0827D013-1BEA-4313-8BB7-0F578705A3A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79" name="TextBox 75">
          <a:extLst>
            <a:ext uri="{FF2B5EF4-FFF2-40B4-BE49-F238E27FC236}">
              <a16:creationId xmlns:a16="http://schemas.microsoft.com/office/drawing/2014/main" id="{C4CD5E56-5B9E-454A-B34C-58CD5399B47E}"/>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80" name="TextBox 1">
          <a:extLst>
            <a:ext uri="{FF2B5EF4-FFF2-40B4-BE49-F238E27FC236}">
              <a16:creationId xmlns:a16="http://schemas.microsoft.com/office/drawing/2014/main" id="{14C24539-A256-4E0F-B2E0-2CF2170DA61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81" name="TextBox 74">
          <a:extLst>
            <a:ext uri="{FF2B5EF4-FFF2-40B4-BE49-F238E27FC236}">
              <a16:creationId xmlns:a16="http://schemas.microsoft.com/office/drawing/2014/main" id="{7F9AF111-283D-4A88-8B70-746A99EF571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82" name="TextBox 75">
          <a:extLst>
            <a:ext uri="{FF2B5EF4-FFF2-40B4-BE49-F238E27FC236}">
              <a16:creationId xmlns:a16="http://schemas.microsoft.com/office/drawing/2014/main" id="{F2772013-41C6-4991-A803-563CE4BE189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83" name="TextBox 1">
          <a:extLst>
            <a:ext uri="{FF2B5EF4-FFF2-40B4-BE49-F238E27FC236}">
              <a16:creationId xmlns:a16="http://schemas.microsoft.com/office/drawing/2014/main" id="{196372A5-1362-456E-91E1-E9120B785574}"/>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84" name="TextBox 74">
          <a:extLst>
            <a:ext uri="{FF2B5EF4-FFF2-40B4-BE49-F238E27FC236}">
              <a16:creationId xmlns:a16="http://schemas.microsoft.com/office/drawing/2014/main" id="{97069376-4E1B-480B-838A-6C19E4E344A7}"/>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85" name="TextBox 75">
          <a:extLst>
            <a:ext uri="{FF2B5EF4-FFF2-40B4-BE49-F238E27FC236}">
              <a16:creationId xmlns:a16="http://schemas.microsoft.com/office/drawing/2014/main" id="{31F154F2-D0AC-4081-9743-32DBB1DAFA7B}"/>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86" name="TextBox 1">
          <a:extLst>
            <a:ext uri="{FF2B5EF4-FFF2-40B4-BE49-F238E27FC236}">
              <a16:creationId xmlns:a16="http://schemas.microsoft.com/office/drawing/2014/main" id="{292065DA-F234-46BD-83AC-D3CF07A19E63}"/>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87" name="TextBox 74">
          <a:extLst>
            <a:ext uri="{FF2B5EF4-FFF2-40B4-BE49-F238E27FC236}">
              <a16:creationId xmlns:a16="http://schemas.microsoft.com/office/drawing/2014/main" id="{8073F8C6-0EF8-4A8E-9965-C55D9666CFC7}"/>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88" name="TextBox 75">
          <a:extLst>
            <a:ext uri="{FF2B5EF4-FFF2-40B4-BE49-F238E27FC236}">
              <a16:creationId xmlns:a16="http://schemas.microsoft.com/office/drawing/2014/main" id="{69EFC9A8-5DE0-47A5-9A66-3A81AD313510}"/>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89" name="TextBox 1">
          <a:extLst>
            <a:ext uri="{FF2B5EF4-FFF2-40B4-BE49-F238E27FC236}">
              <a16:creationId xmlns:a16="http://schemas.microsoft.com/office/drawing/2014/main" id="{992F10C9-0D2F-433C-89B9-9CA8AC90EA9C}"/>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90" name="TextBox 74">
          <a:extLst>
            <a:ext uri="{FF2B5EF4-FFF2-40B4-BE49-F238E27FC236}">
              <a16:creationId xmlns:a16="http://schemas.microsoft.com/office/drawing/2014/main" id="{25F55F48-D470-42C2-95E9-63625D0D6ED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91" name="TextBox 75">
          <a:extLst>
            <a:ext uri="{FF2B5EF4-FFF2-40B4-BE49-F238E27FC236}">
              <a16:creationId xmlns:a16="http://schemas.microsoft.com/office/drawing/2014/main" id="{15CB4F87-284A-449D-A4F4-37A6EE1615D0}"/>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92" name="TextBox 1">
          <a:extLst>
            <a:ext uri="{FF2B5EF4-FFF2-40B4-BE49-F238E27FC236}">
              <a16:creationId xmlns:a16="http://schemas.microsoft.com/office/drawing/2014/main" id="{1606C110-46DF-4705-92A3-E6A22102CCE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93" name="TextBox 74">
          <a:extLst>
            <a:ext uri="{FF2B5EF4-FFF2-40B4-BE49-F238E27FC236}">
              <a16:creationId xmlns:a16="http://schemas.microsoft.com/office/drawing/2014/main" id="{07AF6A5B-A846-4328-A019-BD852C27EAEA}"/>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94" name="TextBox 75">
          <a:extLst>
            <a:ext uri="{FF2B5EF4-FFF2-40B4-BE49-F238E27FC236}">
              <a16:creationId xmlns:a16="http://schemas.microsoft.com/office/drawing/2014/main" id="{E5151D82-7087-4CA3-AFA6-CABB3FE0DB3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695" name="TextBox 73">
          <a:extLst>
            <a:ext uri="{FF2B5EF4-FFF2-40B4-BE49-F238E27FC236}">
              <a16:creationId xmlns:a16="http://schemas.microsoft.com/office/drawing/2014/main" id="{CB1EF012-8379-46BF-A041-DF15A3B14AE0}"/>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96" name="TextBox 1">
          <a:extLst>
            <a:ext uri="{FF2B5EF4-FFF2-40B4-BE49-F238E27FC236}">
              <a16:creationId xmlns:a16="http://schemas.microsoft.com/office/drawing/2014/main" id="{B7B82C4C-8D64-4A0E-BEDF-5E33F5285422}"/>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97" name="TextBox 74">
          <a:extLst>
            <a:ext uri="{FF2B5EF4-FFF2-40B4-BE49-F238E27FC236}">
              <a16:creationId xmlns:a16="http://schemas.microsoft.com/office/drawing/2014/main" id="{8A948583-87DA-42BF-8905-2D5DAB917C5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98" name="TextBox 75">
          <a:extLst>
            <a:ext uri="{FF2B5EF4-FFF2-40B4-BE49-F238E27FC236}">
              <a16:creationId xmlns:a16="http://schemas.microsoft.com/office/drawing/2014/main" id="{4D3D2729-E1C1-462F-9A61-8A55E85C3A3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699" name="TextBox 1">
          <a:extLst>
            <a:ext uri="{FF2B5EF4-FFF2-40B4-BE49-F238E27FC236}">
              <a16:creationId xmlns:a16="http://schemas.microsoft.com/office/drawing/2014/main" id="{2444C1B5-9A3A-400A-95CE-EAF1791A7745}"/>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00" name="TextBox 74">
          <a:extLst>
            <a:ext uri="{FF2B5EF4-FFF2-40B4-BE49-F238E27FC236}">
              <a16:creationId xmlns:a16="http://schemas.microsoft.com/office/drawing/2014/main" id="{92CF684A-8AA3-440C-95BA-0A250BAAD10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01" name="TextBox 75">
          <a:extLst>
            <a:ext uri="{FF2B5EF4-FFF2-40B4-BE49-F238E27FC236}">
              <a16:creationId xmlns:a16="http://schemas.microsoft.com/office/drawing/2014/main" id="{E390DD93-57DE-42CC-B92F-CEE357BC822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02" name="TextBox 1">
          <a:extLst>
            <a:ext uri="{FF2B5EF4-FFF2-40B4-BE49-F238E27FC236}">
              <a16:creationId xmlns:a16="http://schemas.microsoft.com/office/drawing/2014/main" id="{BCE83215-D62E-439B-BF81-CB3B4999C54E}"/>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03" name="TextBox 74">
          <a:extLst>
            <a:ext uri="{FF2B5EF4-FFF2-40B4-BE49-F238E27FC236}">
              <a16:creationId xmlns:a16="http://schemas.microsoft.com/office/drawing/2014/main" id="{97CDCF1A-FA13-4E4F-9165-F39BCF432CB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04" name="TextBox 75">
          <a:extLst>
            <a:ext uri="{FF2B5EF4-FFF2-40B4-BE49-F238E27FC236}">
              <a16:creationId xmlns:a16="http://schemas.microsoft.com/office/drawing/2014/main" id="{0084CC2F-4228-4089-8C14-FCDB37E6F755}"/>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05" name="TextBox 1">
          <a:extLst>
            <a:ext uri="{FF2B5EF4-FFF2-40B4-BE49-F238E27FC236}">
              <a16:creationId xmlns:a16="http://schemas.microsoft.com/office/drawing/2014/main" id="{B6B339E3-FEF6-4605-9BE4-22C9DE2EF8B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06" name="TextBox 74">
          <a:extLst>
            <a:ext uri="{FF2B5EF4-FFF2-40B4-BE49-F238E27FC236}">
              <a16:creationId xmlns:a16="http://schemas.microsoft.com/office/drawing/2014/main" id="{9BCC3F7E-EFEC-4198-9B8F-0F33D125673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07" name="TextBox 75">
          <a:extLst>
            <a:ext uri="{FF2B5EF4-FFF2-40B4-BE49-F238E27FC236}">
              <a16:creationId xmlns:a16="http://schemas.microsoft.com/office/drawing/2014/main" id="{D68C8DEB-C46B-428D-88C1-A3ABC4CFECE5}"/>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08" name="TextBox 1">
          <a:extLst>
            <a:ext uri="{FF2B5EF4-FFF2-40B4-BE49-F238E27FC236}">
              <a16:creationId xmlns:a16="http://schemas.microsoft.com/office/drawing/2014/main" id="{7BEA55E4-A774-4178-9F89-910A06997EA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09" name="TextBox 74">
          <a:extLst>
            <a:ext uri="{FF2B5EF4-FFF2-40B4-BE49-F238E27FC236}">
              <a16:creationId xmlns:a16="http://schemas.microsoft.com/office/drawing/2014/main" id="{A9A25330-2F27-4ECB-A3B0-6FEBBDCB339E}"/>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10" name="TextBox 75">
          <a:extLst>
            <a:ext uri="{FF2B5EF4-FFF2-40B4-BE49-F238E27FC236}">
              <a16:creationId xmlns:a16="http://schemas.microsoft.com/office/drawing/2014/main" id="{53C199C4-8597-4495-9F96-5E30EC5CB8F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11" name="TextBox 1">
          <a:extLst>
            <a:ext uri="{FF2B5EF4-FFF2-40B4-BE49-F238E27FC236}">
              <a16:creationId xmlns:a16="http://schemas.microsoft.com/office/drawing/2014/main" id="{FE87C636-D5B5-4530-8040-A38CEFC23880}"/>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12" name="TextBox 74">
          <a:extLst>
            <a:ext uri="{FF2B5EF4-FFF2-40B4-BE49-F238E27FC236}">
              <a16:creationId xmlns:a16="http://schemas.microsoft.com/office/drawing/2014/main" id="{ECAFA09A-5896-466E-BD68-B428151C43D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13" name="TextBox 75">
          <a:extLst>
            <a:ext uri="{FF2B5EF4-FFF2-40B4-BE49-F238E27FC236}">
              <a16:creationId xmlns:a16="http://schemas.microsoft.com/office/drawing/2014/main" id="{E1F1720F-4C54-45A6-970B-C3A630CD1F6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14" name="TextBox 1">
          <a:extLst>
            <a:ext uri="{FF2B5EF4-FFF2-40B4-BE49-F238E27FC236}">
              <a16:creationId xmlns:a16="http://schemas.microsoft.com/office/drawing/2014/main" id="{FCC1F5EB-7B1C-4E53-8A2B-A9D3D9B17199}"/>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15" name="TextBox 73">
          <a:extLst>
            <a:ext uri="{FF2B5EF4-FFF2-40B4-BE49-F238E27FC236}">
              <a16:creationId xmlns:a16="http://schemas.microsoft.com/office/drawing/2014/main" id="{5ADE679F-566B-47F8-B0CA-E840354697A0}"/>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16" name="TextBox 74">
          <a:extLst>
            <a:ext uri="{FF2B5EF4-FFF2-40B4-BE49-F238E27FC236}">
              <a16:creationId xmlns:a16="http://schemas.microsoft.com/office/drawing/2014/main" id="{153B719D-C1E2-4579-907C-D5D41CBD424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17" name="TextBox 75">
          <a:extLst>
            <a:ext uri="{FF2B5EF4-FFF2-40B4-BE49-F238E27FC236}">
              <a16:creationId xmlns:a16="http://schemas.microsoft.com/office/drawing/2014/main" id="{2CB081AB-506D-46A8-B53F-DD8E264EA122}"/>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18" name="TextBox 1">
          <a:extLst>
            <a:ext uri="{FF2B5EF4-FFF2-40B4-BE49-F238E27FC236}">
              <a16:creationId xmlns:a16="http://schemas.microsoft.com/office/drawing/2014/main" id="{B203EFD0-21FF-49B4-B997-4B4C3E48BADE}"/>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19" name="TextBox 74">
          <a:extLst>
            <a:ext uri="{FF2B5EF4-FFF2-40B4-BE49-F238E27FC236}">
              <a16:creationId xmlns:a16="http://schemas.microsoft.com/office/drawing/2014/main" id="{439973A6-8D7F-4EFB-959C-51752606750F}"/>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20" name="TextBox 75">
          <a:extLst>
            <a:ext uri="{FF2B5EF4-FFF2-40B4-BE49-F238E27FC236}">
              <a16:creationId xmlns:a16="http://schemas.microsoft.com/office/drawing/2014/main" id="{80969C7F-8CEB-47B1-B8E4-63BC22CC72C7}"/>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21" name="TextBox 1">
          <a:extLst>
            <a:ext uri="{FF2B5EF4-FFF2-40B4-BE49-F238E27FC236}">
              <a16:creationId xmlns:a16="http://schemas.microsoft.com/office/drawing/2014/main" id="{C996284A-FE37-4177-B676-64F500DD5FD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22" name="TextBox 74">
          <a:extLst>
            <a:ext uri="{FF2B5EF4-FFF2-40B4-BE49-F238E27FC236}">
              <a16:creationId xmlns:a16="http://schemas.microsoft.com/office/drawing/2014/main" id="{FFB0EB9F-BA98-450C-88D9-A98024F44006}"/>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23" name="TextBox 75">
          <a:extLst>
            <a:ext uri="{FF2B5EF4-FFF2-40B4-BE49-F238E27FC236}">
              <a16:creationId xmlns:a16="http://schemas.microsoft.com/office/drawing/2014/main" id="{5FF20000-B3C4-4C78-95BD-B864235815F4}"/>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24" name="TextBox 1">
          <a:extLst>
            <a:ext uri="{FF2B5EF4-FFF2-40B4-BE49-F238E27FC236}">
              <a16:creationId xmlns:a16="http://schemas.microsoft.com/office/drawing/2014/main" id="{6FBDBDDA-ADE5-4B2D-88EE-8231D4BBDA0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25" name="TextBox 74">
          <a:extLst>
            <a:ext uri="{FF2B5EF4-FFF2-40B4-BE49-F238E27FC236}">
              <a16:creationId xmlns:a16="http://schemas.microsoft.com/office/drawing/2014/main" id="{27D53C40-7418-4183-807A-E8E28C811EF2}"/>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26" name="TextBox 75">
          <a:extLst>
            <a:ext uri="{FF2B5EF4-FFF2-40B4-BE49-F238E27FC236}">
              <a16:creationId xmlns:a16="http://schemas.microsoft.com/office/drawing/2014/main" id="{85F1BF69-D09C-405B-8238-26CD953C1845}"/>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27" name="TextBox 1">
          <a:extLst>
            <a:ext uri="{FF2B5EF4-FFF2-40B4-BE49-F238E27FC236}">
              <a16:creationId xmlns:a16="http://schemas.microsoft.com/office/drawing/2014/main" id="{7A619949-39D7-4AEC-AFC9-3766AA1F6613}"/>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28" name="TextBox 74">
          <a:extLst>
            <a:ext uri="{FF2B5EF4-FFF2-40B4-BE49-F238E27FC236}">
              <a16:creationId xmlns:a16="http://schemas.microsoft.com/office/drawing/2014/main" id="{E467BA7C-BF88-46A2-8C57-6AE3BE5EBF9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29" name="TextBox 75">
          <a:extLst>
            <a:ext uri="{FF2B5EF4-FFF2-40B4-BE49-F238E27FC236}">
              <a16:creationId xmlns:a16="http://schemas.microsoft.com/office/drawing/2014/main" id="{C6BA9380-7778-4000-AB6D-156B68C8663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30" name="TextBox 1">
          <a:extLst>
            <a:ext uri="{FF2B5EF4-FFF2-40B4-BE49-F238E27FC236}">
              <a16:creationId xmlns:a16="http://schemas.microsoft.com/office/drawing/2014/main" id="{03100983-E682-4B1A-9DB7-A2F6F07F43C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31" name="TextBox 74">
          <a:extLst>
            <a:ext uri="{FF2B5EF4-FFF2-40B4-BE49-F238E27FC236}">
              <a16:creationId xmlns:a16="http://schemas.microsoft.com/office/drawing/2014/main" id="{7647D4B6-D005-4ECF-B93C-BC9C1B81359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32" name="TextBox 75">
          <a:extLst>
            <a:ext uri="{FF2B5EF4-FFF2-40B4-BE49-F238E27FC236}">
              <a16:creationId xmlns:a16="http://schemas.microsoft.com/office/drawing/2014/main" id="{B82FAD35-1791-4965-8711-4690EF467A5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33" name="TextBox 1">
          <a:extLst>
            <a:ext uri="{FF2B5EF4-FFF2-40B4-BE49-F238E27FC236}">
              <a16:creationId xmlns:a16="http://schemas.microsoft.com/office/drawing/2014/main" id="{920769F7-F669-4306-837C-A8E56E6EEB18}"/>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34" name="TextBox 74">
          <a:extLst>
            <a:ext uri="{FF2B5EF4-FFF2-40B4-BE49-F238E27FC236}">
              <a16:creationId xmlns:a16="http://schemas.microsoft.com/office/drawing/2014/main" id="{79C18F04-1D53-44A3-B1E1-3757BD644D91}"/>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35" name="TextBox 75">
          <a:extLst>
            <a:ext uri="{FF2B5EF4-FFF2-40B4-BE49-F238E27FC236}">
              <a16:creationId xmlns:a16="http://schemas.microsoft.com/office/drawing/2014/main" id="{391D6B16-246D-47BE-9AE9-C0C7744AE8FC}"/>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36" name="TextBox 1">
          <a:extLst>
            <a:ext uri="{FF2B5EF4-FFF2-40B4-BE49-F238E27FC236}">
              <a16:creationId xmlns:a16="http://schemas.microsoft.com/office/drawing/2014/main" id="{74B13C6B-3050-4D48-9E6E-65C8B22AE086}"/>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37" name="TextBox 74">
          <a:extLst>
            <a:ext uri="{FF2B5EF4-FFF2-40B4-BE49-F238E27FC236}">
              <a16:creationId xmlns:a16="http://schemas.microsoft.com/office/drawing/2014/main" id="{79B7E502-04AC-49CF-A50F-CE6A4E339B02}"/>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38" name="TextBox 75">
          <a:extLst>
            <a:ext uri="{FF2B5EF4-FFF2-40B4-BE49-F238E27FC236}">
              <a16:creationId xmlns:a16="http://schemas.microsoft.com/office/drawing/2014/main" id="{9851E881-DCB1-4CF7-AE9A-E716372DA320}"/>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39" name="TextBox 1">
          <a:extLst>
            <a:ext uri="{FF2B5EF4-FFF2-40B4-BE49-F238E27FC236}">
              <a16:creationId xmlns:a16="http://schemas.microsoft.com/office/drawing/2014/main" id="{FF344972-E022-4DD2-A88B-F6D5AF92C63D}"/>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40" name="TextBox 74">
          <a:extLst>
            <a:ext uri="{FF2B5EF4-FFF2-40B4-BE49-F238E27FC236}">
              <a16:creationId xmlns:a16="http://schemas.microsoft.com/office/drawing/2014/main" id="{694CEA0A-7741-465D-B835-5195495DDD10}"/>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41" name="TextBox 75">
          <a:extLst>
            <a:ext uri="{FF2B5EF4-FFF2-40B4-BE49-F238E27FC236}">
              <a16:creationId xmlns:a16="http://schemas.microsoft.com/office/drawing/2014/main" id="{80AC2B4F-36A1-4971-BAD7-3EF586C460FB}"/>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42" name="TextBox 1">
          <a:extLst>
            <a:ext uri="{FF2B5EF4-FFF2-40B4-BE49-F238E27FC236}">
              <a16:creationId xmlns:a16="http://schemas.microsoft.com/office/drawing/2014/main" id="{106854E7-43B9-49CE-91A7-140301E19FB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43" name="TextBox 74">
          <a:extLst>
            <a:ext uri="{FF2B5EF4-FFF2-40B4-BE49-F238E27FC236}">
              <a16:creationId xmlns:a16="http://schemas.microsoft.com/office/drawing/2014/main" id="{CBB23CAF-B876-4DCA-B2FB-52421FD8E6D8}"/>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44" name="TextBox 75">
          <a:extLst>
            <a:ext uri="{FF2B5EF4-FFF2-40B4-BE49-F238E27FC236}">
              <a16:creationId xmlns:a16="http://schemas.microsoft.com/office/drawing/2014/main" id="{B498AE9A-67CC-4A1D-BEEA-E3FB3915902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45" name="TextBox 73">
          <a:extLst>
            <a:ext uri="{FF2B5EF4-FFF2-40B4-BE49-F238E27FC236}">
              <a16:creationId xmlns:a16="http://schemas.microsoft.com/office/drawing/2014/main" id="{E7D62007-9048-4506-983A-501952FE3C2D}"/>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46" name="TextBox 1">
          <a:extLst>
            <a:ext uri="{FF2B5EF4-FFF2-40B4-BE49-F238E27FC236}">
              <a16:creationId xmlns:a16="http://schemas.microsoft.com/office/drawing/2014/main" id="{CBAFAB80-4D05-4BB2-A43D-171C66EF32D2}"/>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47" name="TextBox 74">
          <a:extLst>
            <a:ext uri="{FF2B5EF4-FFF2-40B4-BE49-F238E27FC236}">
              <a16:creationId xmlns:a16="http://schemas.microsoft.com/office/drawing/2014/main" id="{DA385572-43B9-4A0A-952D-843AF79800C3}"/>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48" name="TextBox 75">
          <a:extLst>
            <a:ext uri="{FF2B5EF4-FFF2-40B4-BE49-F238E27FC236}">
              <a16:creationId xmlns:a16="http://schemas.microsoft.com/office/drawing/2014/main" id="{200A7375-658F-430E-8E16-19C866DDE77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49" name="TextBox 1">
          <a:extLst>
            <a:ext uri="{FF2B5EF4-FFF2-40B4-BE49-F238E27FC236}">
              <a16:creationId xmlns:a16="http://schemas.microsoft.com/office/drawing/2014/main" id="{578BC9D1-C85F-42A2-8490-BC0460C9160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50" name="TextBox 74">
          <a:extLst>
            <a:ext uri="{FF2B5EF4-FFF2-40B4-BE49-F238E27FC236}">
              <a16:creationId xmlns:a16="http://schemas.microsoft.com/office/drawing/2014/main" id="{14E95E55-3999-46EE-AB97-D5B7EDA18AC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51" name="TextBox 75">
          <a:extLst>
            <a:ext uri="{FF2B5EF4-FFF2-40B4-BE49-F238E27FC236}">
              <a16:creationId xmlns:a16="http://schemas.microsoft.com/office/drawing/2014/main" id="{3DD91B51-7AA7-4C60-9E91-398E0C8CBF9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52" name="TextBox 1">
          <a:extLst>
            <a:ext uri="{FF2B5EF4-FFF2-40B4-BE49-F238E27FC236}">
              <a16:creationId xmlns:a16="http://schemas.microsoft.com/office/drawing/2014/main" id="{3DF84CBA-479F-4608-A9D3-13BB4A1DF38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53" name="TextBox 74">
          <a:extLst>
            <a:ext uri="{FF2B5EF4-FFF2-40B4-BE49-F238E27FC236}">
              <a16:creationId xmlns:a16="http://schemas.microsoft.com/office/drawing/2014/main" id="{F5D2F1F4-C1CE-4550-8A70-FD9116358375}"/>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54" name="TextBox 75">
          <a:extLst>
            <a:ext uri="{FF2B5EF4-FFF2-40B4-BE49-F238E27FC236}">
              <a16:creationId xmlns:a16="http://schemas.microsoft.com/office/drawing/2014/main" id="{732ED382-DD77-4936-B62B-C688D3609600}"/>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55" name="TextBox 1">
          <a:extLst>
            <a:ext uri="{FF2B5EF4-FFF2-40B4-BE49-F238E27FC236}">
              <a16:creationId xmlns:a16="http://schemas.microsoft.com/office/drawing/2014/main" id="{7302EBFF-9413-4ED8-BF8B-5E313E8D1E2E}"/>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56" name="TextBox 74">
          <a:extLst>
            <a:ext uri="{FF2B5EF4-FFF2-40B4-BE49-F238E27FC236}">
              <a16:creationId xmlns:a16="http://schemas.microsoft.com/office/drawing/2014/main" id="{E4339DF5-CB69-4BF3-96C7-2C6C08EA245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57" name="TextBox 75">
          <a:extLst>
            <a:ext uri="{FF2B5EF4-FFF2-40B4-BE49-F238E27FC236}">
              <a16:creationId xmlns:a16="http://schemas.microsoft.com/office/drawing/2014/main" id="{674FB97C-900F-48E0-88C4-DD22007EE31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58" name="TextBox 1">
          <a:extLst>
            <a:ext uri="{FF2B5EF4-FFF2-40B4-BE49-F238E27FC236}">
              <a16:creationId xmlns:a16="http://schemas.microsoft.com/office/drawing/2014/main" id="{444CD7F2-1BED-44C6-95BC-57BC38B26A3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59" name="TextBox 74">
          <a:extLst>
            <a:ext uri="{FF2B5EF4-FFF2-40B4-BE49-F238E27FC236}">
              <a16:creationId xmlns:a16="http://schemas.microsoft.com/office/drawing/2014/main" id="{8F15D5D2-B5F7-4CB3-BFD1-946DF87FDED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60" name="TextBox 75">
          <a:extLst>
            <a:ext uri="{FF2B5EF4-FFF2-40B4-BE49-F238E27FC236}">
              <a16:creationId xmlns:a16="http://schemas.microsoft.com/office/drawing/2014/main" id="{8578136D-ABDD-4BBE-B278-6B803C5BC998}"/>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61" name="TextBox 1">
          <a:extLst>
            <a:ext uri="{FF2B5EF4-FFF2-40B4-BE49-F238E27FC236}">
              <a16:creationId xmlns:a16="http://schemas.microsoft.com/office/drawing/2014/main" id="{9182867B-6245-4063-8C9C-863EC48F8B7D}"/>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62" name="TextBox 73">
          <a:extLst>
            <a:ext uri="{FF2B5EF4-FFF2-40B4-BE49-F238E27FC236}">
              <a16:creationId xmlns:a16="http://schemas.microsoft.com/office/drawing/2014/main" id="{B4FC058B-CC74-484A-B052-A1297FD24C72}"/>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63" name="TextBox 74">
          <a:extLst>
            <a:ext uri="{FF2B5EF4-FFF2-40B4-BE49-F238E27FC236}">
              <a16:creationId xmlns:a16="http://schemas.microsoft.com/office/drawing/2014/main" id="{E034A176-AC01-4BC7-8399-9A5F892686FB}"/>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64" name="TextBox 75">
          <a:extLst>
            <a:ext uri="{FF2B5EF4-FFF2-40B4-BE49-F238E27FC236}">
              <a16:creationId xmlns:a16="http://schemas.microsoft.com/office/drawing/2014/main" id="{A0F2B542-E5D6-4018-8611-75A7E85F6ECB}"/>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65" name="TextBox 1">
          <a:extLst>
            <a:ext uri="{FF2B5EF4-FFF2-40B4-BE49-F238E27FC236}">
              <a16:creationId xmlns:a16="http://schemas.microsoft.com/office/drawing/2014/main" id="{1D640395-07C7-45B8-AA02-B9ACD0B3D2C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66" name="TextBox 74">
          <a:extLst>
            <a:ext uri="{FF2B5EF4-FFF2-40B4-BE49-F238E27FC236}">
              <a16:creationId xmlns:a16="http://schemas.microsoft.com/office/drawing/2014/main" id="{5D2E84B7-790A-4C8C-84E4-37A8ED05F02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67" name="TextBox 75">
          <a:extLst>
            <a:ext uri="{FF2B5EF4-FFF2-40B4-BE49-F238E27FC236}">
              <a16:creationId xmlns:a16="http://schemas.microsoft.com/office/drawing/2014/main" id="{82C4F6DE-4DAA-4A3A-B0D0-E281D823359D}"/>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68" name="TextBox 1">
          <a:extLst>
            <a:ext uri="{FF2B5EF4-FFF2-40B4-BE49-F238E27FC236}">
              <a16:creationId xmlns:a16="http://schemas.microsoft.com/office/drawing/2014/main" id="{5BFD2B0A-A77E-4862-B762-6378FD34CC86}"/>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69" name="TextBox 74">
          <a:extLst>
            <a:ext uri="{FF2B5EF4-FFF2-40B4-BE49-F238E27FC236}">
              <a16:creationId xmlns:a16="http://schemas.microsoft.com/office/drawing/2014/main" id="{87A73950-074B-4464-82E1-87818F78E794}"/>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70" name="TextBox 75">
          <a:extLst>
            <a:ext uri="{FF2B5EF4-FFF2-40B4-BE49-F238E27FC236}">
              <a16:creationId xmlns:a16="http://schemas.microsoft.com/office/drawing/2014/main" id="{956665EE-5C38-41D8-B277-430A02516CA2}"/>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71" name="TextBox 1">
          <a:extLst>
            <a:ext uri="{FF2B5EF4-FFF2-40B4-BE49-F238E27FC236}">
              <a16:creationId xmlns:a16="http://schemas.microsoft.com/office/drawing/2014/main" id="{572F32D3-130B-4482-8E7C-00AF4644E33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72" name="TextBox 74">
          <a:extLst>
            <a:ext uri="{FF2B5EF4-FFF2-40B4-BE49-F238E27FC236}">
              <a16:creationId xmlns:a16="http://schemas.microsoft.com/office/drawing/2014/main" id="{83B87DEF-1556-44CC-845A-FC746B8C0ADA}"/>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773" name="TextBox 75">
          <a:extLst>
            <a:ext uri="{FF2B5EF4-FFF2-40B4-BE49-F238E27FC236}">
              <a16:creationId xmlns:a16="http://schemas.microsoft.com/office/drawing/2014/main" id="{46C3EF28-685C-44BB-A8F3-F2AB81874D3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774" name="TextBox 73">
          <a:extLst>
            <a:ext uri="{FF2B5EF4-FFF2-40B4-BE49-F238E27FC236}">
              <a16:creationId xmlns:a16="http://schemas.microsoft.com/office/drawing/2014/main" id="{FF453D62-E5F1-4F2F-821C-61A737462D7E}"/>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75" name="TextBox 1">
          <a:extLst>
            <a:ext uri="{FF2B5EF4-FFF2-40B4-BE49-F238E27FC236}">
              <a16:creationId xmlns:a16="http://schemas.microsoft.com/office/drawing/2014/main" id="{9511378D-5F83-4648-89C2-C24B2538595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76" name="TextBox 74">
          <a:extLst>
            <a:ext uri="{FF2B5EF4-FFF2-40B4-BE49-F238E27FC236}">
              <a16:creationId xmlns:a16="http://schemas.microsoft.com/office/drawing/2014/main" id="{C2FC873D-1906-49CB-B3CE-FB689DF4AE8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77" name="TextBox 75">
          <a:extLst>
            <a:ext uri="{FF2B5EF4-FFF2-40B4-BE49-F238E27FC236}">
              <a16:creationId xmlns:a16="http://schemas.microsoft.com/office/drawing/2014/main" id="{4ADE447C-4974-4510-9C29-F75E684D8464}"/>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78" name="TextBox 1">
          <a:extLst>
            <a:ext uri="{FF2B5EF4-FFF2-40B4-BE49-F238E27FC236}">
              <a16:creationId xmlns:a16="http://schemas.microsoft.com/office/drawing/2014/main" id="{4F0EF557-9AF3-444E-AF51-E6D4E73D5FE2}"/>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79" name="TextBox 74">
          <a:extLst>
            <a:ext uri="{FF2B5EF4-FFF2-40B4-BE49-F238E27FC236}">
              <a16:creationId xmlns:a16="http://schemas.microsoft.com/office/drawing/2014/main" id="{9153F4CF-0783-452D-817D-0A6078674C3D}"/>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80" name="TextBox 75">
          <a:extLst>
            <a:ext uri="{FF2B5EF4-FFF2-40B4-BE49-F238E27FC236}">
              <a16:creationId xmlns:a16="http://schemas.microsoft.com/office/drawing/2014/main" id="{B37B648C-5D13-447E-9AB5-4BE5D150184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81" name="TextBox 1">
          <a:extLst>
            <a:ext uri="{FF2B5EF4-FFF2-40B4-BE49-F238E27FC236}">
              <a16:creationId xmlns:a16="http://schemas.microsoft.com/office/drawing/2014/main" id="{9DA26E3D-6839-4537-B180-C29F0B2904B1}"/>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82" name="TextBox 74">
          <a:extLst>
            <a:ext uri="{FF2B5EF4-FFF2-40B4-BE49-F238E27FC236}">
              <a16:creationId xmlns:a16="http://schemas.microsoft.com/office/drawing/2014/main" id="{57E7983B-3C17-4A5A-B3FB-B7F2576F5F13}"/>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83" name="TextBox 75">
          <a:extLst>
            <a:ext uri="{FF2B5EF4-FFF2-40B4-BE49-F238E27FC236}">
              <a16:creationId xmlns:a16="http://schemas.microsoft.com/office/drawing/2014/main" id="{7D03FBF0-2D1E-4C91-A8A0-50ABDFB9523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84" name="TextBox 1">
          <a:extLst>
            <a:ext uri="{FF2B5EF4-FFF2-40B4-BE49-F238E27FC236}">
              <a16:creationId xmlns:a16="http://schemas.microsoft.com/office/drawing/2014/main" id="{7FFE2E46-E583-4B95-B4E2-B3BC8F63044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85" name="TextBox 74">
          <a:extLst>
            <a:ext uri="{FF2B5EF4-FFF2-40B4-BE49-F238E27FC236}">
              <a16:creationId xmlns:a16="http://schemas.microsoft.com/office/drawing/2014/main" id="{B02194D8-98B6-4C99-B384-017C0F8A13C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86" name="TextBox 75">
          <a:extLst>
            <a:ext uri="{FF2B5EF4-FFF2-40B4-BE49-F238E27FC236}">
              <a16:creationId xmlns:a16="http://schemas.microsoft.com/office/drawing/2014/main" id="{FD6FFAEE-10E3-46C3-94E7-453BD0B927C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87" name="TextBox 1">
          <a:extLst>
            <a:ext uri="{FF2B5EF4-FFF2-40B4-BE49-F238E27FC236}">
              <a16:creationId xmlns:a16="http://schemas.microsoft.com/office/drawing/2014/main" id="{6D4CD91F-90C7-4F38-BC3E-0086B8C2E91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88" name="TextBox 74">
          <a:extLst>
            <a:ext uri="{FF2B5EF4-FFF2-40B4-BE49-F238E27FC236}">
              <a16:creationId xmlns:a16="http://schemas.microsoft.com/office/drawing/2014/main" id="{764F2EF3-B41F-4597-8F27-58A716AE42B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89" name="TextBox 75">
          <a:extLst>
            <a:ext uri="{FF2B5EF4-FFF2-40B4-BE49-F238E27FC236}">
              <a16:creationId xmlns:a16="http://schemas.microsoft.com/office/drawing/2014/main" id="{BF102141-7BA6-4AAA-8401-F03627C3E21D}"/>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90" name="TextBox 1">
          <a:extLst>
            <a:ext uri="{FF2B5EF4-FFF2-40B4-BE49-F238E27FC236}">
              <a16:creationId xmlns:a16="http://schemas.microsoft.com/office/drawing/2014/main" id="{D33F2460-8C2E-435D-8FE7-03618DF2B19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91" name="TextBox 74">
          <a:extLst>
            <a:ext uri="{FF2B5EF4-FFF2-40B4-BE49-F238E27FC236}">
              <a16:creationId xmlns:a16="http://schemas.microsoft.com/office/drawing/2014/main" id="{0298A46F-77A1-4CCD-A525-F8234B36E5F4}"/>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792" name="TextBox 75">
          <a:extLst>
            <a:ext uri="{FF2B5EF4-FFF2-40B4-BE49-F238E27FC236}">
              <a16:creationId xmlns:a16="http://schemas.microsoft.com/office/drawing/2014/main" id="{D9343C8F-D3CA-4997-8131-FD9E348EBF51}"/>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793" name="TextBox 1">
          <a:extLst>
            <a:ext uri="{FF2B5EF4-FFF2-40B4-BE49-F238E27FC236}">
              <a16:creationId xmlns:a16="http://schemas.microsoft.com/office/drawing/2014/main" id="{831214FF-7302-4FFE-929D-E7B9BD47D715}"/>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794" name="TextBox 73">
          <a:extLst>
            <a:ext uri="{FF2B5EF4-FFF2-40B4-BE49-F238E27FC236}">
              <a16:creationId xmlns:a16="http://schemas.microsoft.com/office/drawing/2014/main" id="{1E8DE482-DCDB-4EDC-8EF5-2210F054909A}"/>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795" name="TextBox 74">
          <a:extLst>
            <a:ext uri="{FF2B5EF4-FFF2-40B4-BE49-F238E27FC236}">
              <a16:creationId xmlns:a16="http://schemas.microsoft.com/office/drawing/2014/main" id="{31193715-AAD0-4B3C-B3F1-331B52A8913E}"/>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796" name="TextBox 75">
          <a:extLst>
            <a:ext uri="{FF2B5EF4-FFF2-40B4-BE49-F238E27FC236}">
              <a16:creationId xmlns:a16="http://schemas.microsoft.com/office/drawing/2014/main" id="{C34CC4E3-9BB0-43CC-9A43-DD4C80BFBCF7}"/>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797" name="TextBox 1">
          <a:extLst>
            <a:ext uri="{FF2B5EF4-FFF2-40B4-BE49-F238E27FC236}">
              <a16:creationId xmlns:a16="http://schemas.microsoft.com/office/drawing/2014/main" id="{59424C27-53A6-4BB1-8368-5A983B6B4F3B}"/>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798" name="TextBox 74">
          <a:extLst>
            <a:ext uri="{FF2B5EF4-FFF2-40B4-BE49-F238E27FC236}">
              <a16:creationId xmlns:a16="http://schemas.microsoft.com/office/drawing/2014/main" id="{5F96071C-FE9A-42A4-AABE-52905750EBC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799" name="TextBox 75">
          <a:extLst>
            <a:ext uri="{FF2B5EF4-FFF2-40B4-BE49-F238E27FC236}">
              <a16:creationId xmlns:a16="http://schemas.microsoft.com/office/drawing/2014/main" id="{853396E9-283B-40BF-82A9-7C4B2C97D87B}"/>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00" name="TextBox 1">
          <a:extLst>
            <a:ext uri="{FF2B5EF4-FFF2-40B4-BE49-F238E27FC236}">
              <a16:creationId xmlns:a16="http://schemas.microsoft.com/office/drawing/2014/main" id="{9FE77416-3EB4-4D4E-839F-5D1CA5FCB56B}"/>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01" name="TextBox 74">
          <a:extLst>
            <a:ext uri="{FF2B5EF4-FFF2-40B4-BE49-F238E27FC236}">
              <a16:creationId xmlns:a16="http://schemas.microsoft.com/office/drawing/2014/main" id="{5C0DC980-A336-47E2-BB68-A4B87038D7C2}"/>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02" name="TextBox 75">
          <a:extLst>
            <a:ext uri="{FF2B5EF4-FFF2-40B4-BE49-F238E27FC236}">
              <a16:creationId xmlns:a16="http://schemas.microsoft.com/office/drawing/2014/main" id="{270CB35E-72AF-4A0B-B1AC-4CA20E395221}"/>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03" name="TextBox 1">
          <a:extLst>
            <a:ext uri="{FF2B5EF4-FFF2-40B4-BE49-F238E27FC236}">
              <a16:creationId xmlns:a16="http://schemas.microsoft.com/office/drawing/2014/main" id="{A6CE0763-0247-43FC-A31B-DDC5E2FE38D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04" name="TextBox 74">
          <a:extLst>
            <a:ext uri="{FF2B5EF4-FFF2-40B4-BE49-F238E27FC236}">
              <a16:creationId xmlns:a16="http://schemas.microsoft.com/office/drawing/2014/main" id="{2A4E2793-55C8-4490-911E-49B5EC2783AD}"/>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05" name="TextBox 75">
          <a:extLst>
            <a:ext uri="{FF2B5EF4-FFF2-40B4-BE49-F238E27FC236}">
              <a16:creationId xmlns:a16="http://schemas.microsoft.com/office/drawing/2014/main" id="{5518CA33-7D55-4FAC-9CC0-639457CBB01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06" name="TextBox 1">
          <a:extLst>
            <a:ext uri="{FF2B5EF4-FFF2-40B4-BE49-F238E27FC236}">
              <a16:creationId xmlns:a16="http://schemas.microsoft.com/office/drawing/2014/main" id="{B4F9D448-C354-4E1B-940E-5334F21590F1}"/>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07" name="TextBox 74">
          <a:extLst>
            <a:ext uri="{FF2B5EF4-FFF2-40B4-BE49-F238E27FC236}">
              <a16:creationId xmlns:a16="http://schemas.microsoft.com/office/drawing/2014/main" id="{CACC7A3F-1730-45B4-BE10-C88B4984128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08" name="TextBox 75">
          <a:extLst>
            <a:ext uri="{FF2B5EF4-FFF2-40B4-BE49-F238E27FC236}">
              <a16:creationId xmlns:a16="http://schemas.microsoft.com/office/drawing/2014/main" id="{07AD1DAF-2A49-4F2E-8C82-C11BC9EC763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09" name="TextBox 1">
          <a:extLst>
            <a:ext uri="{FF2B5EF4-FFF2-40B4-BE49-F238E27FC236}">
              <a16:creationId xmlns:a16="http://schemas.microsoft.com/office/drawing/2014/main" id="{83028E50-F434-4DD5-9BDB-FB53F245115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10" name="TextBox 74">
          <a:extLst>
            <a:ext uri="{FF2B5EF4-FFF2-40B4-BE49-F238E27FC236}">
              <a16:creationId xmlns:a16="http://schemas.microsoft.com/office/drawing/2014/main" id="{E9F43924-6B37-42F0-872A-6D831B0464E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11" name="TextBox 75">
          <a:extLst>
            <a:ext uri="{FF2B5EF4-FFF2-40B4-BE49-F238E27FC236}">
              <a16:creationId xmlns:a16="http://schemas.microsoft.com/office/drawing/2014/main" id="{1A42D80B-4F66-4D18-BF9B-F841CBECB12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12" name="TextBox 1">
          <a:extLst>
            <a:ext uri="{FF2B5EF4-FFF2-40B4-BE49-F238E27FC236}">
              <a16:creationId xmlns:a16="http://schemas.microsoft.com/office/drawing/2014/main" id="{43469098-999F-4C15-9A44-E47BE2CEE04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13" name="TextBox 74">
          <a:extLst>
            <a:ext uri="{FF2B5EF4-FFF2-40B4-BE49-F238E27FC236}">
              <a16:creationId xmlns:a16="http://schemas.microsoft.com/office/drawing/2014/main" id="{D0B2C77B-9A26-4EFA-8705-CCDEA70E7C44}"/>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14" name="TextBox 75">
          <a:extLst>
            <a:ext uri="{FF2B5EF4-FFF2-40B4-BE49-F238E27FC236}">
              <a16:creationId xmlns:a16="http://schemas.microsoft.com/office/drawing/2014/main" id="{4C625F3A-1515-4214-A696-517E7BB3A349}"/>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15" name="TextBox 1">
          <a:extLst>
            <a:ext uri="{FF2B5EF4-FFF2-40B4-BE49-F238E27FC236}">
              <a16:creationId xmlns:a16="http://schemas.microsoft.com/office/drawing/2014/main" id="{845C4B6D-4517-40F7-ABDF-460846DDDA38}"/>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16" name="TextBox 74">
          <a:extLst>
            <a:ext uri="{FF2B5EF4-FFF2-40B4-BE49-F238E27FC236}">
              <a16:creationId xmlns:a16="http://schemas.microsoft.com/office/drawing/2014/main" id="{52593312-4F65-4386-A6F9-162695851379}"/>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17" name="TextBox 75">
          <a:extLst>
            <a:ext uri="{FF2B5EF4-FFF2-40B4-BE49-F238E27FC236}">
              <a16:creationId xmlns:a16="http://schemas.microsoft.com/office/drawing/2014/main" id="{E88F7120-0063-44E0-9B86-E696D3C1729F}"/>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18" name="TextBox 1">
          <a:extLst>
            <a:ext uri="{FF2B5EF4-FFF2-40B4-BE49-F238E27FC236}">
              <a16:creationId xmlns:a16="http://schemas.microsoft.com/office/drawing/2014/main" id="{B8D93C8D-19C7-4A00-B167-E7640F6D195D}"/>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19" name="TextBox 74">
          <a:extLst>
            <a:ext uri="{FF2B5EF4-FFF2-40B4-BE49-F238E27FC236}">
              <a16:creationId xmlns:a16="http://schemas.microsoft.com/office/drawing/2014/main" id="{59D6C08F-05C0-40C5-9D02-2A1685473657}"/>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20" name="TextBox 75">
          <a:extLst>
            <a:ext uri="{FF2B5EF4-FFF2-40B4-BE49-F238E27FC236}">
              <a16:creationId xmlns:a16="http://schemas.microsoft.com/office/drawing/2014/main" id="{592A1D5B-02A6-4E7A-82AC-ECD83E31B746}"/>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21" name="TextBox 1">
          <a:extLst>
            <a:ext uri="{FF2B5EF4-FFF2-40B4-BE49-F238E27FC236}">
              <a16:creationId xmlns:a16="http://schemas.microsoft.com/office/drawing/2014/main" id="{73AB2CB9-A5C5-4467-A765-D5F805BDC9C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22" name="TextBox 74">
          <a:extLst>
            <a:ext uri="{FF2B5EF4-FFF2-40B4-BE49-F238E27FC236}">
              <a16:creationId xmlns:a16="http://schemas.microsoft.com/office/drawing/2014/main" id="{CF1AB139-44EC-45B2-94EA-369F5BD9126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23" name="TextBox 75">
          <a:extLst>
            <a:ext uri="{FF2B5EF4-FFF2-40B4-BE49-F238E27FC236}">
              <a16:creationId xmlns:a16="http://schemas.microsoft.com/office/drawing/2014/main" id="{75F19AC5-DEF0-401E-9F3B-144785E2567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24" name="TextBox 73">
          <a:extLst>
            <a:ext uri="{FF2B5EF4-FFF2-40B4-BE49-F238E27FC236}">
              <a16:creationId xmlns:a16="http://schemas.microsoft.com/office/drawing/2014/main" id="{6FA8E636-19FE-4365-AA9A-F793DDDF25D0}"/>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25" name="TextBox 1">
          <a:extLst>
            <a:ext uri="{FF2B5EF4-FFF2-40B4-BE49-F238E27FC236}">
              <a16:creationId xmlns:a16="http://schemas.microsoft.com/office/drawing/2014/main" id="{FD430BFF-054B-49BD-989D-1B67E86604F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26" name="TextBox 74">
          <a:extLst>
            <a:ext uri="{FF2B5EF4-FFF2-40B4-BE49-F238E27FC236}">
              <a16:creationId xmlns:a16="http://schemas.microsoft.com/office/drawing/2014/main" id="{0E46E46C-4C10-41A7-B599-EBAA090445E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27" name="TextBox 75">
          <a:extLst>
            <a:ext uri="{FF2B5EF4-FFF2-40B4-BE49-F238E27FC236}">
              <a16:creationId xmlns:a16="http://schemas.microsoft.com/office/drawing/2014/main" id="{7E8E22E1-9958-4486-BBB5-B3A0048EB471}"/>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28" name="TextBox 1">
          <a:extLst>
            <a:ext uri="{FF2B5EF4-FFF2-40B4-BE49-F238E27FC236}">
              <a16:creationId xmlns:a16="http://schemas.microsoft.com/office/drawing/2014/main" id="{34F54C4B-611C-49F2-AD54-CCB74315208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29" name="TextBox 74">
          <a:extLst>
            <a:ext uri="{FF2B5EF4-FFF2-40B4-BE49-F238E27FC236}">
              <a16:creationId xmlns:a16="http://schemas.microsoft.com/office/drawing/2014/main" id="{182CB146-E04C-4508-99BD-E23EBF98CF2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30" name="TextBox 75">
          <a:extLst>
            <a:ext uri="{FF2B5EF4-FFF2-40B4-BE49-F238E27FC236}">
              <a16:creationId xmlns:a16="http://schemas.microsoft.com/office/drawing/2014/main" id="{3F5DA735-CE14-45BE-A015-4F945F0B49B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31" name="TextBox 1">
          <a:extLst>
            <a:ext uri="{FF2B5EF4-FFF2-40B4-BE49-F238E27FC236}">
              <a16:creationId xmlns:a16="http://schemas.microsoft.com/office/drawing/2014/main" id="{80FF7255-EF38-4FE8-96A3-9B5444BDFE0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32" name="TextBox 74">
          <a:extLst>
            <a:ext uri="{FF2B5EF4-FFF2-40B4-BE49-F238E27FC236}">
              <a16:creationId xmlns:a16="http://schemas.microsoft.com/office/drawing/2014/main" id="{26FF9DCC-1317-4BDD-B3C1-DCBB5D62B99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33" name="TextBox 75">
          <a:extLst>
            <a:ext uri="{FF2B5EF4-FFF2-40B4-BE49-F238E27FC236}">
              <a16:creationId xmlns:a16="http://schemas.microsoft.com/office/drawing/2014/main" id="{D2F5CDB0-494A-443F-9DC4-7F2E5FC767B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34" name="TextBox 1">
          <a:extLst>
            <a:ext uri="{FF2B5EF4-FFF2-40B4-BE49-F238E27FC236}">
              <a16:creationId xmlns:a16="http://schemas.microsoft.com/office/drawing/2014/main" id="{CF83E223-CA93-46BD-9DCA-51E76C9A1FB8}"/>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35" name="TextBox 74">
          <a:extLst>
            <a:ext uri="{FF2B5EF4-FFF2-40B4-BE49-F238E27FC236}">
              <a16:creationId xmlns:a16="http://schemas.microsoft.com/office/drawing/2014/main" id="{BF13E9CB-1F33-4D87-8F1F-D5BB5C122BF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36" name="TextBox 75">
          <a:extLst>
            <a:ext uri="{FF2B5EF4-FFF2-40B4-BE49-F238E27FC236}">
              <a16:creationId xmlns:a16="http://schemas.microsoft.com/office/drawing/2014/main" id="{E61EFD72-52A4-42E8-9356-FFD3F99F91F8}"/>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37" name="TextBox 1">
          <a:extLst>
            <a:ext uri="{FF2B5EF4-FFF2-40B4-BE49-F238E27FC236}">
              <a16:creationId xmlns:a16="http://schemas.microsoft.com/office/drawing/2014/main" id="{86847C21-EBB9-47F3-9AA9-61DD391AB9D2}"/>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38" name="TextBox 74">
          <a:extLst>
            <a:ext uri="{FF2B5EF4-FFF2-40B4-BE49-F238E27FC236}">
              <a16:creationId xmlns:a16="http://schemas.microsoft.com/office/drawing/2014/main" id="{1C77FF7D-0EAE-4A22-A0FE-31C2388AC6E8}"/>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39" name="TextBox 75">
          <a:extLst>
            <a:ext uri="{FF2B5EF4-FFF2-40B4-BE49-F238E27FC236}">
              <a16:creationId xmlns:a16="http://schemas.microsoft.com/office/drawing/2014/main" id="{FDDD0CEF-45F0-460D-9A92-8E715D3655D0}"/>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40" name="TextBox 1">
          <a:extLst>
            <a:ext uri="{FF2B5EF4-FFF2-40B4-BE49-F238E27FC236}">
              <a16:creationId xmlns:a16="http://schemas.microsoft.com/office/drawing/2014/main" id="{1A9C7AF2-6F86-4968-8947-F10B3262FBDA}"/>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41" name="TextBox 74">
          <a:extLst>
            <a:ext uri="{FF2B5EF4-FFF2-40B4-BE49-F238E27FC236}">
              <a16:creationId xmlns:a16="http://schemas.microsoft.com/office/drawing/2014/main" id="{A5BD4156-A376-49B3-9DC6-B8FEA92F9750}"/>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42" name="TextBox 75">
          <a:extLst>
            <a:ext uri="{FF2B5EF4-FFF2-40B4-BE49-F238E27FC236}">
              <a16:creationId xmlns:a16="http://schemas.microsoft.com/office/drawing/2014/main" id="{831BD901-94B4-4B45-90E2-FB2A3A06BD7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43" name="TextBox 1">
          <a:extLst>
            <a:ext uri="{FF2B5EF4-FFF2-40B4-BE49-F238E27FC236}">
              <a16:creationId xmlns:a16="http://schemas.microsoft.com/office/drawing/2014/main" id="{40E6AE0C-7DE7-47A5-A8B8-24568A701CA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44" name="TextBox 74">
          <a:extLst>
            <a:ext uri="{FF2B5EF4-FFF2-40B4-BE49-F238E27FC236}">
              <a16:creationId xmlns:a16="http://schemas.microsoft.com/office/drawing/2014/main" id="{4E82C477-104E-4435-A858-A85ACE10634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45" name="TextBox 75">
          <a:extLst>
            <a:ext uri="{FF2B5EF4-FFF2-40B4-BE49-F238E27FC236}">
              <a16:creationId xmlns:a16="http://schemas.microsoft.com/office/drawing/2014/main" id="{33D5256A-1AA9-4575-A9A4-87CD4DA4B34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46" name="TextBox 73">
          <a:extLst>
            <a:ext uri="{FF2B5EF4-FFF2-40B4-BE49-F238E27FC236}">
              <a16:creationId xmlns:a16="http://schemas.microsoft.com/office/drawing/2014/main" id="{97F7F1DF-A59E-44ED-B03F-54B058325E97}"/>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47" name="TextBox 1">
          <a:extLst>
            <a:ext uri="{FF2B5EF4-FFF2-40B4-BE49-F238E27FC236}">
              <a16:creationId xmlns:a16="http://schemas.microsoft.com/office/drawing/2014/main" id="{73C50606-EBC0-4F33-A221-A36D0638B27D}"/>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48" name="TextBox 74">
          <a:extLst>
            <a:ext uri="{FF2B5EF4-FFF2-40B4-BE49-F238E27FC236}">
              <a16:creationId xmlns:a16="http://schemas.microsoft.com/office/drawing/2014/main" id="{1BF1DC63-E3F7-4044-80B3-7FD059D5F43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49" name="TextBox 75">
          <a:extLst>
            <a:ext uri="{FF2B5EF4-FFF2-40B4-BE49-F238E27FC236}">
              <a16:creationId xmlns:a16="http://schemas.microsoft.com/office/drawing/2014/main" id="{4E0DAD65-6276-4588-BFA8-16DCC7721A84}"/>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50" name="TextBox 1">
          <a:extLst>
            <a:ext uri="{FF2B5EF4-FFF2-40B4-BE49-F238E27FC236}">
              <a16:creationId xmlns:a16="http://schemas.microsoft.com/office/drawing/2014/main" id="{ABBDAE0B-1B16-4FE6-8CEB-4CC00358537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51" name="TextBox 74">
          <a:extLst>
            <a:ext uri="{FF2B5EF4-FFF2-40B4-BE49-F238E27FC236}">
              <a16:creationId xmlns:a16="http://schemas.microsoft.com/office/drawing/2014/main" id="{613CEE70-DD50-4E07-A791-21748147E121}"/>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52" name="TextBox 75">
          <a:extLst>
            <a:ext uri="{FF2B5EF4-FFF2-40B4-BE49-F238E27FC236}">
              <a16:creationId xmlns:a16="http://schemas.microsoft.com/office/drawing/2014/main" id="{67B17FBD-CEF3-45FE-9684-280F62E8608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53" name="TextBox 1">
          <a:extLst>
            <a:ext uri="{FF2B5EF4-FFF2-40B4-BE49-F238E27FC236}">
              <a16:creationId xmlns:a16="http://schemas.microsoft.com/office/drawing/2014/main" id="{6275AEC6-4F9D-4A2D-A492-F6A9F5229CE4}"/>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54" name="TextBox 74">
          <a:extLst>
            <a:ext uri="{FF2B5EF4-FFF2-40B4-BE49-F238E27FC236}">
              <a16:creationId xmlns:a16="http://schemas.microsoft.com/office/drawing/2014/main" id="{B8C7AD11-3884-4446-9645-5B1795A51D51}"/>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55" name="TextBox 75">
          <a:extLst>
            <a:ext uri="{FF2B5EF4-FFF2-40B4-BE49-F238E27FC236}">
              <a16:creationId xmlns:a16="http://schemas.microsoft.com/office/drawing/2014/main" id="{301B7841-9D15-4CE7-924D-40AC2B07635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56" name="TextBox 1">
          <a:extLst>
            <a:ext uri="{FF2B5EF4-FFF2-40B4-BE49-F238E27FC236}">
              <a16:creationId xmlns:a16="http://schemas.microsoft.com/office/drawing/2014/main" id="{296AB444-B6DF-48EE-BBEE-839CE667D27F}"/>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57" name="TextBox 74">
          <a:extLst>
            <a:ext uri="{FF2B5EF4-FFF2-40B4-BE49-F238E27FC236}">
              <a16:creationId xmlns:a16="http://schemas.microsoft.com/office/drawing/2014/main" id="{9B102AB7-DF08-4451-B8F6-0DD577A6098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58" name="TextBox 75">
          <a:extLst>
            <a:ext uri="{FF2B5EF4-FFF2-40B4-BE49-F238E27FC236}">
              <a16:creationId xmlns:a16="http://schemas.microsoft.com/office/drawing/2014/main" id="{07CB6C0F-E475-4A21-8DAA-81B73103973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59" name="TextBox 1">
          <a:extLst>
            <a:ext uri="{FF2B5EF4-FFF2-40B4-BE49-F238E27FC236}">
              <a16:creationId xmlns:a16="http://schemas.microsoft.com/office/drawing/2014/main" id="{61A9BB81-D7FA-43DF-9ED8-A35366FE646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60" name="TextBox 74">
          <a:extLst>
            <a:ext uri="{FF2B5EF4-FFF2-40B4-BE49-F238E27FC236}">
              <a16:creationId xmlns:a16="http://schemas.microsoft.com/office/drawing/2014/main" id="{6969F332-18C5-4BD9-82AF-CA3B375D2FF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61" name="TextBox 75">
          <a:extLst>
            <a:ext uri="{FF2B5EF4-FFF2-40B4-BE49-F238E27FC236}">
              <a16:creationId xmlns:a16="http://schemas.microsoft.com/office/drawing/2014/main" id="{B623331D-F61B-43A4-9B32-AFF51EFD1722}"/>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62" name="TextBox 1">
          <a:extLst>
            <a:ext uri="{FF2B5EF4-FFF2-40B4-BE49-F238E27FC236}">
              <a16:creationId xmlns:a16="http://schemas.microsoft.com/office/drawing/2014/main" id="{E3F544D0-1BE5-4722-8451-70D2BD679B8F}"/>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63" name="TextBox 74">
          <a:extLst>
            <a:ext uri="{FF2B5EF4-FFF2-40B4-BE49-F238E27FC236}">
              <a16:creationId xmlns:a16="http://schemas.microsoft.com/office/drawing/2014/main" id="{28F47141-1485-4A20-B4B9-67E13AD3EE2D}"/>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64" name="TextBox 75">
          <a:extLst>
            <a:ext uri="{FF2B5EF4-FFF2-40B4-BE49-F238E27FC236}">
              <a16:creationId xmlns:a16="http://schemas.microsoft.com/office/drawing/2014/main" id="{4B68B5B0-6A26-4E15-A8C4-61A780171FA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65" name="TextBox 1">
          <a:extLst>
            <a:ext uri="{FF2B5EF4-FFF2-40B4-BE49-F238E27FC236}">
              <a16:creationId xmlns:a16="http://schemas.microsoft.com/office/drawing/2014/main" id="{E913D7BC-BEB2-4CAA-B5E6-94A947FFC017}"/>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66" name="TextBox 73">
          <a:extLst>
            <a:ext uri="{FF2B5EF4-FFF2-40B4-BE49-F238E27FC236}">
              <a16:creationId xmlns:a16="http://schemas.microsoft.com/office/drawing/2014/main" id="{397C007C-955A-4C61-B1C0-A734B05F91C5}"/>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67" name="TextBox 74">
          <a:extLst>
            <a:ext uri="{FF2B5EF4-FFF2-40B4-BE49-F238E27FC236}">
              <a16:creationId xmlns:a16="http://schemas.microsoft.com/office/drawing/2014/main" id="{3ACD5141-1481-43CB-98C6-BAE095DF0F45}"/>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68" name="TextBox 75">
          <a:extLst>
            <a:ext uri="{FF2B5EF4-FFF2-40B4-BE49-F238E27FC236}">
              <a16:creationId xmlns:a16="http://schemas.microsoft.com/office/drawing/2014/main" id="{D120D7B3-BD86-4D08-9911-72E53918F03A}"/>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69" name="TextBox 1">
          <a:extLst>
            <a:ext uri="{FF2B5EF4-FFF2-40B4-BE49-F238E27FC236}">
              <a16:creationId xmlns:a16="http://schemas.microsoft.com/office/drawing/2014/main" id="{C3D7EAEE-C475-4EA5-9448-C4E5D6840861}"/>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70" name="TextBox 74">
          <a:extLst>
            <a:ext uri="{FF2B5EF4-FFF2-40B4-BE49-F238E27FC236}">
              <a16:creationId xmlns:a16="http://schemas.microsoft.com/office/drawing/2014/main" id="{301F138E-863D-4EE7-B24B-38E3200AD44B}"/>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71" name="TextBox 75">
          <a:extLst>
            <a:ext uri="{FF2B5EF4-FFF2-40B4-BE49-F238E27FC236}">
              <a16:creationId xmlns:a16="http://schemas.microsoft.com/office/drawing/2014/main" id="{5D9EAD36-1444-45A5-AE50-DCB938925AD5}"/>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72" name="TextBox 1">
          <a:extLst>
            <a:ext uri="{FF2B5EF4-FFF2-40B4-BE49-F238E27FC236}">
              <a16:creationId xmlns:a16="http://schemas.microsoft.com/office/drawing/2014/main" id="{A90E8CCE-73F2-4EC6-8EB5-4C63804E1362}"/>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73" name="TextBox 74">
          <a:extLst>
            <a:ext uri="{FF2B5EF4-FFF2-40B4-BE49-F238E27FC236}">
              <a16:creationId xmlns:a16="http://schemas.microsoft.com/office/drawing/2014/main" id="{56671793-946D-4C54-B68F-906882636AE7}"/>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74" name="TextBox 75">
          <a:extLst>
            <a:ext uri="{FF2B5EF4-FFF2-40B4-BE49-F238E27FC236}">
              <a16:creationId xmlns:a16="http://schemas.microsoft.com/office/drawing/2014/main" id="{7EFE2FC0-1739-422E-9895-CAD3FC45075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75" name="TextBox 1">
          <a:extLst>
            <a:ext uri="{FF2B5EF4-FFF2-40B4-BE49-F238E27FC236}">
              <a16:creationId xmlns:a16="http://schemas.microsoft.com/office/drawing/2014/main" id="{4D9ED98B-D86F-4B07-84A7-D16A0D9B1DD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76" name="TextBox 74">
          <a:extLst>
            <a:ext uri="{FF2B5EF4-FFF2-40B4-BE49-F238E27FC236}">
              <a16:creationId xmlns:a16="http://schemas.microsoft.com/office/drawing/2014/main" id="{EF088AA6-0D2A-4286-88D8-444B544C7EB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77" name="TextBox 75">
          <a:extLst>
            <a:ext uri="{FF2B5EF4-FFF2-40B4-BE49-F238E27FC236}">
              <a16:creationId xmlns:a16="http://schemas.microsoft.com/office/drawing/2014/main" id="{29DD467D-EA8F-412F-AF63-73FFF95BFD0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78" name="TextBox 1">
          <a:extLst>
            <a:ext uri="{FF2B5EF4-FFF2-40B4-BE49-F238E27FC236}">
              <a16:creationId xmlns:a16="http://schemas.microsoft.com/office/drawing/2014/main" id="{AFF60620-6CDD-4216-B2EB-23329538D38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79" name="TextBox 74">
          <a:extLst>
            <a:ext uri="{FF2B5EF4-FFF2-40B4-BE49-F238E27FC236}">
              <a16:creationId xmlns:a16="http://schemas.microsoft.com/office/drawing/2014/main" id="{43DC0682-BC39-42DB-B8C8-8FFFAAE62762}"/>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80" name="TextBox 75">
          <a:extLst>
            <a:ext uri="{FF2B5EF4-FFF2-40B4-BE49-F238E27FC236}">
              <a16:creationId xmlns:a16="http://schemas.microsoft.com/office/drawing/2014/main" id="{87F5270E-6601-46C4-9E6B-132ADF3C09F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81" name="TextBox 1">
          <a:extLst>
            <a:ext uri="{FF2B5EF4-FFF2-40B4-BE49-F238E27FC236}">
              <a16:creationId xmlns:a16="http://schemas.microsoft.com/office/drawing/2014/main" id="{DA207627-7C88-4DB2-ADC8-5FDDCC77B03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82" name="TextBox 74">
          <a:extLst>
            <a:ext uri="{FF2B5EF4-FFF2-40B4-BE49-F238E27FC236}">
              <a16:creationId xmlns:a16="http://schemas.microsoft.com/office/drawing/2014/main" id="{7DCF445B-193F-4428-B138-D2FC93F7A7A3}"/>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83" name="TextBox 75">
          <a:extLst>
            <a:ext uri="{FF2B5EF4-FFF2-40B4-BE49-F238E27FC236}">
              <a16:creationId xmlns:a16="http://schemas.microsoft.com/office/drawing/2014/main" id="{A9A5572A-7F51-41E7-A51F-43FFC252C1B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84" name="TextBox 1">
          <a:extLst>
            <a:ext uri="{FF2B5EF4-FFF2-40B4-BE49-F238E27FC236}">
              <a16:creationId xmlns:a16="http://schemas.microsoft.com/office/drawing/2014/main" id="{353EC14D-845F-4B54-A232-21F4E2181123}"/>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85" name="TextBox 74">
          <a:extLst>
            <a:ext uri="{FF2B5EF4-FFF2-40B4-BE49-F238E27FC236}">
              <a16:creationId xmlns:a16="http://schemas.microsoft.com/office/drawing/2014/main" id="{5745B7BB-BE1D-4E20-9AFF-F7DB80D3F0BF}"/>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86" name="TextBox 75">
          <a:extLst>
            <a:ext uri="{FF2B5EF4-FFF2-40B4-BE49-F238E27FC236}">
              <a16:creationId xmlns:a16="http://schemas.microsoft.com/office/drawing/2014/main" id="{1E5D9228-0B4E-4194-AB66-CD03E1232171}"/>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87" name="TextBox 1">
          <a:extLst>
            <a:ext uri="{FF2B5EF4-FFF2-40B4-BE49-F238E27FC236}">
              <a16:creationId xmlns:a16="http://schemas.microsoft.com/office/drawing/2014/main" id="{39E4D471-FF46-4C57-B158-548A9D1BD7EF}"/>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88" name="TextBox 74">
          <a:extLst>
            <a:ext uri="{FF2B5EF4-FFF2-40B4-BE49-F238E27FC236}">
              <a16:creationId xmlns:a16="http://schemas.microsoft.com/office/drawing/2014/main" id="{6F0D529D-6E11-4A18-AE57-7010FCE3B76D}"/>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89" name="TextBox 75">
          <a:extLst>
            <a:ext uri="{FF2B5EF4-FFF2-40B4-BE49-F238E27FC236}">
              <a16:creationId xmlns:a16="http://schemas.microsoft.com/office/drawing/2014/main" id="{010F9178-C76D-4408-B262-EB5FB90FF64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90" name="TextBox 1">
          <a:extLst>
            <a:ext uri="{FF2B5EF4-FFF2-40B4-BE49-F238E27FC236}">
              <a16:creationId xmlns:a16="http://schemas.microsoft.com/office/drawing/2014/main" id="{9EDB899C-51CF-413D-8B86-8B7A85E4A609}"/>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91" name="TextBox 74">
          <a:extLst>
            <a:ext uri="{FF2B5EF4-FFF2-40B4-BE49-F238E27FC236}">
              <a16:creationId xmlns:a16="http://schemas.microsoft.com/office/drawing/2014/main" id="{ACD14ECE-8F35-4AD6-B428-BE7EC128BBF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92" name="TextBox 75">
          <a:extLst>
            <a:ext uri="{FF2B5EF4-FFF2-40B4-BE49-F238E27FC236}">
              <a16:creationId xmlns:a16="http://schemas.microsoft.com/office/drawing/2014/main" id="{D4C9A19E-1F7C-4412-B44D-D19CC6DC99E5}"/>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93" name="TextBox 1">
          <a:extLst>
            <a:ext uri="{FF2B5EF4-FFF2-40B4-BE49-F238E27FC236}">
              <a16:creationId xmlns:a16="http://schemas.microsoft.com/office/drawing/2014/main" id="{50BE66B2-FE6D-4247-973C-031B0489D9D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94" name="TextBox 74">
          <a:extLst>
            <a:ext uri="{FF2B5EF4-FFF2-40B4-BE49-F238E27FC236}">
              <a16:creationId xmlns:a16="http://schemas.microsoft.com/office/drawing/2014/main" id="{DCDE46D7-D532-40A1-BE27-D4996D3E8F6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95" name="TextBox 75">
          <a:extLst>
            <a:ext uri="{FF2B5EF4-FFF2-40B4-BE49-F238E27FC236}">
              <a16:creationId xmlns:a16="http://schemas.microsoft.com/office/drawing/2014/main" id="{BA50F795-90D2-41AB-AD9A-6BE2EBA1807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896" name="TextBox 73">
          <a:extLst>
            <a:ext uri="{FF2B5EF4-FFF2-40B4-BE49-F238E27FC236}">
              <a16:creationId xmlns:a16="http://schemas.microsoft.com/office/drawing/2014/main" id="{BCD12E69-92BA-48B9-9D62-8042CDB12750}"/>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97" name="TextBox 1">
          <a:extLst>
            <a:ext uri="{FF2B5EF4-FFF2-40B4-BE49-F238E27FC236}">
              <a16:creationId xmlns:a16="http://schemas.microsoft.com/office/drawing/2014/main" id="{6F3D2752-706B-425E-8E71-F99E2CDC1FF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98" name="TextBox 74">
          <a:extLst>
            <a:ext uri="{FF2B5EF4-FFF2-40B4-BE49-F238E27FC236}">
              <a16:creationId xmlns:a16="http://schemas.microsoft.com/office/drawing/2014/main" id="{F460568F-9BC3-4DF3-88BE-F0DE46C58A5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899" name="TextBox 75">
          <a:extLst>
            <a:ext uri="{FF2B5EF4-FFF2-40B4-BE49-F238E27FC236}">
              <a16:creationId xmlns:a16="http://schemas.microsoft.com/office/drawing/2014/main" id="{A3A96548-9D28-4FFF-BBA0-C94AE13278F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00" name="TextBox 1">
          <a:extLst>
            <a:ext uri="{FF2B5EF4-FFF2-40B4-BE49-F238E27FC236}">
              <a16:creationId xmlns:a16="http://schemas.microsoft.com/office/drawing/2014/main" id="{995737F8-8E51-4849-BB5E-2F092D7F68C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01" name="TextBox 74">
          <a:extLst>
            <a:ext uri="{FF2B5EF4-FFF2-40B4-BE49-F238E27FC236}">
              <a16:creationId xmlns:a16="http://schemas.microsoft.com/office/drawing/2014/main" id="{4EED0612-E71F-411B-9147-CED7A41574C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02" name="TextBox 75">
          <a:extLst>
            <a:ext uri="{FF2B5EF4-FFF2-40B4-BE49-F238E27FC236}">
              <a16:creationId xmlns:a16="http://schemas.microsoft.com/office/drawing/2014/main" id="{562EA651-BF7F-4C9A-B37A-C7D04AE4FC6F}"/>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03" name="TextBox 1">
          <a:extLst>
            <a:ext uri="{FF2B5EF4-FFF2-40B4-BE49-F238E27FC236}">
              <a16:creationId xmlns:a16="http://schemas.microsoft.com/office/drawing/2014/main" id="{CC442CC3-2254-433B-85B7-0E9F67CB0E9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04" name="TextBox 74">
          <a:extLst>
            <a:ext uri="{FF2B5EF4-FFF2-40B4-BE49-F238E27FC236}">
              <a16:creationId xmlns:a16="http://schemas.microsoft.com/office/drawing/2014/main" id="{D3B51996-060A-4CB2-9EDF-C8E3F567652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05" name="TextBox 75">
          <a:extLst>
            <a:ext uri="{FF2B5EF4-FFF2-40B4-BE49-F238E27FC236}">
              <a16:creationId xmlns:a16="http://schemas.microsoft.com/office/drawing/2014/main" id="{EAC70EC2-D93F-4D44-8483-5E53494174F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06" name="TextBox 1">
          <a:extLst>
            <a:ext uri="{FF2B5EF4-FFF2-40B4-BE49-F238E27FC236}">
              <a16:creationId xmlns:a16="http://schemas.microsoft.com/office/drawing/2014/main" id="{03232D5C-E706-4ED7-A3DE-9D769C326C1F}"/>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07" name="TextBox 74">
          <a:extLst>
            <a:ext uri="{FF2B5EF4-FFF2-40B4-BE49-F238E27FC236}">
              <a16:creationId xmlns:a16="http://schemas.microsoft.com/office/drawing/2014/main" id="{EBC4727C-B79E-49F5-99AC-4FDD2CF83FD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08" name="TextBox 75">
          <a:extLst>
            <a:ext uri="{FF2B5EF4-FFF2-40B4-BE49-F238E27FC236}">
              <a16:creationId xmlns:a16="http://schemas.microsoft.com/office/drawing/2014/main" id="{F6DB2CD5-6158-4142-8386-4510B86624E3}"/>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09" name="TextBox 1">
          <a:extLst>
            <a:ext uri="{FF2B5EF4-FFF2-40B4-BE49-F238E27FC236}">
              <a16:creationId xmlns:a16="http://schemas.microsoft.com/office/drawing/2014/main" id="{04E9F54D-8097-4499-92A7-982B64903034}"/>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10" name="TextBox 74">
          <a:extLst>
            <a:ext uri="{FF2B5EF4-FFF2-40B4-BE49-F238E27FC236}">
              <a16:creationId xmlns:a16="http://schemas.microsoft.com/office/drawing/2014/main" id="{12AA065A-6988-48A6-8F19-36547408A7E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11" name="TextBox 75">
          <a:extLst>
            <a:ext uri="{FF2B5EF4-FFF2-40B4-BE49-F238E27FC236}">
              <a16:creationId xmlns:a16="http://schemas.microsoft.com/office/drawing/2014/main" id="{B399BE8E-6617-4106-A3E5-8C6BD946A491}"/>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12" name="TextBox 1">
          <a:extLst>
            <a:ext uri="{FF2B5EF4-FFF2-40B4-BE49-F238E27FC236}">
              <a16:creationId xmlns:a16="http://schemas.microsoft.com/office/drawing/2014/main" id="{6DC2061E-090E-49B5-81BC-9E312C6F2378}"/>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13" name="TextBox 74">
          <a:extLst>
            <a:ext uri="{FF2B5EF4-FFF2-40B4-BE49-F238E27FC236}">
              <a16:creationId xmlns:a16="http://schemas.microsoft.com/office/drawing/2014/main" id="{96514DDF-E9B6-4A54-A451-C7089305F1E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14" name="TextBox 75">
          <a:extLst>
            <a:ext uri="{FF2B5EF4-FFF2-40B4-BE49-F238E27FC236}">
              <a16:creationId xmlns:a16="http://schemas.microsoft.com/office/drawing/2014/main" id="{74520DA7-9D6B-4C08-A9F7-7C6FE3A93B2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915" name="TextBox 1">
          <a:extLst>
            <a:ext uri="{FF2B5EF4-FFF2-40B4-BE49-F238E27FC236}">
              <a16:creationId xmlns:a16="http://schemas.microsoft.com/office/drawing/2014/main" id="{CA48243F-F666-4C11-9BEE-DBB261DBD3F6}"/>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916" name="TextBox 73">
          <a:extLst>
            <a:ext uri="{FF2B5EF4-FFF2-40B4-BE49-F238E27FC236}">
              <a16:creationId xmlns:a16="http://schemas.microsoft.com/office/drawing/2014/main" id="{4C9C3280-E508-4C3F-B31E-00925DF642D5}"/>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917" name="TextBox 74">
          <a:extLst>
            <a:ext uri="{FF2B5EF4-FFF2-40B4-BE49-F238E27FC236}">
              <a16:creationId xmlns:a16="http://schemas.microsoft.com/office/drawing/2014/main" id="{73903427-B1E6-4BC8-92B5-FCD9075297C5}"/>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918" name="TextBox 75">
          <a:extLst>
            <a:ext uri="{FF2B5EF4-FFF2-40B4-BE49-F238E27FC236}">
              <a16:creationId xmlns:a16="http://schemas.microsoft.com/office/drawing/2014/main" id="{89C78248-6611-48B7-931D-D7BCB166E945}"/>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919" name="TextBox 1">
          <a:extLst>
            <a:ext uri="{FF2B5EF4-FFF2-40B4-BE49-F238E27FC236}">
              <a16:creationId xmlns:a16="http://schemas.microsoft.com/office/drawing/2014/main" id="{FCC99976-3FD5-4B8F-84FE-7451FE06E36F}"/>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920" name="TextBox 74">
          <a:extLst>
            <a:ext uri="{FF2B5EF4-FFF2-40B4-BE49-F238E27FC236}">
              <a16:creationId xmlns:a16="http://schemas.microsoft.com/office/drawing/2014/main" id="{1D4FC384-F61A-4B79-9DBE-E472E11A0C2D}"/>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921" name="TextBox 75">
          <a:extLst>
            <a:ext uri="{FF2B5EF4-FFF2-40B4-BE49-F238E27FC236}">
              <a16:creationId xmlns:a16="http://schemas.microsoft.com/office/drawing/2014/main" id="{410B50CA-0419-41BE-9444-E7B791744A59}"/>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922" name="TextBox 1">
          <a:extLst>
            <a:ext uri="{FF2B5EF4-FFF2-40B4-BE49-F238E27FC236}">
              <a16:creationId xmlns:a16="http://schemas.microsoft.com/office/drawing/2014/main" id="{6C03202C-3C27-4E5C-8328-2D03D9109193}"/>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923" name="TextBox 74">
          <a:extLst>
            <a:ext uri="{FF2B5EF4-FFF2-40B4-BE49-F238E27FC236}">
              <a16:creationId xmlns:a16="http://schemas.microsoft.com/office/drawing/2014/main" id="{2DADC1D6-ABB3-43D4-9852-834BE29F4847}"/>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924" name="TextBox 75">
          <a:extLst>
            <a:ext uri="{FF2B5EF4-FFF2-40B4-BE49-F238E27FC236}">
              <a16:creationId xmlns:a16="http://schemas.microsoft.com/office/drawing/2014/main" id="{024C217A-4A51-402C-99C8-91E4E38518B1}"/>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25" name="TextBox 1">
          <a:extLst>
            <a:ext uri="{FF2B5EF4-FFF2-40B4-BE49-F238E27FC236}">
              <a16:creationId xmlns:a16="http://schemas.microsoft.com/office/drawing/2014/main" id="{D22021FF-428B-4204-8129-4B923F705D6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26" name="TextBox 74">
          <a:extLst>
            <a:ext uri="{FF2B5EF4-FFF2-40B4-BE49-F238E27FC236}">
              <a16:creationId xmlns:a16="http://schemas.microsoft.com/office/drawing/2014/main" id="{7BD50482-EC1A-48B9-A384-DC6FC8EDE5F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27" name="TextBox 75">
          <a:extLst>
            <a:ext uri="{FF2B5EF4-FFF2-40B4-BE49-F238E27FC236}">
              <a16:creationId xmlns:a16="http://schemas.microsoft.com/office/drawing/2014/main" id="{4C7DE135-1B21-4BF0-86B0-52AD8CBC226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28" name="TextBox 1">
          <a:extLst>
            <a:ext uri="{FF2B5EF4-FFF2-40B4-BE49-F238E27FC236}">
              <a16:creationId xmlns:a16="http://schemas.microsoft.com/office/drawing/2014/main" id="{CEB45A76-8FE0-4C75-AA96-B428CD008B3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29" name="TextBox 74">
          <a:extLst>
            <a:ext uri="{FF2B5EF4-FFF2-40B4-BE49-F238E27FC236}">
              <a16:creationId xmlns:a16="http://schemas.microsoft.com/office/drawing/2014/main" id="{E882A385-C345-4F13-902B-43CA9604A92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30" name="TextBox 75">
          <a:extLst>
            <a:ext uri="{FF2B5EF4-FFF2-40B4-BE49-F238E27FC236}">
              <a16:creationId xmlns:a16="http://schemas.microsoft.com/office/drawing/2014/main" id="{2951CAD9-7276-44D5-BC1D-E3E96561845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31" name="TextBox 1">
          <a:extLst>
            <a:ext uri="{FF2B5EF4-FFF2-40B4-BE49-F238E27FC236}">
              <a16:creationId xmlns:a16="http://schemas.microsoft.com/office/drawing/2014/main" id="{9433CCCF-200A-4103-B2CD-C4967AC9A5F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32" name="TextBox 74">
          <a:extLst>
            <a:ext uri="{FF2B5EF4-FFF2-40B4-BE49-F238E27FC236}">
              <a16:creationId xmlns:a16="http://schemas.microsoft.com/office/drawing/2014/main" id="{AC793AEE-FCA7-4880-8BAA-1B4F14B8E34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33" name="TextBox 75">
          <a:extLst>
            <a:ext uri="{FF2B5EF4-FFF2-40B4-BE49-F238E27FC236}">
              <a16:creationId xmlns:a16="http://schemas.microsoft.com/office/drawing/2014/main" id="{EAA72736-A92B-4B2C-B895-39341A5DDD8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34" name="TextBox 1">
          <a:extLst>
            <a:ext uri="{FF2B5EF4-FFF2-40B4-BE49-F238E27FC236}">
              <a16:creationId xmlns:a16="http://schemas.microsoft.com/office/drawing/2014/main" id="{EF87DEA5-D6DE-4667-9490-B1633283444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35" name="TextBox 74">
          <a:extLst>
            <a:ext uri="{FF2B5EF4-FFF2-40B4-BE49-F238E27FC236}">
              <a16:creationId xmlns:a16="http://schemas.microsoft.com/office/drawing/2014/main" id="{2BE56368-1F4F-4DAD-A2C5-DF7D3730CBE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36" name="TextBox 75">
          <a:extLst>
            <a:ext uri="{FF2B5EF4-FFF2-40B4-BE49-F238E27FC236}">
              <a16:creationId xmlns:a16="http://schemas.microsoft.com/office/drawing/2014/main" id="{EB40E0E9-2728-40A7-AAE6-23BA5312C811}"/>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37" name="TextBox 1">
          <a:extLst>
            <a:ext uri="{FF2B5EF4-FFF2-40B4-BE49-F238E27FC236}">
              <a16:creationId xmlns:a16="http://schemas.microsoft.com/office/drawing/2014/main" id="{AFCA0DEF-5442-424C-9AA8-335B80F194B2}"/>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38" name="TextBox 74">
          <a:extLst>
            <a:ext uri="{FF2B5EF4-FFF2-40B4-BE49-F238E27FC236}">
              <a16:creationId xmlns:a16="http://schemas.microsoft.com/office/drawing/2014/main" id="{26B1EDA2-F6BE-4DBF-A09A-38D5A30BE7C1}"/>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39" name="TextBox 75">
          <a:extLst>
            <a:ext uri="{FF2B5EF4-FFF2-40B4-BE49-F238E27FC236}">
              <a16:creationId xmlns:a16="http://schemas.microsoft.com/office/drawing/2014/main" id="{1D092634-EBB0-4BF4-8A68-D543BFAEAA2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40" name="TextBox 1">
          <a:extLst>
            <a:ext uri="{FF2B5EF4-FFF2-40B4-BE49-F238E27FC236}">
              <a16:creationId xmlns:a16="http://schemas.microsoft.com/office/drawing/2014/main" id="{8A4DA4A8-CBAF-4313-B174-305EACF4343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41" name="TextBox 74">
          <a:extLst>
            <a:ext uri="{FF2B5EF4-FFF2-40B4-BE49-F238E27FC236}">
              <a16:creationId xmlns:a16="http://schemas.microsoft.com/office/drawing/2014/main" id="{EC164D02-56FD-45CD-BCE0-F7781DD519B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42" name="TextBox 75">
          <a:extLst>
            <a:ext uri="{FF2B5EF4-FFF2-40B4-BE49-F238E27FC236}">
              <a16:creationId xmlns:a16="http://schemas.microsoft.com/office/drawing/2014/main" id="{AAC03228-496E-4D45-93B4-18850783AAF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43" name="TextBox 1">
          <a:extLst>
            <a:ext uri="{FF2B5EF4-FFF2-40B4-BE49-F238E27FC236}">
              <a16:creationId xmlns:a16="http://schemas.microsoft.com/office/drawing/2014/main" id="{C6E047F7-803C-405B-95A0-5761028C1F5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44" name="TextBox 74">
          <a:extLst>
            <a:ext uri="{FF2B5EF4-FFF2-40B4-BE49-F238E27FC236}">
              <a16:creationId xmlns:a16="http://schemas.microsoft.com/office/drawing/2014/main" id="{5705360D-8036-4805-80E3-C466D1915C7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45" name="TextBox 75">
          <a:extLst>
            <a:ext uri="{FF2B5EF4-FFF2-40B4-BE49-F238E27FC236}">
              <a16:creationId xmlns:a16="http://schemas.microsoft.com/office/drawing/2014/main" id="{371959A6-DB3E-4A5E-AC24-A054F5A8AD3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46" name="TextBox 73">
          <a:extLst>
            <a:ext uri="{FF2B5EF4-FFF2-40B4-BE49-F238E27FC236}">
              <a16:creationId xmlns:a16="http://schemas.microsoft.com/office/drawing/2014/main" id="{7FE940BA-A053-4E33-AEB1-F872CB1210C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47" name="TextBox 1">
          <a:extLst>
            <a:ext uri="{FF2B5EF4-FFF2-40B4-BE49-F238E27FC236}">
              <a16:creationId xmlns:a16="http://schemas.microsoft.com/office/drawing/2014/main" id="{792E54B1-5240-4857-947C-1DF43E3E21B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48" name="TextBox 74">
          <a:extLst>
            <a:ext uri="{FF2B5EF4-FFF2-40B4-BE49-F238E27FC236}">
              <a16:creationId xmlns:a16="http://schemas.microsoft.com/office/drawing/2014/main" id="{873A1BF8-42E3-4E2C-AF2C-7C997032839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49" name="TextBox 75">
          <a:extLst>
            <a:ext uri="{FF2B5EF4-FFF2-40B4-BE49-F238E27FC236}">
              <a16:creationId xmlns:a16="http://schemas.microsoft.com/office/drawing/2014/main" id="{31EA3C7D-4E34-4B1E-9C07-38C8D972091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50" name="TextBox 1">
          <a:extLst>
            <a:ext uri="{FF2B5EF4-FFF2-40B4-BE49-F238E27FC236}">
              <a16:creationId xmlns:a16="http://schemas.microsoft.com/office/drawing/2014/main" id="{FBEF5143-5622-4C58-AA15-6981DDAB1FD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51" name="TextBox 74">
          <a:extLst>
            <a:ext uri="{FF2B5EF4-FFF2-40B4-BE49-F238E27FC236}">
              <a16:creationId xmlns:a16="http://schemas.microsoft.com/office/drawing/2014/main" id="{28DDFA7F-F638-4BA5-9A81-C5AE886F35E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52" name="TextBox 75">
          <a:extLst>
            <a:ext uri="{FF2B5EF4-FFF2-40B4-BE49-F238E27FC236}">
              <a16:creationId xmlns:a16="http://schemas.microsoft.com/office/drawing/2014/main" id="{FEE23211-7C4F-4023-A168-291B8DD2AF4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53" name="TextBox 1">
          <a:extLst>
            <a:ext uri="{FF2B5EF4-FFF2-40B4-BE49-F238E27FC236}">
              <a16:creationId xmlns:a16="http://schemas.microsoft.com/office/drawing/2014/main" id="{4742FB9F-AE4A-4C6F-B953-26FD3DA077E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54" name="TextBox 74">
          <a:extLst>
            <a:ext uri="{FF2B5EF4-FFF2-40B4-BE49-F238E27FC236}">
              <a16:creationId xmlns:a16="http://schemas.microsoft.com/office/drawing/2014/main" id="{6663ADC3-A830-4B3A-BAD1-6B33E01E0F4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55" name="TextBox 75">
          <a:extLst>
            <a:ext uri="{FF2B5EF4-FFF2-40B4-BE49-F238E27FC236}">
              <a16:creationId xmlns:a16="http://schemas.microsoft.com/office/drawing/2014/main" id="{FF609E77-19E9-412D-9331-1490DD9ED5B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56" name="TextBox 1">
          <a:extLst>
            <a:ext uri="{FF2B5EF4-FFF2-40B4-BE49-F238E27FC236}">
              <a16:creationId xmlns:a16="http://schemas.microsoft.com/office/drawing/2014/main" id="{F2379ED8-E174-4938-AEE2-60243460242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57" name="TextBox 74">
          <a:extLst>
            <a:ext uri="{FF2B5EF4-FFF2-40B4-BE49-F238E27FC236}">
              <a16:creationId xmlns:a16="http://schemas.microsoft.com/office/drawing/2014/main" id="{6DD866A1-1710-42AF-9716-DC76161F471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58" name="TextBox 75">
          <a:extLst>
            <a:ext uri="{FF2B5EF4-FFF2-40B4-BE49-F238E27FC236}">
              <a16:creationId xmlns:a16="http://schemas.microsoft.com/office/drawing/2014/main" id="{E1EB0060-7AFE-4F6B-BC08-07E4669E0FF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59" name="TextBox 1">
          <a:extLst>
            <a:ext uri="{FF2B5EF4-FFF2-40B4-BE49-F238E27FC236}">
              <a16:creationId xmlns:a16="http://schemas.microsoft.com/office/drawing/2014/main" id="{1FC7D6E8-A769-40E8-9053-441EA8FB6AD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60" name="TextBox 74">
          <a:extLst>
            <a:ext uri="{FF2B5EF4-FFF2-40B4-BE49-F238E27FC236}">
              <a16:creationId xmlns:a16="http://schemas.microsoft.com/office/drawing/2014/main" id="{76FB52E7-EF6E-4213-BB47-3979B2B7880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61" name="TextBox 75">
          <a:extLst>
            <a:ext uri="{FF2B5EF4-FFF2-40B4-BE49-F238E27FC236}">
              <a16:creationId xmlns:a16="http://schemas.microsoft.com/office/drawing/2014/main" id="{AF0C916B-1263-4D10-AC27-08A4F2C5A43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62" name="TextBox 1">
          <a:extLst>
            <a:ext uri="{FF2B5EF4-FFF2-40B4-BE49-F238E27FC236}">
              <a16:creationId xmlns:a16="http://schemas.microsoft.com/office/drawing/2014/main" id="{38180905-BB3B-4F39-9E9F-9314A48A279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63" name="TextBox 74">
          <a:extLst>
            <a:ext uri="{FF2B5EF4-FFF2-40B4-BE49-F238E27FC236}">
              <a16:creationId xmlns:a16="http://schemas.microsoft.com/office/drawing/2014/main" id="{492854EF-E871-4FF8-BF29-2E502E96087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64" name="TextBox 75">
          <a:extLst>
            <a:ext uri="{FF2B5EF4-FFF2-40B4-BE49-F238E27FC236}">
              <a16:creationId xmlns:a16="http://schemas.microsoft.com/office/drawing/2014/main" id="{69581BF4-D0EB-4DCF-8B84-8B7E19FEC498}"/>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65" name="TextBox 1">
          <a:extLst>
            <a:ext uri="{FF2B5EF4-FFF2-40B4-BE49-F238E27FC236}">
              <a16:creationId xmlns:a16="http://schemas.microsoft.com/office/drawing/2014/main" id="{4C0E3B20-BB94-44E4-A99C-703623211237}"/>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66" name="TextBox 73">
          <a:extLst>
            <a:ext uri="{FF2B5EF4-FFF2-40B4-BE49-F238E27FC236}">
              <a16:creationId xmlns:a16="http://schemas.microsoft.com/office/drawing/2014/main" id="{B873513C-BD6C-4AED-BED7-143C0817561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67" name="TextBox 74">
          <a:extLst>
            <a:ext uri="{FF2B5EF4-FFF2-40B4-BE49-F238E27FC236}">
              <a16:creationId xmlns:a16="http://schemas.microsoft.com/office/drawing/2014/main" id="{62AFB282-E776-43AE-AEBC-841B5C37B7B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68" name="TextBox 75">
          <a:extLst>
            <a:ext uri="{FF2B5EF4-FFF2-40B4-BE49-F238E27FC236}">
              <a16:creationId xmlns:a16="http://schemas.microsoft.com/office/drawing/2014/main" id="{41240597-E1F4-4F79-B678-273D6E79148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69" name="TextBox 1">
          <a:extLst>
            <a:ext uri="{FF2B5EF4-FFF2-40B4-BE49-F238E27FC236}">
              <a16:creationId xmlns:a16="http://schemas.microsoft.com/office/drawing/2014/main" id="{4E35C9E1-4DAC-4FDF-9126-EB54DE29D43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70" name="TextBox 74">
          <a:extLst>
            <a:ext uri="{FF2B5EF4-FFF2-40B4-BE49-F238E27FC236}">
              <a16:creationId xmlns:a16="http://schemas.microsoft.com/office/drawing/2014/main" id="{CAA72165-5EC0-4F85-B09F-A2AC07A830C1}"/>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71" name="TextBox 75">
          <a:extLst>
            <a:ext uri="{FF2B5EF4-FFF2-40B4-BE49-F238E27FC236}">
              <a16:creationId xmlns:a16="http://schemas.microsoft.com/office/drawing/2014/main" id="{2E8588F8-0A0E-4E95-A153-9026C3E35DA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72" name="TextBox 1">
          <a:extLst>
            <a:ext uri="{FF2B5EF4-FFF2-40B4-BE49-F238E27FC236}">
              <a16:creationId xmlns:a16="http://schemas.microsoft.com/office/drawing/2014/main" id="{CDD38F89-0328-4EC6-A64F-EB1969FDD469}"/>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73" name="TextBox 74">
          <a:extLst>
            <a:ext uri="{FF2B5EF4-FFF2-40B4-BE49-F238E27FC236}">
              <a16:creationId xmlns:a16="http://schemas.microsoft.com/office/drawing/2014/main" id="{ACBB1ED7-10FD-44CC-85AD-3D0969B00B1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74" name="TextBox 75">
          <a:extLst>
            <a:ext uri="{FF2B5EF4-FFF2-40B4-BE49-F238E27FC236}">
              <a16:creationId xmlns:a16="http://schemas.microsoft.com/office/drawing/2014/main" id="{F8B45200-2191-4021-96A6-667EDAAD7DE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75" name="TextBox 1">
          <a:extLst>
            <a:ext uri="{FF2B5EF4-FFF2-40B4-BE49-F238E27FC236}">
              <a16:creationId xmlns:a16="http://schemas.microsoft.com/office/drawing/2014/main" id="{AAB7CBEE-E618-4FB6-AEA4-40F28999BD4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76" name="TextBox 74">
          <a:extLst>
            <a:ext uri="{FF2B5EF4-FFF2-40B4-BE49-F238E27FC236}">
              <a16:creationId xmlns:a16="http://schemas.microsoft.com/office/drawing/2014/main" id="{228C1217-1FCD-4ACC-A31B-D81B974A4B0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77" name="TextBox 75">
          <a:extLst>
            <a:ext uri="{FF2B5EF4-FFF2-40B4-BE49-F238E27FC236}">
              <a16:creationId xmlns:a16="http://schemas.microsoft.com/office/drawing/2014/main" id="{1D7D4C15-309A-4CC1-8D47-8AC43184E48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78" name="TextBox 1">
          <a:extLst>
            <a:ext uri="{FF2B5EF4-FFF2-40B4-BE49-F238E27FC236}">
              <a16:creationId xmlns:a16="http://schemas.microsoft.com/office/drawing/2014/main" id="{05CD57FA-01B0-4404-B6B4-25767A66B18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79" name="TextBox 74">
          <a:extLst>
            <a:ext uri="{FF2B5EF4-FFF2-40B4-BE49-F238E27FC236}">
              <a16:creationId xmlns:a16="http://schemas.microsoft.com/office/drawing/2014/main" id="{3079F81D-7CF6-471E-8CAF-45DAF8346EC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80" name="TextBox 75">
          <a:extLst>
            <a:ext uri="{FF2B5EF4-FFF2-40B4-BE49-F238E27FC236}">
              <a16:creationId xmlns:a16="http://schemas.microsoft.com/office/drawing/2014/main" id="{F65BD90D-1282-4283-9C6D-8DAF30405DE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81" name="TextBox 1">
          <a:extLst>
            <a:ext uri="{FF2B5EF4-FFF2-40B4-BE49-F238E27FC236}">
              <a16:creationId xmlns:a16="http://schemas.microsoft.com/office/drawing/2014/main" id="{4AC973DA-FE46-438F-9993-C0B1CFB5D608}"/>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82" name="TextBox 74">
          <a:extLst>
            <a:ext uri="{FF2B5EF4-FFF2-40B4-BE49-F238E27FC236}">
              <a16:creationId xmlns:a16="http://schemas.microsoft.com/office/drawing/2014/main" id="{370282F7-BFEB-4F48-B37B-8B43CAADBE4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83" name="TextBox 75">
          <a:extLst>
            <a:ext uri="{FF2B5EF4-FFF2-40B4-BE49-F238E27FC236}">
              <a16:creationId xmlns:a16="http://schemas.microsoft.com/office/drawing/2014/main" id="{49BE07FF-3FDE-494C-8087-37DB412DDD2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84" name="TextBox 1">
          <a:extLst>
            <a:ext uri="{FF2B5EF4-FFF2-40B4-BE49-F238E27FC236}">
              <a16:creationId xmlns:a16="http://schemas.microsoft.com/office/drawing/2014/main" id="{F88ABD41-4944-49D4-9B08-4C63AE69DBF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85" name="TextBox 74">
          <a:extLst>
            <a:ext uri="{FF2B5EF4-FFF2-40B4-BE49-F238E27FC236}">
              <a16:creationId xmlns:a16="http://schemas.microsoft.com/office/drawing/2014/main" id="{C1BC9491-8393-4912-9872-7822A1B2C83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86" name="TextBox 75">
          <a:extLst>
            <a:ext uri="{FF2B5EF4-FFF2-40B4-BE49-F238E27FC236}">
              <a16:creationId xmlns:a16="http://schemas.microsoft.com/office/drawing/2014/main" id="{2E1D9DAF-ACB7-489B-9892-6CAF313F505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87" name="TextBox 1">
          <a:extLst>
            <a:ext uri="{FF2B5EF4-FFF2-40B4-BE49-F238E27FC236}">
              <a16:creationId xmlns:a16="http://schemas.microsoft.com/office/drawing/2014/main" id="{A22654FA-CC67-4D53-80B5-77FE315077BA}"/>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88" name="TextBox 74">
          <a:extLst>
            <a:ext uri="{FF2B5EF4-FFF2-40B4-BE49-F238E27FC236}">
              <a16:creationId xmlns:a16="http://schemas.microsoft.com/office/drawing/2014/main" id="{B7CD43E0-E5C4-48C0-934F-DC5B15F5F64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89" name="TextBox 75">
          <a:extLst>
            <a:ext uri="{FF2B5EF4-FFF2-40B4-BE49-F238E27FC236}">
              <a16:creationId xmlns:a16="http://schemas.microsoft.com/office/drawing/2014/main" id="{E4F6CB51-56E3-48FA-BEAA-AFF48961941C}"/>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90" name="TextBox 1">
          <a:extLst>
            <a:ext uri="{FF2B5EF4-FFF2-40B4-BE49-F238E27FC236}">
              <a16:creationId xmlns:a16="http://schemas.microsoft.com/office/drawing/2014/main" id="{A895C3A0-1E53-4905-943D-6EDD6485CA0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91" name="TextBox 74">
          <a:extLst>
            <a:ext uri="{FF2B5EF4-FFF2-40B4-BE49-F238E27FC236}">
              <a16:creationId xmlns:a16="http://schemas.microsoft.com/office/drawing/2014/main" id="{D7DE3111-ADB8-41F3-BB02-5FB511337C2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92" name="TextBox 75">
          <a:extLst>
            <a:ext uri="{FF2B5EF4-FFF2-40B4-BE49-F238E27FC236}">
              <a16:creationId xmlns:a16="http://schemas.microsoft.com/office/drawing/2014/main" id="{E4F8E6CD-5678-4BB3-B071-24551626F78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93" name="TextBox 1">
          <a:extLst>
            <a:ext uri="{FF2B5EF4-FFF2-40B4-BE49-F238E27FC236}">
              <a16:creationId xmlns:a16="http://schemas.microsoft.com/office/drawing/2014/main" id="{12317949-FD53-43B2-A1EB-BAAF544C2B9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94" name="TextBox 74">
          <a:extLst>
            <a:ext uri="{FF2B5EF4-FFF2-40B4-BE49-F238E27FC236}">
              <a16:creationId xmlns:a16="http://schemas.microsoft.com/office/drawing/2014/main" id="{941860DB-DC5B-4DB6-85AC-342EDF74B87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995" name="TextBox 75">
          <a:extLst>
            <a:ext uri="{FF2B5EF4-FFF2-40B4-BE49-F238E27FC236}">
              <a16:creationId xmlns:a16="http://schemas.microsoft.com/office/drawing/2014/main" id="{F094D750-50F7-4F59-B1FD-88C2355AF58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996" name="TextBox 73">
          <a:extLst>
            <a:ext uri="{FF2B5EF4-FFF2-40B4-BE49-F238E27FC236}">
              <a16:creationId xmlns:a16="http://schemas.microsoft.com/office/drawing/2014/main" id="{C61EACD0-6A50-43F2-9C7E-D23D9A3B875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97" name="TextBox 1">
          <a:extLst>
            <a:ext uri="{FF2B5EF4-FFF2-40B4-BE49-F238E27FC236}">
              <a16:creationId xmlns:a16="http://schemas.microsoft.com/office/drawing/2014/main" id="{77AAC174-228B-482A-8252-65C77D0A2D0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98" name="TextBox 74">
          <a:extLst>
            <a:ext uri="{FF2B5EF4-FFF2-40B4-BE49-F238E27FC236}">
              <a16:creationId xmlns:a16="http://schemas.microsoft.com/office/drawing/2014/main" id="{BA81E163-19EE-447F-BC06-EA4001181D5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999" name="TextBox 75">
          <a:extLst>
            <a:ext uri="{FF2B5EF4-FFF2-40B4-BE49-F238E27FC236}">
              <a16:creationId xmlns:a16="http://schemas.microsoft.com/office/drawing/2014/main" id="{1E44A2CD-40E8-4732-A2C3-7D10337855B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1000" name="TextBox 73">
          <a:extLst>
            <a:ext uri="{FF2B5EF4-FFF2-40B4-BE49-F238E27FC236}">
              <a16:creationId xmlns:a16="http://schemas.microsoft.com/office/drawing/2014/main" id="{FB1AEDBD-BD2D-4A03-AF56-1DF26BA8E27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01" name="TextBox 1">
          <a:extLst>
            <a:ext uri="{FF2B5EF4-FFF2-40B4-BE49-F238E27FC236}">
              <a16:creationId xmlns:a16="http://schemas.microsoft.com/office/drawing/2014/main" id="{C3288695-30E0-4F85-BEEF-C3FDCF905F7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02" name="TextBox 74">
          <a:extLst>
            <a:ext uri="{FF2B5EF4-FFF2-40B4-BE49-F238E27FC236}">
              <a16:creationId xmlns:a16="http://schemas.microsoft.com/office/drawing/2014/main" id="{EB9EF0D9-C766-4186-8713-9C250C37840D}"/>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03" name="TextBox 75">
          <a:extLst>
            <a:ext uri="{FF2B5EF4-FFF2-40B4-BE49-F238E27FC236}">
              <a16:creationId xmlns:a16="http://schemas.microsoft.com/office/drawing/2014/main" id="{AF02417C-71B3-42B4-9A01-001B3FEEB6B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04" name="TextBox 1">
          <a:extLst>
            <a:ext uri="{FF2B5EF4-FFF2-40B4-BE49-F238E27FC236}">
              <a16:creationId xmlns:a16="http://schemas.microsoft.com/office/drawing/2014/main" id="{2027CAA2-3790-4FAD-96D0-FAF9015856C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05" name="TextBox 74">
          <a:extLst>
            <a:ext uri="{FF2B5EF4-FFF2-40B4-BE49-F238E27FC236}">
              <a16:creationId xmlns:a16="http://schemas.microsoft.com/office/drawing/2014/main" id="{C341309F-D371-4D68-A22A-A5DF83359B6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06" name="TextBox 75">
          <a:extLst>
            <a:ext uri="{FF2B5EF4-FFF2-40B4-BE49-F238E27FC236}">
              <a16:creationId xmlns:a16="http://schemas.microsoft.com/office/drawing/2014/main" id="{A82A18A1-4B75-4E92-9116-F096FD2938C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07" name="TextBox 1">
          <a:extLst>
            <a:ext uri="{FF2B5EF4-FFF2-40B4-BE49-F238E27FC236}">
              <a16:creationId xmlns:a16="http://schemas.microsoft.com/office/drawing/2014/main" id="{8EDD80FA-C1BD-415E-B1C9-F4D0B32D59D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08" name="TextBox 74">
          <a:extLst>
            <a:ext uri="{FF2B5EF4-FFF2-40B4-BE49-F238E27FC236}">
              <a16:creationId xmlns:a16="http://schemas.microsoft.com/office/drawing/2014/main" id="{67D1750A-9643-4DE3-B099-496405B3656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09" name="TextBox 75">
          <a:extLst>
            <a:ext uri="{FF2B5EF4-FFF2-40B4-BE49-F238E27FC236}">
              <a16:creationId xmlns:a16="http://schemas.microsoft.com/office/drawing/2014/main" id="{D481C940-B350-4E92-8F4C-C321FE94A90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10" name="TextBox 1">
          <a:extLst>
            <a:ext uri="{FF2B5EF4-FFF2-40B4-BE49-F238E27FC236}">
              <a16:creationId xmlns:a16="http://schemas.microsoft.com/office/drawing/2014/main" id="{4D07680D-5246-40C4-9A9A-38C7308C657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11" name="TextBox 74">
          <a:extLst>
            <a:ext uri="{FF2B5EF4-FFF2-40B4-BE49-F238E27FC236}">
              <a16:creationId xmlns:a16="http://schemas.microsoft.com/office/drawing/2014/main" id="{57FCF562-FEEB-4358-93BE-486ABDA6A35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12" name="TextBox 75">
          <a:extLst>
            <a:ext uri="{FF2B5EF4-FFF2-40B4-BE49-F238E27FC236}">
              <a16:creationId xmlns:a16="http://schemas.microsoft.com/office/drawing/2014/main" id="{6CD7B4E9-CFCC-4149-BB04-4FA8876B739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13" name="TextBox 1">
          <a:extLst>
            <a:ext uri="{FF2B5EF4-FFF2-40B4-BE49-F238E27FC236}">
              <a16:creationId xmlns:a16="http://schemas.microsoft.com/office/drawing/2014/main" id="{912A800A-AE38-44A7-AA99-F6EB1C0F63E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14" name="TextBox 74">
          <a:extLst>
            <a:ext uri="{FF2B5EF4-FFF2-40B4-BE49-F238E27FC236}">
              <a16:creationId xmlns:a16="http://schemas.microsoft.com/office/drawing/2014/main" id="{26266CE0-00BF-4488-8389-6D7DDD58557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15" name="TextBox 75">
          <a:extLst>
            <a:ext uri="{FF2B5EF4-FFF2-40B4-BE49-F238E27FC236}">
              <a16:creationId xmlns:a16="http://schemas.microsoft.com/office/drawing/2014/main" id="{4D959A20-2298-4179-B703-97D078A54C7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16" name="TextBox 1">
          <a:extLst>
            <a:ext uri="{FF2B5EF4-FFF2-40B4-BE49-F238E27FC236}">
              <a16:creationId xmlns:a16="http://schemas.microsoft.com/office/drawing/2014/main" id="{F2218BBF-05EB-4877-B03C-8EAA8F1BE72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17" name="TextBox 74">
          <a:extLst>
            <a:ext uri="{FF2B5EF4-FFF2-40B4-BE49-F238E27FC236}">
              <a16:creationId xmlns:a16="http://schemas.microsoft.com/office/drawing/2014/main" id="{973A594F-F3BB-4F5C-BB0B-B6A5063CA27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18" name="TextBox 75">
          <a:extLst>
            <a:ext uri="{FF2B5EF4-FFF2-40B4-BE49-F238E27FC236}">
              <a16:creationId xmlns:a16="http://schemas.microsoft.com/office/drawing/2014/main" id="{81EC8188-6A06-4DED-98D4-864AD92F904D}"/>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19" name="TextBox 1">
          <a:extLst>
            <a:ext uri="{FF2B5EF4-FFF2-40B4-BE49-F238E27FC236}">
              <a16:creationId xmlns:a16="http://schemas.microsoft.com/office/drawing/2014/main" id="{EC9CC6D4-C03C-4B48-8506-CC3EF99745D3}"/>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20" name="TextBox 73">
          <a:extLst>
            <a:ext uri="{FF2B5EF4-FFF2-40B4-BE49-F238E27FC236}">
              <a16:creationId xmlns:a16="http://schemas.microsoft.com/office/drawing/2014/main" id="{6CED6720-4FF1-4C77-972E-D1EE8785323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21" name="TextBox 74">
          <a:extLst>
            <a:ext uri="{FF2B5EF4-FFF2-40B4-BE49-F238E27FC236}">
              <a16:creationId xmlns:a16="http://schemas.microsoft.com/office/drawing/2014/main" id="{9593F125-914A-49F8-8DE6-4651BB849E29}"/>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22" name="TextBox 75">
          <a:extLst>
            <a:ext uri="{FF2B5EF4-FFF2-40B4-BE49-F238E27FC236}">
              <a16:creationId xmlns:a16="http://schemas.microsoft.com/office/drawing/2014/main" id="{0FB05B38-3735-438D-89A1-8C981E74424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23" name="TextBox 1">
          <a:extLst>
            <a:ext uri="{FF2B5EF4-FFF2-40B4-BE49-F238E27FC236}">
              <a16:creationId xmlns:a16="http://schemas.microsoft.com/office/drawing/2014/main" id="{A2638D0D-6A0B-41FB-9ED0-0A582AA95796}"/>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24" name="TextBox 74">
          <a:extLst>
            <a:ext uri="{FF2B5EF4-FFF2-40B4-BE49-F238E27FC236}">
              <a16:creationId xmlns:a16="http://schemas.microsoft.com/office/drawing/2014/main" id="{8E084B30-7505-4031-B5E5-8578A48DD86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25" name="TextBox 75">
          <a:extLst>
            <a:ext uri="{FF2B5EF4-FFF2-40B4-BE49-F238E27FC236}">
              <a16:creationId xmlns:a16="http://schemas.microsoft.com/office/drawing/2014/main" id="{4898A14D-0C17-49EA-9E06-94890FFBD153}"/>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26" name="TextBox 1">
          <a:extLst>
            <a:ext uri="{FF2B5EF4-FFF2-40B4-BE49-F238E27FC236}">
              <a16:creationId xmlns:a16="http://schemas.microsoft.com/office/drawing/2014/main" id="{E690391A-9694-447F-8C1D-E0141B42F5B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27" name="TextBox 74">
          <a:extLst>
            <a:ext uri="{FF2B5EF4-FFF2-40B4-BE49-F238E27FC236}">
              <a16:creationId xmlns:a16="http://schemas.microsoft.com/office/drawing/2014/main" id="{3B87CB3C-4900-4DF8-9F20-2E99E84CD46E}"/>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28" name="TextBox 75">
          <a:extLst>
            <a:ext uri="{FF2B5EF4-FFF2-40B4-BE49-F238E27FC236}">
              <a16:creationId xmlns:a16="http://schemas.microsoft.com/office/drawing/2014/main" id="{33FB171D-2F22-48C5-9463-F164331B8C23}"/>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29" name="TextBox 1">
          <a:extLst>
            <a:ext uri="{FF2B5EF4-FFF2-40B4-BE49-F238E27FC236}">
              <a16:creationId xmlns:a16="http://schemas.microsoft.com/office/drawing/2014/main" id="{43DDA0B4-810E-448E-95A3-70B9241A60A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30" name="TextBox 74">
          <a:extLst>
            <a:ext uri="{FF2B5EF4-FFF2-40B4-BE49-F238E27FC236}">
              <a16:creationId xmlns:a16="http://schemas.microsoft.com/office/drawing/2014/main" id="{97924D93-DA23-4DBD-8B28-A2B401076E1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31" name="TextBox 75">
          <a:extLst>
            <a:ext uri="{FF2B5EF4-FFF2-40B4-BE49-F238E27FC236}">
              <a16:creationId xmlns:a16="http://schemas.microsoft.com/office/drawing/2014/main" id="{BEF297FD-0F75-446C-AAF3-7D379A0BB67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32" name="TextBox 1">
          <a:extLst>
            <a:ext uri="{FF2B5EF4-FFF2-40B4-BE49-F238E27FC236}">
              <a16:creationId xmlns:a16="http://schemas.microsoft.com/office/drawing/2014/main" id="{648B81E3-208D-4332-8215-C6885027292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33" name="TextBox 74">
          <a:extLst>
            <a:ext uri="{FF2B5EF4-FFF2-40B4-BE49-F238E27FC236}">
              <a16:creationId xmlns:a16="http://schemas.microsoft.com/office/drawing/2014/main" id="{30F80C14-B0DA-4306-8935-419A012AB65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34" name="TextBox 75">
          <a:extLst>
            <a:ext uri="{FF2B5EF4-FFF2-40B4-BE49-F238E27FC236}">
              <a16:creationId xmlns:a16="http://schemas.microsoft.com/office/drawing/2014/main" id="{E9263081-ACC5-47F1-8526-7B063546761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35" name="TextBox 1">
          <a:extLst>
            <a:ext uri="{FF2B5EF4-FFF2-40B4-BE49-F238E27FC236}">
              <a16:creationId xmlns:a16="http://schemas.microsoft.com/office/drawing/2014/main" id="{22C2CC17-A67A-45AB-896E-B2A84BB55D6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36" name="TextBox 74">
          <a:extLst>
            <a:ext uri="{FF2B5EF4-FFF2-40B4-BE49-F238E27FC236}">
              <a16:creationId xmlns:a16="http://schemas.microsoft.com/office/drawing/2014/main" id="{939ED7A7-7A65-4A8D-8891-2DAA61979D6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37" name="TextBox 75">
          <a:extLst>
            <a:ext uri="{FF2B5EF4-FFF2-40B4-BE49-F238E27FC236}">
              <a16:creationId xmlns:a16="http://schemas.microsoft.com/office/drawing/2014/main" id="{800845DB-4715-48D5-881B-5353190FDCF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38" name="TextBox 1">
          <a:extLst>
            <a:ext uri="{FF2B5EF4-FFF2-40B4-BE49-F238E27FC236}">
              <a16:creationId xmlns:a16="http://schemas.microsoft.com/office/drawing/2014/main" id="{9DED4815-7DCA-4A41-B344-D6787F6026A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39" name="TextBox 74">
          <a:extLst>
            <a:ext uri="{FF2B5EF4-FFF2-40B4-BE49-F238E27FC236}">
              <a16:creationId xmlns:a16="http://schemas.microsoft.com/office/drawing/2014/main" id="{715D14D4-0B0A-47DD-912B-2D629C9C1DF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40" name="TextBox 75">
          <a:extLst>
            <a:ext uri="{FF2B5EF4-FFF2-40B4-BE49-F238E27FC236}">
              <a16:creationId xmlns:a16="http://schemas.microsoft.com/office/drawing/2014/main" id="{71F5EC0C-2240-493F-A132-E5376ABE4F7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41" name="TextBox 1">
          <a:extLst>
            <a:ext uri="{FF2B5EF4-FFF2-40B4-BE49-F238E27FC236}">
              <a16:creationId xmlns:a16="http://schemas.microsoft.com/office/drawing/2014/main" id="{5DDB1085-59E1-4D3A-A7A9-B8DD05CCB72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42" name="TextBox 74">
          <a:extLst>
            <a:ext uri="{FF2B5EF4-FFF2-40B4-BE49-F238E27FC236}">
              <a16:creationId xmlns:a16="http://schemas.microsoft.com/office/drawing/2014/main" id="{93C13CE4-CAAE-4533-8839-FDC77F57D5A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43" name="TextBox 75">
          <a:extLst>
            <a:ext uri="{FF2B5EF4-FFF2-40B4-BE49-F238E27FC236}">
              <a16:creationId xmlns:a16="http://schemas.microsoft.com/office/drawing/2014/main" id="{098B1B3D-FC9F-452E-9890-24BC2FE0838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44" name="TextBox 1">
          <a:extLst>
            <a:ext uri="{FF2B5EF4-FFF2-40B4-BE49-F238E27FC236}">
              <a16:creationId xmlns:a16="http://schemas.microsoft.com/office/drawing/2014/main" id="{D0BE8EF8-D2BA-48B0-B64F-6235C07D4F73}"/>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45" name="TextBox 74">
          <a:extLst>
            <a:ext uri="{FF2B5EF4-FFF2-40B4-BE49-F238E27FC236}">
              <a16:creationId xmlns:a16="http://schemas.microsoft.com/office/drawing/2014/main" id="{84059C51-F889-47C6-9B52-501212A5D26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46" name="TextBox 75">
          <a:extLst>
            <a:ext uri="{FF2B5EF4-FFF2-40B4-BE49-F238E27FC236}">
              <a16:creationId xmlns:a16="http://schemas.microsoft.com/office/drawing/2014/main" id="{4413A8B8-BEC0-45D2-87F0-AF657A3C7A2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47" name="TextBox 1">
          <a:extLst>
            <a:ext uri="{FF2B5EF4-FFF2-40B4-BE49-F238E27FC236}">
              <a16:creationId xmlns:a16="http://schemas.microsoft.com/office/drawing/2014/main" id="{A32EC17A-240B-426D-89F5-3329BF52595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48" name="TextBox 74">
          <a:extLst>
            <a:ext uri="{FF2B5EF4-FFF2-40B4-BE49-F238E27FC236}">
              <a16:creationId xmlns:a16="http://schemas.microsoft.com/office/drawing/2014/main" id="{1DAA6F65-5623-4EA3-B5C5-31D4B82C950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49" name="TextBox 75">
          <a:extLst>
            <a:ext uri="{FF2B5EF4-FFF2-40B4-BE49-F238E27FC236}">
              <a16:creationId xmlns:a16="http://schemas.microsoft.com/office/drawing/2014/main" id="{6A14DB6C-67B3-433B-916D-D751478F1FBD}"/>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50" name="TextBox 73">
          <a:extLst>
            <a:ext uri="{FF2B5EF4-FFF2-40B4-BE49-F238E27FC236}">
              <a16:creationId xmlns:a16="http://schemas.microsoft.com/office/drawing/2014/main" id="{39E019A8-68EE-48CE-9F7F-9E4A933EA4FC}"/>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51" name="TextBox 1">
          <a:extLst>
            <a:ext uri="{FF2B5EF4-FFF2-40B4-BE49-F238E27FC236}">
              <a16:creationId xmlns:a16="http://schemas.microsoft.com/office/drawing/2014/main" id="{E1010657-9C92-429B-BEBF-DB0E6947228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52" name="TextBox 74">
          <a:extLst>
            <a:ext uri="{FF2B5EF4-FFF2-40B4-BE49-F238E27FC236}">
              <a16:creationId xmlns:a16="http://schemas.microsoft.com/office/drawing/2014/main" id="{34E40CA4-7761-49E3-A5C2-32D5257D5F3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53" name="TextBox 75">
          <a:extLst>
            <a:ext uri="{FF2B5EF4-FFF2-40B4-BE49-F238E27FC236}">
              <a16:creationId xmlns:a16="http://schemas.microsoft.com/office/drawing/2014/main" id="{8B0A1D36-C458-4CF2-9C4E-87B6AFA4CED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54" name="TextBox 1">
          <a:extLst>
            <a:ext uri="{FF2B5EF4-FFF2-40B4-BE49-F238E27FC236}">
              <a16:creationId xmlns:a16="http://schemas.microsoft.com/office/drawing/2014/main" id="{895517EB-CD26-4E60-AC6E-C7A7B3599CE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55" name="TextBox 74">
          <a:extLst>
            <a:ext uri="{FF2B5EF4-FFF2-40B4-BE49-F238E27FC236}">
              <a16:creationId xmlns:a16="http://schemas.microsoft.com/office/drawing/2014/main" id="{E881EC4A-D3DB-4524-8238-93BFA2922AD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56" name="TextBox 75">
          <a:extLst>
            <a:ext uri="{FF2B5EF4-FFF2-40B4-BE49-F238E27FC236}">
              <a16:creationId xmlns:a16="http://schemas.microsoft.com/office/drawing/2014/main" id="{6E3C160F-D68E-442B-88F8-39BE0F16821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57" name="TextBox 1">
          <a:extLst>
            <a:ext uri="{FF2B5EF4-FFF2-40B4-BE49-F238E27FC236}">
              <a16:creationId xmlns:a16="http://schemas.microsoft.com/office/drawing/2014/main" id="{0A96E22C-86C4-4FB3-B678-12FC836D385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58" name="TextBox 74">
          <a:extLst>
            <a:ext uri="{FF2B5EF4-FFF2-40B4-BE49-F238E27FC236}">
              <a16:creationId xmlns:a16="http://schemas.microsoft.com/office/drawing/2014/main" id="{C3C76448-D31F-48E1-AF03-34D3E8D2ED1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59" name="TextBox 75">
          <a:extLst>
            <a:ext uri="{FF2B5EF4-FFF2-40B4-BE49-F238E27FC236}">
              <a16:creationId xmlns:a16="http://schemas.microsoft.com/office/drawing/2014/main" id="{6CF9CC5E-9EDF-4117-9BB8-E4EA652A515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60" name="TextBox 1">
          <a:extLst>
            <a:ext uri="{FF2B5EF4-FFF2-40B4-BE49-F238E27FC236}">
              <a16:creationId xmlns:a16="http://schemas.microsoft.com/office/drawing/2014/main" id="{6ADEE6C6-83A5-4224-A8A2-9107C4B2BA5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61" name="TextBox 74">
          <a:extLst>
            <a:ext uri="{FF2B5EF4-FFF2-40B4-BE49-F238E27FC236}">
              <a16:creationId xmlns:a16="http://schemas.microsoft.com/office/drawing/2014/main" id="{05A225C4-CA5B-4EC2-A358-17C8FF39980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62" name="TextBox 75">
          <a:extLst>
            <a:ext uri="{FF2B5EF4-FFF2-40B4-BE49-F238E27FC236}">
              <a16:creationId xmlns:a16="http://schemas.microsoft.com/office/drawing/2014/main" id="{4B9127F8-B629-45FA-A150-42039331782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63" name="TextBox 1">
          <a:extLst>
            <a:ext uri="{FF2B5EF4-FFF2-40B4-BE49-F238E27FC236}">
              <a16:creationId xmlns:a16="http://schemas.microsoft.com/office/drawing/2014/main" id="{28C750CF-16B7-44D5-A61F-E77CD016908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64" name="TextBox 74">
          <a:extLst>
            <a:ext uri="{FF2B5EF4-FFF2-40B4-BE49-F238E27FC236}">
              <a16:creationId xmlns:a16="http://schemas.microsoft.com/office/drawing/2014/main" id="{7EF93503-63C5-461B-8206-456FC8DEB6E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65" name="TextBox 75">
          <a:extLst>
            <a:ext uri="{FF2B5EF4-FFF2-40B4-BE49-F238E27FC236}">
              <a16:creationId xmlns:a16="http://schemas.microsoft.com/office/drawing/2014/main" id="{117A83CF-4710-4FA1-AF90-6262C6B0088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66" name="TextBox 1">
          <a:extLst>
            <a:ext uri="{FF2B5EF4-FFF2-40B4-BE49-F238E27FC236}">
              <a16:creationId xmlns:a16="http://schemas.microsoft.com/office/drawing/2014/main" id="{C741CE8C-0F6C-4D57-BD52-2B42CEF0C08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67" name="TextBox 74">
          <a:extLst>
            <a:ext uri="{FF2B5EF4-FFF2-40B4-BE49-F238E27FC236}">
              <a16:creationId xmlns:a16="http://schemas.microsoft.com/office/drawing/2014/main" id="{E4021991-9D6D-4C1C-8374-15D190FB6DC7}"/>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68" name="TextBox 75">
          <a:extLst>
            <a:ext uri="{FF2B5EF4-FFF2-40B4-BE49-F238E27FC236}">
              <a16:creationId xmlns:a16="http://schemas.microsoft.com/office/drawing/2014/main" id="{3396E659-1B73-43C4-9B64-0F1BBAEF055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69" name="TextBox 1">
          <a:extLst>
            <a:ext uri="{FF2B5EF4-FFF2-40B4-BE49-F238E27FC236}">
              <a16:creationId xmlns:a16="http://schemas.microsoft.com/office/drawing/2014/main" id="{FE206EB0-A6A0-49FD-B150-F3182609F47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70" name="TextBox 74">
          <a:extLst>
            <a:ext uri="{FF2B5EF4-FFF2-40B4-BE49-F238E27FC236}">
              <a16:creationId xmlns:a16="http://schemas.microsoft.com/office/drawing/2014/main" id="{FD448D58-A7CF-4F7C-96C0-B7DFE88A2AD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71" name="TextBox 75">
          <a:extLst>
            <a:ext uri="{FF2B5EF4-FFF2-40B4-BE49-F238E27FC236}">
              <a16:creationId xmlns:a16="http://schemas.microsoft.com/office/drawing/2014/main" id="{99C3B346-7E5A-467B-BA39-EE85C064F47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72" name="TextBox 73">
          <a:extLst>
            <a:ext uri="{FF2B5EF4-FFF2-40B4-BE49-F238E27FC236}">
              <a16:creationId xmlns:a16="http://schemas.microsoft.com/office/drawing/2014/main" id="{8AAFA8E4-11F2-4EDB-ACFF-4CD17826FB0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73" name="TextBox 1">
          <a:extLst>
            <a:ext uri="{FF2B5EF4-FFF2-40B4-BE49-F238E27FC236}">
              <a16:creationId xmlns:a16="http://schemas.microsoft.com/office/drawing/2014/main" id="{E9D3C431-67C3-49D1-BD41-90921A08188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74" name="TextBox 74">
          <a:extLst>
            <a:ext uri="{FF2B5EF4-FFF2-40B4-BE49-F238E27FC236}">
              <a16:creationId xmlns:a16="http://schemas.microsoft.com/office/drawing/2014/main" id="{3DD325A8-D484-489E-ABC3-044DCFB9F62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75" name="TextBox 75">
          <a:extLst>
            <a:ext uri="{FF2B5EF4-FFF2-40B4-BE49-F238E27FC236}">
              <a16:creationId xmlns:a16="http://schemas.microsoft.com/office/drawing/2014/main" id="{D64BF0F2-63BB-4825-A98C-C70544BE0D0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76" name="TextBox 1">
          <a:extLst>
            <a:ext uri="{FF2B5EF4-FFF2-40B4-BE49-F238E27FC236}">
              <a16:creationId xmlns:a16="http://schemas.microsoft.com/office/drawing/2014/main" id="{34E65582-5D47-42F4-AC53-DC584947F6E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77" name="TextBox 74">
          <a:extLst>
            <a:ext uri="{FF2B5EF4-FFF2-40B4-BE49-F238E27FC236}">
              <a16:creationId xmlns:a16="http://schemas.microsoft.com/office/drawing/2014/main" id="{1A434163-C949-437F-944A-021843128D0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78" name="TextBox 75">
          <a:extLst>
            <a:ext uri="{FF2B5EF4-FFF2-40B4-BE49-F238E27FC236}">
              <a16:creationId xmlns:a16="http://schemas.microsoft.com/office/drawing/2014/main" id="{CE3BF424-4A41-460A-8E97-368A9C376CB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79" name="TextBox 1">
          <a:extLst>
            <a:ext uri="{FF2B5EF4-FFF2-40B4-BE49-F238E27FC236}">
              <a16:creationId xmlns:a16="http://schemas.microsoft.com/office/drawing/2014/main" id="{C2D84066-6357-4652-ACB1-98E43604092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80" name="TextBox 74">
          <a:extLst>
            <a:ext uri="{FF2B5EF4-FFF2-40B4-BE49-F238E27FC236}">
              <a16:creationId xmlns:a16="http://schemas.microsoft.com/office/drawing/2014/main" id="{56267E1F-8065-48BB-8EE1-285D31D166D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81" name="TextBox 75">
          <a:extLst>
            <a:ext uri="{FF2B5EF4-FFF2-40B4-BE49-F238E27FC236}">
              <a16:creationId xmlns:a16="http://schemas.microsoft.com/office/drawing/2014/main" id="{A634679F-200D-4AB6-B982-E7E0AD07ABC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82" name="TextBox 1">
          <a:extLst>
            <a:ext uri="{FF2B5EF4-FFF2-40B4-BE49-F238E27FC236}">
              <a16:creationId xmlns:a16="http://schemas.microsoft.com/office/drawing/2014/main" id="{5FA95515-8C0B-4BD8-8C56-49BED015827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83" name="TextBox 74">
          <a:extLst>
            <a:ext uri="{FF2B5EF4-FFF2-40B4-BE49-F238E27FC236}">
              <a16:creationId xmlns:a16="http://schemas.microsoft.com/office/drawing/2014/main" id="{22947424-C65A-4328-93AD-4B90F37EED8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84" name="TextBox 75">
          <a:extLst>
            <a:ext uri="{FF2B5EF4-FFF2-40B4-BE49-F238E27FC236}">
              <a16:creationId xmlns:a16="http://schemas.microsoft.com/office/drawing/2014/main" id="{13F89ED9-AC7C-4753-9240-635A4C31264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85" name="TextBox 1">
          <a:extLst>
            <a:ext uri="{FF2B5EF4-FFF2-40B4-BE49-F238E27FC236}">
              <a16:creationId xmlns:a16="http://schemas.microsoft.com/office/drawing/2014/main" id="{3D76B4BC-A97D-4C2B-8908-2D8C5B49E43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86" name="TextBox 74">
          <a:extLst>
            <a:ext uri="{FF2B5EF4-FFF2-40B4-BE49-F238E27FC236}">
              <a16:creationId xmlns:a16="http://schemas.microsoft.com/office/drawing/2014/main" id="{CD985777-A220-4223-A83F-639E68E6653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87" name="TextBox 75">
          <a:extLst>
            <a:ext uri="{FF2B5EF4-FFF2-40B4-BE49-F238E27FC236}">
              <a16:creationId xmlns:a16="http://schemas.microsoft.com/office/drawing/2014/main" id="{2A6FC2DA-EEB5-4E77-B2C8-574B6808D87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88" name="TextBox 1">
          <a:extLst>
            <a:ext uri="{FF2B5EF4-FFF2-40B4-BE49-F238E27FC236}">
              <a16:creationId xmlns:a16="http://schemas.microsoft.com/office/drawing/2014/main" id="{A5595B08-57C0-47DA-9A59-B0E921C1C40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89" name="TextBox 74">
          <a:extLst>
            <a:ext uri="{FF2B5EF4-FFF2-40B4-BE49-F238E27FC236}">
              <a16:creationId xmlns:a16="http://schemas.microsoft.com/office/drawing/2014/main" id="{74A2EEB7-DF2F-4BAE-95F0-9A19B15DB0C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090" name="TextBox 75">
          <a:extLst>
            <a:ext uri="{FF2B5EF4-FFF2-40B4-BE49-F238E27FC236}">
              <a16:creationId xmlns:a16="http://schemas.microsoft.com/office/drawing/2014/main" id="{FE142BB0-6962-4086-BCFD-8D43537E6E8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91" name="TextBox 1">
          <a:extLst>
            <a:ext uri="{FF2B5EF4-FFF2-40B4-BE49-F238E27FC236}">
              <a16:creationId xmlns:a16="http://schemas.microsoft.com/office/drawing/2014/main" id="{8BFFDFA5-B48B-4437-94EE-C4F4DCCF29C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92" name="TextBox 73">
          <a:extLst>
            <a:ext uri="{FF2B5EF4-FFF2-40B4-BE49-F238E27FC236}">
              <a16:creationId xmlns:a16="http://schemas.microsoft.com/office/drawing/2014/main" id="{E88CA28F-0162-48B5-99FC-92CB0A5672A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93" name="TextBox 74">
          <a:extLst>
            <a:ext uri="{FF2B5EF4-FFF2-40B4-BE49-F238E27FC236}">
              <a16:creationId xmlns:a16="http://schemas.microsoft.com/office/drawing/2014/main" id="{678E3FD5-B02B-48EB-88FD-F9F49493635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94" name="TextBox 75">
          <a:extLst>
            <a:ext uri="{FF2B5EF4-FFF2-40B4-BE49-F238E27FC236}">
              <a16:creationId xmlns:a16="http://schemas.microsoft.com/office/drawing/2014/main" id="{3FA0B62B-D136-49E6-8470-7BA3E857DAD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95" name="TextBox 1">
          <a:extLst>
            <a:ext uri="{FF2B5EF4-FFF2-40B4-BE49-F238E27FC236}">
              <a16:creationId xmlns:a16="http://schemas.microsoft.com/office/drawing/2014/main" id="{D21FBDD2-C89F-49E6-BE8C-83DFBA50E6B2}"/>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96" name="TextBox 74">
          <a:extLst>
            <a:ext uri="{FF2B5EF4-FFF2-40B4-BE49-F238E27FC236}">
              <a16:creationId xmlns:a16="http://schemas.microsoft.com/office/drawing/2014/main" id="{94EC2880-8F9B-4CF9-9A15-9612DBBAB7F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97" name="TextBox 75">
          <a:extLst>
            <a:ext uri="{FF2B5EF4-FFF2-40B4-BE49-F238E27FC236}">
              <a16:creationId xmlns:a16="http://schemas.microsoft.com/office/drawing/2014/main" id="{8ADE9654-2F10-46C9-B391-4F7DD0205F4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98" name="TextBox 1">
          <a:extLst>
            <a:ext uri="{FF2B5EF4-FFF2-40B4-BE49-F238E27FC236}">
              <a16:creationId xmlns:a16="http://schemas.microsoft.com/office/drawing/2014/main" id="{C39B62D1-191B-4B9B-B1BB-32F01817BC9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099" name="TextBox 74">
          <a:extLst>
            <a:ext uri="{FF2B5EF4-FFF2-40B4-BE49-F238E27FC236}">
              <a16:creationId xmlns:a16="http://schemas.microsoft.com/office/drawing/2014/main" id="{BB592431-5EAD-4102-861C-16E55B8728D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00" name="TextBox 75">
          <a:extLst>
            <a:ext uri="{FF2B5EF4-FFF2-40B4-BE49-F238E27FC236}">
              <a16:creationId xmlns:a16="http://schemas.microsoft.com/office/drawing/2014/main" id="{58A0903B-79AF-4F93-8285-B8669D7F4675}"/>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01" name="TextBox 1">
          <a:extLst>
            <a:ext uri="{FF2B5EF4-FFF2-40B4-BE49-F238E27FC236}">
              <a16:creationId xmlns:a16="http://schemas.microsoft.com/office/drawing/2014/main" id="{D825E7AB-AD5E-4B61-AB03-A7A95F5DF82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02" name="TextBox 74">
          <a:extLst>
            <a:ext uri="{FF2B5EF4-FFF2-40B4-BE49-F238E27FC236}">
              <a16:creationId xmlns:a16="http://schemas.microsoft.com/office/drawing/2014/main" id="{4DBC37D1-4128-4091-B0B9-7744F888D90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03" name="TextBox 75">
          <a:extLst>
            <a:ext uri="{FF2B5EF4-FFF2-40B4-BE49-F238E27FC236}">
              <a16:creationId xmlns:a16="http://schemas.microsoft.com/office/drawing/2014/main" id="{23DF979A-DB07-47DD-B490-6337D834B6D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04" name="TextBox 1">
          <a:extLst>
            <a:ext uri="{FF2B5EF4-FFF2-40B4-BE49-F238E27FC236}">
              <a16:creationId xmlns:a16="http://schemas.microsoft.com/office/drawing/2014/main" id="{35D1FC96-5282-4DB9-80DB-F4912F64F55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05" name="TextBox 74">
          <a:extLst>
            <a:ext uri="{FF2B5EF4-FFF2-40B4-BE49-F238E27FC236}">
              <a16:creationId xmlns:a16="http://schemas.microsoft.com/office/drawing/2014/main" id="{9F2E79DF-223D-423D-AA4C-94A83672418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06" name="TextBox 75">
          <a:extLst>
            <a:ext uri="{FF2B5EF4-FFF2-40B4-BE49-F238E27FC236}">
              <a16:creationId xmlns:a16="http://schemas.microsoft.com/office/drawing/2014/main" id="{58F8E228-2729-4D0F-8FC1-3FF9746EF7E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07" name="TextBox 1">
          <a:extLst>
            <a:ext uri="{FF2B5EF4-FFF2-40B4-BE49-F238E27FC236}">
              <a16:creationId xmlns:a16="http://schemas.microsoft.com/office/drawing/2014/main" id="{AFC62DCD-B00A-470B-8EA5-C7B504D4F52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08" name="TextBox 74">
          <a:extLst>
            <a:ext uri="{FF2B5EF4-FFF2-40B4-BE49-F238E27FC236}">
              <a16:creationId xmlns:a16="http://schemas.microsoft.com/office/drawing/2014/main" id="{278F0303-DC50-4ECB-9F25-5317A3AEB58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09" name="TextBox 75">
          <a:extLst>
            <a:ext uri="{FF2B5EF4-FFF2-40B4-BE49-F238E27FC236}">
              <a16:creationId xmlns:a16="http://schemas.microsoft.com/office/drawing/2014/main" id="{3491A25F-8FFB-419D-848A-A8CF8B64575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10" name="TextBox 1">
          <a:extLst>
            <a:ext uri="{FF2B5EF4-FFF2-40B4-BE49-F238E27FC236}">
              <a16:creationId xmlns:a16="http://schemas.microsoft.com/office/drawing/2014/main" id="{1AAADC90-E2B7-4E47-B7BD-1140F3FE4C4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11" name="TextBox 74">
          <a:extLst>
            <a:ext uri="{FF2B5EF4-FFF2-40B4-BE49-F238E27FC236}">
              <a16:creationId xmlns:a16="http://schemas.microsoft.com/office/drawing/2014/main" id="{03AB994C-031A-4675-B67A-FAA2BAB92CCC}"/>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12" name="TextBox 75">
          <a:extLst>
            <a:ext uri="{FF2B5EF4-FFF2-40B4-BE49-F238E27FC236}">
              <a16:creationId xmlns:a16="http://schemas.microsoft.com/office/drawing/2014/main" id="{C9526743-F79E-4E40-8DC0-B2E23F2BB4F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13" name="TextBox 1">
          <a:extLst>
            <a:ext uri="{FF2B5EF4-FFF2-40B4-BE49-F238E27FC236}">
              <a16:creationId xmlns:a16="http://schemas.microsoft.com/office/drawing/2014/main" id="{E7D6E849-2FEA-4541-92FC-14691201BA4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14" name="TextBox 74">
          <a:extLst>
            <a:ext uri="{FF2B5EF4-FFF2-40B4-BE49-F238E27FC236}">
              <a16:creationId xmlns:a16="http://schemas.microsoft.com/office/drawing/2014/main" id="{390BFB9D-1D6D-440D-9A01-34B27DDE574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15" name="TextBox 75">
          <a:extLst>
            <a:ext uri="{FF2B5EF4-FFF2-40B4-BE49-F238E27FC236}">
              <a16:creationId xmlns:a16="http://schemas.microsoft.com/office/drawing/2014/main" id="{8F440D20-467B-4E55-821E-C1B00466FC9E}"/>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16" name="TextBox 1">
          <a:extLst>
            <a:ext uri="{FF2B5EF4-FFF2-40B4-BE49-F238E27FC236}">
              <a16:creationId xmlns:a16="http://schemas.microsoft.com/office/drawing/2014/main" id="{06500CC0-78C1-4CCB-AB6D-A479E492789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17" name="TextBox 74">
          <a:extLst>
            <a:ext uri="{FF2B5EF4-FFF2-40B4-BE49-F238E27FC236}">
              <a16:creationId xmlns:a16="http://schemas.microsoft.com/office/drawing/2014/main" id="{82877687-A06B-4F09-AF43-EBE3929A8916}"/>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18" name="TextBox 75">
          <a:extLst>
            <a:ext uri="{FF2B5EF4-FFF2-40B4-BE49-F238E27FC236}">
              <a16:creationId xmlns:a16="http://schemas.microsoft.com/office/drawing/2014/main" id="{9CD6EC65-CC6C-4632-90C9-3CA4258E80FC}"/>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19" name="TextBox 1">
          <a:extLst>
            <a:ext uri="{FF2B5EF4-FFF2-40B4-BE49-F238E27FC236}">
              <a16:creationId xmlns:a16="http://schemas.microsoft.com/office/drawing/2014/main" id="{B7748C87-FBD1-4626-AABE-5A777951DBB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20" name="TextBox 74">
          <a:extLst>
            <a:ext uri="{FF2B5EF4-FFF2-40B4-BE49-F238E27FC236}">
              <a16:creationId xmlns:a16="http://schemas.microsoft.com/office/drawing/2014/main" id="{0B063609-00F8-4426-9EDA-1049AC41BCB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21" name="TextBox 75">
          <a:extLst>
            <a:ext uri="{FF2B5EF4-FFF2-40B4-BE49-F238E27FC236}">
              <a16:creationId xmlns:a16="http://schemas.microsoft.com/office/drawing/2014/main" id="{2A0827F8-E2D5-4F63-8C5D-BA449CC1B6B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22" name="TextBox 73">
          <a:extLst>
            <a:ext uri="{FF2B5EF4-FFF2-40B4-BE49-F238E27FC236}">
              <a16:creationId xmlns:a16="http://schemas.microsoft.com/office/drawing/2014/main" id="{D1BA250B-EDE5-4D4C-A55A-798481F5620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23" name="TextBox 1">
          <a:extLst>
            <a:ext uri="{FF2B5EF4-FFF2-40B4-BE49-F238E27FC236}">
              <a16:creationId xmlns:a16="http://schemas.microsoft.com/office/drawing/2014/main" id="{29784C5D-BBDE-4719-ABFF-565A9A19A65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24" name="TextBox 74">
          <a:extLst>
            <a:ext uri="{FF2B5EF4-FFF2-40B4-BE49-F238E27FC236}">
              <a16:creationId xmlns:a16="http://schemas.microsoft.com/office/drawing/2014/main" id="{001F242C-05B1-4534-8AAD-53D089BEDCD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25" name="TextBox 75">
          <a:extLst>
            <a:ext uri="{FF2B5EF4-FFF2-40B4-BE49-F238E27FC236}">
              <a16:creationId xmlns:a16="http://schemas.microsoft.com/office/drawing/2014/main" id="{0B60CA1D-86EB-4D2B-A269-EF415F127AD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26" name="TextBox 1">
          <a:extLst>
            <a:ext uri="{FF2B5EF4-FFF2-40B4-BE49-F238E27FC236}">
              <a16:creationId xmlns:a16="http://schemas.microsoft.com/office/drawing/2014/main" id="{B68C5494-695D-49CC-9D04-D3EB3BC780F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27" name="TextBox 74">
          <a:extLst>
            <a:ext uri="{FF2B5EF4-FFF2-40B4-BE49-F238E27FC236}">
              <a16:creationId xmlns:a16="http://schemas.microsoft.com/office/drawing/2014/main" id="{66350560-96D9-4EDF-AD39-446CD904BCC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28" name="TextBox 75">
          <a:extLst>
            <a:ext uri="{FF2B5EF4-FFF2-40B4-BE49-F238E27FC236}">
              <a16:creationId xmlns:a16="http://schemas.microsoft.com/office/drawing/2014/main" id="{D7139C67-4E52-43D4-823C-A25EB035F32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29" name="TextBox 1">
          <a:extLst>
            <a:ext uri="{FF2B5EF4-FFF2-40B4-BE49-F238E27FC236}">
              <a16:creationId xmlns:a16="http://schemas.microsoft.com/office/drawing/2014/main" id="{5E15BAC2-A7E9-4CE6-8183-EFC9ACD7C3F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30" name="TextBox 74">
          <a:extLst>
            <a:ext uri="{FF2B5EF4-FFF2-40B4-BE49-F238E27FC236}">
              <a16:creationId xmlns:a16="http://schemas.microsoft.com/office/drawing/2014/main" id="{F263FB21-1F6B-462F-9EB7-616914FF6E1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31" name="TextBox 75">
          <a:extLst>
            <a:ext uri="{FF2B5EF4-FFF2-40B4-BE49-F238E27FC236}">
              <a16:creationId xmlns:a16="http://schemas.microsoft.com/office/drawing/2014/main" id="{ECE6AAC8-4995-418D-83D6-1AF0CF335FC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32" name="TextBox 1">
          <a:extLst>
            <a:ext uri="{FF2B5EF4-FFF2-40B4-BE49-F238E27FC236}">
              <a16:creationId xmlns:a16="http://schemas.microsoft.com/office/drawing/2014/main" id="{DEEE6E11-7A15-4E5B-8763-9CFCBE7F184D}"/>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33" name="TextBox 74">
          <a:extLst>
            <a:ext uri="{FF2B5EF4-FFF2-40B4-BE49-F238E27FC236}">
              <a16:creationId xmlns:a16="http://schemas.microsoft.com/office/drawing/2014/main" id="{19519796-F5F9-47DF-91F7-62A41A353F6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34" name="TextBox 75">
          <a:extLst>
            <a:ext uri="{FF2B5EF4-FFF2-40B4-BE49-F238E27FC236}">
              <a16:creationId xmlns:a16="http://schemas.microsoft.com/office/drawing/2014/main" id="{F4C2542B-C867-41AA-A355-DE410A75664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35" name="TextBox 1">
          <a:extLst>
            <a:ext uri="{FF2B5EF4-FFF2-40B4-BE49-F238E27FC236}">
              <a16:creationId xmlns:a16="http://schemas.microsoft.com/office/drawing/2014/main" id="{5614BB15-3D7A-4FFF-A7E9-84690CAF0D7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36" name="TextBox 74">
          <a:extLst>
            <a:ext uri="{FF2B5EF4-FFF2-40B4-BE49-F238E27FC236}">
              <a16:creationId xmlns:a16="http://schemas.microsoft.com/office/drawing/2014/main" id="{D3AB44AB-F901-46D4-A57B-BF056732040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137" name="TextBox 75">
          <a:extLst>
            <a:ext uri="{FF2B5EF4-FFF2-40B4-BE49-F238E27FC236}">
              <a16:creationId xmlns:a16="http://schemas.microsoft.com/office/drawing/2014/main" id="{78A4CC87-CA28-4ACC-B51B-792D74CBDA0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38" name="TextBox 1">
          <a:extLst>
            <a:ext uri="{FF2B5EF4-FFF2-40B4-BE49-F238E27FC236}">
              <a16:creationId xmlns:a16="http://schemas.microsoft.com/office/drawing/2014/main" id="{A1000D61-284D-493D-8326-F9F8A9D7C1F6}"/>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39" name="TextBox 74">
          <a:extLst>
            <a:ext uri="{FF2B5EF4-FFF2-40B4-BE49-F238E27FC236}">
              <a16:creationId xmlns:a16="http://schemas.microsoft.com/office/drawing/2014/main" id="{F33B0993-5F03-457A-88FB-3F3C888D3C30}"/>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40" name="TextBox 75">
          <a:extLst>
            <a:ext uri="{FF2B5EF4-FFF2-40B4-BE49-F238E27FC236}">
              <a16:creationId xmlns:a16="http://schemas.microsoft.com/office/drawing/2014/main" id="{6C42D062-C533-484A-A744-606E9855AB0F}"/>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41" name="TextBox 1">
          <a:extLst>
            <a:ext uri="{FF2B5EF4-FFF2-40B4-BE49-F238E27FC236}">
              <a16:creationId xmlns:a16="http://schemas.microsoft.com/office/drawing/2014/main" id="{9145C108-0DA7-4145-A727-F8C30BD4422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42" name="TextBox 73">
          <a:extLst>
            <a:ext uri="{FF2B5EF4-FFF2-40B4-BE49-F238E27FC236}">
              <a16:creationId xmlns:a16="http://schemas.microsoft.com/office/drawing/2014/main" id="{55BBCBCF-81DC-45CA-B67C-CA74487C178C}"/>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43" name="TextBox 74">
          <a:extLst>
            <a:ext uri="{FF2B5EF4-FFF2-40B4-BE49-F238E27FC236}">
              <a16:creationId xmlns:a16="http://schemas.microsoft.com/office/drawing/2014/main" id="{C9591D99-37E2-422E-8BC2-F950742F3075}"/>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44" name="TextBox 75">
          <a:extLst>
            <a:ext uri="{FF2B5EF4-FFF2-40B4-BE49-F238E27FC236}">
              <a16:creationId xmlns:a16="http://schemas.microsoft.com/office/drawing/2014/main" id="{2AE75B1A-B42C-493B-A34B-D08F843EAE3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45" name="TextBox 1">
          <a:extLst>
            <a:ext uri="{FF2B5EF4-FFF2-40B4-BE49-F238E27FC236}">
              <a16:creationId xmlns:a16="http://schemas.microsoft.com/office/drawing/2014/main" id="{E8F2DEE6-BD80-4742-93D7-CAA4069086F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46" name="TextBox 74">
          <a:extLst>
            <a:ext uri="{FF2B5EF4-FFF2-40B4-BE49-F238E27FC236}">
              <a16:creationId xmlns:a16="http://schemas.microsoft.com/office/drawing/2014/main" id="{9E027B10-6832-45AA-BCEE-323C40F591C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47" name="TextBox 75">
          <a:extLst>
            <a:ext uri="{FF2B5EF4-FFF2-40B4-BE49-F238E27FC236}">
              <a16:creationId xmlns:a16="http://schemas.microsoft.com/office/drawing/2014/main" id="{4D411D67-7FF5-4275-BC41-4A1D2ACC7C59}"/>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48" name="TextBox 1">
          <a:extLst>
            <a:ext uri="{FF2B5EF4-FFF2-40B4-BE49-F238E27FC236}">
              <a16:creationId xmlns:a16="http://schemas.microsoft.com/office/drawing/2014/main" id="{41BBD2D8-033C-48E7-945D-C8CFF4121C7E}"/>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49" name="TextBox 74">
          <a:extLst>
            <a:ext uri="{FF2B5EF4-FFF2-40B4-BE49-F238E27FC236}">
              <a16:creationId xmlns:a16="http://schemas.microsoft.com/office/drawing/2014/main" id="{999BA670-7E9E-442A-B498-C196227DEB8E}"/>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150" name="TextBox 75">
          <a:extLst>
            <a:ext uri="{FF2B5EF4-FFF2-40B4-BE49-F238E27FC236}">
              <a16:creationId xmlns:a16="http://schemas.microsoft.com/office/drawing/2014/main" id="{D19EA307-D40C-4F83-8F8A-2A6FA55158D3}"/>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51" name="TextBox 1">
          <a:extLst>
            <a:ext uri="{FF2B5EF4-FFF2-40B4-BE49-F238E27FC236}">
              <a16:creationId xmlns:a16="http://schemas.microsoft.com/office/drawing/2014/main" id="{251D6E5E-B482-4F66-8B5A-0B9A3415C52D}"/>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52" name="TextBox 74">
          <a:extLst>
            <a:ext uri="{FF2B5EF4-FFF2-40B4-BE49-F238E27FC236}">
              <a16:creationId xmlns:a16="http://schemas.microsoft.com/office/drawing/2014/main" id="{8B71BCA8-A961-4645-88A4-CED9212C0E39}"/>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53" name="TextBox 75">
          <a:extLst>
            <a:ext uri="{FF2B5EF4-FFF2-40B4-BE49-F238E27FC236}">
              <a16:creationId xmlns:a16="http://schemas.microsoft.com/office/drawing/2014/main" id="{27CD00B8-A819-4AA9-88D3-9A82B7151E71}"/>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54" name="TextBox 1">
          <a:extLst>
            <a:ext uri="{FF2B5EF4-FFF2-40B4-BE49-F238E27FC236}">
              <a16:creationId xmlns:a16="http://schemas.microsoft.com/office/drawing/2014/main" id="{127671F8-97FE-4E20-9199-D5916F666606}"/>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55" name="TextBox 74">
          <a:extLst>
            <a:ext uri="{FF2B5EF4-FFF2-40B4-BE49-F238E27FC236}">
              <a16:creationId xmlns:a16="http://schemas.microsoft.com/office/drawing/2014/main" id="{9424B796-611F-4192-B72C-B3584ACFFF5F}"/>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56" name="TextBox 75">
          <a:extLst>
            <a:ext uri="{FF2B5EF4-FFF2-40B4-BE49-F238E27FC236}">
              <a16:creationId xmlns:a16="http://schemas.microsoft.com/office/drawing/2014/main" id="{A85748A6-96A4-4C1F-AC5E-B8FE9551E92E}"/>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57" name="TextBox 1">
          <a:extLst>
            <a:ext uri="{FF2B5EF4-FFF2-40B4-BE49-F238E27FC236}">
              <a16:creationId xmlns:a16="http://schemas.microsoft.com/office/drawing/2014/main" id="{A4CB9075-D6D5-4AE5-AB56-D2DDA0F62595}"/>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58" name="TextBox 74">
          <a:extLst>
            <a:ext uri="{FF2B5EF4-FFF2-40B4-BE49-F238E27FC236}">
              <a16:creationId xmlns:a16="http://schemas.microsoft.com/office/drawing/2014/main" id="{AC7A61B1-F519-4284-B1ED-EEF33D0E6EA5}"/>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59" name="TextBox 75">
          <a:extLst>
            <a:ext uri="{FF2B5EF4-FFF2-40B4-BE49-F238E27FC236}">
              <a16:creationId xmlns:a16="http://schemas.microsoft.com/office/drawing/2014/main" id="{BC088FB4-E9A8-4069-9C3B-5A6491E812F5}"/>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60" name="TextBox 1">
          <a:extLst>
            <a:ext uri="{FF2B5EF4-FFF2-40B4-BE49-F238E27FC236}">
              <a16:creationId xmlns:a16="http://schemas.microsoft.com/office/drawing/2014/main" id="{59870D3C-577E-4534-90AC-EB0EF3781F96}"/>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61" name="TextBox 74">
          <a:extLst>
            <a:ext uri="{FF2B5EF4-FFF2-40B4-BE49-F238E27FC236}">
              <a16:creationId xmlns:a16="http://schemas.microsoft.com/office/drawing/2014/main" id="{B228123F-2913-4AA3-BDB0-2BDFE69C461A}"/>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62" name="TextBox 75">
          <a:extLst>
            <a:ext uri="{FF2B5EF4-FFF2-40B4-BE49-F238E27FC236}">
              <a16:creationId xmlns:a16="http://schemas.microsoft.com/office/drawing/2014/main" id="{38E58DBD-842F-47DE-B398-00D29B72A2F0}"/>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63" name="TextBox 1">
          <a:extLst>
            <a:ext uri="{FF2B5EF4-FFF2-40B4-BE49-F238E27FC236}">
              <a16:creationId xmlns:a16="http://schemas.microsoft.com/office/drawing/2014/main" id="{A1C03D7A-4C4D-4323-9EAF-B200082D6D09}"/>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64" name="TextBox 74">
          <a:extLst>
            <a:ext uri="{FF2B5EF4-FFF2-40B4-BE49-F238E27FC236}">
              <a16:creationId xmlns:a16="http://schemas.microsoft.com/office/drawing/2014/main" id="{6278C4E7-018F-42E1-9932-4B01D0D9BAEC}"/>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65" name="TextBox 75">
          <a:extLst>
            <a:ext uri="{FF2B5EF4-FFF2-40B4-BE49-F238E27FC236}">
              <a16:creationId xmlns:a16="http://schemas.microsoft.com/office/drawing/2014/main" id="{1CB0F170-EAC7-48FB-B797-93E3FE17E3D2}"/>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66" name="TextBox 1">
          <a:extLst>
            <a:ext uri="{FF2B5EF4-FFF2-40B4-BE49-F238E27FC236}">
              <a16:creationId xmlns:a16="http://schemas.microsoft.com/office/drawing/2014/main" id="{8828590F-CE01-4358-8A55-F83E83D690F2}"/>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67" name="TextBox 74">
          <a:extLst>
            <a:ext uri="{FF2B5EF4-FFF2-40B4-BE49-F238E27FC236}">
              <a16:creationId xmlns:a16="http://schemas.microsoft.com/office/drawing/2014/main" id="{6C52717A-6360-4F32-8E47-9875F643C9A9}"/>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68" name="TextBox 75">
          <a:extLst>
            <a:ext uri="{FF2B5EF4-FFF2-40B4-BE49-F238E27FC236}">
              <a16:creationId xmlns:a16="http://schemas.microsoft.com/office/drawing/2014/main" id="{CE9BB05A-8A2E-4F05-BD2B-37EE3E502139}"/>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69" name="TextBox 1">
          <a:extLst>
            <a:ext uri="{FF2B5EF4-FFF2-40B4-BE49-F238E27FC236}">
              <a16:creationId xmlns:a16="http://schemas.microsoft.com/office/drawing/2014/main" id="{61516A49-068D-4799-A234-314D810C6C2E}"/>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70" name="TextBox 74">
          <a:extLst>
            <a:ext uri="{FF2B5EF4-FFF2-40B4-BE49-F238E27FC236}">
              <a16:creationId xmlns:a16="http://schemas.microsoft.com/office/drawing/2014/main" id="{2813973E-E44D-4C15-86D4-ED8168EFF18F}"/>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71" name="TextBox 75">
          <a:extLst>
            <a:ext uri="{FF2B5EF4-FFF2-40B4-BE49-F238E27FC236}">
              <a16:creationId xmlns:a16="http://schemas.microsoft.com/office/drawing/2014/main" id="{240FBF2B-C7AB-455E-8E5D-FB4C8F435C8B}"/>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72" name="TextBox 73">
          <a:extLst>
            <a:ext uri="{FF2B5EF4-FFF2-40B4-BE49-F238E27FC236}">
              <a16:creationId xmlns:a16="http://schemas.microsoft.com/office/drawing/2014/main" id="{31DE09BC-E612-42C1-86E5-05FE47250A26}"/>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73" name="TextBox 1">
          <a:extLst>
            <a:ext uri="{FF2B5EF4-FFF2-40B4-BE49-F238E27FC236}">
              <a16:creationId xmlns:a16="http://schemas.microsoft.com/office/drawing/2014/main" id="{4738B6D9-F848-4908-8288-7FAB66710E34}"/>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74" name="TextBox 74">
          <a:extLst>
            <a:ext uri="{FF2B5EF4-FFF2-40B4-BE49-F238E27FC236}">
              <a16:creationId xmlns:a16="http://schemas.microsoft.com/office/drawing/2014/main" id="{A36AC47C-33E6-4094-B88F-1A4D1EB2E909}"/>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75" name="TextBox 75">
          <a:extLst>
            <a:ext uri="{FF2B5EF4-FFF2-40B4-BE49-F238E27FC236}">
              <a16:creationId xmlns:a16="http://schemas.microsoft.com/office/drawing/2014/main" id="{04D1B8B8-AD02-4553-BD0B-37F9972854D5}"/>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76" name="TextBox 1">
          <a:extLst>
            <a:ext uri="{FF2B5EF4-FFF2-40B4-BE49-F238E27FC236}">
              <a16:creationId xmlns:a16="http://schemas.microsoft.com/office/drawing/2014/main" id="{0A4CB097-5F16-4B2D-BC3F-6649650D1AA3}"/>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77" name="TextBox 74">
          <a:extLst>
            <a:ext uri="{FF2B5EF4-FFF2-40B4-BE49-F238E27FC236}">
              <a16:creationId xmlns:a16="http://schemas.microsoft.com/office/drawing/2014/main" id="{311EC6D4-ED73-43F9-9F37-4ED8839999FE}"/>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78" name="TextBox 75">
          <a:extLst>
            <a:ext uri="{FF2B5EF4-FFF2-40B4-BE49-F238E27FC236}">
              <a16:creationId xmlns:a16="http://schemas.microsoft.com/office/drawing/2014/main" id="{08579DBC-1223-46DE-A975-68032B573102}"/>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79" name="TextBox 1">
          <a:extLst>
            <a:ext uri="{FF2B5EF4-FFF2-40B4-BE49-F238E27FC236}">
              <a16:creationId xmlns:a16="http://schemas.microsoft.com/office/drawing/2014/main" id="{0B090626-BC62-4490-9CC5-0E6DEDC6695E}"/>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80" name="TextBox 74">
          <a:extLst>
            <a:ext uri="{FF2B5EF4-FFF2-40B4-BE49-F238E27FC236}">
              <a16:creationId xmlns:a16="http://schemas.microsoft.com/office/drawing/2014/main" id="{4B76D510-1928-4D3E-A11F-B9F23F137212}"/>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81" name="TextBox 75">
          <a:extLst>
            <a:ext uri="{FF2B5EF4-FFF2-40B4-BE49-F238E27FC236}">
              <a16:creationId xmlns:a16="http://schemas.microsoft.com/office/drawing/2014/main" id="{74BC4A1A-3B1E-41D7-94CD-D6D9980ED071}"/>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82" name="TextBox 1">
          <a:extLst>
            <a:ext uri="{FF2B5EF4-FFF2-40B4-BE49-F238E27FC236}">
              <a16:creationId xmlns:a16="http://schemas.microsoft.com/office/drawing/2014/main" id="{06C2E356-1EFB-4851-A5CC-5BB6A349A3E2}"/>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83" name="TextBox 74">
          <a:extLst>
            <a:ext uri="{FF2B5EF4-FFF2-40B4-BE49-F238E27FC236}">
              <a16:creationId xmlns:a16="http://schemas.microsoft.com/office/drawing/2014/main" id="{735873E0-775B-4CBB-9B16-A46157547042}"/>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84" name="TextBox 75">
          <a:extLst>
            <a:ext uri="{FF2B5EF4-FFF2-40B4-BE49-F238E27FC236}">
              <a16:creationId xmlns:a16="http://schemas.microsoft.com/office/drawing/2014/main" id="{95AE8A8E-EF73-4D69-BD55-D5F8C23FA37F}"/>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85" name="TextBox 1">
          <a:extLst>
            <a:ext uri="{FF2B5EF4-FFF2-40B4-BE49-F238E27FC236}">
              <a16:creationId xmlns:a16="http://schemas.microsoft.com/office/drawing/2014/main" id="{AAAA17AE-B023-4FFA-8231-83DC786D1DE0}"/>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86" name="TextBox 74">
          <a:extLst>
            <a:ext uri="{FF2B5EF4-FFF2-40B4-BE49-F238E27FC236}">
              <a16:creationId xmlns:a16="http://schemas.microsoft.com/office/drawing/2014/main" id="{838B705C-8398-46A1-A083-A12103033145}"/>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87" name="TextBox 75">
          <a:extLst>
            <a:ext uri="{FF2B5EF4-FFF2-40B4-BE49-F238E27FC236}">
              <a16:creationId xmlns:a16="http://schemas.microsoft.com/office/drawing/2014/main" id="{C60B91CF-5919-4421-BD7A-B9F2F2EA4CD8}"/>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88" name="TextBox 1">
          <a:extLst>
            <a:ext uri="{FF2B5EF4-FFF2-40B4-BE49-F238E27FC236}">
              <a16:creationId xmlns:a16="http://schemas.microsoft.com/office/drawing/2014/main" id="{A57A7AB8-AD1E-4F17-BB26-7A98B44D936C}"/>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89" name="TextBox 74">
          <a:extLst>
            <a:ext uri="{FF2B5EF4-FFF2-40B4-BE49-F238E27FC236}">
              <a16:creationId xmlns:a16="http://schemas.microsoft.com/office/drawing/2014/main" id="{B8ED8D51-5628-4ADB-96EE-496114F0963F}"/>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190" name="TextBox 75">
          <a:extLst>
            <a:ext uri="{FF2B5EF4-FFF2-40B4-BE49-F238E27FC236}">
              <a16:creationId xmlns:a16="http://schemas.microsoft.com/office/drawing/2014/main" id="{AD49D2B6-6050-4271-AA2D-E21D4D9230C9}"/>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91" name="TextBox 1">
          <a:extLst>
            <a:ext uri="{FF2B5EF4-FFF2-40B4-BE49-F238E27FC236}">
              <a16:creationId xmlns:a16="http://schemas.microsoft.com/office/drawing/2014/main" id="{204BF73C-F2B1-4822-A277-76A815EAA1B4}"/>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92" name="TextBox 73">
          <a:extLst>
            <a:ext uri="{FF2B5EF4-FFF2-40B4-BE49-F238E27FC236}">
              <a16:creationId xmlns:a16="http://schemas.microsoft.com/office/drawing/2014/main" id="{456B1474-CA75-422B-9BAF-DF228F5E99DB}"/>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93" name="TextBox 74">
          <a:extLst>
            <a:ext uri="{FF2B5EF4-FFF2-40B4-BE49-F238E27FC236}">
              <a16:creationId xmlns:a16="http://schemas.microsoft.com/office/drawing/2014/main" id="{458CC007-50C5-4500-9209-976268DF1BC3}"/>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94" name="TextBox 75">
          <a:extLst>
            <a:ext uri="{FF2B5EF4-FFF2-40B4-BE49-F238E27FC236}">
              <a16:creationId xmlns:a16="http://schemas.microsoft.com/office/drawing/2014/main" id="{15261759-C393-4A79-BBC2-6F3ABD430A7E}"/>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95" name="TextBox 1">
          <a:extLst>
            <a:ext uri="{FF2B5EF4-FFF2-40B4-BE49-F238E27FC236}">
              <a16:creationId xmlns:a16="http://schemas.microsoft.com/office/drawing/2014/main" id="{368DABF8-8021-4126-9E5F-1C59E6BA0C7B}"/>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96" name="TextBox 74">
          <a:extLst>
            <a:ext uri="{FF2B5EF4-FFF2-40B4-BE49-F238E27FC236}">
              <a16:creationId xmlns:a16="http://schemas.microsoft.com/office/drawing/2014/main" id="{4F2132AF-D51B-4110-8C9B-61B005876023}"/>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97" name="TextBox 75">
          <a:extLst>
            <a:ext uri="{FF2B5EF4-FFF2-40B4-BE49-F238E27FC236}">
              <a16:creationId xmlns:a16="http://schemas.microsoft.com/office/drawing/2014/main" id="{2C56CABF-508E-4839-B6A2-159E499C6729}"/>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98" name="TextBox 1">
          <a:extLst>
            <a:ext uri="{FF2B5EF4-FFF2-40B4-BE49-F238E27FC236}">
              <a16:creationId xmlns:a16="http://schemas.microsoft.com/office/drawing/2014/main" id="{7B2DA607-EE51-48A3-A86A-A25A36B2922A}"/>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199" name="TextBox 74">
          <a:extLst>
            <a:ext uri="{FF2B5EF4-FFF2-40B4-BE49-F238E27FC236}">
              <a16:creationId xmlns:a16="http://schemas.microsoft.com/office/drawing/2014/main" id="{7B5D3BE8-A176-446F-BB69-81425823FB83}"/>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200" name="TextBox 75">
          <a:extLst>
            <a:ext uri="{FF2B5EF4-FFF2-40B4-BE49-F238E27FC236}">
              <a16:creationId xmlns:a16="http://schemas.microsoft.com/office/drawing/2014/main" id="{6B954CF8-5A41-4D53-BB2D-1630F952A2BE}"/>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01" name="TextBox 1">
          <a:extLst>
            <a:ext uri="{FF2B5EF4-FFF2-40B4-BE49-F238E27FC236}">
              <a16:creationId xmlns:a16="http://schemas.microsoft.com/office/drawing/2014/main" id="{FA9F4002-C93B-4D1D-A9DF-9B077F16DBDF}"/>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02" name="TextBox 74">
          <a:extLst>
            <a:ext uri="{FF2B5EF4-FFF2-40B4-BE49-F238E27FC236}">
              <a16:creationId xmlns:a16="http://schemas.microsoft.com/office/drawing/2014/main" id="{BD532712-2FDF-4C24-A189-E42AC676A03D}"/>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03" name="TextBox 75">
          <a:extLst>
            <a:ext uri="{FF2B5EF4-FFF2-40B4-BE49-F238E27FC236}">
              <a16:creationId xmlns:a16="http://schemas.microsoft.com/office/drawing/2014/main" id="{352243CF-018F-457B-9C15-DA60B780F68A}"/>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04" name="TextBox 1">
          <a:extLst>
            <a:ext uri="{FF2B5EF4-FFF2-40B4-BE49-F238E27FC236}">
              <a16:creationId xmlns:a16="http://schemas.microsoft.com/office/drawing/2014/main" id="{D1E65C1B-6ECB-40A7-858F-594F9A9A8B28}"/>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05" name="TextBox 74">
          <a:extLst>
            <a:ext uri="{FF2B5EF4-FFF2-40B4-BE49-F238E27FC236}">
              <a16:creationId xmlns:a16="http://schemas.microsoft.com/office/drawing/2014/main" id="{8D7CF687-9A3D-4E1E-A6F9-E074AE496BFC}"/>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06" name="TextBox 75">
          <a:extLst>
            <a:ext uri="{FF2B5EF4-FFF2-40B4-BE49-F238E27FC236}">
              <a16:creationId xmlns:a16="http://schemas.microsoft.com/office/drawing/2014/main" id="{81504BF0-23E7-43DC-B97A-62C93D0D8A24}"/>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07" name="TextBox 1">
          <a:extLst>
            <a:ext uri="{FF2B5EF4-FFF2-40B4-BE49-F238E27FC236}">
              <a16:creationId xmlns:a16="http://schemas.microsoft.com/office/drawing/2014/main" id="{4D350F45-2731-451E-8980-3CE3DA8A2E96}"/>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08" name="TextBox 74">
          <a:extLst>
            <a:ext uri="{FF2B5EF4-FFF2-40B4-BE49-F238E27FC236}">
              <a16:creationId xmlns:a16="http://schemas.microsoft.com/office/drawing/2014/main" id="{2B154EC7-C624-477F-919F-7127FC68124A}"/>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09" name="TextBox 75">
          <a:extLst>
            <a:ext uri="{FF2B5EF4-FFF2-40B4-BE49-F238E27FC236}">
              <a16:creationId xmlns:a16="http://schemas.microsoft.com/office/drawing/2014/main" id="{B1F3C52A-D5A2-4848-9FE0-0696D3CA679B}"/>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210" name="TextBox 1">
          <a:extLst>
            <a:ext uri="{FF2B5EF4-FFF2-40B4-BE49-F238E27FC236}">
              <a16:creationId xmlns:a16="http://schemas.microsoft.com/office/drawing/2014/main" id="{8727A0A1-670E-4D08-904C-B4B126AB5085}"/>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211" name="TextBox 74">
          <a:extLst>
            <a:ext uri="{FF2B5EF4-FFF2-40B4-BE49-F238E27FC236}">
              <a16:creationId xmlns:a16="http://schemas.microsoft.com/office/drawing/2014/main" id="{C7A6DFC7-8879-48E1-8999-1ECA8A6B2E43}"/>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212" name="TextBox 75">
          <a:extLst>
            <a:ext uri="{FF2B5EF4-FFF2-40B4-BE49-F238E27FC236}">
              <a16:creationId xmlns:a16="http://schemas.microsoft.com/office/drawing/2014/main" id="{C6255014-6F1C-4BAA-ABBA-A3B9FC9308EF}"/>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213" name="TextBox 1">
          <a:extLst>
            <a:ext uri="{FF2B5EF4-FFF2-40B4-BE49-F238E27FC236}">
              <a16:creationId xmlns:a16="http://schemas.microsoft.com/office/drawing/2014/main" id="{9E71A32F-4B54-4349-8DAA-D1FBEED983E8}"/>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214" name="TextBox 74">
          <a:extLst>
            <a:ext uri="{FF2B5EF4-FFF2-40B4-BE49-F238E27FC236}">
              <a16:creationId xmlns:a16="http://schemas.microsoft.com/office/drawing/2014/main" id="{FDDBF2C0-B1C5-4831-AAA5-76BCC7423F6E}"/>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215" name="TextBox 75">
          <a:extLst>
            <a:ext uri="{FF2B5EF4-FFF2-40B4-BE49-F238E27FC236}">
              <a16:creationId xmlns:a16="http://schemas.microsoft.com/office/drawing/2014/main" id="{AB9995F5-E873-438E-B701-91E05B6461FF}"/>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216" name="TextBox 1">
          <a:extLst>
            <a:ext uri="{FF2B5EF4-FFF2-40B4-BE49-F238E27FC236}">
              <a16:creationId xmlns:a16="http://schemas.microsoft.com/office/drawing/2014/main" id="{FF2E03CB-99F6-4806-863E-5F1A7A32C80D}"/>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217" name="TextBox 74">
          <a:extLst>
            <a:ext uri="{FF2B5EF4-FFF2-40B4-BE49-F238E27FC236}">
              <a16:creationId xmlns:a16="http://schemas.microsoft.com/office/drawing/2014/main" id="{83338022-DBA8-4E91-933B-9466222D115F}"/>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218" name="TextBox 75">
          <a:extLst>
            <a:ext uri="{FF2B5EF4-FFF2-40B4-BE49-F238E27FC236}">
              <a16:creationId xmlns:a16="http://schemas.microsoft.com/office/drawing/2014/main" id="{A7652B58-2A27-4026-ADA0-7DB36C4A83F0}"/>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19" name="TextBox 1">
          <a:extLst>
            <a:ext uri="{FF2B5EF4-FFF2-40B4-BE49-F238E27FC236}">
              <a16:creationId xmlns:a16="http://schemas.microsoft.com/office/drawing/2014/main" id="{4998599C-C57D-4706-B245-F6D7191F4744}"/>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20" name="TextBox 74">
          <a:extLst>
            <a:ext uri="{FF2B5EF4-FFF2-40B4-BE49-F238E27FC236}">
              <a16:creationId xmlns:a16="http://schemas.microsoft.com/office/drawing/2014/main" id="{95BA47BB-EEDE-46E6-A258-1170701AB7A1}"/>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1221" name="TextBox 75">
          <a:extLst>
            <a:ext uri="{FF2B5EF4-FFF2-40B4-BE49-F238E27FC236}">
              <a16:creationId xmlns:a16="http://schemas.microsoft.com/office/drawing/2014/main" id="{500BEE7A-C2D2-454E-92AA-0D25ADB48D8F}"/>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1222" name="TextBox 73">
          <a:extLst>
            <a:ext uri="{FF2B5EF4-FFF2-40B4-BE49-F238E27FC236}">
              <a16:creationId xmlns:a16="http://schemas.microsoft.com/office/drawing/2014/main" id="{A3A61C66-F534-44E7-BA5D-A40282831709}"/>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223" name="TextBox 1">
          <a:extLst>
            <a:ext uri="{FF2B5EF4-FFF2-40B4-BE49-F238E27FC236}">
              <a16:creationId xmlns:a16="http://schemas.microsoft.com/office/drawing/2014/main" id="{9551C9FF-AF75-44A0-892E-11604627BBA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224" name="TextBox 74">
          <a:extLst>
            <a:ext uri="{FF2B5EF4-FFF2-40B4-BE49-F238E27FC236}">
              <a16:creationId xmlns:a16="http://schemas.microsoft.com/office/drawing/2014/main" id="{12210D6C-775B-468A-BBFA-467538F7C0E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1225" name="TextBox 75">
          <a:extLst>
            <a:ext uri="{FF2B5EF4-FFF2-40B4-BE49-F238E27FC236}">
              <a16:creationId xmlns:a16="http://schemas.microsoft.com/office/drawing/2014/main" id="{34BAE9A1-F0CA-4F26-BA1E-78A09B79A79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1226" name="TextBox 73">
          <a:extLst>
            <a:ext uri="{FF2B5EF4-FFF2-40B4-BE49-F238E27FC236}">
              <a16:creationId xmlns:a16="http://schemas.microsoft.com/office/drawing/2014/main" id="{6A7247EB-196F-48F1-90D6-1696E04564D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27" name="TextBox 1">
          <a:extLst>
            <a:ext uri="{FF2B5EF4-FFF2-40B4-BE49-F238E27FC236}">
              <a16:creationId xmlns:a16="http://schemas.microsoft.com/office/drawing/2014/main" id="{F33BBB46-082F-4FCE-A6D9-457411D80177}"/>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28" name="TextBox 74">
          <a:extLst>
            <a:ext uri="{FF2B5EF4-FFF2-40B4-BE49-F238E27FC236}">
              <a16:creationId xmlns:a16="http://schemas.microsoft.com/office/drawing/2014/main" id="{296E56A4-B52B-4AA6-A1F7-F770FD47F7B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29" name="TextBox 75">
          <a:extLst>
            <a:ext uri="{FF2B5EF4-FFF2-40B4-BE49-F238E27FC236}">
              <a16:creationId xmlns:a16="http://schemas.microsoft.com/office/drawing/2014/main" id="{96119EBB-EB32-4F20-BB37-B8DD2DD230C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30" name="TextBox 1">
          <a:extLst>
            <a:ext uri="{FF2B5EF4-FFF2-40B4-BE49-F238E27FC236}">
              <a16:creationId xmlns:a16="http://schemas.microsoft.com/office/drawing/2014/main" id="{2D0130B5-50B5-43A7-863A-139E7C2834F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31" name="TextBox 74">
          <a:extLst>
            <a:ext uri="{FF2B5EF4-FFF2-40B4-BE49-F238E27FC236}">
              <a16:creationId xmlns:a16="http://schemas.microsoft.com/office/drawing/2014/main" id="{872C7929-9B7F-490A-8353-EBAA64EF9E3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32" name="TextBox 75">
          <a:extLst>
            <a:ext uri="{FF2B5EF4-FFF2-40B4-BE49-F238E27FC236}">
              <a16:creationId xmlns:a16="http://schemas.microsoft.com/office/drawing/2014/main" id="{A9C66041-7DB5-4C08-BFE8-6065811BE9D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33" name="TextBox 1">
          <a:extLst>
            <a:ext uri="{FF2B5EF4-FFF2-40B4-BE49-F238E27FC236}">
              <a16:creationId xmlns:a16="http://schemas.microsoft.com/office/drawing/2014/main" id="{2A1116A9-C431-48D8-88ED-52484B58D0D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34" name="TextBox 74">
          <a:extLst>
            <a:ext uri="{FF2B5EF4-FFF2-40B4-BE49-F238E27FC236}">
              <a16:creationId xmlns:a16="http://schemas.microsoft.com/office/drawing/2014/main" id="{518224BC-5966-43EF-AB34-DD17D246906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35" name="TextBox 75">
          <a:extLst>
            <a:ext uri="{FF2B5EF4-FFF2-40B4-BE49-F238E27FC236}">
              <a16:creationId xmlns:a16="http://schemas.microsoft.com/office/drawing/2014/main" id="{F5F9FABF-D1CA-463D-9E0C-2592D88AE86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36" name="TextBox 1">
          <a:extLst>
            <a:ext uri="{FF2B5EF4-FFF2-40B4-BE49-F238E27FC236}">
              <a16:creationId xmlns:a16="http://schemas.microsoft.com/office/drawing/2014/main" id="{8D9DAB92-3420-4FB3-97EC-ED8D2A44F1E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37" name="TextBox 74">
          <a:extLst>
            <a:ext uri="{FF2B5EF4-FFF2-40B4-BE49-F238E27FC236}">
              <a16:creationId xmlns:a16="http://schemas.microsoft.com/office/drawing/2014/main" id="{4BDE917F-F939-422F-A876-9A240B10121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38" name="TextBox 75">
          <a:extLst>
            <a:ext uri="{FF2B5EF4-FFF2-40B4-BE49-F238E27FC236}">
              <a16:creationId xmlns:a16="http://schemas.microsoft.com/office/drawing/2014/main" id="{553AB5E2-157D-4730-994F-C00C8D83D32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39" name="TextBox 1">
          <a:extLst>
            <a:ext uri="{FF2B5EF4-FFF2-40B4-BE49-F238E27FC236}">
              <a16:creationId xmlns:a16="http://schemas.microsoft.com/office/drawing/2014/main" id="{D6CA134F-C288-404F-8579-A162CC32B38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40" name="TextBox 74">
          <a:extLst>
            <a:ext uri="{FF2B5EF4-FFF2-40B4-BE49-F238E27FC236}">
              <a16:creationId xmlns:a16="http://schemas.microsoft.com/office/drawing/2014/main" id="{D06B8C29-F023-4D70-963B-39CD85733CA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41" name="TextBox 75">
          <a:extLst>
            <a:ext uri="{FF2B5EF4-FFF2-40B4-BE49-F238E27FC236}">
              <a16:creationId xmlns:a16="http://schemas.microsoft.com/office/drawing/2014/main" id="{6DA4BFDC-2B6A-4FCE-92B0-E68F037D68A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42" name="TextBox 1">
          <a:extLst>
            <a:ext uri="{FF2B5EF4-FFF2-40B4-BE49-F238E27FC236}">
              <a16:creationId xmlns:a16="http://schemas.microsoft.com/office/drawing/2014/main" id="{E0A66B14-2F12-4373-A0D7-E92096984CE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43" name="TextBox 74">
          <a:extLst>
            <a:ext uri="{FF2B5EF4-FFF2-40B4-BE49-F238E27FC236}">
              <a16:creationId xmlns:a16="http://schemas.microsoft.com/office/drawing/2014/main" id="{5DF6E5BF-C079-45CD-88A2-138973933D7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44" name="TextBox 75">
          <a:extLst>
            <a:ext uri="{FF2B5EF4-FFF2-40B4-BE49-F238E27FC236}">
              <a16:creationId xmlns:a16="http://schemas.microsoft.com/office/drawing/2014/main" id="{64732F31-BC83-4FCE-BA92-B8FA92DF1647}"/>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45" name="TextBox 1">
          <a:extLst>
            <a:ext uri="{FF2B5EF4-FFF2-40B4-BE49-F238E27FC236}">
              <a16:creationId xmlns:a16="http://schemas.microsoft.com/office/drawing/2014/main" id="{CFEB02B6-C1F5-4618-AEB6-14AA5E56DB6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46" name="TextBox 73">
          <a:extLst>
            <a:ext uri="{FF2B5EF4-FFF2-40B4-BE49-F238E27FC236}">
              <a16:creationId xmlns:a16="http://schemas.microsoft.com/office/drawing/2014/main" id="{9001262A-7AD7-49FF-AEFA-87D9C6D4A26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47" name="TextBox 74">
          <a:extLst>
            <a:ext uri="{FF2B5EF4-FFF2-40B4-BE49-F238E27FC236}">
              <a16:creationId xmlns:a16="http://schemas.microsoft.com/office/drawing/2014/main" id="{7631E0B5-28F5-4EC3-B53F-B7AA1DA1095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48" name="TextBox 75">
          <a:extLst>
            <a:ext uri="{FF2B5EF4-FFF2-40B4-BE49-F238E27FC236}">
              <a16:creationId xmlns:a16="http://schemas.microsoft.com/office/drawing/2014/main" id="{2099BA02-4A4E-4BC3-93C8-39B5E0F72FC2}"/>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49" name="TextBox 1">
          <a:extLst>
            <a:ext uri="{FF2B5EF4-FFF2-40B4-BE49-F238E27FC236}">
              <a16:creationId xmlns:a16="http://schemas.microsoft.com/office/drawing/2014/main" id="{068F2707-F4E0-4F46-845E-1B44F79DA3D5}"/>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50" name="TextBox 74">
          <a:extLst>
            <a:ext uri="{FF2B5EF4-FFF2-40B4-BE49-F238E27FC236}">
              <a16:creationId xmlns:a16="http://schemas.microsoft.com/office/drawing/2014/main" id="{D29D474E-3334-4B1F-AC6A-7F59B91345A5}"/>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51" name="TextBox 75">
          <a:extLst>
            <a:ext uri="{FF2B5EF4-FFF2-40B4-BE49-F238E27FC236}">
              <a16:creationId xmlns:a16="http://schemas.microsoft.com/office/drawing/2014/main" id="{685F2C53-C35A-4DD3-8E46-D703B2F54AE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52" name="TextBox 1">
          <a:extLst>
            <a:ext uri="{FF2B5EF4-FFF2-40B4-BE49-F238E27FC236}">
              <a16:creationId xmlns:a16="http://schemas.microsoft.com/office/drawing/2014/main" id="{8B5EC3BF-28A0-4263-99DC-B7122FE339B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53" name="TextBox 74">
          <a:extLst>
            <a:ext uri="{FF2B5EF4-FFF2-40B4-BE49-F238E27FC236}">
              <a16:creationId xmlns:a16="http://schemas.microsoft.com/office/drawing/2014/main" id="{94171BF5-5860-4946-8295-76DB4B51FBB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54" name="TextBox 75">
          <a:extLst>
            <a:ext uri="{FF2B5EF4-FFF2-40B4-BE49-F238E27FC236}">
              <a16:creationId xmlns:a16="http://schemas.microsoft.com/office/drawing/2014/main" id="{5819AA7A-DEAD-47AD-815E-17318392567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55" name="TextBox 1">
          <a:extLst>
            <a:ext uri="{FF2B5EF4-FFF2-40B4-BE49-F238E27FC236}">
              <a16:creationId xmlns:a16="http://schemas.microsoft.com/office/drawing/2014/main" id="{06DE2236-5A96-4930-954B-EFA8713AADE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56" name="TextBox 74">
          <a:extLst>
            <a:ext uri="{FF2B5EF4-FFF2-40B4-BE49-F238E27FC236}">
              <a16:creationId xmlns:a16="http://schemas.microsoft.com/office/drawing/2014/main" id="{DBDE84EC-1AE1-40D7-A339-5194593F92C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57" name="TextBox 75">
          <a:extLst>
            <a:ext uri="{FF2B5EF4-FFF2-40B4-BE49-F238E27FC236}">
              <a16:creationId xmlns:a16="http://schemas.microsoft.com/office/drawing/2014/main" id="{A0AE4582-DF0D-47ED-B993-808250015D97}"/>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58" name="TextBox 1">
          <a:extLst>
            <a:ext uri="{FF2B5EF4-FFF2-40B4-BE49-F238E27FC236}">
              <a16:creationId xmlns:a16="http://schemas.microsoft.com/office/drawing/2014/main" id="{B4E67546-7F3D-4B02-AC48-D1D410855D2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59" name="TextBox 74">
          <a:extLst>
            <a:ext uri="{FF2B5EF4-FFF2-40B4-BE49-F238E27FC236}">
              <a16:creationId xmlns:a16="http://schemas.microsoft.com/office/drawing/2014/main" id="{2F48E79B-5303-40B9-BDF1-0B478326F8D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60" name="TextBox 75">
          <a:extLst>
            <a:ext uri="{FF2B5EF4-FFF2-40B4-BE49-F238E27FC236}">
              <a16:creationId xmlns:a16="http://schemas.microsoft.com/office/drawing/2014/main" id="{B5291656-11BE-493D-B7B2-D8E42B31B96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61" name="TextBox 1">
          <a:extLst>
            <a:ext uri="{FF2B5EF4-FFF2-40B4-BE49-F238E27FC236}">
              <a16:creationId xmlns:a16="http://schemas.microsoft.com/office/drawing/2014/main" id="{36C2558D-4F46-4154-A04F-9C291350724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62" name="TextBox 74">
          <a:extLst>
            <a:ext uri="{FF2B5EF4-FFF2-40B4-BE49-F238E27FC236}">
              <a16:creationId xmlns:a16="http://schemas.microsoft.com/office/drawing/2014/main" id="{13520DA7-B7CB-4D65-8098-2C218E494A1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63" name="TextBox 75">
          <a:extLst>
            <a:ext uri="{FF2B5EF4-FFF2-40B4-BE49-F238E27FC236}">
              <a16:creationId xmlns:a16="http://schemas.microsoft.com/office/drawing/2014/main" id="{346D0C63-4492-48FB-82B3-0EBDCB665FD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64" name="TextBox 1">
          <a:extLst>
            <a:ext uri="{FF2B5EF4-FFF2-40B4-BE49-F238E27FC236}">
              <a16:creationId xmlns:a16="http://schemas.microsoft.com/office/drawing/2014/main" id="{32960FF8-302A-4C02-871B-91D3E5C14563}"/>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65" name="TextBox 74">
          <a:extLst>
            <a:ext uri="{FF2B5EF4-FFF2-40B4-BE49-F238E27FC236}">
              <a16:creationId xmlns:a16="http://schemas.microsoft.com/office/drawing/2014/main" id="{1C02E9E8-7190-4835-BC16-2D5CEB40AEB5}"/>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66" name="TextBox 75">
          <a:extLst>
            <a:ext uri="{FF2B5EF4-FFF2-40B4-BE49-F238E27FC236}">
              <a16:creationId xmlns:a16="http://schemas.microsoft.com/office/drawing/2014/main" id="{106A5F87-5E3F-403B-9AAF-0DAA52F81A4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67" name="TextBox 1">
          <a:extLst>
            <a:ext uri="{FF2B5EF4-FFF2-40B4-BE49-F238E27FC236}">
              <a16:creationId xmlns:a16="http://schemas.microsoft.com/office/drawing/2014/main" id="{93505386-B7CC-4517-B165-39059A9D307F}"/>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68" name="TextBox 74">
          <a:extLst>
            <a:ext uri="{FF2B5EF4-FFF2-40B4-BE49-F238E27FC236}">
              <a16:creationId xmlns:a16="http://schemas.microsoft.com/office/drawing/2014/main" id="{8039A50A-B649-4DF0-A99D-6E05CAD2D14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69" name="TextBox 75">
          <a:extLst>
            <a:ext uri="{FF2B5EF4-FFF2-40B4-BE49-F238E27FC236}">
              <a16:creationId xmlns:a16="http://schemas.microsoft.com/office/drawing/2014/main" id="{EBEB6352-679E-44AE-B12D-2E10E7F5473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70" name="TextBox 1">
          <a:extLst>
            <a:ext uri="{FF2B5EF4-FFF2-40B4-BE49-F238E27FC236}">
              <a16:creationId xmlns:a16="http://schemas.microsoft.com/office/drawing/2014/main" id="{4F8E5455-DA8F-409B-995A-2E83138A557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71" name="TextBox 74">
          <a:extLst>
            <a:ext uri="{FF2B5EF4-FFF2-40B4-BE49-F238E27FC236}">
              <a16:creationId xmlns:a16="http://schemas.microsoft.com/office/drawing/2014/main" id="{8AFB0333-0D7A-4D40-AE71-289456528D6F}"/>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72" name="TextBox 75">
          <a:extLst>
            <a:ext uri="{FF2B5EF4-FFF2-40B4-BE49-F238E27FC236}">
              <a16:creationId xmlns:a16="http://schemas.microsoft.com/office/drawing/2014/main" id="{390ED640-84ED-4B83-B25B-28AC27A4DB6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73" name="TextBox 1">
          <a:extLst>
            <a:ext uri="{FF2B5EF4-FFF2-40B4-BE49-F238E27FC236}">
              <a16:creationId xmlns:a16="http://schemas.microsoft.com/office/drawing/2014/main" id="{0B7C8747-10F8-4C28-9474-EECF818515D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74" name="TextBox 74">
          <a:extLst>
            <a:ext uri="{FF2B5EF4-FFF2-40B4-BE49-F238E27FC236}">
              <a16:creationId xmlns:a16="http://schemas.microsoft.com/office/drawing/2014/main" id="{EE38A3DC-8E60-4554-B802-012291EFF44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75" name="TextBox 75">
          <a:extLst>
            <a:ext uri="{FF2B5EF4-FFF2-40B4-BE49-F238E27FC236}">
              <a16:creationId xmlns:a16="http://schemas.microsoft.com/office/drawing/2014/main" id="{FA6839A0-AAC9-4F45-8C56-FC7A983B745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76" name="TextBox 73">
          <a:extLst>
            <a:ext uri="{FF2B5EF4-FFF2-40B4-BE49-F238E27FC236}">
              <a16:creationId xmlns:a16="http://schemas.microsoft.com/office/drawing/2014/main" id="{E510EF80-DE3E-494B-A398-B2E28FADE31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77" name="TextBox 1">
          <a:extLst>
            <a:ext uri="{FF2B5EF4-FFF2-40B4-BE49-F238E27FC236}">
              <a16:creationId xmlns:a16="http://schemas.microsoft.com/office/drawing/2014/main" id="{738529E2-2ED2-4593-B371-2D438E74C6D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78" name="TextBox 74">
          <a:extLst>
            <a:ext uri="{FF2B5EF4-FFF2-40B4-BE49-F238E27FC236}">
              <a16:creationId xmlns:a16="http://schemas.microsoft.com/office/drawing/2014/main" id="{53F2B68B-1E7B-4760-953B-FC1931702B0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79" name="TextBox 75">
          <a:extLst>
            <a:ext uri="{FF2B5EF4-FFF2-40B4-BE49-F238E27FC236}">
              <a16:creationId xmlns:a16="http://schemas.microsoft.com/office/drawing/2014/main" id="{CF8C858C-AD5C-463B-B538-B12D7A86F89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80" name="TextBox 1">
          <a:extLst>
            <a:ext uri="{FF2B5EF4-FFF2-40B4-BE49-F238E27FC236}">
              <a16:creationId xmlns:a16="http://schemas.microsoft.com/office/drawing/2014/main" id="{DB894FC4-21CF-4791-BCCB-5EFDF9285E6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81" name="TextBox 74">
          <a:extLst>
            <a:ext uri="{FF2B5EF4-FFF2-40B4-BE49-F238E27FC236}">
              <a16:creationId xmlns:a16="http://schemas.microsoft.com/office/drawing/2014/main" id="{B9B254D1-EF13-4B42-9A7D-CC7A28D6750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82" name="TextBox 75">
          <a:extLst>
            <a:ext uri="{FF2B5EF4-FFF2-40B4-BE49-F238E27FC236}">
              <a16:creationId xmlns:a16="http://schemas.microsoft.com/office/drawing/2014/main" id="{6B4A26C8-ADF0-42C5-AB7F-6E11A654547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83" name="TextBox 1">
          <a:extLst>
            <a:ext uri="{FF2B5EF4-FFF2-40B4-BE49-F238E27FC236}">
              <a16:creationId xmlns:a16="http://schemas.microsoft.com/office/drawing/2014/main" id="{F6F93215-56FA-46C5-BA00-3633EAA987C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84" name="TextBox 74">
          <a:extLst>
            <a:ext uri="{FF2B5EF4-FFF2-40B4-BE49-F238E27FC236}">
              <a16:creationId xmlns:a16="http://schemas.microsoft.com/office/drawing/2014/main" id="{F5BB53E2-2B57-45D9-A9F0-BF981D42C69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85" name="TextBox 75">
          <a:extLst>
            <a:ext uri="{FF2B5EF4-FFF2-40B4-BE49-F238E27FC236}">
              <a16:creationId xmlns:a16="http://schemas.microsoft.com/office/drawing/2014/main" id="{7B0D1BA4-9E0D-4732-8A74-3D6D5F4F11E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86" name="TextBox 1">
          <a:extLst>
            <a:ext uri="{FF2B5EF4-FFF2-40B4-BE49-F238E27FC236}">
              <a16:creationId xmlns:a16="http://schemas.microsoft.com/office/drawing/2014/main" id="{179227D5-2739-4F6D-B14D-626749CA0E6E}"/>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87" name="TextBox 74">
          <a:extLst>
            <a:ext uri="{FF2B5EF4-FFF2-40B4-BE49-F238E27FC236}">
              <a16:creationId xmlns:a16="http://schemas.microsoft.com/office/drawing/2014/main" id="{2A4F96F7-C7C4-462C-8591-8A40AB213044}"/>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88" name="TextBox 75">
          <a:extLst>
            <a:ext uri="{FF2B5EF4-FFF2-40B4-BE49-F238E27FC236}">
              <a16:creationId xmlns:a16="http://schemas.microsoft.com/office/drawing/2014/main" id="{313CB9B1-5EC8-42E6-B8FB-6775B3CEC29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89" name="TextBox 1">
          <a:extLst>
            <a:ext uri="{FF2B5EF4-FFF2-40B4-BE49-F238E27FC236}">
              <a16:creationId xmlns:a16="http://schemas.microsoft.com/office/drawing/2014/main" id="{3BD1AF7E-99E5-46EF-B1D5-1BAAED2D1ECD}"/>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90" name="TextBox 74">
          <a:extLst>
            <a:ext uri="{FF2B5EF4-FFF2-40B4-BE49-F238E27FC236}">
              <a16:creationId xmlns:a16="http://schemas.microsoft.com/office/drawing/2014/main" id="{78A9E7B9-56A1-4060-9FF9-482EF664F17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91" name="TextBox 75">
          <a:extLst>
            <a:ext uri="{FF2B5EF4-FFF2-40B4-BE49-F238E27FC236}">
              <a16:creationId xmlns:a16="http://schemas.microsoft.com/office/drawing/2014/main" id="{9125CABC-82EE-407B-891E-7847129B0A34}"/>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92" name="TextBox 1">
          <a:extLst>
            <a:ext uri="{FF2B5EF4-FFF2-40B4-BE49-F238E27FC236}">
              <a16:creationId xmlns:a16="http://schemas.microsoft.com/office/drawing/2014/main" id="{83BEB613-F676-4CEF-AACC-387FA4006D9D}"/>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93" name="TextBox 74">
          <a:extLst>
            <a:ext uri="{FF2B5EF4-FFF2-40B4-BE49-F238E27FC236}">
              <a16:creationId xmlns:a16="http://schemas.microsoft.com/office/drawing/2014/main" id="{DC5FAF09-01BF-432F-A786-3190046B650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94" name="TextBox 75">
          <a:extLst>
            <a:ext uri="{FF2B5EF4-FFF2-40B4-BE49-F238E27FC236}">
              <a16:creationId xmlns:a16="http://schemas.microsoft.com/office/drawing/2014/main" id="{AB5FA98E-A8F9-42F3-A2DB-E03EE5B51A8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95" name="TextBox 1">
          <a:extLst>
            <a:ext uri="{FF2B5EF4-FFF2-40B4-BE49-F238E27FC236}">
              <a16:creationId xmlns:a16="http://schemas.microsoft.com/office/drawing/2014/main" id="{CBF72505-DC50-4168-A33B-A16BCF917E4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96" name="TextBox 74">
          <a:extLst>
            <a:ext uri="{FF2B5EF4-FFF2-40B4-BE49-F238E27FC236}">
              <a16:creationId xmlns:a16="http://schemas.microsoft.com/office/drawing/2014/main" id="{A3281CBC-39A7-4163-AA2C-DEC48EF94B2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97" name="TextBox 75">
          <a:extLst>
            <a:ext uri="{FF2B5EF4-FFF2-40B4-BE49-F238E27FC236}">
              <a16:creationId xmlns:a16="http://schemas.microsoft.com/office/drawing/2014/main" id="{BA1D2D6C-2944-4B60-B2C7-CD3DCB50F01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298" name="TextBox 73">
          <a:extLst>
            <a:ext uri="{FF2B5EF4-FFF2-40B4-BE49-F238E27FC236}">
              <a16:creationId xmlns:a16="http://schemas.microsoft.com/office/drawing/2014/main" id="{1D8ADBD6-1D25-435F-86FE-086DC858780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299" name="TextBox 1">
          <a:extLst>
            <a:ext uri="{FF2B5EF4-FFF2-40B4-BE49-F238E27FC236}">
              <a16:creationId xmlns:a16="http://schemas.microsoft.com/office/drawing/2014/main" id="{3BD957B4-D2E2-43B8-8A79-606C6FCEC83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00" name="TextBox 74">
          <a:extLst>
            <a:ext uri="{FF2B5EF4-FFF2-40B4-BE49-F238E27FC236}">
              <a16:creationId xmlns:a16="http://schemas.microsoft.com/office/drawing/2014/main" id="{1594387E-5E2C-4331-9BB3-517BFA6D533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01" name="TextBox 75">
          <a:extLst>
            <a:ext uri="{FF2B5EF4-FFF2-40B4-BE49-F238E27FC236}">
              <a16:creationId xmlns:a16="http://schemas.microsoft.com/office/drawing/2014/main" id="{01810427-3BE0-4037-913B-316B300CD47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02" name="TextBox 1">
          <a:extLst>
            <a:ext uri="{FF2B5EF4-FFF2-40B4-BE49-F238E27FC236}">
              <a16:creationId xmlns:a16="http://schemas.microsoft.com/office/drawing/2014/main" id="{9C9C83DB-1B9F-4729-BE08-EF791573EFE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03" name="TextBox 74">
          <a:extLst>
            <a:ext uri="{FF2B5EF4-FFF2-40B4-BE49-F238E27FC236}">
              <a16:creationId xmlns:a16="http://schemas.microsoft.com/office/drawing/2014/main" id="{286E68C2-65C0-416C-A6FD-3BA7E6252AB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04" name="TextBox 75">
          <a:extLst>
            <a:ext uri="{FF2B5EF4-FFF2-40B4-BE49-F238E27FC236}">
              <a16:creationId xmlns:a16="http://schemas.microsoft.com/office/drawing/2014/main" id="{8E83B742-619C-408F-A900-876ADB42058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05" name="TextBox 1">
          <a:extLst>
            <a:ext uri="{FF2B5EF4-FFF2-40B4-BE49-F238E27FC236}">
              <a16:creationId xmlns:a16="http://schemas.microsoft.com/office/drawing/2014/main" id="{8A7A1D1C-C839-4607-9A35-6B23D97D11C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06" name="TextBox 74">
          <a:extLst>
            <a:ext uri="{FF2B5EF4-FFF2-40B4-BE49-F238E27FC236}">
              <a16:creationId xmlns:a16="http://schemas.microsoft.com/office/drawing/2014/main" id="{4413B641-010D-4B7E-B148-5D5EF761C56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07" name="TextBox 75">
          <a:extLst>
            <a:ext uri="{FF2B5EF4-FFF2-40B4-BE49-F238E27FC236}">
              <a16:creationId xmlns:a16="http://schemas.microsoft.com/office/drawing/2014/main" id="{6495075E-90C1-4B9F-B8DE-BB3AC9D28E87}"/>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08" name="TextBox 1">
          <a:extLst>
            <a:ext uri="{FF2B5EF4-FFF2-40B4-BE49-F238E27FC236}">
              <a16:creationId xmlns:a16="http://schemas.microsoft.com/office/drawing/2014/main" id="{419F777F-7C88-4501-B869-1B4B48652DA7}"/>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09" name="TextBox 74">
          <a:extLst>
            <a:ext uri="{FF2B5EF4-FFF2-40B4-BE49-F238E27FC236}">
              <a16:creationId xmlns:a16="http://schemas.microsoft.com/office/drawing/2014/main" id="{16929E74-1EC6-4646-A9E2-847C12410B6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10" name="TextBox 75">
          <a:extLst>
            <a:ext uri="{FF2B5EF4-FFF2-40B4-BE49-F238E27FC236}">
              <a16:creationId xmlns:a16="http://schemas.microsoft.com/office/drawing/2014/main" id="{17FBB47C-887C-43B9-96DE-7D4E052681B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11" name="TextBox 1">
          <a:extLst>
            <a:ext uri="{FF2B5EF4-FFF2-40B4-BE49-F238E27FC236}">
              <a16:creationId xmlns:a16="http://schemas.microsoft.com/office/drawing/2014/main" id="{6151C765-1745-4645-A5EC-9EF236C5AD4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12" name="TextBox 74">
          <a:extLst>
            <a:ext uri="{FF2B5EF4-FFF2-40B4-BE49-F238E27FC236}">
              <a16:creationId xmlns:a16="http://schemas.microsoft.com/office/drawing/2014/main" id="{E733889B-EA48-47E3-86F9-1EE85F2A1E2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13" name="TextBox 75">
          <a:extLst>
            <a:ext uri="{FF2B5EF4-FFF2-40B4-BE49-F238E27FC236}">
              <a16:creationId xmlns:a16="http://schemas.microsoft.com/office/drawing/2014/main" id="{887D40EC-6DE4-4949-976D-AB6B5A815E0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14" name="TextBox 1">
          <a:extLst>
            <a:ext uri="{FF2B5EF4-FFF2-40B4-BE49-F238E27FC236}">
              <a16:creationId xmlns:a16="http://schemas.microsoft.com/office/drawing/2014/main" id="{FA928B5D-7D7D-4082-9FDE-EC9C1883407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15" name="TextBox 74">
          <a:extLst>
            <a:ext uri="{FF2B5EF4-FFF2-40B4-BE49-F238E27FC236}">
              <a16:creationId xmlns:a16="http://schemas.microsoft.com/office/drawing/2014/main" id="{5C7071A9-5E23-4E8F-98E4-6A2CD90D62B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16" name="TextBox 75">
          <a:extLst>
            <a:ext uri="{FF2B5EF4-FFF2-40B4-BE49-F238E27FC236}">
              <a16:creationId xmlns:a16="http://schemas.microsoft.com/office/drawing/2014/main" id="{8B47870F-017F-476F-93C5-D71E800090F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17" name="TextBox 1">
          <a:extLst>
            <a:ext uri="{FF2B5EF4-FFF2-40B4-BE49-F238E27FC236}">
              <a16:creationId xmlns:a16="http://schemas.microsoft.com/office/drawing/2014/main" id="{C2A625A4-7CF2-492E-B9BE-0CE4653A3D3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18" name="TextBox 73">
          <a:extLst>
            <a:ext uri="{FF2B5EF4-FFF2-40B4-BE49-F238E27FC236}">
              <a16:creationId xmlns:a16="http://schemas.microsoft.com/office/drawing/2014/main" id="{80AD6D42-97D6-4B69-83A8-390CC2C578A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19" name="TextBox 74">
          <a:extLst>
            <a:ext uri="{FF2B5EF4-FFF2-40B4-BE49-F238E27FC236}">
              <a16:creationId xmlns:a16="http://schemas.microsoft.com/office/drawing/2014/main" id="{E0B7A78C-813C-46DE-83F0-19367EBEB963}"/>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20" name="TextBox 75">
          <a:extLst>
            <a:ext uri="{FF2B5EF4-FFF2-40B4-BE49-F238E27FC236}">
              <a16:creationId xmlns:a16="http://schemas.microsoft.com/office/drawing/2014/main" id="{815EDC99-9736-452F-971E-D1539FF44915}"/>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21" name="TextBox 1">
          <a:extLst>
            <a:ext uri="{FF2B5EF4-FFF2-40B4-BE49-F238E27FC236}">
              <a16:creationId xmlns:a16="http://schemas.microsoft.com/office/drawing/2014/main" id="{08F35E4A-BA91-474F-A0C7-C243DEE59640}"/>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22" name="TextBox 74">
          <a:extLst>
            <a:ext uri="{FF2B5EF4-FFF2-40B4-BE49-F238E27FC236}">
              <a16:creationId xmlns:a16="http://schemas.microsoft.com/office/drawing/2014/main" id="{89CE1411-CFCF-4F99-9A4B-6363F5D5224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23" name="TextBox 75">
          <a:extLst>
            <a:ext uri="{FF2B5EF4-FFF2-40B4-BE49-F238E27FC236}">
              <a16:creationId xmlns:a16="http://schemas.microsoft.com/office/drawing/2014/main" id="{E57E3FE2-5150-44C9-854D-0F9299998B42}"/>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24" name="TextBox 1">
          <a:extLst>
            <a:ext uri="{FF2B5EF4-FFF2-40B4-BE49-F238E27FC236}">
              <a16:creationId xmlns:a16="http://schemas.microsoft.com/office/drawing/2014/main" id="{D96B6D80-6F91-4A91-AC21-3FCD3A7F783D}"/>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25" name="TextBox 74">
          <a:extLst>
            <a:ext uri="{FF2B5EF4-FFF2-40B4-BE49-F238E27FC236}">
              <a16:creationId xmlns:a16="http://schemas.microsoft.com/office/drawing/2014/main" id="{E73613AE-B8EB-4298-8D1F-457AB0A9BB6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26" name="TextBox 75">
          <a:extLst>
            <a:ext uri="{FF2B5EF4-FFF2-40B4-BE49-F238E27FC236}">
              <a16:creationId xmlns:a16="http://schemas.microsoft.com/office/drawing/2014/main" id="{990ABA33-500C-42A9-8198-36E982ED9D0F}"/>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27" name="TextBox 1">
          <a:extLst>
            <a:ext uri="{FF2B5EF4-FFF2-40B4-BE49-F238E27FC236}">
              <a16:creationId xmlns:a16="http://schemas.microsoft.com/office/drawing/2014/main" id="{8AA75469-8DE8-472E-B888-2202091400E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28" name="TextBox 74">
          <a:extLst>
            <a:ext uri="{FF2B5EF4-FFF2-40B4-BE49-F238E27FC236}">
              <a16:creationId xmlns:a16="http://schemas.microsoft.com/office/drawing/2014/main" id="{8C3D917C-62CE-41CB-B8A8-7722EB7FFB8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29" name="TextBox 75">
          <a:extLst>
            <a:ext uri="{FF2B5EF4-FFF2-40B4-BE49-F238E27FC236}">
              <a16:creationId xmlns:a16="http://schemas.microsoft.com/office/drawing/2014/main" id="{E75B49D7-A19C-4AAE-A9A5-0B5C89A46BC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30" name="TextBox 1">
          <a:extLst>
            <a:ext uri="{FF2B5EF4-FFF2-40B4-BE49-F238E27FC236}">
              <a16:creationId xmlns:a16="http://schemas.microsoft.com/office/drawing/2014/main" id="{94CBEEBD-6169-40B1-B023-2AD71EBD6F0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31" name="TextBox 74">
          <a:extLst>
            <a:ext uri="{FF2B5EF4-FFF2-40B4-BE49-F238E27FC236}">
              <a16:creationId xmlns:a16="http://schemas.microsoft.com/office/drawing/2014/main" id="{ACBACCE3-760A-48B8-A520-0B37C246EBA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32" name="TextBox 75">
          <a:extLst>
            <a:ext uri="{FF2B5EF4-FFF2-40B4-BE49-F238E27FC236}">
              <a16:creationId xmlns:a16="http://schemas.microsoft.com/office/drawing/2014/main" id="{B0652253-708F-43FA-8AE3-73C82B6ADF4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33" name="TextBox 1">
          <a:extLst>
            <a:ext uri="{FF2B5EF4-FFF2-40B4-BE49-F238E27FC236}">
              <a16:creationId xmlns:a16="http://schemas.microsoft.com/office/drawing/2014/main" id="{937FF0DD-1992-4BB4-B98F-7AD0174CB76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34" name="TextBox 74">
          <a:extLst>
            <a:ext uri="{FF2B5EF4-FFF2-40B4-BE49-F238E27FC236}">
              <a16:creationId xmlns:a16="http://schemas.microsoft.com/office/drawing/2014/main" id="{DBDC7518-28CF-4787-B43D-4C71509F5E0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35" name="TextBox 75">
          <a:extLst>
            <a:ext uri="{FF2B5EF4-FFF2-40B4-BE49-F238E27FC236}">
              <a16:creationId xmlns:a16="http://schemas.microsoft.com/office/drawing/2014/main" id="{99629A4C-4AC1-42C2-A306-059EAF0E8D1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36" name="TextBox 1">
          <a:extLst>
            <a:ext uri="{FF2B5EF4-FFF2-40B4-BE49-F238E27FC236}">
              <a16:creationId xmlns:a16="http://schemas.microsoft.com/office/drawing/2014/main" id="{BE9788C4-1D80-4112-829C-306995B316C0}"/>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37" name="TextBox 74">
          <a:extLst>
            <a:ext uri="{FF2B5EF4-FFF2-40B4-BE49-F238E27FC236}">
              <a16:creationId xmlns:a16="http://schemas.microsoft.com/office/drawing/2014/main" id="{61AF2812-C9C8-4D5F-B1C8-B9DFB35DA9E6}"/>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38" name="TextBox 75">
          <a:extLst>
            <a:ext uri="{FF2B5EF4-FFF2-40B4-BE49-F238E27FC236}">
              <a16:creationId xmlns:a16="http://schemas.microsoft.com/office/drawing/2014/main" id="{1FAA62C6-3632-472B-8DD9-31FF6691679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39" name="TextBox 1">
          <a:extLst>
            <a:ext uri="{FF2B5EF4-FFF2-40B4-BE49-F238E27FC236}">
              <a16:creationId xmlns:a16="http://schemas.microsoft.com/office/drawing/2014/main" id="{DF58F278-D291-407B-92DD-8D545B98889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40" name="TextBox 74">
          <a:extLst>
            <a:ext uri="{FF2B5EF4-FFF2-40B4-BE49-F238E27FC236}">
              <a16:creationId xmlns:a16="http://schemas.microsoft.com/office/drawing/2014/main" id="{2FEEF6CE-1EDC-45F7-971C-521C1CF9B5A2}"/>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41" name="TextBox 75">
          <a:extLst>
            <a:ext uri="{FF2B5EF4-FFF2-40B4-BE49-F238E27FC236}">
              <a16:creationId xmlns:a16="http://schemas.microsoft.com/office/drawing/2014/main" id="{2676A405-1F8B-4606-A13E-39AA3A4B7CC2}"/>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42" name="TextBox 1">
          <a:extLst>
            <a:ext uri="{FF2B5EF4-FFF2-40B4-BE49-F238E27FC236}">
              <a16:creationId xmlns:a16="http://schemas.microsoft.com/office/drawing/2014/main" id="{92B95165-4F5B-4981-A67F-F8676C062DF0}"/>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43" name="TextBox 74">
          <a:extLst>
            <a:ext uri="{FF2B5EF4-FFF2-40B4-BE49-F238E27FC236}">
              <a16:creationId xmlns:a16="http://schemas.microsoft.com/office/drawing/2014/main" id="{74744748-A728-4C59-877F-BB63FA13347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44" name="TextBox 75">
          <a:extLst>
            <a:ext uri="{FF2B5EF4-FFF2-40B4-BE49-F238E27FC236}">
              <a16:creationId xmlns:a16="http://schemas.microsoft.com/office/drawing/2014/main" id="{1E420F37-9127-4E48-81F1-C751A418B7C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45" name="TextBox 1">
          <a:extLst>
            <a:ext uri="{FF2B5EF4-FFF2-40B4-BE49-F238E27FC236}">
              <a16:creationId xmlns:a16="http://schemas.microsoft.com/office/drawing/2014/main" id="{C4AE6160-4015-48B5-8F86-49F7258D54B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46" name="TextBox 74">
          <a:extLst>
            <a:ext uri="{FF2B5EF4-FFF2-40B4-BE49-F238E27FC236}">
              <a16:creationId xmlns:a16="http://schemas.microsoft.com/office/drawing/2014/main" id="{53DE14AB-5E05-4D24-B894-CF13733FEA7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47" name="TextBox 75">
          <a:extLst>
            <a:ext uri="{FF2B5EF4-FFF2-40B4-BE49-F238E27FC236}">
              <a16:creationId xmlns:a16="http://schemas.microsoft.com/office/drawing/2014/main" id="{9FD3F32A-0792-4B6F-A6C5-8F898ADCC48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48" name="TextBox 73">
          <a:extLst>
            <a:ext uri="{FF2B5EF4-FFF2-40B4-BE49-F238E27FC236}">
              <a16:creationId xmlns:a16="http://schemas.microsoft.com/office/drawing/2014/main" id="{11ABDF2E-CDDA-4425-9F9F-065EDA281BEE}"/>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49" name="TextBox 1">
          <a:extLst>
            <a:ext uri="{FF2B5EF4-FFF2-40B4-BE49-F238E27FC236}">
              <a16:creationId xmlns:a16="http://schemas.microsoft.com/office/drawing/2014/main" id="{63D7FB9A-4159-49CC-AE2E-E0AFA172FCB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50" name="TextBox 74">
          <a:extLst>
            <a:ext uri="{FF2B5EF4-FFF2-40B4-BE49-F238E27FC236}">
              <a16:creationId xmlns:a16="http://schemas.microsoft.com/office/drawing/2014/main" id="{F62E8951-AE0F-4182-84AA-4D926EFB2E6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51" name="TextBox 75">
          <a:extLst>
            <a:ext uri="{FF2B5EF4-FFF2-40B4-BE49-F238E27FC236}">
              <a16:creationId xmlns:a16="http://schemas.microsoft.com/office/drawing/2014/main" id="{7F399B62-8C05-4C0E-BDA3-D16C60C1D09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52" name="TextBox 1">
          <a:extLst>
            <a:ext uri="{FF2B5EF4-FFF2-40B4-BE49-F238E27FC236}">
              <a16:creationId xmlns:a16="http://schemas.microsoft.com/office/drawing/2014/main" id="{C3382D68-6F33-4E23-9038-550D08B94D0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53" name="TextBox 74">
          <a:extLst>
            <a:ext uri="{FF2B5EF4-FFF2-40B4-BE49-F238E27FC236}">
              <a16:creationId xmlns:a16="http://schemas.microsoft.com/office/drawing/2014/main" id="{B4906041-F7D9-4E37-AD6C-01FF904E6EE7}"/>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54" name="TextBox 75">
          <a:extLst>
            <a:ext uri="{FF2B5EF4-FFF2-40B4-BE49-F238E27FC236}">
              <a16:creationId xmlns:a16="http://schemas.microsoft.com/office/drawing/2014/main" id="{B833A41C-489D-4F10-A0E5-BAD26D85E9D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55" name="TextBox 1">
          <a:extLst>
            <a:ext uri="{FF2B5EF4-FFF2-40B4-BE49-F238E27FC236}">
              <a16:creationId xmlns:a16="http://schemas.microsoft.com/office/drawing/2014/main" id="{02AD3FE8-9B1A-4E4A-B3A7-D6B968886AD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56" name="TextBox 74">
          <a:extLst>
            <a:ext uri="{FF2B5EF4-FFF2-40B4-BE49-F238E27FC236}">
              <a16:creationId xmlns:a16="http://schemas.microsoft.com/office/drawing/2014/main" id="{CA953D50-F5D7-4A40-8474-EF4A4F20166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57" name="TextBox 75">
          <a:extLst>
            <a:ext uri="{FF2B5EF4-FFF2-40B4-BE49-F238E27FC236}">
              <a16:creationId xmlns:a16="http://schemas.microsoft.com/office/drawing/2014/main" id="{73C00900-B79D-4062-B381-FB363F8680D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58" name="TextBox 1">
          <a:extLst>
            <a:ext uri="{FF2B5EF4-FFF2-40B4-BE49-F238E27FC236}">
              <a16:creationId xmlns:a16="http://schemas.microsoft.com/office/drawing/2014/main" id="{7DE10635-F734-4BCF-8111-66618BD1F35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59" name="TextBox 74">
          <a:extLst>
            <a:ext uri="{FF2B5EF4-FFF2-40B4-BE49-F238E27FC236}">
              <a16:creationId xmlns:a16="http://schemas.microsoft.com/office/drawing/2014/main" id="{9A99B1D0-92AB-4683-9739-B8F9AF31385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60" name="TextBox 75">
          <a:extLst>
            <a:ext uri="{FF2B5EF4-FFF2-40B4-BE49-F238E27FC236}">
              <a16:creationId xmlns:a16="http://schemas.microsoft.com/office/drawing/2014/main" id="{360F40E2-E5A8-4AB6-B50B-DF6D92DCEC9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61" name="TextBox 1">
          <a:extLst>
            <a:ext uri="{FF2B5EF4-FFF2-40B4-BE49-F238E27FC236}">
              <a16:creationId xmlns:a16="http://schemas.microsoft.com/office/drawing/2014/main" id="{0D68853C-649F-4340-9EBA-C7A2C257EE8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62" name="TextBox 74">
          <a:extLst>
            <a:ext uri="{FF2B5EF4-FFF2-40B4-BE49-F238E27FC236}">
              <a16:creationId xmlns:a16="http://schemas.microsoft.com/office/drawing/2014/main" id="{149069C6-3A26-4686-9093-80AC7182B03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363" name="TextBox 75">
          <a:extLst>
            <a:ext uri="{FF2B5EF4-FFF2-40B4-BE49-F238E27FC236}">
              <a16:creationId xmlns:a16="http://schemas.microsoft.com/office/drawing/2014/main" id="{BCD52A20-5447-45C0-BA14-D380AB50415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64" name="TextBox 1">
          <a:extLst>
            <a:ext uri="{FF2B5EF4-FFF2-40B4-BE49-F238E27FC236}">
              <a16:creationId xmlns:a16="http://schemas.microsoft.com/office/drawing/2014/main" id="{2D792C70-6C0F-45BF-9464-6FDFEEB848A6}"/>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65" name="TextBox 74">
          <a:extLst>
            <a:ext uri="{FF2B5EF4-FFF2-40B4-BE49-F238E27FC236}">
              <a16:creationId xmlns:a16="http://schemas.microsoft.com/office/drawing/2014/main" id="{BB71BB90-9463-4D35-881F-B44020DFCBEE}"/>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66" name="TextBox 75">
          <a:extLst>
            <a:ext uri="{FF2B5EF4-FFF2-40B4-BE49-F238E27FC236}">
              <a16:creationId xmlns:a16="http://schemas.microsoft.com/office/drawing/2014/main" id="{3A70442E-D83D-4798-B91A-47021F07404B}"/>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67" name="TextBox 1">
          <a:extLst>
            <a:ext uri="{FF2B5EF4-FFF2-40B4-BE49-F238E27FC236}">
              <a16:creationId xmlns:a16="http://schemas.microsoft.com/office/drawing/2014/main" id="{C1A66C5A-D1E8-4CE2-9D46-9D8531279432}"/>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68" name="TextBox 73">
          <a:extLst>
            <a:ext uri="{FF2B5EF4-FFF2-40B4-BE49-F238E27FC236}">
              <a16:creationId xmlns:a16="http://schemas.microsoft.com/office/drawing/2014/main" id="{540EAF9D-7081-4465-831B-3D30FEFB4194}"/>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69" name="TextBox 74">
          <a:extLst>
            <a:ext uri="{FF2B5EF4-FFF2-40B4-BE49-F238E27FC236}">
              <a16:creationId xmlns:a16="http://schemas.microsoft.com/office/drawing/2014/main" id="{8CF2D4F1-6930-4E34-82C1-AFCB0C7639A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70" name="TextBox 75">
          <a:extLst>
            <a:ext uri="{FF2B5EF4-FFF2-40B4-BE49-F238E27FC236}">
              <a16:creationId xmlns:a16="http://schemas.microsoft.com/office/drawing/2014/main" id="{36036392-585A-4C73-BB09-58B29C8526B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71" name="TextBox 1">
          <a:extLst>
            <a:ext uri="{FF2B5EF4-FFF2-40B4-BE49-F238E27FC236}">
              <a16:creationId xmlns:a16="http://schemas.microsoft.com/office/drawing/2014/main" id="{8CCB9DBF-28DD-4B67-8E73-09CDFD4C8F24}"/>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72" name="TextBox 74">
          <a:extLst>
            <a:ext uri="{FF2B5EF4-FFF2-40B4-BE49-F238E27FC236}">
              <a16:creationId xmlns:a16="http://schemas.microsoft.com/office/drawing/2014/main" id="{699D0845-7B77-4DF2-83FF-FBF94F0B0D3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73" name="TextBox 75">
          <a:extLst>
            <a:ext uri="{FF2B5EF4-FFF2-40B4-BE49-F238E27FC236}">
              <a16:creationId xmlns:a16="http://schemas.microsoft.com/office/drawing/2014/main" id="{203C5B82-5A96-4252-8E2A-517F4B714C34}"/>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74" name="TextBox 1">
          <a:extLst>
            <a:ext uri="{FF2B5EF4-FFF2-40B4-BE49-F238E27FC236}">
              <a16:creationId xmlns:a16="http://schemas.microsoft.com/office/drawing/2014/main" id="{01F013D4-5BE7-40F0-ACEA-5866D61DAB03}"/>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75" name="TextBox 74">
          <a:extLst>
            <a:ext uri="{FF2B5EF4-FFF2-40B4-BE49-F238E27FC236}">
              <a16:creationId xmlns:a16="http://schemas.microsoft.com/office/drawing/2014/main" id="{C181915B-3B28-4E50-A7DC-A4937404643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376" name="TextBox 75">
          <a:extLst>
            <a:ext uri="{FF2B5EF4-FFF2-40B4-BE49-F238E27FC236}">
              <a16:creationId xmlns:a16="http://schemas.microsoft.com/office/drawing/2014/main" id="{FB339101-E9C7-482F-A6DA-994B3A8491BE}"/>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77" name="TextBox 1">
          <a:extLst>
            <a:ext uri="{FF2B5EF4-FFF2-40B4-BE49-F238E27FC236}">
              <a16:creationId xmlns:a16="http://schemas.microsoft.com/office/drawing/2014/main" id="{6CC3CD7F-6165-4AE6-B6CE-BEC20C1D5785}"/>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78" name="TextBox 74">
          <a:extLst>
            <a:ext uri="{FF2B5EF4-FFF2-40B4-BE49-F238E27FC236}">
              <a16:creationId xmlns:a16="http://schemas.microsoft.com/office/drawing/2014/main" id="{2017347E-A042-4E01-BE7F-C6D8C334294D}"/>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79" name="TextBox 75">
          <a:extLst>
            <a:ext uri="{FF2B5EF4-FFF2-40B4-BE49-F238E27FC236}">
              <a16:creationId xmlns:a16="http://schemas.microsoft.com/office/drawing/2014/main" id="{8C4F648F-733E-4230-81C4-3030D8C84A9D}"/>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80" name="TextBox 1">
          <a:extLst>
            <a:ext uri="{FF2B5EF4-FFF2-40B4-BE49-F238E27FC236}">
              <a16:creationId xmlns:a16="http://schemas.microsoft.com/office/drawing/2014/main" id="{5D90C9B7-F1CA-4CD6-8738-272816687812}"/>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81" name="TextBox 74">
          <a:extLst>
            <a:ext uri="{FF2B5EF4-FFF2-40B4-BE49-F238E27FC236}">
              <a16:creationId xmlns:a16="http://schemas.microsoft.com/office/drawing/2014/main" id="{696CE7EF-23F4-46C4-89FA-24261A1E17D3}"/>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82" name="TextBox 75">
          <a:extLst>
            <a:ext uri="{FF2B5EF4-FFF2-40B4-BE49-F238E27FC236}">
              <a16:creationId xmlns:a16="http://schemas.microsoft.com/office/drawing/2014/main" id="{C1EABA53-14C0-43B5-994D-D5C67A803821}"/>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83" name="TextBox 1">
          <a:extLst>
            <a:ext uri="{FF2B5EF4-FFF2-40B4-BE49-F238E27FC236}">
              <a16:creationId xmlns:a16="http://schemas.microsoft.com/office/drawing/2014/main" id="{529346F8-0670-4863-90B5-5D84D37F0F32}"/>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84" name="TextBox 74">
          <a:extLst>
            <a:ext uri="{FF2B5EF4-FFF2-40B4-BE49-F238E27FC236}">
              <a16:creationId xmlns:a16="http://schemas.microsoft.com/office/drawing/2014/main" id="{9E6F452B-44F0-461D-A8CC-20DD55522ABD}"/>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85" name="TextBox 75">
          <a:extLst>
            <a:ext uri="{FF2B5EF4-FFF2-40B4-BE49-F238E27FC236}">
              <a16:creationId xmlns:a16="http://schemas.microsoft.com/office/drawing/2014/main" id="{73E9CECA-BDF6-474A-B01C-C2EB75B1B75D}"/>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386" name="TextBox 1">
          <a:extLst>
            <a:ext uri="{FF2B5EF4-FFF2-40B4-BE49-F238E27FC236}">
              <a16:creationId xmlns:a16="http://schemas.microsoft.com/office/drawing/2014/main" id="{4B87C858-A26B-4CC7-B8D5-9DF0D282865F}"/>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387" name="TextBox 74">
          <a:extLst>
            <a:ext uri="{FF2B5EF4-FFF2-40B4-BE49-F238E27FC236}">
              <a16:creationId xmlns:a16="http://schemas.microsoft.com/office/drawing/2014/main" id="{D49CBFCE-7CCA-4AEF-A88B-E53C3BA63147}"/>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388" name="TextBox 75">
          <a:extLst>
            <a:ext uri="{FF2B5EF4-FFF2-40B4-BE49-F238E27FC236}">
              <a16:creationId xmlns:a16="http://schemas.microsoft.com/office/drawing/2014/main" id="{A168197B-E450-4C62-B5F5-BDC47174B51F}"/>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389" name="TextBox 1">
          <a:extLst>
            <a:ext uri="{FF2B5EF4-FFF2-40B4-BE49-F238E27FC236}">
              <a16:creationId xmlns:a16="http://schemas.microsoft.com/office/drawing/2014/main" id="{268F2730-70CE-4D2C-BC5A-BD5F6A28405C}"/>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390" name="TextBox 74">
          <a:extLst>
            <a:ext uri="{FF2B5EF4-FFF2-40B4-BE49-F238E27FC236}">
              <a16:creationId xmlns:a16="http://schemas.microsoft.com/office/drawing/2014/main" id="{14726A49-76BD-46CE-A21F-F37B7F77CBBC}"/>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391" name="TextBox 75">
          <a:extLst>
            <a:ext uri="{FF2B5EF4-FFF2-40B4-BE49-F238E27FC236}">
              <a16:creationId xmlns:a16="http://schemas.microsoft.com/office/drawing/2014/main" id="{72D8F9F4-205D-4F8B-AF86-612AD1C9B99A}"/>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392" name="TextBox 1">
          <a:extLst>
            <a:ext uri="{FF2B5EF4-FFF2-40B4-BE49-F238E27FC236}">
              <a16:creationId xmlns:a16="http://schemas.microsoft.com/office/drawing/2014/main" id="{CD71651F-77A9-49AA-AA45-0D888E2A8624}"/>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393" name="TextBox 74">
          <a:extLst>
            <a:ext uri="{FF2B5EF4-FFF2-40B4-BE49-F238E27FC236}">
              <a16:creationId xmlns:a16="http://schemas.microsoft.com/office/drawing/2014/main" id="{37BB2DAE-D6F3-490D-BFF1-D647C48C4484}"/>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394" name="TextBox 75">
          <a:extLst>
            <a:ext uri="{FF2B5EF4-FFF2-40B4-BE49-F238E27FC236}">
              <a16:creationId xmlns:a16="http://schemas.microsoft.com/office/drawing/2014/main" id="{AC9C10CB-181E-4F28-9962-CD9ACA5AFD32}"/>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95" name="TextBox 1">
          <a:extLst>
            <a:ext uri="{FF2B5EF4-FFF2-40B4-BE49-F238E27FC236}">
              <a16:creationId xmlns:a16="http://schemas.microsoft.com/office/drawing/2014/main" id="{503ABD3B-EAEC-4D81-AA19-D7968773BA49}"/>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96" name="TextBox 74">
          <a:extLst>
            <a:ext uri="{FF2B5EF4-FFF2-40B4-BE49-F238E27FC236}">
              <a16:creationId xmlns:a16="http://schemas.microsoft.com/office/drawing/2014/main" id="{CC34BA32-41D8-4510-B0BD-E58074868556}"/>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97" name="TextBox 75">
          <a:extLst>
            <a:ext uri="{FF2B5EF4-FFF2-40B4-BE49-F238E27FC236}">
              <a16:creationId xmlns:a16="http://schemas.microsoft.com/office/drawing/2014/main" id="{AEBB9500-4A83-4A9D-BC11-4B4E58A69C4D}"/>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398" name="TextBox 73">
          <a:extLst>
            <a:ext uri="{FF2B5EF4-FFF2-40B4-BE49-F238E27FC236}">
              <a16:creationId xmlns:a16="http://schemas.microsoft.com/office/drawing/2014/main" id="{3ECD1224-4B18-429E-B113-0FD6FDA60B74}"/>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399" name="TextBox 1">
          <a:extLst>
            <a:ext uri="{FF2B5EF4-FFF2-40B4-BE49-F238E27FC236}">
              <a16:creationId xmlns:a16="http://schemas.microsoft.com/office/drawing/2014/main" id="{549AB96D-591B-4325-8777-17B09064E0EB}"/>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00" name="TextBox 74">
          <a:extLst>
            <a:ext uri="{FF2B5EF4-FFF2-40B4-BE49-F238E27FC236}">
              <a16:creationId xmlns:a16="http://schemas.microsoft.com/office/drawing/2014/main" id="{21281DC2-71CF-49CB-A05B-02817FD1E548}"/>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01" name="TextBox 75">
          <a:extLst>
            <a:ext uri="{FF2B5EF4-FFF2-40B4-BE49-F238E27FC236}">
              <a16:creationId xmlns:a16="http://schemas.microsoft.com/office/drawing/2014/main" id="{43A16F71-E873-4FE5-B5B2-183CBCDEA91E}"/>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02" name="TextBox 1">
          <a:extLst>
            <a:ext uri="{FF2B5EF4-FFF2-40B4-BE49-F238E27FC236}">
              <a16:creationId xmlns:a16="http://schemas.microsoft.com/office/drawing/2014/main" id="{6711DE8F-D2F2-4088-8642-BEE5D1FD4C3A}"/>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03" name="TextBox 74">
          <a:extLst>
            <a:ext uri="{FF2B5EF4-FFF2-40B4-BE49-F238E27FC236}">
              <a16:creationId xmlns:a16="http://schemas.microsoft.com/office/drawing/2014/main" id="{D8D71771-E0FC-493A-A59C-86358270F40E}"/>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04" name="TextBox 75">
          <a:extLst>
            <a:ext uri="{FF2B5EF4-FFF2-40B4-BE49-F238E27FC236}">
              <a16:creationId xmlns:a16="http://schemas.microsoft.com/office/drawing/2014/main" id="{3C95C075-5CD6-4C27-BE94-2538FAD105B6}"/>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05" name="TextBox 1">
          <a:extLst>
            <a:ext uri="{FF2B5EF4-FFF2-40B4-BE49-F238E27FC236}">
              <a16:creationId xmlns:a16="http://schemas.microsoft.com/office/drawing/2014/main" id="{0D469A88-49AC-4A77-B463-93772D970B4D}"/>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06" name="TextBox 74">
          <a:extLst>
            <a:ext uri="{FF2B5EF4-FFF2-40B4-BE49-F238E27FC236}">
              <a16:creationId xmlns:a16="http://schemas.microsoft.com/office/drawing/2014/main" id="{DE55DEDD-84C2-4A80-85F2-51605C205BDC}"/>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07" name="TextBox 75">
          <a:extLst>
            <a:ext uri="{FF2B5EF4-FFF2-40B4-BE49-F238E27FC236}">
              <a16:creationId xmlns:a16="http://schemas.microsoft.com/office/drawing/2014/main" id="{308946D4-EEA8-4AA7-B7E0-DF94D1D19BA0}"/>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08" name="TextBox 1">
          <a:extLst>
            <a:ext uri="{FF2B5EF4-FFF2-40B4-BE49-F238E27FC236}">
              <a16:creationId xmlns:a16="http://schemas.microsoft.com/office/drawing/2014/main" id="{3D70FC7D-48D1-494E-9A06-AB69A950BBD6}"/>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09" name="TextBox 74">
          <a:extLst>
            <a:ext uri="{FF2B5EF4-FFF2-40B4-BE49-F238E27FC236}">
              <a16:creationId xmlns:a16="http://schemas.microsoft.com/office/drawing/2014/main" id="{2B1C9D9C-D5A0-4D45-ADE2-847DBDC6029E}"/>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10" name="TextBox 75">
          <a:extLst>
            <a:ext uri="{FF2B5EF4-FFF2-40B4-BE49-F238E27FC236}">
              <a16:creationId xmlns:a16="http://schemas.microsoft.com/office/drawing/2014/main" id="{94696E81-E9BF-46BE-AB38-8D154A3F87DF}"/>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11" name="TextBox 1">
          <a:extLst>
            <a:ext uri="{FF2B5EF4-FFF2-40B4-BE49-F238E27FC236}">
              <a16:creationId xmlns:a16="http://schemas.microsoft.com/office/drawing/2014/main" id="{58BA24A7-EB89-412D-BF38-10013F7B1A07}"/>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12" name="TextBox 74">
          <a:extLst>
            <a:ext uri="{FF2B5EF4-FFF2-40B4-BE49-F238E27FC236}">
              <a16:creationId xmlns:a16="http://schemas.microsoft.com/office/drawing/2014/main" id="{CAD0CD5F-2FC0-4AA6-88B2-7CB5264B28F3}"/>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13" name="TextBox 75">
          <a:extLst>
            <a:ext uri="{FF2B5EF4-FFF2-40B4-BE49-F238E27FC236}">
              <a16:creationId xmlns:a16="http://schemas.microsoft.com/office/drawing/2014/main" id="{E22F43C9-501C-4F58-834A-0FB89EB4C9F5}"/>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14" name="TextBox 1">
          <a:extLst>
            <a:ext uri="{FF2B5EF4-FFF2-40B4-BE49-F238E27FC236}">
              <a16:creationId xmlns:a16="http://schemas.microsoft.com/office/drawing/2014/main" id="{E064A64D-3882-4CFC-96C5-00F74A111186}"/>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15" name="TextBox 74">
          <a:extLst>
            <a:ext uri="{FF2B5EF4-FFF2-40B4-BE49-F238E27FC236}">
              <a16:creationId xmlns:a16="http://schemas.microsoft.com/office/drawing/2014/main" id="{A94CCC07-2D02-4079-B364-90C08C6D13C2}"/>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16" name="TextBox 75">
          <a:extLst>
            <a:ext uri="{FF2B5EF4-FFF2-40B4-BE49-F238E27FC236}">
              <a16:creationId xmlns:a16="http://schemas.microsoft.com/office/drawing/2014/main" id="{B51C59DD-C1E8-4292-852C-9469FC8854A7}"/>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17" name="TextBox 1">
          <a:extLst>
            <a:ext uri="{FF2B5EF4-FFF2-40B4-BE49-F238E27FC236}">
              <a16:creationId xmlns:a16="http://schemas.microsoft.com/office/drawing/2014/main" id="{9165DB3A-461A-4BA8-87E6-609DE03FA5BA}"/>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18" name="TextBox 73">
          <a:extLst>
            <a:ext uri="{FF2B5EF4-FFF2-40B4-BE49-F238E27FC236}">
              <a16:creationId xmlns:a16="http://schemas.microsoft.com/office/drawing/2014/main" id="{747BB8A6-DFE3-4D4A-8459-441416CB3452}"/>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19" name="TextBox 74">
          <a:extLst>
            <a:ext uri="{FF2B5EF4-FFF2-40B4-BE49-F238E27FC236}">
              <a16:creationId xmlns:a16="http://schemas.microsoft.com/office/drawing/2014/main" id="{CC7CF251-52E1-4D96-A9AA-E1E5C8F5294F}"/>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20" name="TextBox 75">
          <a:extLst>
            <a:ext uri="{FF2B5EF4-FFF2-40B4-BE49-F238E27FC236}">
              <a16:creationId xmlns:a16="http://schemas.microsoft.com/office/drawing/2014/main" id="{02A075EE-A998-4A06-A563-6816BA9CC5DB}"/>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21" name="TextBox 1">
          <a:extLst>
            <a:ext uri="{FF2B5EF4-FFF2-40B4-BE49-F238E27FC236}">
              <a16:creationId xmlns:a16="http://schemas.microsoft.com/office/drawing/2014/main" id="{C6CF7881-655D-442D-A47C-4EFA2032D5F1}"/>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22" name="TextBox 74">
          <a:extLst>
            <a:ext uri="{FF2B5EF4-FFF2-40B4-BE49-F238E27FC236}">
              <a16:creationId xmlns:a16="http://schemas.microsoft.com/office/drawing/2014/main" id="{C14A60B3-E8CC-4985-8812-8BA140257BCA}"/>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23" name="TextBox 75">
          <a:extLst>
            <a:ext uri="{FF2B5EF4-FFF2-40B4-BE49-F238E27FC236}">
              <a16:creationId xmlns:a16="http://schemas.microsoft.com/office/drawing/2014/main" id="{CEF079F8-81B8-4EF9-BB16-F7D5233E2C37}"/>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24" name="TextBox 1">
          <a:extLst>
            <a:ext uri="{FF2B5EF4-FFF2-40B4-BE49-F238E27FC236}">
              <a16:creationId xmlns:a16="http://schemas.microsoft.com/office/drawing/2014/main" id="{FC50B6AC-D95E-45B9-B291-758DF815F115}"/>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25" name="TextBox 74">
          <a:extLst>
            <a:ext uri="{FF2B5EF4-FFF2-40B4-BE49-F238E27FC236}">
              <a16:creationId xmlns:a16="http://schemas.microsoft.com/office/drawing/2014/main" id="{44D93D86-DAB3-4215-8248-23632E60CCDA}"/>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26" name="TextBox 75">
          <a:extLst>
            <a:ext uri="{FF2B5EF4-FFF2-40B4-BE49-F238E27FC236}">
              <a16:creationId xmlns:a16="http://schemas.microsoft.com/office/drawing/2014/main" id="{1A70E915-6DDC-4729-89A4-5922173B37CA}"/>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27" name="TextBox 1">
          <a:extLst>
            <a:ext uri="{FF2B5EF4-FFF2-40B4-BE49-F238E27FC236}">
              <a16:creationId xmlns:a16="http://schemas.microsoft.com/office/drawing/2014/main" id="{A776D6A0-06EE-4560-997B-8218C754875F}"/>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28" name="TextBox 74">
          <a:extLst>
            <a:ext uri="{FF2B5EF4-FFF2-40B4-BE49-F238E27FC236}">
              <a16:creationId xmlns:a16="http://schemas.microsoft.com/office/drawing/2014/main" id="{4D4EAB63-7D6C-4FC9-A0A3-179F4B9193A8}"/>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29" name="TextBox 75">
          <a:extLst>
            <a:ext uri="{FF2B5EF4-FFF2-40B4-BE49-F238E27FC236}">
              <a16:creationId xmlns:a16="http://schemas.microsoft.com/office/drawing/2014/main" id="{993405C1-8607-40AD-B6E0-57A52E728278}"/>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30" name="TextBox 1">
          <a:extLst>
            <a:ext uri="{FF2B5EF4-FFF2-40B4-BE49-F238E27FC236}">
              <a16:creationId xmlns:a16="http://schemas.microsoft.com/office/drawing/2014/main" id="{F67078E1-F47C-4AE7-A303-9EDDBFA93E65}"/>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31" name="TextBox 74">
          <a:extLst>
            <a:ext uri="{FF2B5EF4-FFF2-40B4-BE49-F238E27FC236}">
              <a16:creationId xmlns:a16="http://schemas.microsoft.com/office/drawing/2014/main" id="{7F2A25F1-6B63-498C-8170-530D878F2FD2}"/>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32" name="TextBox 75">
          <a:extLst>
            <a:ext uri="{FF2B5EF4-FFF2-40B4-BE49-F238E27FC236}">
              <a16:creationId xmlns:a16="http://schemas.microsoft.com/office/drawing/2014/main" id="{63AA494A-EBA1-4B52-A61C-7F88D1907304}"/>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33" name="TextBox 1">
          <a:extLst>
            <a:ext uri="{FF2B5EF4-FFF2-40B4-BE49-F238E27FC236}">
              <a16:creationId xmlns:a16="http://schemas.microsoft.com/office/drawing/2014/main" id="{0E63A9DD-BF37-4839-83B3-9348A552D8F3}"/>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34" name="TextBox 74">
          <a:extLst>
            <a:ext uri="{FF2B5EF4-FFF2-40B4-BE49-F238E27FC236}">
              <a16:creationId xmlns:a16="http://schemas.microsoft.com/office/drawing/2014/main" id="{423C1ECA-F376-415D-A3F4-6FECA44E0EA6}"/>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35" name="TextBox 75">
          <a:extLst>
            <a:ext uri="{FF2B5EF4-FFF2-40B4-BE49-F238E27FC236}">
              <a16:creationId xmlns:a16="http://schemas.microsoft.com/office/drawing/2014/main" id="{4595824A-52AF-497A-84F2-8CA79DDAAA6A}"/>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36" name="TextBox 1">
          <a:extLst>
            <a:ext uri="{FF2B5EF4-FFF2-40B4-BE49-F238E27FC236}">
              <a16:creationId xmlns:a16="http://schemas.microsoft.com/office/drawing/2014/main" id="{50F1713B-1BAF-49C2-8400-9FB055FE8DB6}"/>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37" name="TextBox 74">
          <a:extLst>
            <a:ext uri="{FF2B5EF4-FFF2-40B4-BE49-F238E27FC236}">
              <a16:creationId xmlns:a16="http://schemas.microsoft.com/office/drawing/2014/main" id="{6AB10E8D-29B2-4AC1-B156-96F49D9D4E70}"/>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38" name="TextBox 75">
          <a:extLst>
            <a:ext uri="{FF2B5EF4-FFF2-40B4-BE49-F238E27FC236}">
              <a16:creationId xmlns:a16="http://schemas.microsoft.com/office/drawing/2014/main" id="{95182E19-C91E-4AD0-87C9-5901E250658D}"/>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39" name="TextBox 1">
          <a:extLst>
            <a:ext uri="{FF2B5EF4-FFF2-40B4-BE49-F238E27FC236}">
              <a16:creationId xmlns:a16="http://schemas.microsoft.com/office/drawing/2014/main" id="{F30F9793-A8D1-44F1-BD0D-65D4F3DBFEDE}"/>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40" name="TextBox 74">
          <a:extLst>
            <a:ext uri="{FF2B5EF4-FFF2-40B4-BE49-F238E27FC236}">
              <a16:creationId xmlns:a16="http://schemas.microsoft.com/office/drawing/2014/main" id="{8683DC53-1F95-4CE1-8251-3D5428C4A706}"/>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41" name="TextBox 75">
          <a:extLst>
            <a:ext uri="{FF2B5EF4-FFF2-40B4-BE49-F238E27FC236}">
              <a16:creationId xmlns:a16="http://schemas.microsoft.com/office/drawing/2014/main" id="{F29D7E02-CB72-4E64-8334-653B7708AB6D}"/>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42" name="TextBox 1">
          <a:extLst>
            <a:ext uri="{FF2B5EF4-FFF2-40B4-BE49-F238E27FC236}">
              <a16:creationId xmlns:a16="http://schemas.microsoft.com/office/drawing/2014/main" id="{2316412C-D9CF-4B91-A72E-9018DE29156C}"/>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43" name="TextBox 74">
          <a:extLst>
            <a:ext uri="{FF2B5EF4-FFF2-40B4-BE49-F238E27FC236}">
              <a16:creationId xmlns:a16="http://schemas.microsoft.com/office/drawing/2014/main" id="{9B1BEA41-F95D-4F58-85DA-1EBB8B77D301}"/>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44" name="TextBox 75">
          <a:extLst>
            <a:ext uri="{FF2B5EF4-FFF2-40B4-BE49-F238E27FC236}">
              <a16:creationId xmlns:a16="http://schemas.microsoft.com/office/drawing/2014/main" id="{9A3C1EF0-0D8D-4DA9-ADF8-E8F4F55CC8A0}"/>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45" name="TextBox 1">
          <a:extLst>
            <a:ext uri="{FF2B5EF4-FFF2-40B4-BE49-F238E27FC236}">
              <a16:creationId xmlns:a16="http://schemas.microsoft.com/office/drawing/2014/main" id="{A6964F92-CC41-42D6-A56D-74460D27DF91}"/>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46" name="TextBox 74">
          <a:extLst>
            <a:ext uri="{FF2B5EF4-FFF2-40B4-BE49-F238E27FC236}">
              <a16:creationId xmlns:a16="http://schemas.microsoft.com/office/drawing/2014/main" id="{75D10E97-F29C-4992-8EC2-240474369AFC}"/>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1447" name="TextBox 75">
          <a:extLst>
            <a:ext uri="{FF2B5EF4-FFF2-40B4-BE49-F238E27FC236}">
              <a16:creationId xmlns:a16="http://schemas.microsoft.com/office/drawing/2014/main" id="{F874C2C1-2F51-4D9B-9DF7-DB150AB9ED56}"/>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1448" name="TextBox 73">
          <a:extLst>
            <a:ext uri="{FF2B5EF4-FFF2-40B4-BE49-F238E27FC236}">
              <a16:creationId xmlns:a16="http://schemas.microsoft.com/office/drawing/2014/main" id="{E9D77CE7-C063-4680-B3B0-29E86C1975CE}"/>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449" name="TextBox 1">
          <a:extLst>
            <a:ext uri="{FF2B5EF4-FFF2-40B4-BE49-F238E27FC236}">
              <a16:creationId xmlns:a16="http://schemas.microsoft.com/office/drawing/2014/main" id="{18997FEF-F96E-4BEF-881B-6A1BE1EC501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450" name="TextBox 74">
          <a:extLst>
            <a:ext uri="{FF2B5EF4-FFF2-40B4-BE49-F238E27FC236}">
              <a16:creationId xmlns:a16="http://schemas.microsoft.com/office/drawing/2014/main" id="{11BCB0B6-9325-4EB1-A02D-6C3BC23DE06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1451" name="TextBox 75">
          <a:extLst>
            <a:ext uri="{FF2B5EF4-FFF2-40B4-BE49-F238E27FC236}">
              <a16:creationId xmlns:a16="http://schemas.microsoft.com/office/drawing/2014/main" id="{14ADAE08-FF4A-41D3-8125-A0687294799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1452" name="TextBox 73">
          <a:extLst>
            <a:ext uri="{FF2B5EF4-FFF2-40B4-BE49-F238E27FC236}">
              <a16:creationId xmlns:a16="http://schemas.microsoft.com/office/drawing/2014/main" id="{B6A571B2-2A59-40F3-AA26-C433097B995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53" name="TextBox 1">
          <a:extLst>
            <a:ext uri="{FF2B5EF4-FFF2-40B4-BE49-F238E27FC236}">
              <a16:creationId xmlns:a16="http://schemas.microsoft.com/office/drawing/2014/main" id="{AF4107B7-87DC-44C4-9267-3433E4A2072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54" name="TextBox 74">
          <a:extLst>
            <a:ext uri="{FF2B5EF4-FFF2-40B4-BE49-F238E27FC236}">
              <a16:creationId xmlns:a16="http://schemas.microsoft.com/office/drawing/2014/main" id="{D6C5081C-9094-4996-BF23-12BD254EAEE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55" name="TextBox 75">
          <a:extLst>
            <a:ext uri="{FF2B5EF4-FFF2-40B4-BE49-F238E27FC236}">
              <a16:creationId xmlns:a16="http://schemas.microsoft.com/office/drawing/2014/main" id="{95FB6E35-8E64-4B5D-B42D-092C511BE24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56" name="TextBox 1">
          <a:extLst>
            <a:ext uri="{FF2B5EF4-FFF2-40B4-BE49-F238E27FC236}">
              <a16:creationId xmlns:a16="http://schemas.microsoft.com/office/drawing/2014/main" id="{41EA7EA3-FF1D-4852-AC07-74E96C3252E4}"/>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57" name="TextBox 74">
          <a:extLst>
            <a:ext uri="{FF2B5EF4-FFF2-40B4-BE49-F238E27FC236}">
              <a16:creationId xmlns:a16="http://schemas.microsoft.com/office/drawing/2014/main" id="{F36DBD43-DD93-4EBF-91D1-6263A0284EA5}"/>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58" name="TextBox 75">
          <a:extLst>
            <a:ext uri="{FF2B5EF4-FFF2-40B4-BE49-F238E27FC236}">
              <a16:creationId xmlns:a16="http://schemas.microsoft.com/office/drawing/2014/main" id="{F2A3524A-EED9-4169-A790-8FC5ED9524B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59" name="TextBox 1">
          <a:extLst>
            <a:ext uri="{FF2B5EF4-FFF2-40B4-BE49-F238E27FC236}">
              <a16:creationId xmlns:a16="http://schemas.microsoft.com/office/drawing/2014/main" id="{A8EEB7A6-23AB-4AF1-9C4E-C1894E7D40D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60" name="TextBox 74">
          <a:extLst>
            <a:ext uri="{FF2B5EF4-FFF2-40B4-BE49-F238E27FC236}">
              <a16:creationId xmlns:a16="http://schemas.microsoft.com/office/drawing/2014/main" id="{2F725B69-BA54-4720-9F17-BDFB656400CE}"/>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61" name="TextBox 75">
          <a:extLst>
            <a:ext uri="{FF2B5EF4-FFF2-40B4-BE49-F238E27FC236}">
              <a16:creationId xmlns:a16="http://schemas.microsoft.com/office/drawing/2014/main" id="{1F038B88-2704-4F9C-83AC-68F50DCE94C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62" name="TextBox 1">
          <a:extLst>
            <a:ext uri="{FF2B5EF4-FFF2-40B4-BE49-F238E27FC236}">
              <a16:creationId xmlns:a16="http://schemas.microsoft.com/office/drawing/2014/main" id="{5817D274-C59B-4A92-8492-7BA1642925E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63" name="TextBox 74">
          <a:extLst>
            <a:ext uri="{FF2B5EF4-FFF2-40B4-BE49-F238E27FC236}">
              <a16:creationId xmlns:a16="http://schemas.microsoft.com/office/drawing/2014/main" id="{0562C231-3B56-4F79-93DE-38E9028D036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64" name="TextBox 75">
          <a:extLst>
            <a:ext uri="{FF2B5EF4-FFF2-40B4-BE49-F238E27FC236}">
              <a16:creationId xmlns:a16="http://schemas.microsoft.com/office/drawing/2014/main" id="{40DB64BB-70E4-4AB1-B3CC-F6024A209AF2}"/>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65" name="TextBox 1">
          <a:extLst>
            <a:ext uri="{FF2B5EF4-FFF2-40B4-BE49-F238E27FC236}">
              <a16:creationId xmlns:a16="http://schemas.microsoft.com/office/drawing/2014/main" id="{C83ED9DF-C5CF-479C-AC7A-F82A727D4B3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66" name="TextBox 74">
          <a:extLst>
            <a:ext uri="{FF2B5EF4-FFF2-40B4-BE49-F238E27FC236}">
              <a16:creationId xmlns:a16="http://schemas.microsoft.com/office/drawing/2014/main" id="{D3B80758-548F-4927-A4FA-C008E46DCBF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67" name="TextBox 75">
          <a:extLst>
            <a:ext uri="{FF2B5EF4-FFF2-40B4-BE49-F238E27FC236}">
              <a16:creationId xmlns:a16="http://schemas.microsoft.com/office/drawing/2014/main" id="{CAD79F0D-F15B-4FDD-8BFD-C408F423B905}"/>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68" name="TextBox 1">
          <a:extLst>
            <a:ext uri="{FF2B5EF4-FFF2-40B4-BE49-F238E27FC236}">
              <a16:creationId xmlns:a16="http://schemas.microsoft.com/office/drawing/2014/main" id="{39431054-147C-423D-B0EB-4B1E439298EA}"/>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69" name="TextBox 74">
          <a:extLst>
            <a:ext uri="{FF2B5EF4-FFF2-40B4-BE49-F238E27FC236}">
              <a16:creationId xmlns:a16="http://schemas.microsoft.com/office/drawing/2014/main" id="{F25CC7C2-5C6A-436A-A79E-6C58F314370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70" name="TextBox 75">
          <a:extLst>
            <a:ext uri="{FF2B5EF4-FFF2-40B4-BE49-F238E27FC236}">
              <a16:creationId xmlns:a16="http://schemas.microsoft.com/office/drawing/2014/main" id="{59157231-D41C-492F-8A00-06D24F2547C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71" name="TextBox 1">
          <a:extLst>
            <a:ext uri="{FF2B5EF4-FFF2-40B4-BE49-F238E27FC236}">
              <a16:creationId xmlns:a16="http://schemas.microsoft.com/office/drawing/2014/main" id="{C1392F81-ED54-4AA8-A2D2-E742E3DF7B7F}"/>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72" name="TextBox 73">
          <a:extLst>
            <a:ext uri="{FF2B5EF4-FFF2-40B4-BE49-F238E27FC236}">
              <a16:creationId xmlns:a16="http://schemas.microsoft.com/office/drawing/2014/main" id="{D718F7C5-6276-4EBB-8C1E-C8EB02CF603C}"/>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73" name="TextBox 74">
          <a:extLst>
            <a:ext uri="{FF2B5EF4-FFF2-40B4-BE49-F238E27FC236}">
              <a16:creationId xmlns:a16="http://schemas.microsoft.com/office/drawing/2014/main" id="{989C8D75-9AB5-40C6-8EAA-E69D6B779F13}"/>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74" name="TextBox 75">
          <a:extLst>
            <a:ext uri="{FF2B5EF4-FFF2-40B4-BE49-F238E27FC236}">
              <a16:creationId xmlns:a16="http://schemas.microsoft.com/office/drawing/2014/main" id="{921EAF36-40B7-4006-8857-11C1C3B2A85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75" name="TextBox 1">
          <a:extLst>
            <a:ext uri="{FF2B5EF4-FFF2-40B4-BE49-F238E27FC236}">
              <a16:creationId xmlns:a16="http://schemas.microsoft.com/office/drawing/2014/main" id="{0A26B233-B281-4427-B778-FC41E863150E}"/>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76" name="TextBox 74">
          <a:extLst>
            <a:ext uri="{FF2B5EF4-FFF2-40B4-BE49-F238E27FC236}">
              <a16:creationId xmlns:a16="http://schemas.microsoft.com/office/drawing/2014/main" id="{6DDFAD07-422D-4970-92DF-583A836ECABB}"/>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77" name="TextBox 75">
          <a:extLst>
            <a:ext uri="{FF2B5EF4-FFF2-40B4-BE49-F238E27FC236}">
              <a16:creationId xmlns:a16="http://schemas.microsoft.com/office/drawing/2014/main" id="{2AD5788E-5DFD-4FB2-B41A-C2D4264EB5C4}"/>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78" name="TextBox 1">
          <a:extLst>
            <a:ext uri="{FF2B5EF4-FFF2-40B4-BE49-F238E27FC236}">
              <a16:creationId xmlns:a16="http://schemas.microsoft.com/office/drawing/2014/main" id="{BC310DA9-40B4-4160-B142-2CEA6C07B200}"/>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79" name="TextBox 74">
          <a:extLst>
            <a:ext uri="{FF2B5EF4-FFF2-40B4-BE49-F238E27FC236}">
              <a16:creationId xmlns:a16="http://schemas.microsoft.com/office/drawing/2014/main" id="{1C8A2459-A552-4588-B676-F295A63949A7}"/>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80" name="TextBox 75">
          <a:extLst>
            <a:ext uri="{FF2B5EF4-FFF2-40B4-BE49-F238E27FC236}">
              <a16:creationId xmlns:a16="http://schemas.microsoft.com/office/drawing/2014/main" id="{AF153AD8-7320-4A28-9FFF-2C01005D2F86}"/>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81" name="TextBox 1">
          <a:extLst>
            <a:ext uri="{FF2B5EF4-FFF2-40B4-BE49-F238E27FC236}">
              <a16:creationId xmlns:a16="http://schemas.microsoft.com/office/drawing/2014/main" id="{E45020A5-E5FB-4622-88CF-35E851B6E3C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82" name="TextBox 74">
          <a:extLst>
            <a:ext uri="{FF2B5EF4-FFF2-40B4-BE49-F238E27FC236}">
              <a16:creationId xmlns:a16="http://schemas.microsoft.com/office/drawing/2014/main" id="{139D1E67-FEBD-44B9-B9CA-DCD8321692BA}"/>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83" name="TextBox 75">
          <a:extLst>
            <a:ext uri="{FF2B5EF4-FFF2-40B4-BE49-F238E27FC236}">
              <a16:creationId xmlns:a16="http://schemas.microsoft.com/office/drawing/2014/main" id="{AD204317-F00C-4275-BE81-EA83D9AC630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84" name="TextBox 1">
          <a:extLst>
            <a:ext uri="{FF2B5EF4-FFF2-40B4-BE49-F238E27FC236}">
              <a16:creationId xmlns:a16="http://schemas.microsoft.com/office/drawing/2014/main" id="{FD8FA583-FD7F-4143-BF79-DA12596107E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85" name="TextBox 74">
          <a:extLst>
            <a:ext uri="{FF2B5EF4-FFF2-40B4-BE49-F238E27FC236}">
              <a16:creationId xmlns:a16="http://schemas.microsoft.com/office/drawing/2014/main" id="{C71E0A76-C949-48C3-B135-626F20DB80EE}"/>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86" name="TextBox 75">
          <a:extLst>
            <a:ext uri="{FF2B5EF4-FFF2-40B4-BE49-F238E27FC236}">
              <a16:creationId xmlns:a16="http://schemas.microsoft.com/office/drawing/2014/main" id="{9692C715-DA6E-4F8C-B1E6-0E5B57A793B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87" name="TextBox 1">
          <a:extLst>
            <a:ext uri="{FF2B5EF4-FFF2-40B4-BE49-F238E27FC236}">
              <a16:creationId xmlns:a16="http://schemas.microsoft.com/office/drawing/2014/main" id="{B7EC26BC-CFE5-43A9-A36D-42AF8A960C82}"/>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88" name="TextBox 74">
          <a:extLst>
            <a:ext uri="{FF2B5EF4-FFF2-40B4-BE49-F238E27FC236}">
              <a16:creationId xmlns:a16="http://schemas.microsoft.com/office/drawing/2014/main" id="{9DFC5DD0-40A1-41A0-9C2C-B5FD775D274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89" name="TextBox 75">
          <a:extLst>
            <a:ext uri="{FF2B5EF4-FFF2-40B4-BE49-F238E27FC236}">
              <a16:creationId xmlns:a16="http://schemas.microsoft.com/office/drawing/2014/main" id="{B77129FC-DEDD-46C7-9B7A-28AC7A366E7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90" name="TextBox 1">
          <a:extLst>
            <a:ext uri="{FF2B5EF4-FFF2-40B4-BE49-F238E27FC236}">
              <a16:creationId xmlns:a16="http://schemas.microsoft.com/office/drawing/2014/main" id="{3591BF66-D4A6-47FA-B8DC-55BF85E008B1}"/>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91" name="TextBox 74">
          <a:extLst>
            <a:ext uri="{FF2B5EF4-FFF2-40B4-BE49-F238E27FC236}">
              <a16:creationId xmlns:a16="http://schemas.microsoft.com/office/drawing/2014/main" id="{524C287C-04D0-447E-BF16-0E4783EE217B}"/>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92" name="TextBox 75">
          <a:extLst>
            <a:ext uri="{FF2B5EF4-FFF2-40B4-BE49-F238E27FC236}">
              <a16:creationId xmlns:a16="http://schemas.microsoft.com/office/drawing/2014/main" id="{9276111E-602C-4189-8378-72F68AA6B3BC}"/>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93" name="TextBox 1">
          <a:extLst>
            <a:ext uri="{FF2B5EF4-FFF2-40B4-BE49-F238E27FC236}">
              <a16:creationId xmlns:a16="http://schemas.microsoft.com/office/drawing/2014/main" id="{3DC9DA3A-AD80-4687-9FFC-A2292973BAE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94" name="TextBox 74">
          <a:extLst>
            <a:ext uri="{FF2B5EF4-FFF2-40B4-BE49-F238E27FC236}">
              <a16:creationId xmlns:a16="http://schemas.microsoft.com/office/drawing/2014/main" id="{5EBFAD16-68AE-4259-A221-397707926B53}"/>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95" name="TextBox 75">
          <a:extLst>
            <a:ext uri="{FF2B5EF4-FFF2-40B4-BE49-F238E27FC236}">
              <a16:creationId xmlns:a16="http://schemas.microsoft.com/office/drawing/2014/main" id="{E35C18BA-6763-40AD-9AEA-8523287519FA}"/>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96" name="TextBox 1">
          <a:extLst>
            <a:ext uri="{FF2B5EF4-FFF2-40B4-BE49-F238E27FC236}">
              <a16:creationId xmlns:a16="http://schemas.microsoft.com/office/drawing/2014/main" id="{72B76666-771B-403C-BADD-ADAF388C9C74}"/>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97" name="TextBox 74">
          <a:extLst>
            <a:ext uri="{FF2B5EF4-FFF2-40B4-BE49-F238E27FC236}">
              <a16:creationId xmlns:a16="http://schemas.microsoft.com/office/drawing/2014/main" id="{4A3B41A1-7D16-437D-9EA6-EC7CFE3C1782}"/>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498" name="TextBox 75">
          <a:extLst>
            <a:ext uri="{FF2B5EF4-FFF2-40B4-BE49-F238E27FC236}">
              <a16:creationId xmlns:a16="http://schemas.microsoft.com/office/drawing/2014/main" id="{75249878-16FD-4681-8E38-D6A7AA43F597}"/>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499" name="TextBox 1">
          <a:extLst>
            <a:ext uri="{FF2B5EF4-FFF2-40B4-BE49-F238E27FC236}">
              <a16:creationId xmlns:a16="http://schemas.microsoft.com/office/drawing/2014/main" id="{CE4BE574-7027-405A-97B4-93633CB747C0}"/>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00" name="TextBox 74">
          <a:extLst>
            <a:ext uri="{FF2B5EF4-FFF2-40B4-BE49-F238E27FC236}">
              <a16:creationId xmlns:a16="http://schemas.microsoft.com/office/drawing/2014/main" id="{3D03DB80-A76A-423F-863D-276DC5372C9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01" name="TextBox 75">
          <a:extLst>
            <a:ext uri="{FF2B5EF4-FFF2-40B4-BE49-F238E27FC236}">
              <a16:creationId xmlns:a16="http://schemas.microsoft.com/office/drawing/2014/main" id="{60A9EDED-B46A-4297-8AEB-6E9A2505F68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02" name="TextBox 73">
          <a:extLst>
            <a:ext uri="{FF2B5EF4-FFF2-40B4-BE49-F238E27FC236}">
              <a16:creationId xmlns:a16="http://schemas.microsoft.com/office/drawing/2014/main" id="{2FFC44F6-94CC-4C0A-813B-0B3DFEEAB48B}"/>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03" name="TextBox 1">
          <a:extLst>
            <a:ext uri="{FF2B5EF4-FFF2-40B4-BE49-F238E27FC236}">
              <a16:creationId xmlns:a16="http://schemas.microsoft.com/office/drawing/2014/main" id="{22E9170E-D56E-4D02-B2A5-333FDC018499}"/>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04" name="TextBox 74">
          <a:extLst>
            <a:ext uri="{FF2B5EF4-FFF2-40B4-BE49-F238E27FC236}">
              <a16:creationId xmlns:a16="http://schemas.microsoft.com/office/drawing/2014/main" id="{018067EC-2F35-4D3E-96E5-29E2651F28E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05" name="TextBox 75">
          <a:extLst>
            <a:ext uri="{FF2B5EF4-FFF2-40B4-BE49-F238E27FC236}">
              <a16:creationId xmlns:a16="http://schemas.microsoft.com/office/drawing/2014/main" id="{39BCDF5B-FC28-4464-B4EB-F4112F0FD64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06" name="TextBox 1">
          <a:extLst>
            <a:ext uri="{FF2B5EF4-FFF2-40B4-BE49-F238E27FC236}">
              <a16:creationId xmlns:a16="http://schemas.microsoft.com/office/drawing/2014/main" id="{66884599-9CA1-4F78-BBF9-5F7BD6A66660}"/>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07" name="TextBox 74">
          <a:extLst>
            <a:ext uri="{FF2B5EF4-FFF2-40B4-BE49-F238E27FC236}">
              <a16:creationId xmlns:a16="http://schemas.microsoft.com/office/drawing/2014/main" id="{0048A01D-0C6F-40E8-BFAD-E1F7094ED792}"/>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08" name="TextBox 75">
          <a:extLst>
            <a:ext uri="{FF2B5EF4-FFF2-40B4-BE49-F238E27FC236}">
              <a16:creationId xmlns:a16="http://schemas.microsoft.com/office/drawing/2014/main" id="{F71930A1-8169-407E-851F-3578860FEDC5}"/>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09" name="TextBox 1">
          <a:extLst>
            <a:ext uri="{FF2B5EF4-FFF2-40B4-BE49-F238E27FC236}">
              <a16:creationId xmlns:a16="http://schemas.microsoft.com/office/drawing/2014/main" id="{112E2387-C3AD-4E33-8C5E-B8E8540CB0A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10" name="TextBox 74">
          <a:extLst>
            <a:ext uri="{FF2B5EF4-FFF2-40B4-BE49-F238E27FC236}">
              <a16:creationId xmlns:a16="http://schemas.microsoft.com/office/drawing/2014/main" id="{91020932-7D72-4E7B-B1CE-5F711E2ED9F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11" name="TextBox 75">
          <a:extLst>
            <a:ext uri="{FF2B5EF4-FFF2-40B4-BE49-F238E27FC236}">
              <a16:creationId xmlns:a16="http://schemas.microsoft.com/office/drawing/2014/main" id="{486A19C2-3B4C-47BB-B052-E9491C9F3A1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12" name="TextBox 1">
          <a:extLst>
            <a:ext uri="{FF2B5EF4-FFF2-40B4-BE49-F238E27FC236}">
              <a16:creationId xmlns:a16="http://schemas.microsoft.com/office/drawing/2014/main" id="{948F7B77-CB76-446D-AD46-E9D7B1D78A1C}"/>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13" name="TextBox 74">
          <a:extLst>
            <a:ext uri="{FF2B5EF4-FFF2-40B4-BE49-F238E27FC236}">
              <a16:creationId xmlns:a16="http://schemas.microsoft.com/office/drawing/2014/main" id="{9E47FCC1-BD42-4792-B1B6-6E5D70880F87}"/>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14" name="TextBox 75">
          <a:extLst>
            <a:ext uri="{FF2B5EF4-FFF2-40B4-BE49-F238E27FC236}">
              <a16:creationId xmlns:a16="http://schemas.microsoft.com/office/drawing/2014/main" id="{0C63202C-606E-441F-AD95-0BE7EA185762}"/>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15" name="TextBox 1">
          <a:extLst>
            <a:ext uri="{FF2B5EF4-FFF2-40B4-BE49-F238E27FC236}">
              <a16:creationId xmlns:a16="http://schemas.microsoft.com/office/drawing/2014/main" id="{D3405F10-1951-4AFC-8F36-B5601DBC4497}"/>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16" name="TextBox 74">
          <a:extLst>
            <a:ext uri="{FF2B5EF4-FFF2-40B4-BE49-F238E27FC236}">
              <a16:creationId xmlns:a16="http://schemas.microsoft.com/office/drawing/2014/main" id="{71368B69-F258-4EC4-A17A-7E3FA986683D}"/>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17" name="TextBox 75">
          <a:extLst>
            <a:ext uri="{FF2B5EF4-FFF2-40B4-BE49-F238E27FC236}">
              <a16:creationId xmlns:a16="http://schemas.microsoft.com/office/drawing/2014/main" id="{128638A3-92D6-4C56-8D24-6282B6327FB0}"/>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18" name="TextBox 1">
          <a:extLst>
            <a:ext uri="{FF2B5EF4-FFF2-40B4-BE49-F238E27FC236}">
              <a16:creationId xmlns:a16="http://schemas.microsoft.com/office/drawing/2014/main" id="{DA26C0BA-9A76-4763-B56C-3025FE1694A9}"/>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19" name="TextBox 74">
          <a:extLst>
            <a:ext uri="{FF2B5EF4-FFF2-40B4-BE49-F238E27FC236}">
              <a16:creationId xmlns:a16="http://schemas.microsoft.com/office/drawing/2014/main" id="{4E9440FF-6891-47D9-8654-33AF6039A749}"/>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20" name="TextBox 75">
          <a:extLst>
            <a:ext uri="{FF2B5EF4-FFF2-40B4-BE49-F238E27FC236}">
              <a16:creationId xmlns:a16="http://schemas.microsoft.com/office/drawing/2014/main" id="{6CEC27E7-9024-409E-8E22-E2D7152E8884}"/>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21" name="TextBox 1">
          <a:extLst>
            <a:ext uri="{FF2B5EF4-FFF2-40B4-BE49-F238E27FC236}">
              <a16:creationId xmlns:a16="http://schemas.microsoft.com/office/drawing/2014/main" id="{26915870-6AFE-4D22-B0DE-23F17F14F6FE}"/>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22" name="TextBox 74">
          <a:extLst>
            <a:ext uri="{FF2B5EF4-FFF2-40B4-BE49-F238E27FC236}">
              <a16:creationId xmlns:a16="http://schemas.microsoft.com/office/drawing/2014/main" id="{6D18FB68-A8E3-491B-B239-0C2BD111885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23" name="TextBox 75">
          <a:extLst>
            <a:ext uri="{FF2B5EF4-FFF2-40B4-BE49-F238E27FC236}">
              <a16:creationId xmlns:a16="http://schemas.microsoft.com/office/drawing/2014/main" id="{49B11071-422D-48CD-908A-C819FFBADF6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24" name="TextBox 73">
          <a:extLst>
            <a:ext uri="{FF2B5EF4-FFF2-40B4-BE49-F238E27FC236}">
              <a16:creationId xmlns:a16="http://schemas.microsoft.com/office/drawing/2014/main" id="{2906E701-A694-48B3-8261-74EDBA5D613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25" name="TextBox 1">
          <a:extLst>
            <a:ext uri="{FF2B5EF4-FFF2-40B4-BE49-F238E27FC236}">
              <a16:creationId xmlns:a16="http://schemas.microsoft.com/office/drawing/2014/main" id="{0D21540A-3699-4FEC-A573-2BC9C1E90D5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26" name="TextBox 74">
          <a:extLst>
            <a:ext uri="{FF2B5EF4-FFF2-40B4-BE49-F238E27FC236}">
              <a16:creationId xmlns:a16="http://schemas.microsoft.com/office/drawing/2014/main" id="{1D17F940-3053-4638-BF95-79849155A94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27" name="TextBox 75">
          <a:extLst>
            <a:ext uri="{FF2B5EF4-FFF2-40B4-BE49-F238E27FC236}">
              <a16:creationId xmlns:a16="http://schemas.microsoft.com/office/drawing/2014/main" id="{F9F0AD73-FBE0-4009-BEC8-D300B1B5808A}"/>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28" name="TextBox 1">
          <a:extLst>
            <a:ext uri="{FF2B5EF4-FFF2-40B4-BE49-F238E27FC236}">
              <a16:creationId xmlns:a16="http://schemas.microsoft.com/office/drawing/2014/main" id="{65C93CCF-6A59-4D4E-B1B6-F899F3A4E14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29" name="TextBox 74">
          <a:extLst>
            <a:ext uri="{FF2B5EF4-FFF2-40B4-BE49-F238E27FC236}">
              <a16:creationId xmlns:a16="http://schemas.microsoft.com/office/drawing/2014/main" id="{ABF6724A-D317-4CAB-B803-EF625EE95ED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30" name="TextBox 75">
          <a:extLst>
            <a:ext uri="{FF2B5EF4-FFF2-40B4-BE49-F238E27FC236}">
              <a16:creationId xmlns:a16="http://schemas.microsoft.com/office/drawing/2014/main" id="{E7CC66DC-A6B7-4968-988F-18A4CE1E52FE}"/>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31" name="TextBox 1">
          <a:extLst>
            <a:ext uri="{FF2B5EF4-FFF2-40B4-BE49-F238E27FC236}">
              <a16:creationId xmlns:a16="http://schemas.microsoft.com/office/drawing/2014/main" id="{1AF1B875-5C8C-4669-A55E-681934E2C434}"/>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32" name="TextBox 74">
          <a:extLst>
            <a:ext uri="{FF2B5EF4-FFF2-40B4-BE49-F238E27FC236}">
              <a16:creationId xmlns:a16="http://schemas.microsoft.com/office/drawing/2014/main" id="{D63F0D00-6283-4F3D-BBA5-1FD0907E29D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33" name="TextBox 75">
          <a:extLst>
            <a:ext uri="{FF2B5EF4-FFF2-40B4-BE49-F238E27FC236}">
              <a16:creationId xmlns:a16="http://schemas.microsoft.com/office/drawing/2014/main" id="{1CB66FC0-8D00-4147-88D0-73ABC12C2FC9}"/>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34" name="TextBox 1">
          <a:extLst>
            <a:ext uri="{FF2B5EF4-FFF2-40B4-BE49-F238E27FC236}">
              <a16:creationId xmlns:a16="http://schemas.microsoft.com/office/drawing/2014/main" id="{606918D2-E3CC-493F-80F4-FB56DE427EF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35" name="TextBox 74">
          <a:extLst>
            <a:ext uri="{FF2B5EF4-FFF2-40B4-BE49-F238E27FC236}">
              <a16:creationId xmlns:a16="http://schemas.microsoft.com/office/drawing/2014/main" id="{3C5A2622-2582-4073-A756-D2B5236341A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36" name="TextBox 75">
          <a:extLst>
            <a:ext uri="{FF2B5EF4-FFF2-40B4-BE49-F238E27FC236}">
              <a16:creationId xmlns:a16="http://schemas.microsoft.com/office/drawing/2014/main" id="{2970EE42-961C-4ED7-B35E-4DBBA8443E35}"/>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37" name="TextBox 1">
          <a:extLst>
            <a:ext uri="{FF2B5EF4-FFF2-40B4-BE49-F238E27FC236}">
              <a16:creationId xmlns:a16="http://schemas.microsoft.com/office/drawing/2014/main" id="{7F9E8F28-4648-4AEA-959E-8D7936C4955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38" name="TextBox 74">
          <a:extLst>
            <a:ext uri="{FF2B5EF4-FFF2-40B4-BE49-F238E27FC236}">
              <a16:creationId xmlns:a16="http://schemas.microsoft.com/office/drawing/2014/main" id="{E62EDB3E-A583-4F85-820E-92F17ECAD8C5}"/>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39" name="TextBox 75">
          <a:extLst>
            <a:ext uri="{FF2B5EF4-FFF2-40B4-BE49-F238E27FC236}">
              <a16:creationId xmlns:a16="http://schemas.microsoft.com/office/drawing/2014/main" id="{8E7D16BE-4971-487F-932F-3E5A500941F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40" name="TextBox 1">
          <a:extLst>
            <a:ext uri="{FF2B5EF4-FFF2-40B4-BE49-F238E27FC236}">
              <a16:creationId xmlns:a16="http://schemas.microsoft.com/office/drawing/2014/main" id="{1B5ABF14-EF2C-43E0-ADAD-C47F5792625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41" name="TextBox 74">
          <a:extLst>
            <a:ext uri="{FF2B5EF4-FFF2-40B4-BE49-F238E27FC236}">
              <a16:creationId xmlns:a16="http://schemas.microsoft.com/office/drawing/2014/main" id="{9E59024B-94EE-48A3-9103-E08E3D3F5BA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42" name="TextBox 75">
          <a:extLst>
            <a:ext uri="{FF2B5EF4-FFF2-40B4-BE49-F238E27FC236}">
              <a16:creationId xmlns:a16="http://schemas.microsoft.com/office/drawing/2014/main" id="{4E2393A3-7C13-4587-AB33-1A30A07BB249}"/>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43" name="TextBox 1">
          <a:extLst>
            <a:ext uri="{FF2B5EF4-FFF2-40B4-BE49-F238E27FC236}">
              <a16:creationId xmlns:a16="http://schemas.microsoft.com/office/drawing/2014/main" id="{4D3A74A1-B055-487F-882A-5CC94225FDCE}"/>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44" name="TextBox 73">
          <a:extLst>
            <a:ext uri="{FF2B5EF4-FFF2-40B4-BE49-F238E27FC236}">
              <a16:creationId xmlns:a16="http://schemas.microsoft.com/office/drawing/2014/main" id="{6DB2D2EF-8F2B-4E40-BFA2-60F8482407EC}"/>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45" name="TextBox 74">
          <a:extLst>
            <a:ext uri="{FF2B5EF4-FFF2-40B4-BE49-F238E27FC236}">
              <a16:creationId xmlns:a16="http://schemas.microsoft.com/office/drawing/2014/main" id="{0C647298-AE7A-4A2B-86E2-51C55B1FD965}"/>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46" name="TextBox 75">
          <a:extLst>
            <a:ext uri="{FF2B5EF4-FFF2-40B4-BE49-F238E27FC236}">
              <a16:creationId xmlns:a16="http://schemas.microsoft.com/office/drawing/2014/main" id="{CBE9702D-DAFF-43D6-8E52-141AFE5101FC}"/>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47" name="TextBox 1">
          <a:extLst>
            <a:ext uri="{FF2B5EF4-FFF2-40B4-BE49-F238E27FC236}">
              <a16:creationId xmlns:a16="http://schemas.microsoft.com/office/drawing/2014/main" id="{4C461B14-0BCE-4957-A180-48658CA316C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48" name="TextBox 74">
          <a:extLst>
            <a:ext uri="{FF2B5EF4-FFF2-40B4-BE49-F238E27FC236}">
              <a16:creationId xmlns:a16="http://schemas.microsoft.com/office/drawing/2014/main" id="{807E93F2-FC2F-4E20-A18E-85B4F6F7858B}"/>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49" name="TextBox 75">
          <a:extLst>
            <a:ext uri="{FF2B5EF4-FFF2-40B4-BE49-F238E27FC236}">
              <a16:creationId xmlns:a16="http://schemas.microsoft.com/office/drawing/2014/main" id="{7EFEA0C2-85BC-4B9D-996B-FECEC7574390}"/>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50" name="TextBox 1">
          <a:extLst>
            <a:ext uri="{FF2B5EF4-FFF2-40B4-BE49-F238E27FC236}">
              <a16:creationId xmlns:a16="http://schemas.microsoft.com/office/drawing/2014/main" id="{178B10F3-F626-42BB-BDB0-0F50465D9156}"/>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51" name="TextBox 74">
          <a:extLst>
            <a:ext uri="{FF2B5EF4-FFF2-40B4-BE49-F238E27FC236}">
              <a16:creationId xmlns:a16="http://schemas.microsoft.com/office/drawing/2014/main" id="{EA53BDCA-0CD7-41B9-8E10-5A08C2BEC3C0}"/>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52" name="TextBox 75">
          <a:extLst>
            <a:ext uri="{FF2B5EF4-FFF2-40B4-BE49-F238E27FC236}">
              <a16:creationId xmlns:a16="http://schemas.microsoft.com/office/drawing/2014/main" id="{01872403-E28A-4851-809C-0339524F4CF4}"/>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53" name="TextBox 1">
          <a:extLst>
            <a:ext uri="{FF2B5EF4-FFF2-40B4-BE49-F238E27FC236}">
              <a16:creationId xmlns:a16="http://schemas.microsoft.com/office/drawing/2014/main" id="{33F75182-702C-4907-AABF-80A316283C1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54" name="TextBox 74">
          <a:extLst>
            <a:ext uri="{FF2B5EF4-FFF2-40B4-BE49-F238E27FC236}">
              <a16:creationId xmlns:a16="http://schemas.microsoft.com/office/drawing/2014/main" id="{55170D54-EBD9-4882-AF44-EDCCC8FDCDA7}"/>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55" name="TextBox 75">
          <a:extLst>
            <a:ext uri="{FF2B5EF4-FFF2-40B4-BE49-F238E27FC236}">
              <a16:creationId xmlns:a16="http://schemas.microsoft.com/office/drawing/2014/main" id="{4C702C85-113B-4220-9522-999AA9429BA2}"/>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56" name="TextBox 1">
          <a:extLst>
            <a:ext uri="{FF2B5EF4-FFF2-40B4-BE49-F238E27FC236}">
              <a16:creationId xmlns:a16="http://schemas.microsoft.com/office/drawing/2014/main" id="{427BBB26-1454-4632-9F7E-B51A569C0EF5}"/>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57" name="TextBox 74">
          <a:extLst>
            <a:ext uri="{FF2B5EF4-FFF2-40B4-BE49-F238E27FC236}">
              <a16:creationId xmlns:a16="http://schemas.microsoft.com/office/drawing/2014/main" id="{3F191917-027D-430E-82F1-B8792454723E}"/>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58" name="TextBox 75">
          <a:extLst>
            <a:ext uri="{FF2B5EF4-FFF2-40B4-BE49-F238E27FC236}">
              <a16:creationId xmlns:a16="http://schemas.microsoft.com/office/drawing/2014/main" id="{9C1D4F7B-7290-4150-AC4D-1F41BF95031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59" name="TextBox 1">
          <a:extLst>
            <a:ext uri="{FF2B5EF4-FFF2-40B4-BE49-F238E27FC236}">
              <a16:creationId xmlns:a16="http://schemas.microsoft.com/office/drawing/2014/main" id="{7268C871-4110-4621-8D82-AD69B6B6426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60" name="TextBox 74">
          <a:extLst>
            <a:ext uri="{FF2B5EF4-FFF2-40B4-BE49-F238E27FC236}">
              <a16:creationId xmlns:a16="http://schemas.microsoft.com/office/drawing/2014/main" id="{38D3E80A-6EC3-4DB8-A892-19689764237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61" name="TextBox 75">
          <a:extLst>
            <a:ext uri="{FF2B5EF4-FFF2-40B4-BE49-F238E27FC236}">
              <a16:creationId xmlns:a16="http://schemas.microsoft.com/office/drawing/2014/main" id="{19A39A69-040A-4F1E-BFCD-7379B2CF125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62" name="TextBox 1">
          <a:extLst>
            <a:ext uri="{FF2B5EF4-FFF2-40B4-BE49-F238E27FC236}">
              <a16:creationId xmlns:a16="http://schemas.microsoft.com/office/drawing/2014/main" id="{FA355141-5206-408A-8B4D-45BF19994353}"/>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63" name="TextBox 74">
          <a:extLst>
            <a:ext uri="{FF2B5EF4-FFF2-40B4-BE49-F238E27FC236}">
              <a16:creationId xmlns:a16="http://schemas.microsoft.com/office/drawing/2014/main" id="{0E8890BB-A9A4-41E6-A39C-8D5925E7919D}"/>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64" name="TextBox 75">
          <a:extLst>
            <a:ext uri="{FF2B5EF4-FFF2-40B4-BE49-F238E27FC236}">
              <a16:creationId xmlns:a16="http://schemas.microsoft.com/office/drawing/2014/main" id="{91331F93-5D5F-4FEE-AFF0-94F47498198A}"/>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65" name="TextBox 1">
          <a:extLst>
            <a:ext uri="{FF2B5EF4-FFF2-40B4-BE49-F238E27FC236}">
              <a16:creationId xmlns:a16="http://schemas.microsoft.com/office/drawing/2014/main" id="{EA4E17BC-09FF-46DD-A51A-339CE195CEFC}"/>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66" name="TextBox 74">
          <a:extLst>
            <a:ext uri="{FF2B5EF4-FFF2-40B4-BE49-F238E27FC236}">
              <a16:creationId xmlns:a16="http://schemas.microsoft.com/office/drawing/2014/main" id="{1F9F7813-98CB-4464-9AD7-766D8F1D06EB}"/>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67" name="TextBox 75">
          <a:extLst>
            <a:ext uri="{FF2B5EF4-FFF2-40B4-BE49-F238E27FC236}">
              <a16:creationId xmlns:a16="http://schemas.microsoft.com/office/drawing/2014/main" id="{B91428B8-4B7E-4FB5-816D-545F8EBCD2E2}"/>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68" name="TextBox 1">
          <a:extLst>
            <a:ext uri="{FF2B5EF4-FFF2-40B4-BE49-F238E27FC236}">
              <a16:creationId xmlns:a16="http://schemas.microsoft.com/office/drawing/2014/main" id="{6917D725-8144-45AE-AB16-B35C8A16605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69" name="TextBox 74">
          <a:extLst>
            <a:ext uri="{FF2B5EF4-FFF2-40B4-BE49-F238E27FC236}">
              <a16:creationId xmlns:a16="http://schemas.microsoft.com/office/drawing/2014/main" id="{41CB5D3C-2A81-415D-A5C4-BCBD42C2C90F}"/>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70" name="TextBox 75">
          <a:extLst>
            <a:ext uri="{FF2B5EF4-FFF2-40B4-BE49-F238E27FC236}">
              <a16:creationId xmlns:a16="http://schemas.microsoft.com/office/drawing/2014/main" id="{AD5658BF-4354-467D-8DBF-F9CFDD3BA74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71" name="TextBox 1">
          <a:extLst>
            <a:ext uri="{FF2B5EF4-FFF2-40B4-BE49-F238E27FC236}">
              <a16:creationId xmlns:a16="http://schemas.microsoft.com/office/drawing/2014/main" id="{53DD812B-57E7-4F25-AAA2-52539B3BB74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72" name="TextBox 74">
          <a:extLst>
            <a:ext uri="{FF2B5EF4-FFF2-40B4-BE49-F238E27FC236}">
              <a16:creationId xmlns:a16="http://schemas.microsoft.com/office/drawing/2014/main" id="{143EE798-E5AF-4178-B9D5-FBD19FEA6CB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73" name="TextBox 75">
          <a:extLst>
            <a:ext uri="{FF2B5EF4-FFF2-40B4-BE49-F238E27FC236}">
              <a16:creationId xmlns:a16="http://schemas.microsoft.com/office/drawing/2014/main" id="{331F73A4-B5B9-4520-AE91-A549C45191A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74" name="TextBox 73">
          <a:extLst>
            <a:ext uri="{FF2B5EF4-FFF2-40B4-BE49-F238E27FC236}">
              <a16:creationId xmlns:a16="http://schemas.microsoft.com/office/drawing/2014/main" id="{430F0EE5-7425-4A67-9038-944731F6F243}"/>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75" name="TextBox 1">
          <a:extLst>
            <a:ext uri="{FF2B5EF4-FFF2-40B4-BE49-F238E27FC236}">
              <a16:creationId xmlns:a16="http://schemas.microsoft.com/office/drawing/2014/main" id="{AA0DFFC5-366C-4C30-AE3E-CF8887D06EF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76" name="TextBox 74">
          <a:extLst>
            <a:ext uri="{FF2B5EF4-FFF2-40B4-BE49-F238E27FC236}">
              <a16:creationId xmlns:a16="http://schemas.microsoft.com/office/drawing/2014/main" id="{7E565117-50F0-4868-97FC-7E33CC540202}"/>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77" name="TextBox 75">
          <a:extLst>
            <a:ext uri="{FF2B5EF4-FFF2-40B4-BE49-F238E27FC236}">
              <a16:creationId xmlns:a16="http://schemas.microsoft.com/office/drawing/2014/main" id="{569E894B-9AAC-47E6-B500-DCB785A8C9E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78" name="TextBox 1">
          <a:extLst>
            <a:ext uri="{FF2B5EF4-FFF2-40B4-BE49-F238E27FC236}">
              <a16:creationId xmlns:a16="http://schemas.microsoft.com/office/drawing/2014/main" id="{314D3648-0F1D-4ABA-A387-C32D5227E025}"/>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79" name="TextBox 74">
          <a:extLst>
            <a:ext uri="{FF2B5EF4-FFF2-40B4-BE49-F238E27FC236}">
              <a16:creationId xmlns:a16="http://schemas.microsoft.com/office/drawing/2014/main" id="{3331059F-7BE6-4A2E-A50C-0562189D5D6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80" name="TextBox 75">
          <a:extLst>
            <a:ext uri="{FF2B5EF4-FFF2-40B4-BE49-F238E27FC236}">
              <a16:creationId xmlns:a16="http://schemas.microsoft.com/office/drawing/2014/main" id="{3C225BE5-F907-44EF-91BE-E3789B93F29E}"/>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81" name="TextBox 1">
          <a:extLst>
            <a:ext uri="{FF2B5EF4-FFF2-40B4-BE49-F238E27FC236}">
              <a16:creationId xmlns:a16="http://schemas.microsoft.com/office/drawing/2014/main" id="{6845A0A5-C420-4286-A2DE-9B65AC078094}"/>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82" name="TextBox 74">
          <a:extLst>
            <a:ext uri="{FF2B5EF4-FFF2-40B4-BE49-F238E27FC236}">
              <a16:creationId xmlns:a16="http://schemas.microsoft.com/office/drawing/2014/main" id="{B16B243E-5233-4612-BC56-6F8C8884E24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83" name="TextBox 75">
          <a:extLst>
            <a:ext uri="{FF2B5EF4-FFF2-40B4-BE49-F238E27FC236}">
              <a16:creationId xmlns:a16="http://schemas.microsoft.com/office/drawing/2014/main" id="{406D6353-E14D-439F-BFCA-8B96F61C4324}"/>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84" name="TextBox 1">
          <a:extLst>
            <a:ext uri="{FF2B5EF4-FFF2-40B4-BE49-F238E27FC236}">
              <a16:creationId xmlns:a16="http://schemas.microsoft.com/office/drawing/2014/main" id="{F221505F-1625-4632-9224-050C9661E4F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85" name="TextBox 74">
          <a:extLst>
            <a:ext uri="{FF2B5EF4-FFF2-40B4-BE49-F238E27FC236}">
              <a16:creationId xmlns:a16="http://schemas.microsoft.com/office/drawing/2014/main" id="{109D52A9-0F3D-4170-813C-1A39F371A2B2}"/>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86" name="TextBox 75">
          <a:extLst>
            <a:ext uri="{FF2B5EF4-FFF2-40B4-BE49-F238E27FC236}">
              <a16:creationId xmlns:a16="http://schemas.microsoft.com/office/drawing/2014/main" id="{D8D8B8C8-1886-4C01-B092-AC673EA8F285}"/>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87" name="TextBox 1">
          <a:extLst>
            <a:ext uri="{FF2B5EF4-FFF2-40B4-BE49-F238E27FC236}">
              <a16:creationId xmlns:a16="http://schemas.microsoft.com/office/drawing/2014/main" id="{7963F5C7-803D-4751-95BD-E061363714F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88" name="TextBox 74">
          <a:extLst>
            <a:ext uri="{FF2B5EF4-FFF2-40B4-BE49-F238E27FC236}">
              <a16:creationId xmlns:a16="http://schemas.microsoft.com/office/drawing/2014/main" id="{61835074-07DF-43D9-99FE-649215D0DA20}"/>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589" name="TextBox 75">
          <a:extLst>
            <a:ext uri="{FF2B5EF4-FFF2-40B4-BE49-F238E27FC236}">
              <a16:creationId xmlns:a16="http://schemas.microsoft.com/office/drawing/2014/main" id="{2447D290-3134-4809-A412-D74D22DA9B0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90" name="TextBox 1">
          <a:extLst>
            <a:ext uri="{FF2B5EF4-FFF2-40B4-BE49-F238E27FC236}">
              <a16:creationId xmlns:a16="http://schemas.microsoft.com/office/drawing/2014/main" id="{23DB23D4-BCBC-4612-9A3C-47F542CD6CAB}"/>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91" name="TextBox 73">
          <a:extLst>
            <a:ext uri="{FF2B5EF4-FFF2-40B4-BE49-F238E27FC236}">
              <a16:creationId xmlns:a16="http://schemas.microsoft.com/office/drawing/2014/main" id="{5BA780F6-5167-4191-BDE7-648600E9CB04}"/>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92" name="TextBox 74">
          <a:extLst>
            <a:ext uri="{FF2B5EF4-FFF2-40B4-BE49-F238E27FC236}">
              <a16:creationId xmlns:a16="http://schemas.microsoft.com/office/drawing/2014/main" id="{CD5FC887-9B27-49A1-A04C-7C85DF4AB832}"/>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93" name="TextBox 75">
          <a:extLst>
            <a:ext uri="{FF2B5EF4-FFF2-40B4-BE49-F238E27FC236}">
              <a16:creationId xmlns:a16="http://schemas.microsoft.com/office/drawing/2014/main" id="{CBEFC00E-7ABD-4E44-BF3F-F792A4A65B59}"/>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94" name="TextBox 1">
          <a:extLst>
            <a:ext uri="{FF2B5EF4-FFF2-40B4-BE49-F238E27FC236}">
              <a16:creationId xmlns:a16="http://schemas.microsoft.com/office/drawing/2014/main" id="{F08CF70F-35B1-45AE-A616-E30C8A774637}"/>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95" name="TextBox 74">
          <a:extLst>
            <a:ext uri="{FF2B5EF4-FFF2-40B4-BE49-F238E27FC236}">
              <a16:creationId xmlns:a16="http://schemas.microsoft.com/office/drawing/2014/main" id="{6DE6B00B-094C-4D75-8876-2CD883525D80}"/>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96" name="TextBox 75">
          <a:extLst>
            <a:ext uri="{FF2B5EF4-FFF2-40B4-BE49-F238E27FC236}">
              <a16:creationId xmlns:a16="http://schemas.microsoft.com/office/drawing/2014/main" id="{C95F8995-6280-4C66-B2D2-5FD8B05F9D1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97" name="TextBox 1">
          <a:extLst>
            <a:ext uri="{FF2B5EF4-FFF2-40B4-BE49-F238E27FC236}">
              <a16:creationId xmlns:a16="http://schemas.microsoft.com/office/drawing/2014/main" id="{9D26B038-D570-4AD2-AB10-70580323104D}"/>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98" name="TextBox 74">
          <a:extLst>
            <a:ext uri="{FF2B5EF4-FFF2-40B4-BE49-F238E27FC236}">
              <a16:creationId xmlns:a16="http://schemas.microsoft.com/office/drawing/2014/main" id="{CF76B903-07E7-4F8F-B441-23FF6F62F815}"/>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599" name="TextBox 75">
          <a:extLst>
            <a:ext uri="{FF2B5EF4-FFF2-40B4-BE49-F238E27FC236}">
              <a16:creationId xmlns:a16="http://schemas.microsoft.com/office/drawing/2014/main" id="{6F0CCEDF-623C-4E6E-BD2C-F2209FE1D2D0}"/>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600" name="TextBox 1">
          <a:extLst>
            <a:ext uri="{FF2B5EF4-FFF2-40B4-BE49-F238E27FC236}">
              <a16:creationId xmlns:a16="http://schemas.microsoft.com/office/drawing/2014/main" id="{A426C26E-B59C-43FE-A70E-8A5F150273C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601" name="TextBox 74">
          <a:extLst>
            <a:ext uri="{FF2B5EF4-FFF2-40B4-BE49-F238E27FC236}">
              <a16:creationId xmlns:a16="http://schemas.microsoft.com/office/drawing/2014/main" id="{1E8C3771-4C9A-460A-8F14-0304AF77C0E2}"/>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1602" name="TextBox 75">
          <a:extLst>
            <a:ext uri="{FF2B5EF4-FFF2-40B4-BE49-F238E27FC236}">
              <a16:creationId xmlns:a16="http://schemas.microsoft.com/office/drawing/2014/main" id="{77C6C31A-C979-48D1-B5FB-3E48D29FC59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1603" name="TextBox 73">
          <a:extLst>
            <a:ext uri="{FF2B5EF4-FFF2-40B4-BE49-F238E27FC236}">
              <a16:creationId xmlns:a16="http://schemas.microsoft.com/office/drawing/2014/main" id="{1DE1F69B-E00E-47AE-BD93-F3DEF869B302}"/>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64560"/>
    <xdr:sp macro="" textlink="">
      <xdr:nvSpPr>
        <xdr:cNvPr id="1604" name="TextBox 1">
          <a:extLst>
            <a:ext uri="{FF2B5EF4-FFF2-40B4-BE49-F238E27FC236}">
              <a16:creationId xmlns:a16="http://schemas.microsoft.com/office/drawing/2014/main" id="{381517EB-2571-48F6-8675-50982E017C63}"/>
            </a:ext>
          </a:extLst>
        </xdr:cNvPr>
        <xdr:cNvSpPr txBox="1"/>
      </xdr:nvSpPr>
      <xdr:spPr>
        <a:xfrm>
          <a:off x="3543300"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64560"/>
    <xdr:sp macro="" textlink="">
      <xdr:nvSpPr>
        <xdr:cNvPr id="1605" name="TextBox 3">
          <a:extLst>
            <a:ext uri="{FF2B5EF4-FFF2-40B4-BE49-F238E27FC236}">
              <a16:creationId xmlns:a16="http://schemas.microsoft.com/office/drawing/2014/main" id="{27B8C5E1-4824-4850-B86F-E65FC5BF245E}"/>
            </a:ext>
          </a:extLst>
        </xdr:cNvPr>
        <xdr:cNvSpPr txBox="1"/>
      </xdr:nvSpPr>
      <xdr:spPr>
        <a:xfrm>
          <a:off x="3543300"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64560"/>
    <xdr:sp macro="" textlink="">
      <xdr:nvSpPr>
        <xdr:cNvPr id="1606" name="TextBox 4">
          <a:extLst>
            <a:ext uri="{FF2B5EF4-FFF2-40B4-BE49-F238E27FC236}">
              <a16:creationId xmlns:a16="http://schemas.microsoft.com/office/drawing/2014/main" id="{ED828FFA-38FC-435F-8925-F401BB1C0BBD}"/>
            </a:ext>
          </a:extLst>
        </xdr:cNvPr>
        <xdr:cNvSpPr txBox="1"/>
      </xdr:nvSpPr>
      <xdr:spPr>
        <a:xfrm>
          <a:off x="3543300"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73683"/>
    <xdr:sp macro="" textlink="">
      <xdr:nvSpPr>
        <xdr:cNvPr id="1607" name="TextBox 1">
          <a:extLst>
            <a:ext uri="{FF2B5EF4-FFF2-40B4-BE49-F238E27FC236}">
              <a16:creationId xmlns:a16="http://schemas.microsoft.com/office/drawing/2014/main" id="{87DBB7A3-12E0-4A9C-ABE9-801249122A58}"/>
            </a:ext>
          </a:extLst>
        </xdr:cNvPr>
        <xdr:cNvSpPr txBox="1"/>
      </xdr:nvSpPr>
      <xdr:spPr>
        <a:xfrm>
          <a:off x="3543300" y="8905494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73683"/>
    <xdr:sp macro="" textlink="">
      <xdr:nvSpPr>
        <xdr:cNvPr id="1608" name="TextBox 3">
          <a:extLst>
            <a:ext uri="{FF2B5EF4-FFF2-40B4-BE49-F238E27FC236}">
              <a16:creationId xmlns:a16="http://schemas.microsoft.com/office/drawing/2014/main" id="{3C437789-1A1A-4AB5-B07C-96057BD3EA3D}"/>
            </a:ext>
          </a:extLst>
        </xdr:cNvPr>
        <xdr:cNvSpPr txBox="1"/>
      </xdr:nvSpPr>
      <xdr:spPr>
        <a:xfrm>
          <a:off x="3543300" y="8905494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73683"/>
    <xdr:sp macro="" textlink="">
      <xdr:nvSpPr>
        <xdr:cNvPr id="1609" name="TextBox 4">
          <a:extLst>
            <a:ext uri="{FF2B5EF4-FFF2-40B4-BE49-F238E27FC236}">
              <a16:creationId xmlns:a16="http://schemas.microsoft.com/office/drawing/2014/main" id="{3EE2FE1D-BA95-4B1A-A8AE-CB0A2BD4C019}"/>
            </a:ext>
          </a:extLst>
        </xdr:cNvPr>
        <xdr:cNvSpPr txBox="1"/>
      </xdr:nvSpPr>
      <xdr:spPr>
        <a:xfrm>
          <a:off x="3543300" y="8905494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10" name="TextBox 1">
          <a:extLst>
            <a:ext uri="{FF2B5EF4-FFF2-40B4-BE49-F238E27FC236}">
              <a16:creationId xmlns:a16="http://schemas.microsoft.com/office/drawing/2014/main" id="{A1C54D90-50C2-4FEB-B477-46F606BB562D}"/>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11" name="TextBox 74">
          <a:extLst>
            <a:ext uri="{FF2B5EF4-FFF2-40B4-BE49-F238E27FC236}">
              <a16:creationId xmlns:a16="http://schemas.microsoft.com/office/drawing/2014/main" id="{088B7C7A-BC9F-4D56-8A97-E53F4F52180C}"/>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12" name="TextBox 75">
          <a:extLst>
            <a:ext uri="{FF2B5EF4-FFF2-40B4-BE49-F238E27FC236}">
              <a16:creationId xmlns:a16="http://schemas.microsoft.com/office/drawing/2014/main" id="{C8D0E24C-BFE9-47E0-ADF8-D6538C09A562}"/>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13" name="TextBox 1">
          <a:extLst>
            <a:ext uri="{FF2B5EF4-FFF2-40B4-BE49-F238E27FC236}">
              <a16:creationId xmlns:a16="http://schemas.microsoft.com/office/drawing/2014/main" id="{6BF386A5-8D09-4BD1-97E6-487A14726DA6}"/>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14" name="TextBox 74">
          <a:extLst>
            <a:ext uri="{FF2B5EF4-FFF2-40B4-BE49-F238E27FC236}">
              <a16:creationId xmlns:a16="http://schemas.microsoft.com/office/drawing/2014/main" id="{9E5A1D1C-6147-40CA-8AE5-680EF034A2E8}"/>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15" name="TextBox 75">
          <a:extLst>
            <a:ext uri="{FF2B5EF4-FFF2-40B4-BE49-F238E27FC236}">
              <a16:creationId xmlns:a16="http://schemas.microsoft.com/office/drawing/2014/main" id="{99B39178-1DCE-40C8-9711-D25616CA95E1}"/>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16" name="TextBox 1">
          <a:extLst>
            <a:ext uri="{FF2B5EF4-FFF2-40B4-BE49-F238E27FC236}">
              <a16:creationId xmlns:a16="http://schemas.microsoft.com/office/drawing/2014/main" id="{558BFCA9-85EF-4591-AF6E-1920B803D519}"/>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17" name="TextBox 74">
          <a:extLst>
            <a:ext uri="{FF2B5EF4-FFF2-40B4-BE49-F238E27FC236}">
              <a16:creationId xmlns:a16="http://schemas.microsoft.com/office/drawing/2014/main" id="{D5D3A2FB-6A4C-4E89-BB78-E6E940C3B17C}"/>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18" name="TextBox 75">
          <a:extLst>
            <a:ext uri="{FF2B5EF4-FFF2-40B4-BE49-F238E27FC236}">
              <a16:creationId xmlns:a16="http://schemas.microsoft.com/office/drawing/2014/main" id="{4148F6EC-90D7-47D8-ACCF-A0EE901029B7}"/>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19" name="TextBox 1">
          <a:extLst>
            <a:ext uri="{FF2B5EF4-FFF2-40B4-BE49-F238E27FC236}">
              <a16:creationId xmlns:a16="http://schemas.microsoft.com/office/drawing/2014/main" id="{CA0C44C2-E45A-4EBE-B4BC-79B1DFD14633}"/>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20" name="TextBox 74">
          <a:extLst>
            <a:ext uri="{FF2B5EF4-FFF2-40B4-BE49-F238E27FC236}">
              <a16:creationId xmlns:a16="http://schemas.microsoft.com/office/drawing/2014/main" id="{DF48F96A-3B90-4D30-81E9-E1E15904A82C}"/>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21" name="TextBox 75">
          <a:extLst>
            <a:ext uri="{FF2B5EF4-FFF2-40B4-BE49-F238E27FC236}">
              <a16:creationId xmlns:a16="http://schemas.microsoft.com/office/drawing/2014/main" id="{1423F2A6-7D34-4225-A65F-31A47402169E}"/>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22" name="TextBox 1">
          <a:extLst>
            <a:ext uri="{FF2B5EF4-FFF2-40B4-BE49-F238E27FC236}">
              <a16:creationId xmlns:a16="http://schemas.microsoft.com/office/drawing/2014/main" id="{D60E46FE-6338-4B23-A3CD-F25B93B7003B}"/>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23" name="TextBox 74">
          <a:extLst>
            <a:ext uri="{FF2B5EF4-FFF2-40B4-BE49-F238E27FC236}">
              <a16:creationId xmlns:a16="http://schemas.microsoft.com/office/drawing/2014/main" id="{9208481A-178C-4712-8D30-6DACD798DD45}"/>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24" name="TextBox 75">
          <a:extLst>
            <a:ext uri="{FF2B5EF4-FFF2-40B4-BE49-F238E27FC236}">
              <a16:creationId xmlns:a16="http://schemas.microsoft.com/office/drawing/2014/main" id="{B6821923-1355-4D28-8377-74A820421A12}"/>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25" name="TextBox 1">
          <a:extLst>
            <a:ext uri="{FF2B5EF4-FFF2-40B4-BE49-F238E27FC236}">
              <a16:creationId xmlns:a16="http://schemas.microsoft.com/office/drawing/2014/main" id="{AFE1CDDA-1A42-4251-B0CC-A25FC061ED18}"/>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26" name="TextBox 74">
          <a:extLst>
            <a:ext uri="{FF2B5EF4-FFF2-40B4-BE49-F238E27FC236}">
              <a16:creationId xmlns:a16="http://schemas.microsoft.com/office/drawing/2014/main" id="{A056E055-05CE-43CF-A202-E03BDBB26078}"/>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27" name="TextBox 75">
          <a:extLst>
            <a:ext uri="{FF2B5EF4-FFF2-40B4-BE49-F238E27FC236}">
              <a16:creationId xmlns:a16="http://schemas.microsoft.com/office/drawing/2014/main" id="{C8AC0B44-B54D-4931-8650-C26719955AAA}"/>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28" name="TextBox 1">
          <a:extLst>
            <a:ext uri="{FF2B5EF4-FFF2-40B4-BE49-F238E27FC236}">
              <a16:creationId xmlns:a16="http://schemas.microsoft.com/office/drawing/2014/main" id="{6026C7EA-47FF-4450-B866-68B4458F4815}"/>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29" name="TextBox 74">
          <a:extLst>
            <a:ext uri="{FF2B5EF4-FFF2-40B4-BE49-F238E27FC236}">
              <a16:creationId xmlns:a16="http://schemas.microsoft.com/office/drawing/2014/main" id="{445F58AE-E519-4BF4-9CEA-7F10F670C404}"/>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30" name="TextBox 75">
          <a:extLst>
            <a:ext uri="{FF2B5EF4-FFF2-40B4-BE49-F238E27FC236}">
              <a16:creationId xmlns:a16="http://schemas.microsoft.com/office/drawing/2014/main" id="{70714296-B06B-4C81-9696-5DE0A4762B0A}"/>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31" name="TextBox 1">
          <a:extLst>
            <a:ext uri="{FF2B5EF4-FFF2-40B4-BE49-F238E27FC236}">
              <a16:creationId xmlns:a16="http://schemas.microsoft.com/office/drawing/2014/main" id="{FD5B2CA6-DD85-47E5-AB29-3E1FAA1C4AFD}"/>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32" name="TextBox 74">
          <a:extLst>
            <a:ext uri="{FF2B5EF4-FFF2-40B4-BE49-F238E27FC236}">
              <a16:creationId xmlns:a16="http://schemas.microsoft.com/office/drawing/2014/main" id="{0FF5B3AA-5C82-4D2C-A08D-38D2BDE30006}"/>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1633" name="TextBox 75">
          <a:extLst>
            <a:ext uri="{FF2B5EF4-FFF2-40B4-BE49-F238E27FC236}">
              <a16:creationId xmlns:a16="http://schemas.microsoft.com/office/drawing/2014/main" id="{C66E1640-452B-4728-B9E6-A83BF17E4FE3}"/>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34" name="TextBox 73">
          <a:extLst>
            <a:ext uri="{FF2B5EF4-FFF2-40B4-BE49-F238E27FC236}">
              <a16:creationId xmlns:a16="http://schemas.microsoft.com/office/drawing/2014/main" id="{1BC0E4B9-2E44-49EA-B7EE-27F1110BC1C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35" name="TextBox 73">
          <a:extLst>
            <a:ext uri="{FF2B5EF4-FFF2-40B4-BE49-F238E27FC236}">
              <a16:creationId xmlns:a16="http://schemas.microsoft.com/office/drawing/2014/main" id="{15CABA97-556F-4721-8168-A1BB008E682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36" name="TextBox 73">
          <a:extLst>
            <a:ext uri="{FF2B5EF4-FFF2-40B4-BE49-F238E27FC236}">
              <a16:creationId xmlns:a16="http://schemas.microsoft.com/office/drawing/2014/main" id="{17FB2EF2-0604-4A50-A37C-56919E208E9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37" name="TextBox 73">
          <a:extLst>
            <a:ext uri="{FF2B5EF4-FFF2-40B4-BE49-F238E27FC236}">
              <a16:creationId xmlns:a16="http://schemas.microsoft.com/office/drawing/2014/main" id="{40BCE896-6696-47B7-80ED-2F81E6BC7A18}"/>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38" name="TextBox 73">
          <a:extLst>
            <a:ext uri="{FF2B5EF4-FFF2-40B4-BE49-F238E27FC236}">
              <a16:creationId xmlns:a16="http://schemas.microsoft.com/office/drawing/2014/main" id="{B5B0F348-56A9-444C-97FB-3A964FE534F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39" name="TextBox 73">
          <a:extLst>
            <a:ext uri="{FF2B5EF4-FFF2-40B4-BE49-F238E27FC236}">
              <a16:creationId xmlns:a16="http://schemas.microsoft.com/office/drawing/2014/main" id="{0842348F-4579-4D86-8239-B038514238C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40" name="TextBox 73">
          <a:extLst>
            <a:ext uri="{FF2B5EF4-FFF2-40B4-BE49-F238E27FC236}">
              <a16:creationId xmlns:a16="http://schemas.microsoft.com/office/drawing/2014/main" id="{A3A60B4F-5FDF-48AB-B6BC-A8C8B2C3606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41" name="TextBox 73">
          <a:extLst>
            <a:ext uri="{FF2B5EF4-FFF2-40B4-BE49-F238E27FC236}">
              <a16:creationId xmlns:a16="http://schemas.microsoft.com/office/drawing/2014/main" id="{E556DA46-1D46-456F-A630-D714FDA57DA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42" name="TextBox 73">
          <a:extLst>
            <a:ext uri="{FF2B5EF4-FFF2-40B4-BE49-F238E27FC236}">
              <a16:creationId xmlns:a16="http://schemas.microsoft.com/office/drawing/2014/main" id="{EE7AEAD1-8397-43B4-BB6F-37B96A570E07}"/>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43" name="TextBox 73">
          <a:extLst>
            <a:ext uri="{FF2B5EF4-FFF2-40B4-BE49-F238E27FC236}">
              <a16:creationId xmlns:a16="http://schemas.microsoft.com/office/drawing/2014/main" id="{AD20B2A6-3BE8-4ABA-BC10-1DFD837AA31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44" name="TextBox 73">
          <a:extLst>
            <a:ext uri="{FF2B5EF4-FFF2-40B4-BE49-F238E27FC236}">
              <a16:creationId xmlns:a16="http://schemas.microsoft.com/office/drawing/2014/main" id="{E36E9CF9-1E6A-457C-850B-9ABB316FE1C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45" name="TextBox 73">
          <a:extLst>
            <a:ext uri="{FF2B5EF4-FFF2-40B4-BE49-F238E27FC236}">
              <a16:creationId xmlns:a16="http://schemas.microsoft.com/office/drawing/2014/main" id="{51475D50-16B9-425A-95DF-83F03A664EC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46" name="TextBox 73">
          <a:extLst>
            <a:ext uri="{FF2B5EF4-FFF2-40B4-BE49-F238E27FC236}">
              <a16:creationId xmlns:a16="http://schemas.microsoft.com/office/drawing/2014/main" id="{C21AF0A2-C432-4F31-86C9-34B47DC549D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47" name="TextBox 73">
          <a:extLst>
            <a:ext uri="{FF2B5EF4-FFF2-40B4-BE49-F238E27FC236}">
              <a16:creationId xmlns:a16="http://schemas.microsoft.com/office/drawing/2014/main" id="{01EDE7FC-1093-471B-BB97-B58338479A0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48" name="TextBox 73">
          <a:extLst>
            <a:ext uri="{FF2B5EF4-FFF2-40B4-BE49-F238E27FC236}">
              <a16:creationId xmlns:a16="http://schemas.microsoft.com/office/drawing/2014/main" id="{DDB17AD5-C97F-4887-988D-4789109C87E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49" name="TextBox 73">
          <a:extLst>
            <a:ext uri="{FF2B5EF4-FFF2-40B4-BE49-F238E27FC236}">
              <a16:creationId xmlns:a16="http://schemas.microsoft.com/office/drawing/2014/main" id="{CC26CC0E-19DC-4D75-AB44-1896EB652D9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50" name="TextBox 73">
          <a:extLst>
            <a:ext uri="{FF2B5EF4-FFF2-40B4-BE49-F238E27FC236}">
              <a16:creationId xmlns:a16="http://schemas.microsoft.com/office/drawing/2014/main" id="{3AF07EE7-708E-4A3B-B13E-DDEE6157D4E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51" name="TextBox 73">
          <a:extLst>
            <a:ext uri="{FF2B5EF4-FFF2-40B4-BE49-F238E27FC236}">
              <a16:creationId xmlns:a16="http://schemas.microsoft.com/office/drawing/2014/main" id="{E68ECB9E-8C98-4A2C-9CFF-69BDF73DE20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52" name="TextBox 73">
          <a:extLst>
            <a:ext uri="{FF2B5EF4-FFF2-40B4-BE49-F238E27FC236}">
              <a16:creationId xmlns:a16="http://schemas.microsoft.com/office/drawing/2014/main" id="{4454ED94-FC0F-4B22-A28F-7F65223C9DB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53" name="TextBox 73">
          <a:extLst>
            <a:ext uri="{FF2B5EF4-FFF2-40B4-BE49-F238E27FC236}">
              <a16:creationId xmlns:a16="http://schemas.microsoft.com/office/drawing/2014/main" id="{252DE445-5786-4706-A77D-B59549962367}"/>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54" name="TextBox 73">
          <a:extLst>
            <a:ext uri="{FF2B5EF4-FFF2-40B4-BE49-F238E27FC236}">
              <a16:creationId xmlns:a16="http://schemas.microsoft.com/office/drawing/2014/main" id="{ADC1BAB5-FEF5-4C2A-A7CA-EF4E5D89FD3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55" name="TextBox 73">
          <a:extLst>
            <a:ext uri="{FF2B5EF4-FFF2-40B4-BE49-F238E27FC236}">
              <a16:creationId xmlns:a16="http://schemas.microsoft.com/office/drawing/2014/main" id="{5380D77E-E3C8-4A6B-BD0A-2079563DFD0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56" name="TextBox 73">
          <a:extLst>
            <a:ext uri="{FF2B5EF4-FFF2-40B4-BE49-F238E27FC236}">
              <a16:creationId xmlns:a16="http://schemas.microsoft.com/office/drawing/2014/main" id="{755D0AD1-19BB-477E-968E-FF536AE28A9C}"/>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57" name="TextBox 73">
          <a:extLst>
            <a:ext uri="{FF2B5EF4-FFF2-40B4-BE49-F238E27FC236}">
              <a16:creationId xmlns:a16="http://schemas.microsoft.com/office/drawing/2014/main" id="{A9D91270-1428-44E8-8B2B-7F5183E0F567}"/>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58" name="TextBox 73">
          <a:extLst>
            <a:ext uri="{FF2B5EF4-FFF2-40B4-BE49-F238E27FC236}">
              <a16:creationId xmlns:a16="http://schemas.microsoft.com/office/drawing/2014/main" id="{71640A5E-37FC-4737-8A56-25651048AF6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59" name="TextBox 73">
          <a:extLst>
            <a:ext uri="{FF2B5EF4-FFF2-40B4-BE49-F238E27FC236}">
              <a16:creationId xmlns:a16="http://schemas.microsoft.com/office/drawing/2014/main" id="{B2534B20-11AB-4FD6-B882-8E9347EC36A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60" name="TextBox 73">
          <a:extLst>
            <a:ext uri="{FF2B5EF4-FFF2-40B4-BE49-F238E27FC236}">
              <a16:creationId xmlns:a16="http://schemas.microsoft.com/office/drawing/2014/main" id="{587C40D3-FE81-4D33-92D7-713DFEC08F1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61" name="TextBox 73">
          <a:extLst>
            <a:ext uri="{FF2B5EF4-FFF2-40B4-BE49-F238E27FC236}">
              <a16:creationId xmlns:a16="http://schemas.microsoft.com/office/drawing/2014/main" id="{D969F278-D69D-4581-B20E-DBB83DFD2C8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62" name="TextBox 73">
          <a:extLst>
            <a:ext uri="{FF2B5EF4-FFF2-40B4-BE49-F238E27FC236}">
              <a16:creationId xmlns:a16="http://schemas.microsoft.com/office/drawing/2014/main" id="{C745BA3E-BDF9-4270-9541-A1E905FFFAB8}"/>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63" name="TextBox 73">
          <a:extLst>
            <a:ext uri="{FF2B5EF4-FFF2-40B4-BE49-F238E27FC236}">
              <a16:creationId xmlns:a16="http://schemas.microsoft.com/office/drawing/2014/main" id="{FD2DF615-5EBB-4FCD-8054-D5AB2F39B5F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64" name="TextBox 73">
          <a:extLst>
            <a:ext uri="{FF2B5EF4-FFF2-40B4-BE49-F238E27FC236}">
              <a16:creationId xmlns:a16="http://schemas.microsoft.com/office/drawing/2014/main" id="{41D2B593-F10D-46E6-961A-93AE39A7A0A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65" name="TextBox 73">
          <a:extLst>
            <a:ext uri="{FF2B5EF4-FFF2-40B4-BE49-F238E27FC236}">
              <a16:creationId xmlns:a16="http://schemas.microsoft.com/office/drawing/2014/main" id="{AE5590A6-0091-4E13-9C91-93C1F6F81DA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66" name="TextBox 73">
          <a:extLst>
            <a:ext uri="{FF2B5EF4-FFF2-40B4-BE49-F238E27FC236}">
              <a16:creationId xmlns:a16="http://schemas.microsoft.com/office/drawing/2014/main" id="{E93808DF-E861-4FE7-A5DB-8B822333EBF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67" name="TextBox 73">
          <a:extLst>
            <a:ext uri="{FF2B5EF4-FFF2-40B4-BE49-F238E27FC236}">
              <a16:creationId xmlns:a16="http://schemas.microsoft.com/office/drawing/2014/main" id="{849B4DE9-80A6-469E-8575-89CD647604E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68" name="TextBox 73">
          <a:extLst>
            <a:ext uri="{FF2B5EF4-FFF2-40B4-BE49-F238E27FC236}">
              <a16:creationId xmlns:a16="http://schemas.microsoft.com/office/drawing/2014/main" id="{3A768B98-B222-4757-8138-C8B50122F72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69" name="TextBox 73">
          <a:extLst>
            <a:ext uri="{FF2B5EF4-FFF2-40B4-BE49-F238E27FC236}">
              <a16:creationId xmlns:a16="http://schemas.microsoft.com/office/drawing/2014/main" id="{6A771322-D667-4852-A1D4-F6AD31F6DEF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70" name="TextBox 73">
          <a:extLst>
            <a:ext uri="{FF2B5EF4-FFF2-40B4-BE49-F238E27FC236}">
              <a16:creationId xmlns:a16="http://schemas.microsoft.com/office/drawing/2014/main" id="{7A376DD0-9D01-44E3-A62A-ED9678C806C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71" name="TextBox 73">
          <a:extLst>
            <a:ext uri="{FF2B5EF4-FFF2-40B4-BE49-F238E27FC236}">
              <a16:creationId xmlns:a16="http://schemas.microsoft.com/office/drawing/2014/main" id="{F913FD0C-6D1C-4FC0-A685-89466E378824}"/>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72" name="TextBox 73">
          <a:extLst>
            <a:ext uri="{FF2B5EF4-FFF2-40B4-BE49-F238E27FC236}">
              <a16:creationId xmlns:a16="http://schemas.microsoft.com/office/drawing/2014/main" id="{B991DC3F-B048-4CDB-9AEE-D60E506F6CD8}"/>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73" name="TextBox 73">
          <a:extLst>
            <a:ext uri="{FF2B5EF4-FFF2-40B4-BE49-F238E27FC236}">
              <a16:creationId xmlns:a16="http://schemas.microsoft.com/office/drawing/2014/main" id="{892A5AD6-7C03-4FDD-A5C9-E8302918D31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74" name="TextBox 73">
          <a:extLst>
            <a:ext uri="{FF2B5EF4-FFF2-40B4-BE49-F238E27FC236}">
              <a16:creationId xmlns:a16="http://schemas.microsoft.com/office/drawing/2014/main" id="{BF09E788-CE10-41B6-B162-DC3EB91281C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75" name="TextBox 73">
          <a:extLst>
            <a:ext uri="{FF2B5EF4-FFF2-40B4-BE49-F238E27FC236}">
              <a16:creationId xmlns:a16="http://schemas.microsoft.com/office/drawing/2014/main" id="{A13B672F-08DC-40F0-96BD-728C7FA201D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76" name="TextBox 73">
          <a:extLst>
            <a:ext uri="{FF2B5EF4-FFF2-40B4-BE49-F238E27FC236}">
              <a16:creationId xmlns:a16="http://schemas.microsoft.com/office/drawing/2014/main" id="{C6688172-C39D-437F-AAF4-D2AEEBACD244}"/>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77" name="TextBox 73">
          <a:extLst>
            <a:ext uri="{FF2B5EF4-FFF2-40B4-BE49-F238E27FC236}">
              <a16:creationId xmlns:a16="http://schemas.microsoft.com/office/drawing/2014/main" id="{4C3A33CB-CB8F-4322-A259-63660975754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78" name="TextBox 73">
          <a:extLst>
            <a:ext uri="{FF2B5EF4-FFF2-40B4-BE49-F238E27FC236}">
              <a16:creationId xmlns:a16="http://schemas.microsoft.com/office/drawing/2014/main" id="{7E99659E-94FD-4D11-890C-0D991EB197D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79" name="TextBox 73">
          <a:extLst>
            <a:ext uri="{FF2B5EF4-FFF2-40B4-BE49-F238E27FC236}">
              <a16:creationId xmlns:a16="http://schemas.microsoft.com/office/drawing/2014/main" id="{97E9EF5B-AB9A-4487-B1F0-5C528923BFB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80" name="TextBox 73">
          <a:extLst>
            <a:ext uri="{FF2B5EF4-FFF2-40B4-BE49-F238E27FC236}">
              <a16:creationId xmlns:a16="http://schemas.microsoft.com/office/drawing/2014/main" id="{0E2EE10B-69C4-4FCC-B2BF-037BA7E5954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81" name="TextBox 73">
          <a:extLst>
            <a:ext uri="{FF2B5EF4-FFF2-40B4-BE49-F238E27FC236}">
              <a16:creationId xmlns:a16="http://schemas.microsoft.com/office/drawing/2014/main" id="{102BBD61-8A2C-42D5-BF9B-673396118B9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82" name="TextBox 73">
          <a:extLst>
            <a:ext uri="{FF2B5EF4-FFF2-40B4-BE49-F238E27FC236}">
              <a16:creationId xmlns:a16="http://schemas.microsoft.com/office/drawing/2014/main" id="{72C421E9-DE41-47DE-98F9-0C7BEBBD35F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83" name="TextBox 73">
          <a:extLst>
            <a:ext uri="{FF2B5EF4-FFF2-40B4-BE49-F238E27FC236}">
              <a16:creationId xmlns:a16="http://schemas.microsoft.com/office/drawing/2014/main" id="{046B778E-2FC8-4CA1-B1A4-38F6E2ECE4B8}"/>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84" name="TextBox 73">
          <a:extLst>
            <a:ext uri="{FF2B5EF4-FFF2-40B4-BE49-F238E27FC236}">
              <a16:creationId xmlns:a16="http://schemas.microsoft.com/office/drawing/2014/main" id="{35A012D3-07B4-473B-9C3C-6027350645B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85" name="TextBox 73">
          <a:extLst>
            <a:ext uri="{FF2B5EF4-FFF2-40B4-BE49-F238E27FC236}">
              <a16:creationId xmlns:a16="http://schemas.microsoft.com/office/drawing/2014/main" id="{EFF895FF-A956-45CD-AE4F-CAE3AC6773D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86" name="TextBox 73">
          <a:extLst>
            <a:ext uri="{FF2B5EF4-FFF2-40B4-BE49-F238E27FC236}">
              <a16:creationId xmlns:a16="http://schemas.microsoft.com/office/drawing/2014/main" id="{80689282-A0A6-4C03-9027-5AB931A7DFE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87" name="TextBox 73">
          <a:extLst>
            <a:ext uri="{FF2B5EF4-FFF2-40B4-BE49-F238E27FC236}">
              <a16:creationId xmlns:a16="http://schemas.microsoft.com/office/drawing/2014/main" id="{339A4DC5-10F5-4256-9A9F-708F90B17F68}"/>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88" name="TextBox 73">
          <a:extLst>
            <a:ext uri="{FF2B5EF4-FFF2-40B4-BE49-F238E27FC236}">
              <a16:creationId xmlns:a16="http://schemas.microsoft.com/office/drawing/2014/main" id="{41FC6723-9A39-47C5-B8FE-3C8432DB8C67}"/>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89" name="TextBox 73">
          <a:extLst>
            <a:ext uri="{FF2B5EF4-FFF2-40B4-BE49-F238E27FC236}">
              <a16:creationId xmlns:a16="http://schemas.microsoft.com/office/drawing/2014/main" id="{609444BD-5978-4A21-BE87-BEAD09B38CA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90" name="TextBox 73">
          <a:extLst>
            <a:ext uri="{FF2B5EF4-FFF2-40B4-BE49-F238E27FC236}">
              <a16:creationId xmlns:a16="http://schemas.microsoft.com/office/drawing/2014/main" id="{11907BFA-E365-491B-A12D-9A63EBCA2CD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91" name="TextBox 73">
          <a:extLst>
            <a:ext uri="{FF2B5EF4-FFF2-40B4-BE49-F238E27FC236}">
              <a16:creationId xmlns:a16="http://schemas.microsoft.com/office/drawing/2014/main" id="{661CBDC6-1FF9-4923-9941-CDE135585D2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92" name="TextBox 73">
          <a:extLst>
            <a:ext uri="{FF2B5EF4-FFF2-40B4-BE49-F238E27FC236}">
              <a16:creationId xmlns:a16="http://schemas.microsoft.com/office/drawing/2014/main" id="{01B97E2E-E48B-4EF6-932E-43576FB2735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93" name="TextBox 73">
          <a:extLst>
            <a:ext uri="{FF2B5EF4-FFF2-40B4-BE49-F238E27FC236}">
              <a16:creationId xmlns:a16="http://schemas.microsoft.com/office/drawing/2014/main" id="{457E3310-6B22-49D9-A78D-99C92892456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94" name="TextBox 73">
          <a:extLst>
            <a:ext uri="{FF2B5EF4-FFF2-40B4-BE49-F238E27FC236}">
              <a16:creationId xmlns:a16="http://schemas.microsoft.com/office/drawing/2014/main" id="{A89C537C-DB00-4F1A-BC5A-1F8F1113204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95" name="TextBox 73">
          <a:extLst>
            <a:ext uri="{FF2B5EF4-FFF2-40B4-BE49-F238E27FC236}">
              <a16:creationId xmlns:a16="http://schemas.microsoft.com/office/drawing/2014/main" id="{9765D22C-0ABC-434B-8157-0E0911C4C15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96" name="TextBox 73">
          <a:extLst>
            <a:ext uri="{FF2B5EF4-FFF2-40B4-BE49-F238E27FC236}">
              <a16:creationId xmlns:a16="http://schemas.microsoft.com/office/drawing/2014/main" id="{44016ACB-C82E-45A9-9994-64857D17751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97" name="TextBox 73">
          <a:extLst>
            <a:ext uri="{FF2B5EF4-FFF2-40B4-BE49-F238E27FC236}">
              <a16:creationId xmlns:a16="http://schemas.microsoft.com/office/drawing/2014/main" id="{2AF29F47-A27D-4C33-8BC9-0840804EED1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98" name="TextBox 73">
          <a:extLst>
            <a:ext uri="{FF2B5EF4-FFF2-40B4-BE49-F238E27FC236}">
              <a16:creationId xmlns:a16="http://schemas.microsoft.com/office/drawing/2014/main" id="{4B46D5F7-45F5-413D-9E63-8C572AB6A11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699" name="TextBox 73">
          <a:extLst>
            <a:ext uri="{FF2B5EF4-FFF2-40B4-BE49-F238E27FC236}">
              <a16:creationId xmlns:a16="http://schemas.microsoft.com/office/drawing/2014/main" id="{59D61C69-EABF-48FD-9B0D-979D026DAB6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00" name="TextBox 73">
          <a:extLst>
            <a:ext uri="{FF2B5EF4-FFF2-40B4-BE49-F238E27FC236}">
              <a16:creationId xmlns:a16="http://schemas.microsoft.com/office/drawing/2014/main" id="{FD917AD7-3403-4B9A-A9D3-64737B8F10EC}"/>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01" name="TextBox 73">
          <a:extLst>
            <a:ext uri="{FF2B5EF4-FFF2-40B4-BE49-F238E27FC236}">
              <a16:creationId xmlns:a16="http://schemas.microsoft.com/office/drawing/2014/main" id="{D097764A-FE34-4C8C-BA75-A964CC101E48}"/>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02" name="TextBox 73">
          <a:extLst>
            <a:ext uri="{FF2B5EF4-FFF2-40B4-BE49-F238E27FC236}">
              <a16:creationId xmlns:a16="http://schemas.microsoft.com/office/drawing/2014/main" id="{3095EDF7-2AD2-4823-AB63-1525A0C3275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03" name="TextBox 73">
          <a:extLst>
            <a:ext uri="{FF2B5EF4-FFF2-40B4-BE49-F238E27FC236}">
              <a16:creationId xmlns:a16="http://schemas.microsoft.com/office/drawing/2014/main" id="{67BE8127-5F65-446D-A016-B93B25D2928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04" name="TextBox 73">
          <a:extLst>
            <a:ext uri="{FF2B5EF4-FFF2-40B4-BE49-F238E27FC236}">
              <a16:creationId xmlns:a16="http://schemas.microsoft.com/office/drawing/2014/main" id="{50A9939A-AE13-4C88-8FE6-7CCFB10B0E7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05" name="TextBox 73">
          <a:extLst>
            <a:ext uri="{FF2B5EF4-FFF2-40B4-BE49-F238E27FC236}">
              <a16:creationId xmlns:a16="http://schemas.microsoft.com/office/drawing/2014/main" id="{D7FE0127-9075-4E43-80D6-6381C107FE3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06" name="TextBox 73">
          <a:extLst>
            <a:ext uri="{FF2B5EF4-FFF2-40B4-BE49-F238E27FC236}">
              <a16:creationId xmlns:a16="http://schemas.microsoft.com/office/drawing/2014/main" id="{E0A90E78-051B-4C2F-8ACA-34BFF419517C}"/>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07" name="TextBox 73">
          <a:extLst>
            <a:ext uri="{FF2B5EF4-FFF2-40B4-BE49-F238E27FC236}">
              <a16:creationId xmlns:a16="http://schemas.microsoft.com/office/drawing/2014/main" id="{00A8C8B8-CF65-4D68-B6DA-2EBEF23D533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08" name="TextBox 73">
          <a:extLst>
            <a:ext uri="{FF2B5EF4-FFF2-40B4-BE49-F238E27FC236}">
              <a16:creationId xmlns:a16="http://schemas.microsoft.com/office/drawing/2014/main" id="{B6292702-B9BA-46BE-B6A0-5BE1D2F70FF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09" name="TextBox 73">
          <a:extLst>
            <a:ext uri="{FF2B5EF4-FFF2-40B4-BE49-F238E27FC236}">
              <a16:creationId xmlns:a16="http://schemas.microsoft.com/office/drawing/2014/main" id="{33E151F8-7B64-420F-9E53-8AF32FF5B1E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10" name="TextBox 73">
          <a:extLst>
            <a:ext uri="{FF2B5EF4-FFF2-40B4-BE49-F238E27FC236}">
              <a16:creationId xmlns:a16="http://schemas.microsoft.com/office/drawing/2014/main" id="{BB973964-9C9C-4D4B-A68E-E9907502F0A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11" name="TextBox 73">
          <a:extLst>
            <a:ext uri="{FF2B5EF4-FFF2-40B4-BE49-F238E27FC236}">
              <a16:creationId xmlns:a16="http://schemas.microsoft.com/office/drawing/2014/main" id="{C2FF557E-725E-4E30-A3D8-79A36105C87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12" name="TextBox 73">
          <a:extLst>
            <a:ext uri="{FF2B5EF4-FFF2-40B4-BE49-F238E27FC236}">
              <a16:creationId xmlns:a16="http://schemas.microsoft.com/office/drawing/2014/main" id="{0498B9E4-7EE8-49C5-849F-FE6B798A9398}"/>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13" name="TextBox 73">
          <a:extLst>
            <a:ext uri="{FF2B5EF4-FFF2-40B4-BE49-F238E27FC236}">
              <a16:creationId xmlns:a16="http://schemas.microsoft.com/office/drawing/2014/main" id="{436359A2-9FBB-4243-BEAF-A8C4E283952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14" name="TextBox 73">
          <a:extLst>
            <a:ext uri="{FF2B5EF4-FFF2-40B4-BE49-F238E27FC236}">
              <a16:creationId xmlns:a16="http://schemas.microsoft.com/office/drawing/2014/main" id="{6A8A697A-F4FC-4302-B383-4BA4494AACD7}"/>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15" name="TextBox 73">
          <a:extLst>
            <a:ext uri="{FF2B5EF4-FFF2-40B4-BE49-F238E27FC236}">
              <a16:creationId xmlns:a16="http://schemas.microsoft.com/office/drawing/2014/main" id="{9E84384F-E125-4FD0-BF41-DE91D8BA5EC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16" name="TextBox 73">
          <a:extLst>
            <a:ext uri="{FF2B5EF4-FFF2-40B4-BE49-F238E27FC236}">
              <a16:creationId xmlns:a16="http://schemas.microsoft.com/office/drawing/2014/main" id="{752EA978-AB68-4694-BAB7-9FDAC9DEA92C}"/>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17" name="TextBox 73">
          <a:extLst>
            <a:ext uri="{FF2B5EF4-FFF2-40B4-BE49-F238E27FC236}">
              <a16:creationId xmlns:a16="http://schemas.microsoft.com/office/drawing/2014/main" id="{8177F57D-F975-46CA-B6E7-A5A6548E3D4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18" name="TextBox 73">
          <a:extLst>
            <a:ext uri="{FF2B5EF4-FFF2-40B4-BE49-F238E27FC236}">
              <a16:creationId xmlns:a16="http://schemas.microsoft.com/office/drawing/2014/main" id="{1B262A57-1D9E-4D49-BE14-885ECE44099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19" name="TextBox 73">
          <a:extLst>
            <a:ext uri="{FF2B5EF4-FFF2-40B4-BE49-F238E27FC236}">
              <a16:creationId xmlns:a16="http://schemas.microsoft.com/office/drawing/2014/main" id="{E0D62D70-6582-4EB9-92CE-238ADF41766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20" name="TextBox 73">
          <a:extLst>
            <a:ext uri="{FF2B5EF4-FFF2-40B4-BE49-F238E27FC236}">
              <a16:creationId xmlns:a16="http://schemas.microsoft.com/office/drawing/2014/main" id="{FC8BB44D-1517-49DA-BE3A-074590A7554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21" name="TextBox 73">
          <a:extLst>
            <a:ext uri="{FF2B5EF4-FFF2-40B4-BE49-F238E27FC236}">
              <a16:creationId xmlns:a16="http://schemas.microsoft.com/office/drawing/2014/main" id="{B82DF20F-0681-47D3-8BBC-6BBF62F7810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22" name="TextBox 73">
          <a:extLst>
            <a:ext uri="{FF2B5EF4-FFF2-40B4-BE49-F238E27FC236}">
              <a16:creationId xmlns:a16="http://schemas.microsoft.com/office/drawing/2014/main" id="{E37C4BA8-4B9E-469F-9480-76DF80D1FDD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23" name="TextBox 73">
          <a:extLst>
            <a:ext uri="{FF2B5EF4-FFF2-40B4-BE49-F238E27FC236}">
              <a16:creationId xmlns:a16="http://schemas.microsoft.com/office/drawing/2014/main" id="{B08E1E0E-360B-4BDD-97B2-9A846572801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24" name="TextBox 73">
          <a:extLst>
            <a:ext uri="{FF2B5EF4-FFF2-40B4-BE49-F238E27FC236}">
              <a16:creationId xmlns:a16="http://schemas.microsoft.com/office/drawing/2014/main" id="{3BF4E407-0386-421D-AEA3-C27EA133CBA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25" name="TextBox 73">
          <a:extLst>
            <a:ext uri="{FF2B5EF4-FFF2-40B4-BE49-F238E27FC236}">
              <a16:creationId xmlns:a16="http://schemas.microsoft.com/office/drawing/2014/main" id="{5C44AAB1-18C2-4B0C-8594-1C3BBA8E4D8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26" name="TextBox 73">
          <a:extLst>
            <a:ext uri="{FF2B5EF4-FFF2-40B4-BE49-F238E27FC236}">
              <a16:creationId xmlns:a16="http://schemas.microsoft.com/office/drawing/2014/main" id="{3114A704-E822-4536-A093-3C79A2ECAACC}"/>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27" name="TextBox 73">
          <a:extLst>
            <a:ext uri="{FF2B5EF4-FFF2-40B4-BE49-F238E27FC236}">
              <a16:creationId xmlns:a16="http://schemas.microsoft.com/office/drawing/2014/main" id="{502AE99B-FBB1-465A-B909-F6D8BAAA01D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28" name="TextBox 73">
          <a:extLst>
            <a:ext uri="{FF2B5EF4-FFF2-40B4-BE49-F238E27FC236}">
              <a16:creationId xmlns:a16="http://schemas.microsoft.com/office/drawing/2014/main" id="{50519ABF-B68C-4FE0-9B1F-1A786212F2A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29" name="TextBox 73">
          <a:extLst>
            <a:ext uri="{FF2B5EF4-FFF2-40B4-BE49-F238E27FC236}">
              <a16:creationId xmlns:a16="http://schemas.microsoft.com/office/drawing/2014/main" id="{D4A697BF-4A7C-41E8-B82B-6C6AC6EAE0F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30" name="TextBox 73">
          <a:extLst>
            <a:ext uri="{FF2B5EF4-FFF2-40B4-BE49-F238E27FC236}">
              <a16:creationId xmlns:a16="http://schemas.microsoft.com/office/drawing/2014/main" id="{D348FD30-CF18-4832-9464-7681FF78B66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31" name="TextBox 73">
          <a:extLst>
            <a:ext uri="{FF2B5EF4-FFF2-40B4-BE49-F238E27FC236}">
              <a16:creationId xmlns:a16="http://schemas.microsoft.com/office/drawing/2014/main" id="{A1F95FF6-0C38-41A4-886D-9FC7000B2F5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32" name="TextBox 73">
          <a:extLst>
            <a:ext uri="{FF2B5EF4-FFF2-40B4-BE49-F238E27FC236}">
              <a16:creationId xmlns:a16="http://schemas.microsoft.com/office/drawing/2014/main" id="{6F206166-5A4A-429E-BE45-EA2B46522BB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33" name="TextBox 73">
          <a:extLst>
            <a:ext uri="{FF2B5EF4-FFF2-40B4-BE49-F238E27FC236}">
              <a16:creationId xmlns:a16="http://schemas.microsoft.com/office/drawing/2014/main" id="{0CBAE797-15C2-4952-8DB0-7B7C74C9549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34" name="TextBox 73">
          <a:extLst>
            <a:ext uri="{FF2B5EF4-FFF2-40B4-BE49-F238E27FC236}">
              <a16:creationId xmlns:a16="http://schemas.microsoft.com/office/drawing/2014/main" id="{BEA93F57-9D0D-41A8-A509-82B6A79B052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35" name="TextBox 73">
          <a:extLst>
            <a:ext uri="{FF2B5EF4-FFF2-40B4-BE49-F238E27FC236}">
              <a16:creationId xmlns:a16="http://schemas.microsoft.com/office/drawing/2014/main" id="{18215D8B-B975-41B3-A682-67CA61C38A2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36" name="TextBox 73">
          <a:extLst>
            <a:ext uri="{FF2B5EF4-FFF2-40B4-BE49-F238E27FC236}">
              <a16:creationId xmlns:a16="http://schemas.microsoft.com/office/drawing/2014/main" id="{2CA565A2-4929-42DC-A849-F21721715BD8}"/>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37" name="TextBox 73">
          <a:extLst>
            <a:ext uri="{FF2B5EF4-FFF2-40B4-BE49-F238E27FC236}">
              <a16:creationId xmlns:a16="http://schemas.microsoft.com/office/drawing/2014/main" id="{DFCC554A-88A3-4251-BA8C-6B41B47753C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38" name="TextBox 73">
          <a:extLst>
            <a:ext uri="{FF2B5EF4-FFF2-40B4-BE49-F238E27FC236}">
              <a16:creationId xmlns:a16="http://schemas.microsoft.com/office/drawing/2014/main" id="{3D7A8890-37B6-48F0-90A0-F797131442A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39" name="TextBox 73">
          <a:extLst>
            <a:ext uri="{FF2B5EF4-FFF2-40B4-BE49-F238E27FC236}">
              <a16:creationId xmlns:a16="http://schemas.microsoft.com/office/drawing/2014/main" id="{70A32A87-5E8D-4434-A168-6B0A45C984E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40" name="TextBox 73">
          <a:extLst>
            <a:ext uri="{FF2B5EF4-FFF2-40B4-BE49-F238E27FC236}">
              <a16:creationId xmlns:a16="http://schemas.microsoft.com/office/drawing/2014/main" id="{5FCB188D-FCD7-45AB-8575-023A56190DD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41" name="TextBox 73">
          <a:extLst>
            <a:ext uri="{FF2B5EF4-FFF2-40B4-BE49-F238E27FC236}">
              <a16:creationId xmlns:a16="http://schemas.microsoft.com/office/drawing/2014/main" id="{747DDE7C-92D4-487F-A7CC-F9324BAF063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42" name="TextBox 73">
          <a:extLst>
            <a:ext uri="{FF2B5EF4-FFF2-40B4-BE49-F238E27FC236}">
              <a16:creationId xmlns:a16="http://schemas.microsoft.com/office/drawing/2014/main" id="{6A4C969E-C683-4A9A-95E2-8AAF13D0908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43" name="TextBox 73">
          <a:extLst>
            <a:ext uri="{FF2B5EF4-FFF2-40B4-BE49-F238E27FC236}">
              <a16:creationId xmlns:a16="http://schemas.microsoft.com/office/drawing/2014/main" id="{FA00B8CE-2000-4347-BBBD-222A944FED1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44" name="TextBox 73">
          <a:extLst>
            <a:ext uri="{FF2B5EF4-FFF2-40B4-BE49-F238E27FC236}">
              <a16:creationId xmlns:a16="http://schemas.microsoft.com/office/drawing/2014/main" id="{F20B7F36-78FF-4580-9F74-2CC796FCFCD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1745" name="TextBox 73">
          <a:extLst>
            <a:ext uri="{FF2B5EF4-FFF2-40B4-BE49-F238E27FC236}">
              <a16:creationId xmlns:a16="http://schemas.microsoft.com/office/drawing/2014/main" id="{D7C7BC0B-2652-4502-BE87-5884B2392FB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1746" name="TextBox 73">
          <a:extLst>
            <a:ext uri="{FF2B5EF4-FFF2-40B4-BE49-F238E27FC236}">
              <a16:creationId xmlns:a16="http://schemas.microsoft.com/office/drawing/2014/main" id="{4F179B5D-A78E-4C82-B047-8576E1F159BE}"/>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1747" name="TextBox 73">
          <a:extLst>
            <a:ext uri="{FF2B5EF4-FFF2-40B4-BE49-F238E27FC236}">
              <a16:creationId xmlns:a16="http://schemas.microsoft.com/office/drawing/2014/main" id="{09D32C30-0CE7-416A-A037-0512E98C98EB}"/>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1748" name="TextBox 73">
          <a:extLst>
            <a:ext uri="{FF2B5EF4-FFF2-40B4-BE49-F238E27FC236}">
              <a16:creationId xmlns:a16="http://schemas.microsoft.com/office/drawing/2014/main" id="{CF4641CF-7618-4CCF-BCA7-7BEFD05D31DC}"/>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1749" name="TextBox 73">
          <a:extLst>
            <a:ext uri="{FF2B5EF4-FFF2-40B4-BE49-F238E27FC236}">
              <a16:creationId xmlns:a16="http://schemas.microsoft.com/office/drawing/2014/main" id="{7175F6A1-B795-4917-A9D0-EEC30CD4E2D3}"/>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1750" name="TextBox 73">
          <a:extLst>
            <a:ext uri="{FF2B5EF4-FFF2-40B4-BE49-F238E27FC236}">
              <a16:creationId xmlns:a16="http://schemas.microsoft.com/office/drawing/2014/main" id="{2F8EBB09-2BAD-4D9C-A3BF-9A94E3F75B91}"/>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1751" name="TextBox 73">
          <a:extLst>
            <a:ext uri="{FF2B5EF4-FFF2-40B4-BE49-F238E27FC236}">
              <a16:creationId xmlns:a16="http://schemas.microsoft.com/office/drawing/2014/main" id="{C2FFB52C-DD54-43C4-B794-56A49348240E}"/>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1752" name="TextBox 73">
          <a:extLst>
            <a:ext uri="{FF2B5EF4-FFF2-40B4-BE49-F238E27FC236}">
              <a16:creationId xmlns:a16="http://schemas.microsoft.com/office/drawing/2014/main" id="{5FAE3495-A7E2-4A75-9DCC-7FFF3199420C}"/>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1753" name="TextBox 73">
          <a:extLst>
            <a:ext uri="{FF2B5EF4-FFF2-40B4-BE49-F238E27FC236}">
              <a16:creationId xmlns:a16="http://schemas.microsoft.com/office/drawing/2014/main" id="{43381272-5C42-4F04-99CD-C3F1BF70DDAC}"/>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54" name="TextBox 73">
          <a:extLst>
            <a:ext uri="{FF2B5EF4-FFF2-40B4-BE49-F238E27FC236}">
              <a16:creationId xmlns:a16="http://schemas.microsoft.com/office/drawing/2014/main" id="{376D74D6-A6C5-49AD-A197-463A91FC6DB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55" name="TextBox 73">
          <a:extLst>
            <a:ext uri="{FF2B5EF4-FFF2-40B4-BE49-F238E27FC236}">
              <a16:creationId xmlns:a16="http://schemas.microsoft.com/office/drawing/2014/main" id="{B780A758-FBDE-4E8E-9D34-9DD3236E646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56" name="TextBox 73">
          <a:extLst>
            <a:ext uri="{FF2B5EF4-FFF2-40B4-BE49-F238E27FC236}">
              <a16:creationId xmlns:a16="http://schemas.microsoft.com/office/drawing/2014/main" id="{32A9177C-DD39-4936-AC5D-E28E0B7002E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57" name="TextBox 73">
          <a:extLst>
            <a:ext uri="{FF2B5EF4-FFF2-40B4-BE49-F238E27FC236}">
              <a16:creationId xmlns:a16="http://schemas.microsoft.com/office/drawing/2014/main" id="{9B3AF93C-6CC1-4377-BBD6-FD854BC8F1F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58" name="TextBox 73">
          <a:extLst>
            <a:ext uri="{FF2B5EF4-FFF2-40B4-BE49-F238E27FC236}">
              <a16:creationId xmlns:a16="http://schemas.microsoft.com/office/drawing/2014/main" id="{417381D4-142E-490F-AB7C-8B2CD8BA5D4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59" name="TextBox 73">
          <a:extLst>
            <a:ext uri="{FF2B5EF4-FFF2-40B4-BE49-F238E27FC236}">
              <a16:creationId xmlns:a16="http://schemas.microsoft.com/office/drawing/2014/main" id="{7B31F4AD-6590-400C-BC31-6E3DAC2AFF1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60" name="TextBox 73">
          <a:extLst>
            <a:ext uri="{FF2B5EF4-FFF2-40B4-BE49-F238E27FC236}">
              <a16:creationId xmlns:a16="http://schemas.microsoft.com/office/drawing/2014/main" id="{16276D3D-6F37-443D-A6E1-BB030D7E88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61" name="TextBox 73">
          <a:extLst>
            <a:ext uri="{FF2B5EF4-FFF2-40B4-BE49-F238E27FC236}">
              <a16:creationId xmlns:a16="http://schemas.microsoft.com/office/drawing/2014/main" id="{E9B9AA80-0B0D-4A5E-84B3-4D98F5EB64E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62" name="TextBox 73">
          <a:extLst>
            <a:ext uri="{FF2B5EF4-FFF2-40B4-BE49-F238E27FC236}">
              <a16:creationId xmlns:a16="http://schemas.microsoft.com/office/drawing/2014/main" id="{25402BA2-BBB8-490A-95F5-6BE6F52BB3F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63" name="TextBox 73">
          <a:extLst>
            <a:ext uri="{FF2B5EF4-FFF2-40B4-BE49-F238E27FC236}">
              <a16:creationId xmlns:a16="http://schemas.microsoft.com/office/drawing/2014/main" id="{BF007445-65F5-45DD-89EA-8E369FB634A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64" name="TextBox 73">
          <a:extLst>
            <a:ext uri="{FF2B5EF4-FFF2-40B4-BE49-F238E27FC236}">
              <a16:creationId xmlns:a16="http://schemas.microsoft.com/office/drawing/2014/main" id="{A9E89E6D-FE53-48F6-BFFE-1ED8FEF324E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65" name="TextBox 73">
          <a:extLst>
            <a:ext uri="{FF2B5EF4-FFF2-40B4-BE49-F238E27FC236}">
              <a16:creationId xmlns:a16="http://schemas.microsoft.com/office/drawing/2014/main" id="{1C3A1798-E952-4832-9821-AF3010EBA4A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66" name="TextBox 73">
          <a:extLst>
            <a:ext uri="{FF2B5EF4-FFF2-40B4-BE49-F238E27FC236}">
              <a16:creationId xmlns:a16="http://schemas.microsoft.com/office/drawing/2014/main" id="{5C2E905B-03B3-4B11-9CFD-FEF55858F71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67" name="TextBox 73">
          <a:extLst>
            <a:ext uri="{FF2B5EF4-FFF2-40B4-BE49-F238E27FC236}">
              <a16:creationId xmlns:a16="http://schemas.microsoft.com/office/drawing/2014/main" id="{5FB4BA58-DF11-419B-BB77-E19C4502FF3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68" name="TextBox 73">
          <a:extLst>
            <a:ext uri="{FF2B5EF4-FFF2-40B4-BE49-F238E27FC236}">
              <a16:creationId xmlns:a16="http://schemas.microsoft.com/office/drawing/2014/main" id="{761D5644-D062-4247-9DE5-17B27F73E62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69" name="TextBox 73">
          <a:extLst>
            <a:ext uri="{FF2B5EF4-FFF2-40B4-BE49-F238E27FC236}">
              <a16:creationId xmlns:a16="http://schemas.microsoft.com/office/drawing/2014/main" id="{87A0B0AB-2BAB-4C92-B4E2-E62EEC59C2C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70" name="TextBox 73">
          <a:extLst>
            <a:ext uri="{FF2B5EF4-FFF2-40B4-BE49-F238E27FC236}">
              <a16:creationId xmlns:a16="http://schemas.microsoft.com/office/drawing/2014/main" id="{DDDC117D-E61B-42D4-932C-20EFCC2CCC3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71" name="TextBox 73">
          <a:extLst>
            <a:ext uri="{FF2B5EF4-FFF2-40B4-BE49-F238E27FC236}">
              <a16:creationId xmlns:a16="http://schemas.microsoft.com/office/drawing/2014/main" id="{4A7C9285-E18C-4667-82B0-C198BDC8C08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72" name="TextBox 73">
          <a:extLst>
            <a:ext uri="{FF2B5EF4-FFF2-40B4-BE49-F238E27FC236}">
              <a16:creationId xmlns:a16="http://schemas.microsoft.com/office/drawing/2014/main" id="{D02F26DF-2331-48D4-A08F-89D45441ABD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73" name="TextBox 73">
          <a:extLst>
            <a:ext uri="{FF2B5EF4-FFF2-40B4-BE49-F238E27FC236}">
              <a16:creationId xmlns:a16="http://schemas.microsoft.com/office/drawing/2014/main" id="{E9E30AAF-563C-4DDC-AF3A-571098314F1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74" name="TextBox 73">
          <a:extLst>
            <a:ext uri="{FF2B5EF4-FFF2-40B4-BE49-F238E27FC236}">
              <a16:creationId xmlns:a16="http://schemas.microsoft.com/office/drawing/2014/main" id="{014A4872-3539-4289-A3A2-A4267AFE1A1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75" name="TextBox 73">
          <a:extLst>
            <a:ext uri="{FF2B5EF4-FFF2-40B4-BE49-F238E27FC236}">
              <a16:creationId xmlns:a16="http://schemas.microsoft.com/office/drawing/2014/main" id="{07C5DCF7-32AA-453C-A0B3-8C4B43A65C1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76" name="TextBox 73">
          <a:extLst>
            <a:ext uri="{FF2B5EF4-FFF2-40B4-BE49-F238E27FC236}">
              <a16:creationId xmlns:a16="http://schemas.microsoft.com/office/drawing/2014/main" id="{C2E283DF-35F3-4824-A523-CFB52B040AC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77" name="TextBox 73">
          <a:extLst>
            <a:ext uri="{FF2B5EF4-FFF2-40B4-BE49-F238E27FC236}">
              <a16:creationId xmlns:a16="http://schemas.microsoft.com/office/drawing/2014/main" id="{C144ED67-B320-4C1D-83CD-E364A1B6E6A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78" name="TextBox 73">
          <a:extLst>
            <a:ext uri="{FF2B5EF4-FFF2-40B4-BE49-F238E27FC236}">
              <a16:creationId xmlns:a16="http://schemas.microsoft.com/office/drawing/2014/main" id="{69D22363-E2E4-49F8-8710-FF73A81106D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79" name="TextBox 73">
          <a:extLst>
            <a:ext uri="{FF2B5EF4-FFF2-40B4-BE49-F238E27FC236}">
              <a16:creationId xmlns:a16="http://schemas.microsoft.com/office/drawing/2014/main" id="{7BDB8FF7-A37E-4A5F-A6DF-DD7724E4F99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80" name="TextBox 73">
          <a:extLst>
            <a:ext uri="{FF2B5EF4-FFF2-40B4-BE49-F238E27FC236}">
              <a16:creationId xmlns:a16="http://schemas.microsoft.com/office/drawing/2014/main" id="{436483DE-82BC-47DB-9656-A5FDBB614F7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81" name="TextBox 73">
          <a:extLst>
            <a:ext uri="{FF2B5EF4-FFF2-40B4-BE49-F238E27FC236}">
              <a16:creationId xmlns:a16="http://schemas.microsoft.com/office/drawing/2014/main" id="{6AF0D813-76A0-4669-9F74-4FAF6034F6E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82" name="TextBox 73">
          <a:extLst>
            <a:ext uri="{FF2B5EF4-FFF2-40B4-BE49-F238E27FC236}">
              <a16:creationId xmlns:a16="http://schemas.microsoft.com/office/drawing/2014/main" id="{FDD39665-6168-4E97-828F-E277BF586AE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83" name="TextBox 73">
          <a:extLst>
            <a:ext uri="{FF2B5EF4-FFF2-40B4-BE49-F238E27FC236}">
              <a16:creationId xmlns:a16="http://schemas.microsoft.com/office/drawing/2014/main" id="{E43F0DD2-86D4-47C5-A95E-48EA9221BDD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84" name="TextBox 73">
          <a:extLst>
            <a:ext uri="{FF2B5EF4-FFF2-40B4-BE49-F238E27FC236}">
              <a16:creationId xmlns:a16="http://schemas.microsoft.com/office/drawing/2014/main" id="{48208B40-49C0-47BB-8E5D-1F8DE687CAC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85" name="TextBox 73">
          <a:extLst>
            <a:ext uri="{FF2B5EF4-FFF2-40B4-BE49-F238E27FC236}">
              <a16:creationId xmlns:a16="http://schemas.microsoft.com/office/drawing/2014/main" id="{DC2D3B78-E4C9-40EB-8AC6-FFCE92DAA2F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86" name="TextBox 73">
          <a:extLst>
            <a:ext uri="{FF2B5EF4-FFF2-40B4-BE49-F238E27FC236}">
              <a16:creationId xmlns:a16="http://schemas.microsoft.com/office/drawing/2014/main" id="{416B7218-5C94-498A-B9B8-65DDE650D09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87" name="TextBox 73">
          <a:extLst>
            <a:ext uri="{FF2B5EF4-FFF2-40B4-BE49-F238E27FC236}">
              <a16:creationId xmlns:a16="http://schemas.microsoft.com/office/drawing/2014/main" id="{1DA7028F-A3FA-47EB-BBD0-39A67894691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88" name="TextBox 73">
          <a:extLst>
            <a:ext uri="{FF2B5EF4-FFF2-40B4-BE49-F238E27FC236}">
              <a16:creationId xmlns:a16="http://schemas.microsoft.com/office/drawing/2014/main" id="{EE96FBAB-7B20-4132-B293-8CC489C4AFF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89" name="TextBox 73">
          <a:extLst>
            <a:ext uri="{FF2B5EF4-FFF2-40B4-BE49-F238E27FC236}">
              <a16:creationId xmlns:a16="http://schemas.microsoft.com/office/drawing/2014/main" id="{16569D77-9C0D-41FF-BD05-E1F31773AFB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90" name="TextBox 73">
          <a:extLst>
            <a:ext uri="{FF2B5EF4-FFF2-40B4-BE49-F238E27FC236}">
              <a16:creationId xmlns:a16="http://schemas.microsoft.com/office/drawing/2014/main" id="{B8C3823A-6D8F-47CF-B6F3-3E274937F8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91" name="TextBox 73">
          <a:extLst>
            <a:ext uri="{FF2B5EF4-FFF2-40B4-BE49-F238E27FC236}">
              <a16:creationId xmlns:a16="http://schemas.microsoft.com/office/drawing/2014/main" id="{C3D66ED0-87CC-4371-8E14-5D97DCD6C7D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92" name="TextBox 73">
          <a:extLst>
            <a:ext uri="{FF2B5EF4-FFF2-40B4-BE49-F238E27FC236}">
              <a16:creationId xmlns:a16="http://schemas.microsoft.com/office/drawing/2014/main" id="{52ACF396-3F94-4444-961E-0E390E2335C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93" name="TextBox 73">
          <a:extLst>
            <a:ext uri="{FF2B5EF4-FFF2-40B4-BE49-F238E27FC236}">
              <a16:creationId xmlns:a16="http://schemas.microsoft.com/office/drawing/2014/main" id="{B7AD077E-0C4B-4974-87CC-047962962C8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94" name="TextBox 73">
          <a:extLst>
            <a:ext uri="{FF2B5EF4-FFF2-40B4-BE49-F238E27FC236}">
              <a16:creationId xmlns:a16="http://schemas.microsoft.com/office/drawing/2014/main" id="{AFDAB596-D3EC-4B0F-B65C-ED09EC837C9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95" name="TextBox 73">
          <a:extLst>
            <a:ext uri="{FF2B5EF4-FFF2-40B4-BE49-F238E27FC236}">
              <a16:creationId xmlns:a16="http://schemas.microsoft.com/office/drawing/2014/main" id="{06F69C4C-EDAF-4172-BED9-4983D64663F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96" name="TextBox 73">
          <a:extLst>
            <a:ext uri="{FF2B5EF4-FFF2-40B4-BE49-F238E27FC236}">
              <a16:creationId xmlns:a16="http://schemas.microsoft.com/office/drawing/2014/main" id="{565FACC6-4318-469D-B096-C5EA6CB5E7A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97" name="TextBox 73">
          <a:extLst>
            <a:ext uri="{FF2B5EF4-FFF2-40B4-BE49-F238E27FC236}">
              <a16:creationId xmlns:a16="http://schemas.microsoft.com/office/drawing/2014/main" id="{FE6FEBAA-1A5B-4CAE-886F-FCE1FA7063D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98" name="TextBox 73">
          <a:extLst>
            <a:ext uri="{FF2B5EF4-FFF2-40B4-BE49-F238E27FC236}">
              <a16:creationId xmlns:a16="http://schemas.microsoft.com/office/drawing/2014/main" id="{585607C8-6F9B-40A3-8FCE-3E8BDEF3CA2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799" name="TextBox 73">
          <a:extLst>
            <a:ext uri="{FF2B5EF4-FFF2-40B4-BE49-F238E27FC236}">
              <a16:creationId xmlns:a16="http://schemas.microsoft.com/office/drawing/2014/main" id="{6E53CA4D-133A-4943-A1B2-69E5D5888D6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00" name="TextBox 73">
          <a:extLst>
            <a:ext uri="{FF2B5EF4-FFF2-40B4-BE49-F238E27FC236}">
              <a16:creationId xmlns:a16="http://schemas.microsoft.com/office/drawing/2014/main" id="{FCD58A2C-94C5-4E37-AA35-D96332BF4DD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01" name="TextBox 73">
          <a:extLst>
            <a:ext uri="{FF2B5EF4-FFF2-40B4-BE49-F238E27FC236}">
              <a16:creationId xmlns:a16="http://schemas.microsoft.com/office/drawing/2014/main" id="{8493652A-590F-4186-894C-D93953C1FAB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02" name="TextBox 73">
          <a:extLst>
            <a:ext uri="{FF2B5EF4-FFF2-40B4-BE49-F238E27FC236}">
              <a16:creationId xmlns:a16="http://schemas.microsoft.com/office/drawing/2014/main" id="{EB015262-C921-4702-958E-DE1A4B825D3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03" name="TextBox 73">
          <a:extLst>
            <a:ext uri="{FF2B5EF4-FFF2-40B4-BE49-F238E27FC236}">
              <a16:creationId xmlns:a16="http://schemas.microsoft.com/office/drawing/2014/main" id="{36CF9013-EC07-47F8-8D0F-010180D14A3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04" name="TextBox 73">
          <a:extLst>
            <a:ext uri="{FF2B5EF4-FFF2-40B4-BE49-F238E27FC236}">
              <a16:creationId xmlns:a16="http://schemas.microsoft.com/office/drawing/2014/main" id="{D82AF225-4378-4633-A79D-802E384AF25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05" name="TextBox 73">
          <a:extLst>
            <a:ext uri="{FF2B5EF4-FFF2-40B4-BE49-F238E27FC236}">
              <a16:creationId xmlns:a16="http://schemas.microsoft.com/office/drawing/2014/main" id="{ECAF7104-D360-46FF-B0C0-C915D5B6F90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06" name="TextBox 73">
          <a:extLst>
            <a:ext uri="{FF2B5EF4-FFF2-40B4-BE49-F238E27FC236}">
              <a16:creationId xmlns:a16="http://schemas.microsoft.com/office/drawing/2014/main" id="{8B678907-F255-4FCE-A726-A6CF3C74D32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07" name="TextBox 73">
          <a:extLst>
            <a:ext uri="{FF2B5EF4-FFF2-40B4-BE49-F238E27FC236}">
              <a16:creationId xmlns:a16="http://schemas.microsoft.com/office/drawing/2014/main" id="{E5E60162-8301-417D-821D-84FB3C8B124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08" name="TextBox 73">
          <a:extLst>
            <a:ext uri="{FF2B5EF4-FFF2-40B4-BE49-F238E27FC236}">
              <a16:creationId xmlns:a16="http://schemas.microsoft.com/office/drawing/2014/main" id="{2C6B4C88-DCBA-4601-A0CC-731B3C9B0D7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09" name="TextBox 73">
          <a:extLst>
            <a:ext uri="{FF2B5EF4-FFF2-40B4-BE49-F238E27FC236}">
              <a16:creationId xmlns:a16="http://schemas.microsoft.com/office/drawing/2014/main" id="{77C58952-F0B5-4117-8C56-4ACB265C11E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10" name="TextBox 73">
          <a:extLst>
            <a:ext uri="{FF2B5EF4-FFF2-40B4-BE49-F238E27FC236}">
              <a16:creationId xmlns:a16="http://schemas.microsoft.com/office/drawing/2014/main" id="{7C551E0C-B23A-477A-B386-8950CAE59C3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11" name="TextBox 73">
          <a:extLst>
            <a:ext uri="{FF2B5EF4-FFF2-40B4-BE49-F238E27FC236}">
              <a16:creationId xmlns:a16="http://schemas.microsoft.com/office/drawing/2014/main" id="{F5E09E25-6442-49E3-82D6-E757875E218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12" name="TextBox 73">
          <a:extLst>
            <a:ext uri="{FF2B5EF4-FFF2-40B4-BE49-F238E27FC236}">
              <a16:creationId xmlns:a16="http://schemas.microsoft.com/office/drawing/2014/main" id="{BCF2F7DF-AE06-45FF-BB86-4E1F5F6040F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13" name="TextBox 73">
          <a:extLst>
            <a:ext uri="{FF2B5EF4-FFF2-40B4-BE49-F238E27FC236}">
              <a16:creationId xmlns:a16="http://schemas.microsoft.com/office/drawing/2014/main" id="{6E3E9C67-E4F8-4C3C-B74E-52F53BD34CD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14" name="TextBox 73">
          <a:extLst>
            <a:ext uri="{FF2B5EF4-FFF2-40B4-BE49-F238E27FC236}">
              <a16:creationId xmlns:a16="http://schemas.microsoft.com/office/drawing/2014/main" id="{F39235D7-8C5F-4C11-8E25-03EA0259CAC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15" name="TextBox 73">
          <a:extLst>
            <a:ext uri="{FF2B5EF4-FFF2-40B4-BE49-F238E27FC236}">
              <a16:creationId xmlns:a16="http://schemas.microsoft.com/office/drawing/2014/main" id="{5DBC02DB-1F9C-43BB-866A-E26673AC4BF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16" name="TextBox 73">
          <a:extLst>
            <a:ext uri="{FF2B5EF4-FFF2-40B4-BE49-F238E27FC236}">
              <a16:creationId xmlns:a16="http://schemas.microsoft.com/office/drawing/2014/main" id="{6EA05FE7-404C-4B5B-BC86-95FF36E7686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17" name="TextBox 73">
          <a:extLst>
            <a:ext uri="{FF2B5EF4-FFF2-40B4-BE49-F238E27FC236}">
              <a16:creationId xmlns:a16="http://schemas.microsoft.com/office/drawing/2014/main" id="{1DC5E6A7-9A16-4707-BB89-4B2E09B9A2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18" name="TextBox 73">
          <a:extLst>
            <a:ext uri="{FF2B5EF4-FFF2-40B4-BE49-F238E27FC236}">
              <a16:creationId xmlns:a16="http://schemas.microsoft.com/office/drawing/2014/main" id="{1D536F0A-5742-4A3D-AAE9-A746A4D243A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19" name="TextBox 73">
          <a:extLst>
            <a:ext uri="{FF2B5EF4-FFF2-40B4-BE49-F238E27FC236}">
              <a16:creationId xmlns:a16="http://schemas.microsoft.com/office/drawing/2014/main" id="{136CEC16-A001-4032-9BAC-AC05C44F397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20" name="TextBox 73">
          <a:extLst>
            <a:ext uri="{FF2B5EF4-FFF2-40B4-BE49-F238E27FC236}">
              <a16:creationId xmlns:a16="http://schemas.microsoft.com/office/drawing/2014/main" id="{A5045EB1-2629-444D-8275-843261DAE4D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21" name="TextBox 73">
          <a:extLst>
            <a:ext uri="{FF2B5EF4-FFF2-40B4-BE49-F238E27FC236}">
              <a16:creationId xmlns:a16="http://schemas.microsoft.com/office/drawing/2014/main" id="{1646DA0C-9A87-49EC-83C8-CA41E6810B5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22" name="TextBox 73">
          <a:extLst>
            <a:ext uri="{FF2B5EF4-FFF2-40B4-BE49-F238E27FC236}">
              <a16:creationId xmlns:a16="http://schemas.microsoft.com/office/drawing/2014/main" id="{D0A9C046-C01C-439C-9A16-911F3CA10BA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23" name="TextBox 73">
          <a:extLst>
            <a:ext uri="{FF2B5EF4-FFF2-40B4-BE49-F238E27FC236}">
              <a16:creationId xmlns:a16="http://schemas.microsoft.com/office/drawing/2014/main" id="{2546992C-FDF1-4EAB-931B-AA6C7CCE245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24" name="TextBox 73">
          <a:extLst>
            <a:ext uri="{FF2B5EF4-FFF2-40B4-BE49-F238E27FC236}">
              <a16:creationId xmlns:a16="http://schemas.microsoft.com/office/drawing/2014/main" id="{1055EBA7-5844-4ABB-81CB-DD8C7D4D232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25" name="TextBox 73">
          <a:extLst>
            <a:ext uri="{FF2B5EF4-FFF2-40B4-BE49-F238E27FC236}">
              <a16:creationId xmlns:a16="http://schemas.microsoft.com/office/drawing/2014/main" id="{4DC8201C-55C0-4F20-B031-58548FCC4AA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26" name="TextBox 73">
          <a:extLst>
            <a:ext uri="{FF2B5EF4-FFF2-40B4-BE49-F238E27FC236}">
              <a16:creationId xmlns:a16="http://schemas.microsoft.com/office/drawing/2014/main" id="{D532299D-2EA1-4C11-8545-8717A639B3F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27" name="TextBox 73">
          <a:extLst>
            <a:ext uri="{FF2B5EF4-FFF2-40B4-BE49-F238E27FC236}">
              <a16:creationId xmlns:a16="http://schemas.microsoft.com/office/drawing/2014/main" id="{C8A3A578-5AD1-46DF-98DF-1779931B3B3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28" name="TextBox 73">
          <a:extLst>
            <a:ext uri="{FF2B5EF4-FFF2-40B4-BE49-F238E27FC236}">
              <a16:creationId xmlns:a16="http://schemas.microsoft.com/office/drawing/2014/main" id="{6830FD74-13E2-4672-85F2-6F34308455C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29" name="TextBox 73">
          <a:extLst>
            <a:ext uri="{FF2B5EF4-FFF2-40B4-BE49-F238E27FC236}">
              <a16:creationId xmlns:a16="http://schemas.microsoft.com/office/drawing/2014/main" id="{D10C401D-AC80-48A3-8A9A-814174AD0B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30" name="TextBox 73">
          <a:extLst>
            <a:ext uri="{FF2B5EF4-FFF2-40B4-BE49-F238E27FC236}">
              <a16:creationId xmlns:a16="http://schemas.microsoft.com/office/drawing/2014/main" id="{155C94C7-47E9-42A9-AB9D-C9D46CFEC26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31" name="TextBox 73">
          <a:extLst>
            <a:ext uri="{FF2B5EF4-FFF2-40B4-BE49-F238E27FC236}">
              <a16:creationId xmlns:a16="http://schemas.microsoft.com/office/drawing/2014/main" id="{97EBE646-351E-452C-B719-8CF15A6F01B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32" name="TextBox 73">
          <a:extLst>
            <a:ext uri="{FF2B5EF4-FFF2-40B4-BE49-F238E27FC236}">
              <a16:creationId xmlns:a16="http://schemas.microsoft.com/office/drawing/2014/main" id="{BF1D923E-3317-43D3-A993-734379ECE6D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33" name="TextBox 73">
          <a:extLst>
            <a:ext uri="{FF2B5EF4-FFF2-40B4-BE49-F238E27FC236}">
              <a16:creationId xmlns:a16="http://schemas.microsoft.com/office/drawing/2014/main" id="{CB7E052E-5C42-42F4-95B6-E7A77A89CA6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34" name="TextBox 73">
          <a:extLst>
            <a:ext uri="{FF2B5EF4-FFF2-40B4-BE49-F238E27FC236}">
              <a16:creationId xmlns:a16="http://schemas.microsoft.com/office/drawing/2014/main" id="{2326A04A-EE10-49C8-BF42-2C0299104CA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35" name="TextBox 73">
          <a:extLst>
            <a:ext uri="{FF2B5EF4-FFF2-40B4-BE49-F238E27FC236}">
              <a16:creationId xmlns:a16="http://schemas.microsoft.com/office/drawing/2014/main" id="{25C04306-A7FD-4625-B97B-C62D8874EC9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36" name="TextBox 73">
          <a:extLst>
            <a:ext uri="{FF2B5EF4-FFF2-40B4-BE49-F238E27FC236}">
              <a16:creationId xmlns:a16="http://schemas.microsoft.com/office/drawing/2014/main" id="{54C986FC-3E8A-4772-8856-8F0F11CA9FB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37" name="TextBox 73">
          <a:extLst>
            <a:ext uri="{FF2B5EF4-FFF2-40B4-BE49-F238E27FC236}">
              <a16:creationId xmlns:a16="http://schemas.microsoft.com/office/drawing/2014/main" id="{AB3E2EC4-C2FC-4B00-BAE8-7761066E329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38" name="TextBox 73">
          <a:extLst>
            <a:ext uri="{FF2B5EF4-FFF2-40B4-BE49-F238E27FC236}">
              <a16:creationId xmlns:a16="http://schemas.microsoft.com/office/drawing/2014/main" id="{58328B8E-12BF-4B97-95CC-3EC0BCA1278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39" name="TextBox 73">
          <a:extLst>
            <a:ext uri="{FF2B5EF4-FFF2-40B4-BE49-F238E27FC236}">
              <a16:creationId xmlns:a16="http://schemas.microsoft.com/office/drawing/2014/main" id="{1D510D79-CA7E-4E7A-85C5-F2B69E115B6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40" name="TextBox 73">
          <a:extLst>
            <a:ext uri="{FF2B5EF4-FFF2-40B4-BE49-F238E27FC236}">
              <a16:creationId xmlns:a16="http://schemas.microsoft.com/office/drawing/2014/main" id="{E7AA2CD6-979F-42AD-9BFA-D43031C08DE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41" name="TextBox 73">
          <a:extLst>
            <a:ext uri="{FF2B5EF4-FFF2-40B4-BE49-F238E27FC236}">
              <a16:creationId xmlns:a16="http://schemas.microsoft.com/office/drawing/2014/main" id="{0B1B40F8-0CE2-46D5-BDF4-7F9F88E6912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42" name="TextBox 73">
          <a:extLst>
            <a:ext uri="{FF2B5EF4-FFF2-40B4-BE49-F238E27FC236}">
              <a16:creationId xmlns:a16="http://schemas.microsoft.com/office/drawing/2014/main" id="{0F1440A0-40EF-4758-A6DE-672B47BC28E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43" name="TextBox 73">
          <a:extLst>
            <a:ext uri="{FF2B5EF4-FFF2-40B4-BE49-F238E27FC236}">
              <a16:creationId xmlns:a16="http://schemas.microsoft.com/office/drawing/2014/main" id="{C9D75BB9-1C19-46C9-981A-5244AC11979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44" name="TextBox 73">
          <a:extLst>
            <a:ext uri="{FF2B5EF4-FFF2-40B4-BE49-F238E27FC236}">
              <a16:creationId xmlns:a16="http://schemas.microsoft.com/office/drawing/2014/main" id="{4558EC78-D836-45A0-916B-41A791273C0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45" name="TextBox 73">
          <a:extLst>
            <a:ext uri="{FF2B5EF4-FFF2-40B4-BE49-F238E27FC236}">
              <a16:creationId xmlns:a16="http://schemas.microsoft.com/office/drawing/2014/main" id="{7C7E6346-0BF2-4740-96A8-C98AE2D8EB8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46" name="TextBox 73">
          <a:extLst>
            <a:ext uri="{FF2B5EF4-FFF2-40B4-BE49-F238E27FC236}">
              <a16:creationId xmlns:a16="http://schemas.microsoft.com/office/drawing/2014/main" id="{31AEB38C-4ABA-4AE6-9B15-490FB59003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47" name="TextBox 73">
          <a:extLst>
            <a:ext uri="{FF2B5EF4-FFF2-40B4-BE49-F238E27FC236}">
              <a16:creationId xmlns:a16="http://schemas.microsoft.com/office/drawing/2014/main" id="{65993696-5D39-4713-A39E-AF41410D2EF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48" name="TextBox 73">
          <a:extLst>
            <a:ext uri="{FF2B5EF4-FFF2-40B4-BE49-F238E27FC236}">
              <a16:creationId xmlns:a16="http://schemas.microsoft.com/office/drawing/2014/main" id="{A51BEA44-1E70-4397-BCEA-D452F03630B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49" name="TextBox 73">
          <a:extLst>
            <a:ext uri="{FF2B5EF4-FFF2-40B4-BE49-F238E27FC236}">
              <a16:creationId xmlns:a16="http://schemas.microsoft.com/office/drawing/2014/main" id="{C09EAD83-3A05-4E9D-9112-B5300ABAA5B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50" name="TextBox 73">
          <a:extLst>
            <a:ext uri="{FF2B5EF4-FFF2-40B4-BE49-F238E27FC236}">
              <a16:creationId xmlns:a16="http://schemas.microsoft.com/office/drawing/2014/main" id="{AF55648B-4D62-4446-B128-EBB93B24BC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51" name="TextBox 73">
          <a:extLst>
            <a:ext uri="{FF2B5EF4-FFF2-40B4-BE49-F238E27FC236}">
              <a16:creationId xmlns:a16="http://schemas.microsoft.com/office/drawing/2014/main" id="{589C46F1-E00F-467C-A2B6-5C2EE07ADEC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52" name="TextBox 73">
          <a:extLst>
            <a:ext uri="{FF2B5EF4-FFF2-40B4-BE49-F238E27FC236}">
              <a16:creationId xmlns:a16="http://schemas.microsoft.com/office/drawing/2014/main" id="{B76A6D1C-7CC6-4A87-9C0E-02A5B8C1A82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53" name="TextBox 73">
          <a:extLst>
            <a:ext uri="{FF2B5EF4-FFF2-40B4-BE49-F238E27FC236}">
              <a16:creationId xmlns:a16="http://schemas.microsoft.com/office/drawing/2014/main" id="{D09ECD09-2A90-40B2-AAD7-05EC029BC38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54" name="TextBox 73">
          <a:extLst>
            <a:ext uri="{FF2B5EF4-FFF2-40B4-BE49-F238E27FC236}">
              <a16:creationId xmlns:a16="http://schemas.microsoft.com/office/drawing/2014/main" id="{1B7FF03D-3BD8-4AE0-81A1-233CDEC32F4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55" name="TextBox 73">
          <a:extLst>
            <a:ext uri="{FF2B5EF4-FFF2-40B4-BE49-F238E27FC236}">
              <a16:creationId xmlns:a16="http://schemas.microsoft.com/office/drawing/2014/main" id="{5A0985BE-4CC4-4E4D-B5D4-AB96DF3A944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56" name="TextBox 73">
          <a:extLst>
            <a:ext uri="{FF2B5EF4-FFF2-40B4-BE49-F238E27FC236}">
              <a16:creationId xmlns:a16="http://schemas.microsoft.com/office/drawing/2014/main" id="{46D69E7F-44FD-4433-A252-BFB58F9E81F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57" name="TextBox 73">
          <a:extLst>
            <a:ext uri="{FF2B5EF4-FFF2-40B4-BE49-F238E27FC236}">
              <a16:creationId xmlns:a16="http://schemas.microsoft.com/office/drawing/2014/main" id="{193AB2CF-D011-4832-9883-88447587C7B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58" name="TextBox 73">
          <a:extLst>
            <a:ext uri="{FF2B5EF4-FFF2-40B4-BE49-F238E27FC236}">
              <a16:creationId xmlns:a16="http://schemas.microsoft.com/office/drawing/2014/main" id="{69403B5F-5F66-4B2B-83C0-784C3F7F13D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59" name="TextBox 73">
          <a:extLst>
            <a:ext uri="{FF2B5EF4-FFF2-40B4-BE49-F238E27FC236}">
              <a16:creationId xmlns:a16="http://schemas.microsoft.com/office/drawing/2014/main" id="{69FC2456-EB98-476B-B725-9BB80BCB784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60" name="TextBox 73">
          <a:extLst>
            <a:ext uri="{FF2B5EF4-FFF2-40B4-BE49-F238E27FC236}">
              <a16:creationId xmlns:a16="http://schemas.microsoft.com/office/drawing/2014/main" id="{9286F398-500A-4836-9EA0-8CBCC491D8A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61" name="TextBox 73">
          <a:extLst>
            <a:ext uri="{FF2B5EF4-FFF2-40B4-BE49-F238E27FC236}">
              <a16:creationId xmlns:a16="http://schemas.microsoft.com/office/drawing/2014/main" id="{0CAC72A5-10AD-4383-A3F3-5C3C76D6913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62" name="TextBox 73">
          <a:extLst>
            <a:ext uri="{FF2B5EF4-FFF2-40B4-BE49-F238E27FC236}">
              <a16:creationId xmlns:a16="http://schemas.microsoft.com/office/drawing/2014/main" id="{748D7DD0-A7C9-43F5-8145-A5D4169F023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63" name="TextBox 73">
          <a:extLst>
            <a:ext uri="{FF2B5EF4-FFF2-40B4-BE49-F238E27FC236}">
              <a16:creationId xmlns:a16="http://schemas.microsoft.com/office/drawing/2014/main" id="{1116F1EE-522D-4A24-8A83-0EAFB9FE2A3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64" name="TextBox 73">
          <a:extLst>
            <a:ext uri="{FF2B5EF4-FFF2-40B4-BE49-F238E27FC236}">
              <a16:creationId xmlns:a16="http://schemas.microsoft.com/office/drawing/2014/main" id="{73AEC1C5-0F3E-4511-AFF0-2885C101763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65" name="TextBox 73">
          <a:extLst>
            <a:ext uri="{FF2B5EF4-FFF2-40B4-BE49-F238E27FC236}">
              <a16:creationId xmlns:a16="http://schemas.microsoft.com/office/drawing/2014/main" id="{779D3E78-0E98-45D3-AB68-9007624A2C7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66" name="TextBox 73">
          <a:extLst>
            <a:ext uri="{FF2B5EF4-FFF2-40B4-BE49-F238E27FC236}">
              <a16:creationId xmlns:a16="http://schemas.microsoft.com/office/drawing/2014/main" id="{0DF32B00-8ADC-4849-8393-E84C6EEA353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67" name="TextBox 73">
          <a:extLst>
            <a:ext uri="{FF2B5EF4-FFF2-40B4-BE49-F238E27FC236}">
              <a16:creationId xmlns:a16="http://schemas.microsoft.com/office/drawing/2014/main" id="{9D63E213-E6AE-4E4E-B44C-124008442EE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68" name="TextBox 73">
          <a:extLst>
            <a:ext uri="{FF2B5EF4-FFF2-40B4-BE49-F238E27FC236}">
              <a16:creationId xmlns:a16="http://schemas.microsoft.com/office/drawing/2014/main" id="{3AC0A372-481A-48BF-B347-98508F969BF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69" name="TextBox 73">
          <a:extLst>
            <a:ext uri="{FF2B5EF4-FFF2-40B4-BE49-F238E27FC236}">
              <a16:creationId xmlns:a16="http://schemas.microsoft.com/office/drawing/2014/main" id="{442C01DE-3780-405F-9C07-2AAE9FE990E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70" name="TextBox 73">
          <a:extLst>
            <a:ext uri="{FF2B5EF4-FFF2-40B4-BE49-F238E27FC236}">
              <a16:creationId xmlns:a16="http://schemas.microsoft.com/office/drawing/2014/main" id="{8037816A-1CC3-4FCC-8647-A8F96462D6D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71" name="TextBox 73">
          <a:extLst>
            <a:ext uri="{FF2B5EF4-FFF2-40B4-BE49-F238E27FC236}">
              <a16:creationId xmlns:a16="http://schemas.microsoft.com/office/drawing/2014/main" id="{4A4A8458-6925-464A-8A00-D0531E0E1B8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72" name="TextBox 73">
          <a:extLst>
            <a:ext uri="{FF2B5EF4-FFF2-40B4-BE49-F238E27FC236}">
              <a16:creationId xmlns:a16="http://schemas.microsoft.com/office/drawing/2014/main" id="{AFC38E24-A237-43DF-ACCA-0376778AE71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73" name="TextBox 73">
          <a:extLst>
            <a:ext uri="{FF2B5EF4-FFF2-40B4-BE49-F238E27FC236}">
              <a16:creationId xmlns:a16="http://schemas.microsoft.com/office/drawing/2014/main" id="{47B9AC98-5A78-4D1E-AAB5-E154C4BDA1D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74" name="TextBox 73">
          <a:extLst>
            <a:ext uri="{FF2B5EF4-FFF2-40B4-BE49-F238E27FC236}">
              <a16:creationId xmlns:a16="http://schemas.microsoft.com/office/drawing/2014/main" id="{CB0478B9-6698-481D-ACB3-58498E96301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75" name="TextBox 73">
          <a:extLst>
            <a:ext uri="{FF2B5EF4-FFF2-40B4-BE49-F238E27FC236}">
              <a16:creationId xmlns:a16="http://schemas.microsoft.com/office/drawing/2014/main" id="{615C19E5-FA13-411E-8915-20088C994B4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76" name="TextBox 73">
          <a:extLst>
            <a:ext uri="{FF2B5EF4-FFF2-40B4-BE49-F238E27FC236}">
              <a16:creationId xmlns:a16="http://schemas.microsoft.com/office/drawing/2014/main" id="{C5EE12C0-2C1B-4763-906C-BF482283886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77" name="TextBox 73">
          <a:extLst>
            <a:ext uri="{FF2B5EF4-FFF2-40B4-BE49-F238E27FC236}">
              <a16:creationId xmlns:a16="http://schemas.microsoft.com/office/drawing/2014/main" id="{01C06E1B-471D-44E1-B8F8-452075CFF6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78" name="TextBox 73">
          <a:extLst>
            <a:ext uri="{FF2B5EF4-FFF2-40B4-BE49-F238E27FC236}">
              <a16:creationId xmlns:a16="http://schemas.microsoft.com/office/drawing/2014/main" id="{A856E8C5-8A39-4FE1-BC36-674540BCC77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79" name="TextBox 73">
          <a:extLst>
            <a:ext uri="{FF2B5EF4-FFF2-40B4-BE49-F238E27FC236}">
              <a16:creationId xmlns:a16="http://schemas.microsoft.com/office/drawing/2014/main" id="{05FA095F-FC24-4505-B4E5-F1AFBCE94A7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80" name="TextBox 73">
          <a:extLst>
            <a:ext uri="{FF2B5EF4-FFF2-40B4-BE49-F238E27FC236}">
              <a16:creationId xmlns:a16="http://schemas.microsoft.com/office/drawing/2014/main" id="{517A4525-C590-4FC1-9753-F6A1E66FBCC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81" name="TextBox 73">
          <a:extLst>
            <a:ext uri="{FF2B5EF4-FFF2-40B4-BE49-F238E27FC236}">
              <a16:creationId xmlns:a16="http://schemas.microsoft.com/office/drawing/2014/main" id="{D4F7DEB1-7E53-41B2-A5F2-8B966F72C38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82" name="TextBox 73">
          <a:extLst>
            <a:ext uri="{FF2B5EF4-FFF2-40B4-BE49-F238E27FC236}">
              <a16:creationId xmlns:a16="http://schemas.microsoft.com/office/drawing/2014/main" id="{0F3DB6B7-1A23-422D-8899-3946C07F4C8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83" name="TextBox 73">
          <a:extLst>
            <a:ext uri="{FF2B5EF4-FFF2-40B4-BE49-F238E27FC236}">
              <a16:creationId xmlns:a16="http://schemas.microsoft.com/office/drawing/2014/main" id="{D6DF7ACB-CC10-40CB-B3B6-7DB4C107866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84" name="TextBox 73">
          <a:extLst>
            <a:ext uri="{FF2B5EF4-FFF2-40B4-BE49-F238E27FC236}">
              <a16:creationId xmlns:a16="http://schemas.microsoft.com/office/drawing/2014/main" id="{E4FE49E7-9CE7-4202-AEFD-E0FB7F7DBD8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85" name="TextBox 73">
          <a:extLst>
            <a:ext uri="{FF2B5EF4-FFF2-40B4-BE49-F238E27FC236}">
              <a16:creationId xmlns:a16="http://schemas.microsoft.com/office/drawing/2014/main" id="{2041289F-AF91-4E86-99E4-6712CED8BDD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86" name="TextBox 73">
          <a:extLst>
            <a:ext uri="{FF2B5EF4-FFF2-40B4-BE49-F238E27FC236}">
              <a16:creationId xmlns:a16="http://schemas.microsoft.com/office/drawing/2014/main" id="{43C0BD5F-ECA6-4B7D-A642-D57EAE89CE2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87" name="TextBox 73">
          <a:extLst>
            <a:ext uri="{FF2B5EF4-FFF2-40B4-BE49-F238E27FC236}">
              <a16:creationId xmlns:a16="http://schemas.microsoft.com/office/drawing/2014/main" id="{262DB224-FBDC-4A74-8F09-FAF2FAD322D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88" name="TextBox 73">
          <a:extLst>
            <a:ext uri="{FF2B5EF4-FFF2-40B4-BE49-F238E27FC236}">
              <a16:creationId xmlns:a16="http://schemas.microsoft.com/office/drawing/2014/main" id="{CA2F68E5-E310-460C-980E-47D375094FB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89" name="TextBox 73">
          <a:extLst>
            <a:ext uri="{FF2B5EF4-FFF2-40B4-BE49-F238E27FC236}">
              <a16:creationId xmlns:a16="http://schemas.microsoft.com/office/drawing/2014/main" id="{3F2E937C-F64D-4335-A9B5-894B6AF0D55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90" name="TextBox 73">
          <a:extLst>
            <a:ext uri="{FF2B5EF4-FFF2-40B4-BE49-F238E27FC236}">
              <a16:creationId xmlns:a16="http://schemas.microsoft.com/office/drawing/2014/main" id="{B18097C6-98C0-46F7-8609-0EC20CB03EB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91" name="TextBox 73">
          <a:extLst>
            <a:ext uri="{FF2B5EF4-FFF2-40B4-BE49-F238E27FC236}">
              <a16:creationId xmlns:a16="http://schemas.microsoft.com/office/drawing/2014/main" id="{F0AC929A-3888-4BF5-A3EA-FD29925B5C2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92" name="TextBox 73">
          <a:extLst>
            <a:ext uri="{FF2B5EF4-FFF2-40B4-BE49-F238E27FC236}">
              <a16:creationId xmlns:a16="http://schemas.microsoft.com/office/drawing/2014/main" id="{D9E56CFC-125A-4323-88AB-D00C77B439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93" name="TextBox 73">
          <a:extLst>
            <a:ext uri="{FF2B5EF4-FFF2-40B4-BE49-F238E27FC236}">
              <a16:creationId xmlns:a16="http://schemas.microsoft.com/office/drawing/2014/main" id="{4647D0D0-DA33-43AD-AF9A-F0F8C0172DC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94" name="TextBox 73">
          <a:extLst>
            <a:ext uri="{FF2B5EF4-FFF2-40B4-BE49-F238E27FC236}">
              <a16:creationId xmlns:a16="http://schemas.microsoft.com/office/drawing/2014/main" id="{802E90D8-BFCB-43C9-B05A-43F426ABBEC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95" name="TextBox 73">
          <a:extLst>
            <a:ext uri="{FF2B5EF4-FFF2-40B4-BE49-F238E27FC236}">
              <a16:creationId xmlns:a16="http://schemas.microsoft.com/office/drawing/2014/main" id="{9EA1415F-DE38-4A36-AEA3-7975C6C0388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96" name="TextBox 73">
          <a:extLst>
            <a:ext uri="{FF2B5EF4-FFF2-40B4-BE49-F238E27FC236}">
              <a16:creationId xmlns:a16="http://schemas.microsoft.com/office/drawing/2014/main" id="{CC978027-4CA2-4AE3-AD50-0E14EF30544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97" name="TextBox 73">
          <a:extLst>
            <a:ext uri="{FF2B5EF4-FFF2-40B4-BE49-F238E27FC236}">
              <a16:creationId xmlns:a16="http://schemas.microsoft.com/office/drawing/2014/main" id="{A9104E86-327D-411D-9E8A-8F7C1392FF7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98" name="TextBox 73">
          <a:extLst>
            <a:ext uri="{FF2B5EF4-FFF2-40B4-BE49-F238E27FC236}">
              <a16:creationId xmlns:a16="http://schemas.microsoft.com/office/drawing/2014/main" id="{C974AE1D-AA31-4665-A7A1-111F037103C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899" name="TextBox 73">
          <a:extLst>
            <a:ext uri="{FF2B5EF4-FFF2-40B4-BE49-F238E27FC236}">
              <a16:creationId xmlns:a16="http://schemas.microsoft.com/office/drawing/2014/main" id="{D12172E8-2CE3-4421-AB49-B1F4A541DC2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00" name="TextBox 73">
          <a:extLst>
            <a:ext uri="{FF2B5EF4-FFF2-40B4-BE49-F238E27FC236}">
              <a16:creationId xmlns:a16="http://schemas.microsoft.com/office/drawing/2014/main" id="{911D0F8F-ECDD-49D2-8E33-718BA818721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01" name="TextBox 73">
          <a:extLst>
            <a:ext uri="{FF2B5EF4-FFF2-40B4-BE49-F238E27FC236}">
              <a16:creationId xmlns:a16="http://schemas.microsoft.com/office/drawing/2014/main" id="{FEC96184-0276-4075-839C-7A1F6B93C49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02" name="TextBox 73">
          <a:extLst>
            <a:ext uri="{FF2B5EF4-FFF2-40B4-BE49-F238E27FC236}">
              <a16:creationId xmlns:a16="http://schemas.microsoft.com/office/drawing/2014/main" id="{397577BA-23AD-4A96-9DFF-457F36B54B8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03" name="TextBox 73">
          <a:extLst>
            <a:ext uri="{FF2B5EF4-FFF2-40B4-BE49-F238E27FC236}">
              <a16:creationId xmlns:a16="http://schemas.microsoft.com/office/drawing/2014/main" id="{C0794EEF-281C-4F72-911B-A6DC08D15D8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04" name="TextBox 73">
          <a:extLst>
            <a:ext uri="{FF2B5EF4-FFF2-40B4-BE49-F238E27FC236}">
              <a16:creationId xmlns:a16="http://schemas.microsoft.com/office/drawing/2014/main" id="{456855E3-8FDC-451C-A3C1-4D0B5C986E9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05" name="TextBox 73">
          <a:extLst>
            <a:ext uri="{FF2B5EF4-FFF2-40B4-BE49-F238E27FC236}">
              <a16:creationId xmlns:a16="http://schemas.microsoft.com/office/drawing/2014/main" id="{8B91FD36-F674-489A-903B-4C0EC3E851E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06" name="TextBox 73">
          <a:extLst>
            <a:ext uri="{FF2B5EF4-FFF2-40B4-BE49-F238E27FC236}">
              <a16:creationId xmlns:a16="http://schemas.microsoft.com/office/drawing/2014/main" id="{0559F4B3-FF6D-4ACB-B07D-908CB251657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07" name="TextBox 73">
          <a:extLst>
            <a:ext uri="{FF2B5EF4-FFF2-40B4-BE49-F238E27FC236}">
              <a16:creationId xmlns:a16="http://schemas.microsoft.com/office/drawing/2014/main" id="{2FC6B950-9039-4CCE-92F7-F5445D449A1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08" name="TextBox 73">
          <a:extLst>
            <a:ext uri="{FF2B5EF4-FFF2-40B4-BE49-F238E27FC236}">
              <a16:creationId xmlns:a16="http://schemas.microsoft.com/office/drawing/2014/main" id="{35C19048-88C1-41B1-A599-0F2AA954A7F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09" name="TextBox 73">
          <a:extLst>
            <a:ext uri="{FF2B5EF4-FFF2-40B4-BE49-F238E27FC236}">
              <a16:creationId xmlns:a16="http://schemas.microsoft.com/office/drawing/2014/main" id="{B7C55B61-5870-46A3-A426-BF46C6A445A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10" name="TextBox 73">
          <a:extLst>
            <a:ext uri="{FF2B5EF4-FFF2-40B4-BE49-F238E27FC236}">
              <a16:creationId xmlns:a16="http://schemas.microsoft.com/office/drawing/2014/main" id="{B19628EB-8430-463E-B546-3371637A4D2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11" name="TextBox 73">
          <a:extLst>
            <a:ext uri="{FF2B5EF4-FFF2-40B4-BE49-F238E27FC236}">
              <a16:creationId xmlns:a16="http://schemas.microsoft.com/office/drawing/2014/main" id="{C487A17C-A3FD-45E1-A0AB-2BBB81AF389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12" name="TextBox 73">
          <a:extLst>
            <a:ext uri="{FF2B5EF4-FFF2-40B4-BE49-F238E27FC236}">
              <a16:creationId xmlns:a16="http://schemas.microsoft.com/office/drawing/2014/main" id="{656B0287-8EDD-4918-B9E3-191DD3D414B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13" name="TextBox 73">
          <a:extLst>
            <a:ext uri="{FF2B5EF4-FFF2-40B4-BE49-F238E27FC236}">
              <a16:creationId xmlns:a16="http://schemas.microsoft.com/office/drawing/2014/main" id="{8EEF90DB-D623-4CE7-9E44-7E9A6D2CD62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14" name="TextBox 73">
          <a:extLst>
            <a:ext uri="{FF2B5EF4-FFF2-40B4-BE49-F238E27FC236}">
              <a16:creationId xmlns:a16="http://schemas.microsoft.com/office/drawing/2014/main" id="{E49F7171-B7E7-4828-BF46-63CE4ACC126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15" name="TextBox 73">
          <a:extLst>
            <a:ext uri="{FF2B5EF4-FFF2-40B4-BE49-F238E27FC236}">
              <a16:creationId xmlns:a16="http://schemas.microsoft.com/office/drawing/2014/main" id="{9D7C9717-B9D6-4B6B-BFDE-0115EED9070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16" name="TextBox 73">
          <a:extLst>
            <a:ext uri="{FF2B5EF4-FFF2-40B4-BE49-F238E27FC236}">
              <a16:creationId xmlns:a16="http://schemas.microsoft.com/office/drawing/2014/main" id="{54CC83F2-3557-4691-B7CC-D18D41CCF8A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17" name="TextBox 73">
          <a:extLst>
            <a:ext uri="{FF2B5EF4-FFF2-40B4-BE49-F238E27FC236}">
              <a16:creationId xmlns:a16="http://schemas.microsoft.com/office/drawing/2014/main" id="{2412913C-0349-4A84-AC7A-788C0D3EBA5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18" name="TextBox 73">
          <a:extLst>
            <a:ext uri="{FF2B5EF4-FFF2-40B4-BE49-F238E27FC236}">
              <a16:creationId xmlns:a16="http://schemas.microsoft.com/office/drawing/2014/main" id="{E64DC57E-9EA1-4E01-A93F-180C9D425E2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19" name="TextBox 73">
          <a:extLst>
            <a:ext uri="{FF2B5EF4-FFF2-40B4-BE49-F238E27FC236}">
              <a16:creationId xmlns:a16="http://schemas.microsoft.com/office/drawing/2014/main" id="{ED215433-5DC9-4571-8F63-92E5B7EF037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20" name="TextBox 73">
          <a:extLst>
            <a:ext uri="{FF2B5EF4-FFF2-40B4-BE49-F238E27FC236}">
              <a16:creationId xmlns:a16="http://schemas.microsoft.com/office/drawing/2014/main" id="{E5EA9BAE-0AE0-4312-A302-7FD46785247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21" name="TextBox 73">
          <a:extLst>
            <a:ext uri="{FF2B5EF4-FFF2-40B4-BE49-F238E27FC236}">
              <a16:creationId xmlns:a16="http://schemas.microsoft.com/office/drawing/2014/main" id="{04BFC5B8-C32E-4B09-865D-7A599884EE2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22" name="TextBox 73">
          <a:extLst>
            <a:ext uri="{FF2B5EF4-FFF2-40B4-BE49-F238E27FC236}">
              <a16:creationId xmlns:a16="http://schemas.microsoft.com/office/drawing/2014/main" id="{C716B77A-2EB1-429A-8CF3-2FEC4C4A0F5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23" name="TextBox 73">
          <a:extLst>
            <a:ext uri="{FF2B5EF4-FFF2-40B4-BE49-F238E27FC236}">
              <a16:creationId xmlns:a16="http://schemas.microsoft.com/office/drawing/2014/main" id="{8F146D77-30EE-48A1-AA6D-DFE93D4E067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24" name="TextBox 73">
          <a:extLst>
            <a:ext uri="{FF2B5EF4-FFF2-40B4-BE49-F238E27FC236}">
              <a16:creationId xmlns:a16="http://schemas.microsoft.com/office/drawing/2014/main" id="{A479ADCE-93DC-44E0-8F2C-0B8F5FB3AE9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25" name="TextBox 73">
          <a:extLst>
            <a:ext uri="{FF2B5EF4-FFF2-40B4-BE49-F238E27FC236}">
              <a16:creationId xmlns:a16="http://schemas.microsoft.com/office/drawing/2014/main" id="{A0FEFFDC-D30A-4C16-B9E1-B6F5AF8F9F0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26" name="TextBox 73">
          <a:extLst>
            <a:ext uri="{FF2B5EF4-FFF2-40B4-BE49-F238E27FC236}">
              <a16:creationId xmlns:a16="http://schemas.microsoft.com/office/drawing/2014/main" id="{6F476EE7-FBE2-49D8-9628-B7CB92ADCED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27" name="TextBox 73">
          <a:extLst>
            <a:ext uri="{FF2B5EF4-FFF2-40B4-BE49-F238E27FC236}">
              <a16:creationId xmlns:a16="http://schemas.microsoft.com/office/drawing/2014/main" id="{FED6DD09-99BB-474B-BFC0-BFE6A46BFEA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28" name="TextBox 73">
          <a:extLst>
            <a:ext uri="{FF2B5EF4-FFF2-40B4-BE49-F238E27FC236}">
              <a16:creationId xmlns:a16="http://schemas.microsoft.com/office/drawing/2014/main" id="{BD1E6783-9EDD-466D-ADC0-EFB2186C207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29" name="TextBox 73">
          <a:extLst>
            <a:ext uri="{FF2B5EF4-FFF2-40B4-BE49-F238E27FC236}">
              <a16:creationId xmlns:a16="http://schemas.microsoft.com/office/drawing/2014/main" id="{5FF52730-98DF-43B4-9010-3A0ECE4FB79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30" name="TextBox 73">
          <a:extLst>
            <a:ext uri="{FF2B5EF4-FFF2-40B4-BE49-F238E27FC236}">
              <a16:creationId xmlns:a16="http://schemas.microsoft.com/office/drawing/2014/main" id="{A8B8B773-B131-4981-B87E-0A71A0B7A1B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31" name="TextBox 73">
          <a:extLst>
            <a:ext uri="{FF2B5EF4-FFF2-40B4-BE49-F238E27FC236}">
              <a16:creationId xmlns:a16="http://schemas.microsoft.com/office/drawing/2014/main" id="{C995A584-FFCA-4018-8BEA-6F96A9EA977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32" name="TextBox 73">
          <a:extLst>
            <a:ext uri="{FF2B5EF4-FFF2-40B4-BE49-F238E27FC236}">
              <a16:creationId xmlns:a16="http://schemas.microsoft.com/office/drawing/2014/main" id="{45D269BD-2F82-480F-9383-F3E904BDCB3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33" name="TextBox 73">
          <a:extLst>
            <a:ext uri="{FF2B5EF4-FFF2-40B4-BE49-F238E27FC236}">
              <a16:creationId xmlns:a16="http://schemas.microsoft.com/office/drawing/2014/main" id="{72C22725-0B6C-4CA5-8C93-4E2D6844BA9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34" name="TextBox 73">
          <a:extLst>
            <a:ext uri="{FF2B5EF4-FFF2-40B4-BE49-F238E27FC236}">
              <a16:creationId xmlns:a16="http://schemas.microsoft.com/office/drawing/2014/main" id="{1B12CB6F-C10E-4153-B43C-EA8B2843F12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35" name="TextBox 73">
          <a:extLst>
            <a:ext uri="{FF2B5EF4-FFF2-40B4-BE49-F238E27FC236}">
              <a16:creationId xmlns:a16="http://schemas.microsoft.com/office/drawing/2014/main" id="{3ED5ECA3-5D91-4F90-B30E-8B0F485B49D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36" name="TextBox 73">
          <a:extLst>
            <a:ext uri="{FF2B5EF4-FFF2-40B4-BE49-F238E27FC236}">
              <a16:creationId xmlns:a16="http://schemas.microsoft.com/office/drawing/2014/main" id="{34C65F37-0E91-4FFC-B88E-3FC79191BD7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37" name="TextBox 73">
          <a:extLst>
            <a:ext uri="{FF2B5EF4-FFF2-40B4-BE49-F238E27FC236}">
              <a16:creationId xmlns:a16="http://schemas.microsoft.com/office/drawing/2014/main" id="{EF9C885E-6B6E-4C5A-8A90-DFF4C7781AC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38" name="TextBox 73">
          <a:extLst>
            <a:ext uri="{FF2B5EF4-FFF2-40B4-BE49-F238E27FC236}">
              <a16:creationId xmlns:a16="http://schemas.microsoft.com/office/drawing/2014/main" id="{FC74852D-D948-40F9-AFE3-49DBBCDF6DF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39" name="TextBox 73">
          <a:extLst>
            <a:ext uri="{FF2B5EF4-FFF2-40B4-BE49-F238E27FC236}">
              <a16:creationId xmlns:a16="http://schemas.microsoft.com/office/drawing/2014/main" id="{DF09B1C2-83B2-45DA-BEE1-61CC9DA9DC2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40" name="TextBox 73">
          <a:extLst>
            <a:ext uri="{FF2B5EF4-FFF2-40B4-BE49-F238E27FC236}">
              <a16:creationId xmlns:a16="http://schemas.microsoft.com/office/drawing/2014/main" id="{BDABEB30-C94D-428A-86EF-EF40044E896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41" name="TextBox 73">
          <a:extLst>
            <a:ext uri="{FF2B5EF4-FFF2-40B4-BE49-F238E27FC236}">
              <a16:creationId xmlns:a16="http://schemas.microsoft.com/office/drawing/2014/main" id="{D5969F2F-0B83-4C14-ACE1-655F720F2E5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42" name="TextBox 73">
          <a:extLst>
            <a:ext uri="{FF2B5EF4-FFF2-40B4-BE49-F238E27FC236}">
              <a16:creationId xmlns:a16="http://schemas.microsoft.com/office/drawing/2014/main" id="{F05809E3-9DF1-4A5D-ABA5-F51FE1818CF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43" name="TextBox 73">
          <a:extLst>
            <a:ext uri="{FF2B5EF4-FFF2-40B4-BE49-F238E27FC236}">
              <a16:creationId xmlns:a16="http://schemas.microsoft.com/office/drawing/2014/main" id="{C1420887-1F10-4CC6-8314-DD7DE5D19CD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44" name="TextBox 73">
          <a:extLst>
            <a:ext uri="{FF2B5EF4-FFF2-40B4-BE49-F238E27FC236}">
              <a16:creationId xmlns:a16="http://schemas.microsoft.com/office/drawing/2014/main" id="{2DB0997E-8BF5-43E1-8B7B-624011ED4FF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45" name="TextBox 73">
          <a:extLst>
            <a:ext uri="{FF2B5EF4-FFF2-40B4-BE49-F238E27FC236}">
              <a16:creationId xmlns:a16="http://schemas.microsoft.com/office/drawing/2014/main" id="{4E3BAB36-DB62-43BC-A425-E5254175F8D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46" name="TextBox 73">
          <a:extLst>
            <a:ext uri="{FF2B5EF4-FFF2-40B4-BE49-F238E27FC236}">
              <a16:creationId xmlns:a16="http://schemas.microsoft.com/office/drawing/2014/main" id="{1CACEEB2-4250-468B-92CA-9F5C8094929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47" name="TextBox 73">
          <a:extLst>
            <a:ext uri="{FF2B5EF4-FFF2-40B4-BE49-F238E27FC236}">
              <a16:creationId xmlns:a16="http://schemas.microsoft.com/office/drawing/2014/main" id="{2871D14F-2975-44C5-BF10-0F9E25D2BEC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48" name="TextBox 73">
          <a:extLst>
            <a:ext uri="{FF2B5EF4-FFF2-40B4-BE49-F238E27FC236}">
              <a16:creationId xmlns:a16="http://schemas.microsoft.com/office/drawing/2014/main" id="{2C64AEC1-C579-43C9-A842-12250E9C33D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49" name="TextBox 73">
          <a:extLst>
            <a:ext uri="{FF2B5EF4-FFF2-40B4-BE49-F238E27FC236}">
              <a16:creationId xmlns:a16="http://schemas.microsoft.com/office/drawing/2014/main" id="{CDD7FCE8-6E0A-40B2-9122-39F090E922F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50" name="TextBox 73">
          <a:extLst>
            <a:ext uri="{FF2B5EF4-FFF2-40B4-BE49-F238E27FC236}">
              <a16:creationId xmlns:a16="http://schemas.microsoft.com/office/drawing/2014/main" id="{6F66990F-3FDE-486C-8B94-690C90DB84D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51" name="TextBox 73">
          <a:extLst>
            <a:ext uri="{FF2B5EF4-FFF2-40B4-BE49-F238E27FC236}">
              <a16:creationId xmlns:a16="http://schemas.microsoft.com/office/drawing/2014/main" id="{29A2D95D-6DC0-46D3-9C51-444EA4DB2E4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52" name="TextBox 73">
          <a:extLst>
            <a:ext uri="{FF2B5EF4-FFF2-40B4-BE49-F238E27FC236}">
              <a16:creationId xmlns:a16="http://schemas.microsoft.com/office/drawing/2014/main" id="{B7A12BBB-6777-4ABE-96AE-4600E18C9B4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53" name="TextBox 73">
          <a:extLst>
            <a:ext uri="{FF2B5EF4-FFF2-40B4-BE49-F238E27FC236}">
              <a16:creationId xmlns:a16="http://schemas.microsoft.com/office/drawing/2014/main" id="{A56FF3AD-8C4A-4A41-85DC-1E3ECE4653A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54" name="TextBox 73">
          <a:extLst>
            <a:ext uri="{FF2B5EF4-FFF2-40B4-BE49-F238E27FC236}">
              <a16:creationId xmlns:a16="http://schemas.microsoft.com/office/drawing/2014/main" id="{C6CD738E-0592-40D8-9813-88AD074B0A6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55" name="TextBox 73">
          <a:extLst>
            <a:ext uri="{FF2B5EF4-FFF2-40B4-BE49-F238E27FC236}">
              <a16:creationId xmlns:a16="http://schemas.microsoft.com/office/drawing/2014/main" id="{21D045A6-23C1-4134-B9E2-7CF1F07F3E0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56" name="TextBox 73">
          <a:extLst>
            <a:ext uri="{FF2B5EF4-FFF2-40B4-BE49-F238E27FC236}">
              <a16:creationId xmlns:a16="http://schemas.microsoft.com/office/drawing/2014/main" id="{8FA7E4D1-D6CA-42EB-88F2-AC6B583C159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57" name="TextBox 73">
          <a:extLst>
            <a:ext uri="{FF2B5EF4-FFF2-40B4-BE49-F238E27FC236}">
              <a16:creationId xmlns:a16="http://schemas.microsoft.com/office/drawing/2014/main" id="{F88585E7-2C4A-47B3-A647-AC5297BFC39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58" name="TextBox 73">
          <a:extLst>
            <a:ext uri="{FF2B5EF4-FFF2-40B4-BE49-F238E27FC236}">
              <a16:creationId xmlns:a16="http://schemas.microsoft.com/office/drawing/2014/main" id="{BB496541-AFDC-4DA3-9B1A-0CFC6565988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59" name="TextBox 73">
          <a:extLst>
            <a:ext uri="{FF2B5EF4-FFF2-40B4-BE49-F238E27FC236}">
              <a16:creationId xmlns:a16="http://schemas.microsoft.com/office/drawing/2014/main" id="{8DBF918B-E4A7-419A-9EDD-E410B0F4456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60" name="TextBox 73">
          <a:extLst>
            <a:ext uri="{FF2B5EF4-FFF2-40B4-BE49-F238E27FC236}">
              <a16:creationId xmlns:a16="http://schemas.microsoft.com/office/drawing/2014/main" id="{A9B1C9A3-48CD-4291-8320-4E875C9DCB8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61" name="TextBox 73">
          <a:extLst>
            <a:ext uri="{FF2B5EF4-FFF2-40B4-BE49-F238E27FC236}">
              <a16:creationId xmlns:a16="http://schemas.microsoft.com/office/drawing/2014/main" id="{BD6882D6-E570-4306-AC6E-4967A342279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62" name="TextBox 73">
          <a:extLst>
            <a:ext uri="{FF2B5EF4-FFF2-40B4-BE49-F238E27FC236}">
              <a16:creationId xmlns:a16="http://schemas.microsoft.com/office/drawing/2014/main" id="{6EC71FB5-CB36-4547-B48E-70778380F9F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63" name="TextBox 73">
          <a:extLst>
            <a:ext uri="{FF2B5EF4-FFF2-40B4-BE49-F238E27FC236}">
              <a16:creationId xmlns:a16="http://schemas.microsoft.com/office/drawing/2014/main" id="{4FFE338A-74CF-4F6E-B61D-1B11F9E5670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64" name="TextBox 73">
          <a:extLst>
            <a:ext uri="{FF2B5EF4-FFF2-40B4-BE49-F238E27FC236}">
              <a16:creationId xmlns:a16="http://schemas.microsoft.com/office/drawing/2014/main" id="{8FFCBA7A-EA5F-4EA1-9D53-7EDDF638E7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65" name="TextBox 73">
          <a:extLst>
            <a:ext uri="{FF2B5EF4-FFF2-40B4-BE49-F238E27FC236}">
              <a16:creationId xmlns:a16="http://schemas.microsoft.com/office/drawing/2014/main" id="{E082B908-9CF2-4F5D-A094-F463E0D4170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66" name="TextBox 73">
          <a:extLst>
            <a:ext uri="{FF2B5EF4-FFF2-40B4-BE49-F238E27FC236}">
              <a16:creationId xmlns:a16="http://schemas.microsoft.com/office/drawing/2014/main" id="{A491F0D3-3B57-4D5E-8B95-907CA8BF174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67" name="TextBox 73">
          <a:extLst>
            <a:ext uri="{FF2B5EF4-FFF2-40B4-BE49-F238E27FC236}">
              <a16:creationId xmlns:a16="http://schemas.microsoft.com/office/drawing/2014/main" id="{9692BC9C-3ED6-4011-9E4D-BAAFAB86F65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68" name="TextBox 73">
          <a:extLst>
            <a:ext uri="{FF2B5EF4-FFF2-40B4-BE49-F238E27FC236}">
              <a16:creationId xmlns:a16="http://schemas.microsoft.com/office/drawing/2014/main" id="{7C0C3C2A-DBBE-4B55-A2D8-C299B5EB5AB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69" name="TextBox 73">
          <a:extLst>
            <a:ext uri="{FF2B5EF4-FFF2-40B4-BE49-F238E27FC236}">
              <a16:creationId xmlns:a16="http://schemas.microsoft.com/office/drawing/2014/main" id="{78468E0D-24B7-46B9-96CF-D0B1EE0F790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70" name="TextBox 73">
          <a:extLst>
            <a:ext uri="{FF2B5EF4-FFF2-40B4-BE49-F238E27FC236}">
              <a16:creationId xmlns:a16="http://schemas.microsoft.com/office/drawing/2014/main" id="{4498A8B6-1E01-4F69-97D8-E2778D2B2C1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71" name="TextBox 73">
          <a:extLst>
            <a:ext uri="{FF2B5EF4-FFF2-40B4-BE49-F238E27FC236}">
              <a16:creationId xmlns:a16="http://schemas.microsoft.com/office/drawing/2014/main" id="{0B3BF3E0-2C79-407A-AC45-2152CB173E6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72" name="TextBox 73">
          <a:extLst>
            <a:ext uri="{FF2B5EF4-FFF2-40B4-BE49-F238E27FC236}">
              <a16:creationId xmlns:a16="http://schemas.microsoft.com/office/drawing/2014/main" id="{3EF3A46C-4D5A-4ACC-9BDB-2C3C7D47DFB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73" name="TextBox 73">
          <a:extLst>
            <a:ext uri="{FF2B5EF4-FFF2-40B4-BE49-F238E27FC236}">
              <a16:creationId xmlns:a16="http://schemas.microsoft.com/office/drawing/2014/main" id="{89F287AB-CE3E-40B7-9574-0BEC3A26D47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74" name="TextBox 73">
          <a:extLst>
            <a:ext uri="{FF2B5EF4-FFF2-40B4-BE49-F238E27FC236}">
              <a16:creationId xmlns:a16="http://schemas.microsoft.com/office/drawing/2014/main" id="{699DA8E5-FDFD-457E-A0C6-6534039F421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75" name="TextBox 73">
          <a:extLst>
            <a:ext uri="{FF2B5EF4-FFF2-40B4-BE49-F238E27FC236}">
              <a16:creationId xmlns:a16="http://schemas.microsoft.com/office/drawing/2014/main" id="{35CEBF2D-50CF-4080-959D-B125EB05F05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76" name="TextBox 73">
          <a:extLst>
            <a:ext uri="{FF2B5EF4-FFF2-40B4-BE49-F238E27FC236}">
              <a16:creationId xmlns:a16="http://schemas.microsoft.com/office/drawing/2014/main" id="{525CCA13-3F3D-4DA1-9E9D-7BDD34E61D0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77" name="TextBox 73">
          <a:extLst>
            <a:ext uri="{FF2B5EF4-FFF2-40B4-BE49-F238E27FC236}">
              <a16:creationId xmlns:a16="http://schemas.microsoft.com/office/drawing/2014/main" id="{B89CCDCA-214A-45B0-B6C4-14A882C5873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78" name="TextBox 73">
          <a:extLst>
            <a:ext uri="{FF2B5EF4-FFF2-40B4-BE49-F238E27FC236}">
              <a16:creationId xmlns:a16="http://schemas.microsoft.com/office/drawing/2014/main" id="{0B0A39FF-DCAB-4FB1-9581-9D15FCB9CF2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79" name="TextBox 73">
          <a:extLst>
            <a:ext uri="{FF2B5EF4-FFF2-40B4-BE49-F238E27FC236}">
              <a16:creationId xmlns:a16="http://schemas.microsoft.com/office/drawing/2014/main" id="{9DB90742-02B2-4585-AEFF-D018C19E7D6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80" name="TextBox 73">
          <a:extLst>
            <a:ext uri="{FF2B5EF4-FFF2-40B4-BE49-F238E27FC236}">
              <a16:creationId xmlns:a16="http://schemas.microsoft.com/office/drawing/2014/main" id="{984174B1-43D0-4C29-93A8-9A9DB9F9176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81" name="TextBox 73">
          <a:extLst>
            <a:ext uri="{FF2B5EF4-FFF2-40B4-BE49-F238E27FC236}">
              <a16:creationId xmlns:a16="http://schemas.microsoft.com/office/drawing/2014/main" id="{270DEF21-DF59-4ECC-A4BF-2DE2687ECC0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82" name="TextBox 73">
          <a:extLst>
            <a:ext uri="{FF2B5EF4-FFF2-40B4-BE49-F238E27FC236}">
              <a16:creationId xmlns:a16="http://schemas.microsoft.com/office/drawing/2014/main" id="{26329799-18A2-4DFE-98E7-DC3E6FF2753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83" name="TextBox 73">
          <a:extLst>
            <a:ext uri="{FF2B5EF4-FFF2-40B4-BE49-F238E27FC236}">
              <a16:creationId xmlns:a16="http://schemas.microsoft.com/office/drawing/2014/main" id="{DFB4CAC5-9337-43B3-90C5-0CA7157F433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84" name="TextBox 73">
          <a:extLst>
            <a:ext uri="{FF2B5EF4-FFF2-40B4-BE49-F238E27FC236}">
              <a16:creationId xmlns:a16="http://schemas.microsoft.com/office/drawing/2014/main" id="{741102D5-1F3D-4BC3-A577-F9238E66D83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85" name="TextBox 73">
          <a:extLst>
            <a:ext uri="{FF2B5EF4-FFF2-40B4-BE49-F238E27FC236}">
              <a16:creationId xmlns:a16="http://schemas.microsoft.com/office/drawing/2014/main" id="{8B28D644-2611-4FB0-8D2F-46BFBA0FEAF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86" name="TextBox 73">
          <a:extLst>
            <a:ext uri="{FF2B5EF4-FFF2-40B4-BE49-F238E27FC236}">
              <a16:creationId xmlns:a16="http://schemas.microsoft.com/office/drawing/2014/main" id="{9D3EE7B2-C201-47AB-B0DA-9810CC6A88E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87" name="TextBox 73">
          <a:extLst>
            <a:ext uri="{FF2B5EF4-FFF2-40B4-BE49-F238E27FC236}">
              <a16:creationId xmlns:a16="http://schemas.microsoft.com/office/drawing/2014/main" id="{F7309D56-DF30-41FB-8E81-D55ECA7D67B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88" name="TextBox 73">
          <a:extLst>
            <a:ext uri="{FF2B5EF4-FFF2-40B4-BE49-F238E27FC236}">
              <a16:creationId xmlns:a16="http://schemas.microsoft.com/office/drawing/2014/main" id="{DCB5363E-41FF-43B7-8D23-52781A2C431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89" name="TextBox 73">
          <a:extLst>
            <a:ext uri="{FF2B5EF4-FFF2-40B4-BE49-F238E27FC236}">
              <a16:creationId xmlns:a16="http://schemas.microsoft.com/office/drawing/2014/main" id="{621F5165-17CB-471B-A121-7622309D671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90" name="TextBox 73">
          <a:extLst>
            <a:ext uri="{FF2B5EF4-FFF2-40B4-BE49-F238E27FC236}">
              <a16:creationId xmlns:a16="http://schemas.microsoft.com/office/drawing/2014/main" id="{E8E216E6-2EC0-4670-B6BA-54010EF0747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91" name="TextBox 73">
          <a:extLst>
            <a:ext uri="{FF2B5EF4-FFF2-40B4-BE49-F238E27FC236}">
              <a16:creationId xmlns:a16="http://schemas.microsoft.com/office/drawing/2014/main" id="{998B504A-BB78-4198-8285-3CCD937DE0E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92" name="TextBox 73">
          <a:extLst>
            <a:ext uri="{FF2B5EF4-FFF2-40B4-BE49-F238E27FC236}">
              <a16:creationId xmlns:a16="http://schemas.microsoft.com/office/drawing/2014/main" id="{59EF0FAD-FAA6-44AF-AE4C-5B4BA1CB95A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93" name="TextBox 73">
          <a:extLst>
            <a:ext uri="{FF2B5EF4-FFF2-40B4-BE49-F238E27FC236}">
              <a16:creationId xmlns:a16="http://schemas.microsoft.com/office/drawing/2014/main" id="{4DD4EB7D-9BD6-4157-9480-FF408F51642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94" name="TextBox 73">
          <a:extLst>
            <a:ext uri="{FF2B5EF4-FFF2-40B4-BE49-F238E27FC236}">
              <a16:creationId xmlns:a16="http://schemas.microsoft.com/office/drawing/2014/main" id="{346D89FE-D6F8-4BF2-9546-537E1DC76A4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95" name="TextBox 73">
          <a:extLst>
            <a:ext uri="{FF2B5EF4-FFF2-40B4-BE49-F238E27FC236}">
              <a16:creationId xmlns:a16="http://schemas.microsoft.com/office/drawing/2014/main" id="{8358FA89-2129-4163-9CDB-C59B7866F52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96" name="TextBox 73">
          <a:extLst>
            <a:ext uri="{FF2B5EF4-FFF2-40B4-BE49-F238E27FC236}">
              <a16:creationId xmlns:a16="http://schemas.microsoft.com/office/drawing/2014/main" id="{DA39126A-40A9-4DDC-8579-97E7265B2C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97" name="TextBox 73">
          <a:extLst>
            <a:ext uri="{FF2B5EF4-FFF2-40B4-BE49-F238E27FC236}">
              <a16:creationId xmlns:a16="http://schemas.microsoft.com/office/drawing/2014/main" id="{FCC86BAF-BB7B-4A65-975F-503AB2EFC6B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98" name="TextBox 73">
          <a:extLst>
            <a:ext uri="{FF2B5EF4-FFF2-40B4-BE49-F238E27FC236}">
              <a16:creationId xmlns:a16="http://schemas.microsoft.com/office/drawing/2014/main" id="{97CAF272-CA97-48D9-9DC5-7F569D45CDD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1999" name="TextBox 73">
          <a:extLst>
            <a:ext uri="{FF2B5EF4-FFF2-40B4-BE49-F238E27FC236}">
              <a16:creationId xmlns:a16="http://schemas.microsoft.com/office/drawing/2014/main" id="{848275E4-2A92-44AB-B7F9-7F1C3C3B580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00" name="TextBox 73">
          <a:extLst>
            <a:ext uri="{FF2B5EF4-FFF2-40B4-BE49-F238E27FC236}">
              <a16:creationId xmlns:a16="http://schemas.microsoft.com/office/drawing/2014/main" id="{543F6C86-C302-4765-AB2A-A979F15C888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01" name="TextBox 73">
          <a:extLst>
            <a:ext uri="{FF2B5EF4-FFF2-40B4-BE49-F238E27FC236}">
              <a16:creationId xmlns:a16="http://schemas.microsoft.com/office/drawing/2014/main" id="{2BB51D0C-617A-4FA8-89BE-4B85F26F706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02" name="TextBox 73">
          <a:extLst>
            <a:ext uri="{FF2B5EF4-FFF2-40B4-BE49-F238E27FC236}">
              <a16:creationId xmlns:a16="http://schemas.microsoft.com/office/drawing/2014/main" id="{084E1D1E-0DB6-4F6B-9A17-AB7E3E5B96F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03" name="TextBox 73">
          <a:extLst>
            <a:ext uri="{FF2B5EF4-FFF2-40B4-BE49-F238E27FC236}">
              <a16:creationId xmlns:a16="http://schemas.microsoft.com/office/drawing/2014/main" id="{CEF3F99F-1EC5-423C-A1E9-4F9E9A01917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04" name="TextBox 73">
          <a:extLst>
            <a:ext uri="{FF2B5EF4-FFF2-40B4-BE49-F238E27FC236}">
              <a16:creationId xmlns:a16="http://schemas.microsoft.com/office/drawing/2014/main" id="{FE80CD9C-AD14-41CE-BC78-1DF30985422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05" name="TextBox 73">
          <a:extLst>
            <a:ext uri="{FF2B5EF4-FFF2-40B4-BE49-F238E27FC236}">
              <a16:creationId xmlns:a16="http://schemas.microsoft.com/office/drawing/2014/main" id="{7D2F3787-D150-4C4F-B7B9-C070BF8EAE1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06" name="TextBox 73">
          <a:extLst>
            <a:ext uri="{FF2B5EF4-FFF2-40B4-BE49-F238E27FC236}">
              <a16:creationId xmlns:a16="http://schemas.microsoft.com/office/drawing/2014/main" id="{7485618C-D0E2-4066-AB03-E74EB1E13EB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07" name="TextBox 73">
          <a:extLst>
            <a:ext uri="{FF2B5EF4-FFF2-40B4-BE49-F238E27FC236}">
              <a16:creationId xmlns:a16="http://schemas.microsoft.com/office/drawing/2014/main" id="{9A42802E-EA60-41B7-977F-94BA2E687C6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08" name="TextBox 73">
          <a:extLst>
            <a:ext uri="{FF2B5EF4-FFF2-40B4-BE49-F238E27FC236}">
              <a16:creationId xmlns:a16="http://schemas.microsoft.com/office/drawing/2014/main" id="{33539F5F-5A13-4B21-83DE-E70462CCFD5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09" name="TextBox 73">
          <a:extLst>
            <a:ext uri="{FF2B5EF4-FFF2-40B4-BE49-F238E27FC236}">
              <a16:creationId xmlns:a16="http://schemas.microsoft.com/office/drawing/2014/main" id="{2BD838DE-C427-4C78-95ED-F30C564FE08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10" name="TextBox 73">
          <a:extLst>
            <a:ext uri="{FF2B5EF4-FFF2-40B4-BE49-F238E27FC236}">
              <a16:creationId xmlns:a16="http://schemas.microsoft.com/office/drawing/2014/main" id="{09F63A2B-DF2D-49C3-94F3-11DA615E904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11" name="TextBox 73">
          <a:extLst>
            <a:ext uri="{FF2B5EF4-FFF2-40B4-BE49-F238E27FC236}">
              <a16:creationId xmlns:a16="http://schemas.microsoft.com/office/drawing/2014/main" id="{9416DCE0-AF57-40DB-BAF1-A1AB3B577A2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12" name="TextBox 73">
          <a:extLst>
            <a:ext uri="{FF2B5EF4-FFF2-40B4-BE49-F238E27FC236}">
              <a16:creationId xmlns:a16="http://schemas.microsoft.com/office/drawing/2014/main" id="{E6F8615B-193D-4275-9BFD-C61563E23DD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13" name="TextBox 73">
          <a:extLst>
            <a:ext uri="{FF2B5EF4-FFF2-40B4-BE49-F238E27FC236}">
              <a16:creationId xmlns:a16="http://schemas.microsoft.com/office/drawing/2014/main" id="{728FE800-9D83-4EDF-9784-A20DF40B79F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14" name="TextBox 73">
          <a:extLst>
            <a:ext uri="{FF2B5EF4-FFF2-40B4-BE49-F238E27FC236}">
              <a16:creationId xmlns:a16="http://schemas.microsoft.com/office/drawing/2014/main" id="{41DBBA3C-4136-4947-87F3-8F497921221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15" name="TextBox 73">
          <a:extLst>
            <a:ext uri="{FF2B5EF4-FFF2-40B4-BE49-F238E27FC236}">
              <a16:creationId xmlns:a16="http://schemas.microsoft.com/office/drawing/2014/main" id="{340F5152-12B4-4761-A583-293E48F4DDC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16" name="TextBox 73">
          <a:extLst>
            <a:ext uri="{FF2B5EF4-FFF2-40B4-BE49-F238E27FC236}">
              <a16:creationId xmlns:a16="http://schemas.microsoft.com/office/drawing/2014/main" id="{259DA9EE-AFBA-4E2B-BDA0-451E8A65ADA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17" name="TextBox 73">
          <a:extLst>
            <a:ext uri="{FF2B5EF4-FFF2-40B4-BE49-F238E27FC236}">
              <a16:creationId xmlns:a16="http://schemas.microsoft.com/office/drawing/2014/main" id="{739577D2-8A71-446F-B20D-2B6F3D279A7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18" name="TextBox 73">
          <a:extLst>
            <a:ext uri="{FF2B5EF4-FFF2-40B4-BE49-F238E27FC236}">
              <a16:creationId xmlns:a16="http://schemas.microsoft.com/office/drawing/2014/main" id="{92A5562F-60A1-4D2B-B935-587F024B5F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19" name="TextBox 73">
          <a:extLst>
            <a:ext uri="{FF2B5EF4-FFF2-40B4-BE49-F238E27FC236}">
              <a16:creationId xmlns:a16="http://schemas.microsoft.com/office/drawing/2014/main" id="{FF9CD927-F50B-463E-A8E4-B70782CCF38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20" name="TextBox 73">
          <a:extLst>
            <a:ext uri="{FF2B5EF4-FFF2-40B4-BE49-F238E27FC236}">
              <a16:creationId xmlns:a16="http://schemas.microsoft.com/office/drawing/2014/main" id="{20024A40-D30E-42DD-BC30-346FC83B881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21" name="TextBox 73">
          <a:extLst>
            <a:ext uri="{FF2B5EF4-FFF2-40B4-BE49-F238E27FC236}">
              <a16:creationId xmlns:a16="http://schemas.microsoft.com/office/drawing/2014/main" id="{8FD97463-0F17-4826-A5B1-DF26E472BC8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22" name="TextBox 73">
          <a:extLst>
            <a:ext uri="{FF2B5EF4-FFF2-40B4-BE49-F238E27FC236}">
              <a16:creationId xmlns:a16="http://schemas.microsoft.com/office/drawing/2014/main" id="{E74AB33B-5485-4CD1-BB85-E996FC5A45C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23" name="TextBox 73">
          <a:extLst>
            <a:ext uri="{FF2B5EF4-FFF2-40B4-BE49-F238E27FC236}">
              <a16:creationId xmlns:a16="http://schemas.microsoft.com/office/drawing/2014/main" id="{ECAB4411-2A55-47EC-B1CA-9FFC7A7ACB0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24" name="TextBox 73">
          <a:extLst>
            <a:ext uri="{FF2B5EF4-FFF2-40B4-BE49-F238E27FC236}">
              <a16:creationId xmlns:a16="http://schemas.microsoft.com/office/drawing/2014/main" id="{73F90DB3-A074-42BA-838F-0DB9194E4FE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25" name="TextBox 73">
          <a:extLst>
            <a:ext uri="{FF2B5EF4-FFF2-40B4-BE49-F238E27FC236}">
              <a16:creationId xmlns:a16="http://schemas.microsoft.com/office/drawing/2014/main" id="{335D3924-6506-4B94-8E66-7E74792AD07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26" name="TextBox 73">
          <a:extLst>
            <a:ext uri="{FF2B5EF4-FFF2-40B4-BE49-F238E27FC236}">
              <a16:creationId xmlns:a16="http://schemas.microsoft.com/office/drawing/2014/main" id="{DFC62255-C06A-4CD3-9F1E-911317591A7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27" name="TextBox 73">
          <a:extLst>
            <a:ext uri="{FF2B5EF4-FFF2-40B4-BE49-F238E27FC236}">
              <a16:creationId xmlns:a16="http://schemas.microsoft.com/office/drawing/2014/main" id="{24C598CD-BF16-4FB1-AD5F-8DA67A8A9A5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28" name="TextBox 73">
          <a:extLst>
            <a:ext uri="{FF2B5EF4-FFF2-40B4-BE49-F238E27FC236}">
              <a16:creationId xmlns:a16="http://schemas.microsoft.com/office/drawing/2014/main" id="{3F5FECCE-14BF-4034-A718-C98DE246E6E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29" name="TextBox 73">
          <a:extLst>
            <a:ext uri="{FF2B5EF4-FFF2-40B4-BE49-F238E27FC236}">
              <a16:creationId xmlns:a16="http://schemas.microsoft.com/office/drawing/2014/main" id="{FFE365F4-4D5B-4988-8169-81D9023D911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30" name="TextBox 73">
          <a:extLst>
            <a:ext uri="{FF2B5EF4-FFF2-40B4-BE49-F238E27FC236}">
              <a16:creationId xmlns:a16="http://schemas.microsoft.com/office/drawing/2014/main" id="{E9B932B8-AA7B-4C26-91BC-2B097CE2737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31" name="TextBox 73">
          <a:extLst>
            <a:ext uri="{FF2B5EF4-FFF2-40B4-BE49-F238E27FC236}">
              <a16:creationId xmlns:a16="http://schemas.microsoft.com/office/drawing/2014/main" id="{CD2493AA-623A-4A10-9FD6-086D9FFE21B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32" name="TextBox 73">
          <a:extLst>
            <a:ext uri="{FF2B5EF4-FFF2-40B4-BE49-F238E27FC236}">
              <a16:creationId xmlns:a16="http://schemas.microsoft.com/office/drawing/2014/main" id="{D43656D1-56A3-441E-8B66-28EF82A1D3E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33" name="TextBox 73">
          <a:extLst>
            <a:ext uri="{FF2B5EF4-FFF2-40B4-BE49-F238E27FC236}">
              <a16:creationId xmlns:a16="http://schemas.microsoft.com/office/drawing/2014/main" id="{6EF175D7-C995-48AE-AEB9-318897F633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34" name="TextBox 73">
          <a:extLst>
            <a:ext uri="{FF2B5EF4-FFF2-40B4-BE49-F238E27FC236}">
              <a16:creationId xmlns:a16="http://schemas.microsoft.com/office/drawing/2014/main" id="{3723D1A3-51E4-460A-9068-AF3F14A0AC1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35" name="TextBox 73">
          <a:extLst>
            <a:ext uri="{FF2B5EF4-FFF2-40B4-BE49-F238E27FC236}">
              <a16:creationId xmlns:a16="http://schemas.microsoft.com/office/drawing/2014/main" id="{7419C92A-E319-41D7-8730-672D040F4DA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36" name="TextBox 73">
          <a:extLst>
            <a:ext uri="{FF2B5EF4-FFF2-40B4-BE49-F238E27FC236}">
              <a16:creationId xmlns:a16="http://schemas.microsoft.com/office/drawing/2014/main" id="{7147F229-E0AD-484D-AF60-7879F3D25C6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37" name="TextBox 73">
          <a:extLst>
            <a:ext uri="{FF2B5EF4-FFF2-40B4-BE49-F238E27FC236}">
              <a16:creationId xmlns:a16="http://schemas.microsoft.com/office/drawing/2014/main" id="{AFB068A5-4F7E-4E43-A2F7-42D6A0E3500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38" name="TextBox 73">
          <a:extLst>
            <a:ext uri="{FF2B5EF4-FFF2-40B4-BE49-F238E27FC236}">
              <a16:creationId xmlns:a16="http://schemas.microsoft.com/office/drawing/2014/main" id="{FA40C91C-4FF3-4690-86AD-95219624E30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39" name="TextBox 73">
          <a:extLst>
            <a:ext uri="{FF2B5EF4-FFF2-40B4-BE49-F238E27FC236}">
              <a16:creationId xmlns:a16="http://schemas.microsoft.com/office/drawing/2014/main" id="{E19CE631-EEF8-4A0C-8AF2-C042A9F34E5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40" name="TextBox 73">
          <a:extLst>
            <a:ext uri="{FF2B5EF4-FFF2-40B4-BE49-F238E27FC236}">
              <a16:creationId xmlns:a16="http://schemas.microsoft.com/office/drawing/2014/main" id="{892C1659-0BE0-444A-A0ED-190FB2E1678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41" name="TextBox 73">
          <a:extLst>
            <a:ext uri="{FF2B5EF4-FFF2-40B4-BE49-F238E27FC236}">
              <a16:creationId xmlns:a16="http://schemas.microsoft.com/office/drawing/2014/main" id="{F0FF760E-BA58-4343-88C6-B1820C03834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42" name="TextBox 73">
          <a:extLst>
            <a:ext uri="{FF2B5EF4-FFF2-40B4-BE49-F238E27FC236}">
              <a16:creationId xmlns:a16="http://schemas.microsoft.com/office/drawing/2014/main" id="{C94F1E4E-711B-4627-9232-A77433AD666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43" name="TextBox 73">
          <a:extLst>
            <a:ext uri="{FF2B5EF4-FFF2-40B4-BE49-F238E27FC236}">
              <a16:creationId xmlns:a16="http://schemas.microsoft.com/office/drawing/2014/main" id="{56396B43-9220-482B-B8D5-DBB5D6C98F9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44" name="TextBox 73">
          <a:extLst>
            <a:ext uri="{FF2B5EF4-FFF2-40B4-BE49-F238E27FC236}">
              <a16:creationId xmlns:a16="http://schemas.microsoft.com/office/drawing/2014/main" id="{02490596-C15A-4D2E-9665-E87C77140F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45" name="TextBox 73">
          <a:extLst>
            <a:ext uri="{FF2B5EF4-FFF2-40B4-BE49-F238E27FC236}">
              <a16:creationId xmlns:a16="http://schemas.microsoft.com/office/drawing/2014/main" id="{D3B05A34-0B64-4765-92D6-734193A8225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46" name="TextBox 73">
          <a:extLst>
            <a:ext uri="{FF2B5EF4-FFF2-40B4-BE49-F238E27FC236}">
              <a16:creationId xmlns:a16="http://schemas.microsoft.com/office/drawing/2014/main" id="{0AAA5D72-E4EA-4FBB-8AB0-76940103F32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47" name="TextBox 73">
          <a:extLst>
            <a:ext uri="{FF2B5EF4-FFF2-40B4-BE49-F238E27FC236}">
              <a16:creationId xmlns:a16="http://schemas.microsoft.com/office/drawing/2014/main" id="{88088ECB-EBFD-4DE2-8FA8-8CD9ECC2097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48" name="TextBox 73">
          <a:extLst>
            <a:ext uri="{FF2B5EF4-FFF2-40B4-BE49-F238E27FC236}">
              <a16:creationId xmlns:a16="http://schemas.microsoft.com/office/drawing/2014/main" id="{3CC9D8D3-AC7B-4F00-A6B2-E0D3854E39B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49" name="TextBox 73">
          <a:extLst>
            <a:ext uri="{FF2B5EF4-FFF2-40B4-BE49-F238E27FC236}">
              <a16:creationId xmlns:a16="http://schemas.microsoft.com/office/drawing/2014/main" id="{E049A50C-D945-4DD7-A661-AA479F7438B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50" name="TextBox 73">
          <a:extLst>
            <a:ext uri="{FF2B5EF4-FFF2-40B4-BE49-F238E27FC236}">
              <a16:creationId xmlns:a16="http://schemas.microsoft.com/office/drawing/2014/main" id="{2514738E-DEE5-412A-B6C0-22E13FC750E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51" name="TextBox 73">
          <a:extLst>
            <a:ext uri="{FF2B5EF4-FFF2-40B4-BE49-F238E27FC236}">
              <a16:creationId xmlns:a16="http://schemas.microsoft.com/office/drawing/2014/main" id="{3A3B1A8E-CC88-4394-BDF4-22157020475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52" name="TextBox 73">
          <a:extLst>
            <a:ext uri="{FF2B5EF4-FFF2-40B4-BE49-F238E27FC236}">
              <a16:creationId xmlns:a16="http://schemas.microsoft.com/office/drawing/2014/main" id="{06EAB7E6-22D7-4C32-B913-1DCDDB0B873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53" name="TextBox 73">
          <a:extLst>
            <a:ext uri="{FF2B5EF4-FFF2-40B4-BE49-F238E27FC236}">
              <a16:creationId xmlns:a16="http://schemas.microsoft.com/office/drawing/2014/main" id="{D2559ADC-B81B-4D85-B9DD-70C008FD52C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54" name="TextBox 73">
          <a:extLst>
            <a:ext uri="{FF2B5EF4-FFF2-40B4-BE49-F238E27FC236}">
              <a16:creationId xmlns:a16="http://schemas.microsoft.com/office/drawing/2014/main" id="{A218A305-7A24-40BD-A72F-F89DA9726F6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55" name="TextBox 73">
          <a:extLst>
            <a:ext uri="{FF2B5EF4-FFF2-40B4-BE49-F238E27FC236}">
              <a16:creationId xmlns:a16="http://schemas.microsoft.com/office/drawing/2014/main" id="{1381E7A5-4973-4B33-A233-2AD820703CA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56" name="TextBox 73">
          <a:extLst>
            <a:ext uri="{FF2B5EF4-FFF2-40B4-BE49-F238E27FC236}">
              <a16:creationId xmlns:a16="http://schemas.microsoft.com/office/drawing/2014/main" id="{9008434C-AF7D-4737-A9EC-6466BA25DC9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57" name="TextBox 73">
          <a:extLst>
            <a:ext uri="{FF2B5EF4-FFF2-40B4-BE49-F238E27FC236}">
              <a16:creationId xmlns:a16="http://schemas.microsoft.com/office/drawing/2014/main" id="{CDAC5A40-D575-47D7-8792-9FA9C5FCF5A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58" name="TextBox 73">
          <a:extLst>
            <a:ext uri="{FF2B5EF4-FFF2-40B4-BE49-F238E27FC236}">
              <a16:creationId xmlns:a16="http://schemas.microsoft.com/office/drawing/2014/main" id="{C8A4F77D-09E1-402D-9316-C5AD6590C5D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59" name="TextBox 73">
          <a:extLst>
            <a:ext uri="{FF2B5EF4-FFF2-40B4-BE49-F238E27FC236}">
              <a16:creationId xmlns:a16="http://schemas.microsoft.com/office/drawing/2014/main" id="{8CB6FFCE-B53E-4148-AFC2-A2008E7EA5C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60" name="TextBox 73">
          <a:extLst>
            <a:ext uri="{FF2B5EF4-FFF2-40B4-BE49-F238E27FC236}">
              <a16:creationId xmlns:a16="http://schemas.microsoft.com/office/drawing/2014/main" id="{8F755753-D97E-475E-BFD1-072ADC88FAC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61" name="TextBox 73">
          <a:extLst>
            <a:ext uri="{FF2B5EF4-FFF2-40B4-BE49-F238E27FC236}">
              <a16:creationId xmlns:a16="http://schemas.microsoft.com/office/drawing/2014/main" id="{B09E3E41-91E6-4897-9398-8BE9F126FF4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62" name="TextBox 73">
          <a:extLst>
            <a:ext uri="{FF2B5EF4-FFF2-40B4-BE49-F238E27FC236}">
              <a16:creationId xmlns:a16="http://schemas.microsoft.com/office/drawing/2014/main" id="{1539C682-EB37-4F0B-9F55-76696ECA7F9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63" name="TextBox 73">
          <a:extLst>
            <a:ext uri="{FF2B5EF4-FFF2-40B4-BE49-F238E27FC236}">
              <a16:creationId xmlns:a16="http://schemas.microsoft.com/office/drawing/2014/main" id="{A2490A41-AB66-495C-BC66-82E1B61B80C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64" name="TextBox 73">
          <a:extLst>
            <a:ext uri="{FF2B5EF4-FFF2-40B4-BE49-F238E27FC236}">
              <a16:creationId xmlns:a16="http://schemas.microsoft.com/office/drawing/2014/main" id="{504084AD-61FA-437A-B158-07133C772AD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65" name="TextBox 73">
          <a:extLst>
            <a:ext uri="{FF2B5EF4-FFF2-40B4-BE49-F238E27FC236}">
              <a16:creationId xmlns:a16="http://schemas.microsoft.com/office/drawing/2014/main" id="{2C2BB3B2-E89A-44C9-A5F5-EC1E7E97AA8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66" name="TextBox 73">
          <a:extLst>
            <a:ext uri="{FF2B5EF4-FFF2-40B4-BE49-F238E27FC236}">
              <a16:creationId xmlns:a16="http://schemas.microsoft.com/office/drawing/2014/main" id="{A23FCE99-B2EC-41E9-BDD6-E6A47E9E170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67" name="TextBox 73">
          <a:extLst>
            <a:ext uri="{FF2B5EF4-FFF2-40B4-BE49-F238E27FC236}">
              <a16:creationId xmlns:a16="http://schemas.microsoft.com/office/drawing/2014/main" id="{13786A56-5264-480C-9FE3-2F3712B64F6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68" name="TextBox 73">
          <a:extLst>
            <a:ext uri="{FF2B5EF4-FFF2-40B4-BE49-F238E27FC236}">
              <a16:creationId xmlns:a16="http://schemas.microsoft.com/office/drawing/2014/main" id="{4C296F98-2037-49EC-B081-81652A039D6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69" name="TextBox 73">
          <a:extLst>
            <a:ext uri="{FF2B5EF4-FFF2-40B4-BE49-F238E27FC236}">
              <a16:creationId xmlns:a16="http://schemas.microsoft.com/office/drawing/2014/main" id="{90D84BFC-D74E-440C-BDD0-B8EAB4B0BC1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70" name="TextBox 73">
          <a:extLst>
            <a:ext uri="{FF2B5EF4-FFF2-40B4-BE49-F238E27FC236}">
              <a16:creationId xmlns:a16="http://schemas.microsoft.com/office/drawing/2014/main" id="{2220E1AF-40D8-4A23-88E6-777742A7254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71" name="TextBox 73">
          <a:extLst>
            <a:ext uri="{FF2B5EF4-FFF2-40B4-BE49-F238E27FC236}">
              <a16:creationId xmlns:a16="http://schemas.microsoft.com/office/drawing/2014/main" id="{47EC11B4-99C9-4F9A-83F9-C4CAC44C3CA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72" name="TextBox 73">
          <a:extLst>
            <a:ext uri="{FF2B5EF4-FFF2-40B4-BE49-F238E27FC236}">
              <a16:creationId xmlns:a16="http://schemas.microsoft.com/office/drawing/2014/main" id="{B377C55D-276E-4629-9487-CC7513B612E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73" name="TextBox 73">
          <a:extLst>
            <a:ext uri="{FF2B5EF4-FFF2-40B4-BE49-F238E27FC236}">
              <a16:creationId xmlns:a16="http://schemas.microsoft.com/office/drawing/2014/main" id="{B1BF5258-871A-4C21-9005-462C5A02256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74" name="TextBox 73">
          <a:extLst>
            <a:ext uri="{FF2B5EF4-FFF2-40B4-BE49-F238E27FC236}">
              <a16:creationId xmlns:a16="http://schemas.microsoft.com/office/drawing/2014/main" id="{EBA8F9AC-165C-4AEB-9846-ECD698E5590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75" name="TextBox 73">
          <a:extLst>
            <a:ext uri="{FF2B5EF4-FFF2-40B4-BE49-F238E27FC236}">
              <a16:creationId xmlns:a16="http://schemas.microsoft.com/office/drawing/2014/main" id="{7720564E-4926-4B8D-8CEB-6A496FE43CA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76" name="TextBox 73">
          <a:extLst>
            <a:ext uri="{FF2B5EF4-FFF2-40B4-BE49-F238E27FC236}">
              <a16:creationId xmlns:a16="http://schemas.microsoft.com/office/drawing/2014/main" id="{23C47806-3EB4-4354-BE7A-C5A1888A5C3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77" name="TextBox 73">
          <a:extLst>
            <a:ext uri="{FF2B5EF4-FFF2-40B4-BE49-F238E27FC236}">
              <a16:creationId xmlns:a16="http://schemas.microsoft.com/office/drawing/2014/main" id="{8721D539-393B-48F3-8D2E-2CCD0AAFB56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78" name="TextBox 73">
          <a:extLst>
            <a:ext uri="{FF2B5EF4-FFF2-40B4-BE49-F238E27FC236}">
              <a16:creationId xmlns:a16="http://schemas.microsoft.com/office/drawing/2014/main" id="{9BB30702-A87D-458A-AF0C-90F3A6EFCC9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79" name="TextBox 73">
          <a:extLst>
            <a:ext uri="{FF2B5EF4-FFF2-40B4-BE49-F238E27FC236}">
              <a16:creationId xmlns:a16="http://schemas.microsoft.com/office/drawing/2014/main" id="{CFBEB508-1232-4DC8-A5DA-3F20052F92F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80" name="TextBox 73">
          <a:extLst>
            <a:ext uri="{FF2B5EF4-FFF2-40B4-BE49-F238E27FC236}">
              <a16:creationId xmlns:a16="http://schemas.microsoft.com/office/drawing/2014/main" id="{AFFF895B-0352-446D-8B94-DCB88715D37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81" name="TextBox 73">
          <a:extLst>
            <a:ext uri="{FF2B5EF4-FFF2-40B4-BE49-F238E27FC236}">
              <a16:creationId xmlns:a16="http://schemas.microsoft.com/office/drawing/2014/main" id="{94E0CCE8-8799-4D0E-BE90-22BD589C8C4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82" name="TextBox 73">
          <a:extLst>
            <a:ext uri="{FF2B5EF4-FFF2-40B4-BE49-F238E27FC236}">
              <a16:creationId xmlns:a16="http://schemas.microsoft.com/office/drawing/2014/main" id="{0FED6AA9-3ADA-4E51-B232-BF7D2A52E65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83" name="TextBox 73">
          <a:extLst>
            <a:ext uri="{FF2B5EF4-FFF2-40B4-BE49-F238E27FC236}">
              <a16:creationId xmlns:a16="http://schemas.microsoft.com/office/drawing/2014/main" id="{F5AE04F2-51E1-4D13-8AA2-C9575174688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84" name="TextBox 73">
          <a:extLst>
            <a:ext uri="{FF2B5EF4-FFF2-40B4-BE49-F238E27FC236}">
              <a16:creationId xmlns:a16="http://schemas.microsoft.com/office/drawing/2014/main" id="{7368E8DF-5AB2-4DB8-AC97-653E5CAF7F6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85" name="TextBox 73">
          <a:extLst>
            <a:ext uri="{FF2B5EF4-FFF2-40B4-BE49-F238E27FC236}">
              <a16:creationId xmlns:a16="http://schemas.microsoft.com/office/drawing/2014/main" id="{069B5150-7F39-4AB6-949F-2865ADE3724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86" name="TextBox 73">
          <a:extLst>
            <a:ext uri="{FF2B5EF4-FFF2-40B4-BE49-F238E27FC236}">
              <a16:creationId xmlns:a16="http://schemas.microsoft.com/office/drawing/2014/main" id="{1B6323D6-7AB9-407C-AE75-56701935FD9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87" name="TextBox 73">
          <a:extLst>
            <a:ext uri="{FF2B5EF4-FFF2-40B4-BE49-F238E27FC236}">
              <a16:creationId xmlns:a16="http://schemas.microsoft.com/office/drawing/2014/main" id="{4D6DEFD7-DC59-43C0-B62F-E01290FCBEB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88" name="TextBox 73">
          <a:extLst>
            <a:ext uri="{FF2B5EF4-FFF2-40B4-BE49-F238E27FC236}">
              <a16:creationId xmlns:a16="http://schemas.microsoft.com/office/drawing/2014/main" id="{C8B1C5EF-612B-42BE-BE25-6F47CAB9F63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89" name="TextBox 73">
          <a:extLst>
            <a:ext uri="{FF2B5EF4-FFF2-40B4-BE49-F238E27FC236}">
              <a16:creationId xmlns:a16="http://schemas.microsoft.com/office/drawing/2014/main" id="{5DE8F57D-CC7E-457D-9E47-5D2DD3B8A7B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90" name="TextBox 73">
          <a:extLst>
            <a:ext uri="{FF2B5EF4-FFF2-40B4-BE49-F238E27FC236}">
              <a16:creationId xmlns:a16="http://schemas.microsoft.com/office/drawing/2014/main" id="{75F89868-5B8C-48AC-9357-67B3A083CBE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91" name="TextBox 73">
          <a:extLst>
            <a:ext uri="{FF2B5EF4-FFF2-40B4-BE49-F238E27FC236}">
              <a16:creationId xmlns:a16="http://schemas.microsoft.com/office/drawing/2014/main" id="{B684CB6E-CB88-43AC-BAFD-FFF3CB99838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92" name="TextBox 73">
          <a:extLst>
            <a:ext uri="{FF2B5EF4-FFF2-40B4-BE49-F238E27FC236}">
              <a16:creationId xmlns:a16="http://schemas.microsoft.com/office/drawing/2014/main" id="{6F8EFC12-2E90-4204-AF9A-D750E55D014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93" name="TextBox 73">
          <a:extLst>
            <a:ext uri="{FF2B5EF4-FFF2-40B4-BE49-F238E27FC236}">
              <a16:creationId xmlns:a16="http://schemas.microsoft.com/office/drawing/2014/main" id="{0F4D4855-0680-4B29-AF11-D7954BD521C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94" name="TextBox 73">
          <a:extLst>
            <a:ext uri="{FF2B5EF4-FFF2-40B4-BE49-F238E27FC236}">
              <a16:creationId xmlns:a16="http://schemas.microsoft.com/office/drawing/2014/main" id="{9DA9FC89-2932-46C3-80B2-5A7F80B63FF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95" name="TextBox 73">
          <a:extLst>
            <a:ext uri="{FF2B5EF4-FFF2-40B4-BE49-F238E27FC236}">
              <a16:creationId xmlns:a16="http://schemas.microsoft.com/office/drawing/2014/main" id="{B17D8075-C626-473B-9BF7-06CE073D869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96" name="TextBox 73">
          <a:extLst>
            <a:ext uri="{FF2B5EF4-FFF2-40B4-BE49-F238E27FC236}">
              <a16:creationId xmlns:a16="http://schemas.microsoft.com/office/drawing/2014/main" id="{6840E89B-CFED-4151-B17C-EEABAE213AA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97" name="TextBox 73">
          <a:extLst>
            <a:ext uri="{FF2B5EF4-FFF2-40B4-BE49-F238E27FC236}">
              <a16:creationId xmlns:a16="http://schemas.microsoft.com/office/drawing/2014/main" id="{ED7C625A-011B-4C3B-BB5F-41881EAD6D5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98" name="TextBox 73">
          <a:extLst>
            <a:ext uri="{FF2B5EF4-FFF2-40B4-BE49-F238E27FC236}">
              <a16:creationId xmlns:a16="http://schemas.microsoft.com/office/drawing/2014/main" id="{67C505C4-CC98-47F4-8E23-AF4A0B437BC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099" name="TextBox 73">
          <a:extLst>
            <a:ext uri="{FF2B5EF4-FFF2-40B4-BE49-F238E27FC236}">
              <a16:creationId xmlns:a16="http://schemas.microsoft.com/office/drawing/2014/main" id="{9D33E99B-23EA-499F-98A2-1DE441A0C2E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00" name="TextBox 73">
          <a:extLst>
            <a:ext uri="{FF2B5EF4-FFF2-40B4-BE49-F238E27FC236}">
              <a16:creationId xmlns:a16="http://schemas.microsoft.com/office/drawing/2014/main" id="{D109D1D3-F3F8-4261-8F8D-48486DB91C1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01" name="TextBox 73">
          <a:extLst>
            <a:ext uri="{FF2B5EF4-FFF2-40B4-BE49-F238E27FC236}">
              <a16:creationId xmlns:a16="http://schemas.microsoft.com/office/drawing/2014/main" id="{2FE73A99-0D11-4D63-AF33-586A66E42DB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02" name="TextBox 73">
          <a:extLst>
            <a:ext uri="{FF2B5EF4-FFF2-40B4-BE49-F238E27FC236}">
              <a16:creationId xmlns:a16="http://schemas.microsoft.com/office/drawing/2014/main" id="{29BFA0EE-DF63-42F0-86C5-C96BC12D8B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03" name="TextBox 73">
          <a:extLst>
            <a:ext uri="{FF2B5EF4-FFF2-40B4-BE49-F238E27FC236}">
              <a16:creationId xmlns:a16="http://schemas.microsoft.com/office/drawing/2014/main" id="{14C0E2E8-665C-4F6B-84F9-7F0C4C7E08A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04" name="TextBox 73">
          <a:extLst>
            <a:ext uri="{FF2B5EF4-FFF2-40B4-BE49-F238E27FC236}">
              <a16:creationId xmlns:a16="http://schemas.microsoft.com/office/drawing/2014/main" id="{FA50ED4E-FFE6-4938-9FB9-C06884A38EF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05" name="TextBox 73">
          <a:extLst>
            <a:ext uri="{FF2B5EF4-FFF2-40B4-BE49-F238E27FC236}">
              <a16:creationId xmlns:a16="http://schemas.microsoft.com/office/drawing/2014/main" id="{6D2BE76E-9138-406A-897F-F52F643E3E0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06" name="TextBox 73">
          <a:extLst>
            <a:ext uri="{FF2B5EF4-FFF2-40B4-BE49-F238E27FC236}">
              <a16:creationId xmlns:a16="http://schemas.microsoft.com/office/drawing/2014/main" id="{E9910528-D4D0-4E05-983D-0CEE7D21195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07" name="TextBox 73">
          <a:extLst>
            <a:ext uri="{FF2B5EF4-FFF2-40B4-BE49-F238E27FC236}">
              <a16:creationId xmlns:a16="http://schemas.microsoft.com/office/drawing/2014/main" id="{4FDD9CCA-A278-4945-A859-2192DF88D23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08" name="TextBox 73">
          <a:extLst>
            <a:ext uri="{FF2B5EF4-FFF2-40B4-BE49-F238E27FC236}">
              <a16:creationId xmlns:a16="http://schemas.microsoft.com/office/drawing/2014/main" id="{6D0F27DC-30C7-499F-8DF6-FEE514DDAAA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09" name="TextBox 73">
          <a:extLst>
            <a:ext uri="{FF2B5EF4-FFF2-40B4-BE49-F238E27FC236}">
              <a16:creationId xmlns:a16="http://schemas.microsoft.com/office/drawing/2014/main" id="{5EC8C360-932C-4562-BE5A-FA69628BFBC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10" name="TextBox 73">
          <a:extLst>
            <a:ext uri="{FF2B5EF4-FFF2-40B4-BE49-F238E27FC236}">
              <a16:creationId xmlns:a16="http://schemas.microsoft.com/office/drawing/2014/main" id="{211740F4-CF97-4F75-AA38-15B8A89D380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11" name="TextBox 73">
          <a:extLst>
            <a:ext uri="{FF2B5EF4-FFF2-40B4-BE49-F238E27FC236}">
              <a16:creationId xmlns:a16="http://schemas.microsoft.com/office/drawing/2014/main" id="{E7492488-14F3-4D95-8E29-F632A14ADE7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12" name="TextBox 73">
          <a:extLst>
            <a:ext uri="{FF2B5EF4-FFF2-40B4-BE49-F238E27FC236}">
              <a16:creationId xmlns:a16="http://schemas.microsoft.com/office/drawing/2014/main" id="{33015AF3-AFFC-4144-B24C-72ACF5E7FDA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13" name="TextBox 73">
          <a:extLst>
            <a:ext uri="{FF2B5EF4-FFF2-40B4-BE49-F238E27FC236}">
              <a16:creationId xmlns:a16="http://schemas.microsoft.com/office/drawing/2014/main" id="{C34AB640-3773-4F38-A186-B2023F7B608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14" name="TextBox 73">
          <a:extLst>
            <a:ext uri="{FF2B5EF4-FFF2-40B4-BE49-F238E27FC236}">
              <a16:creationId xmlns:a16="http://schemas.microsoft.com/office/drawing/2014/main" id="{030D7D21-601D-421A-B7B9-27163A92737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15" name="TextBox 73">
          <a:extLst>
            <a:ext uri="{FF2B5EF4-FFF2-40B4-BE49-F238E27FC236}">
              <a16:creationId xmlns:a16="http://schemas.microsoft.com/office/drawing/2014/main" id="{211C2F25-9A49-4436-BF70-AF3DFCD96F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16" name="TextBox 73">
          <a:extLst>
            <a:ext uri="{FF2B5EF4-FFF2-40B4-BE49-F238E27FC236}">
              <a16:creationId xmlns:a16="http://schemas.microsoft.com/office/drawing/2014/main" id="{44D330E4-3A6D-4D86-806F-E4669E9D6DF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17" name="TextBox 73">
          <a:extLst>
            <a:ext uri="{FF2B5EF4-FFF2-40B4-BE49-F238E27FC236}">
              <a16:creationId xmlns:a16="http://schemas.microsoft.com/office/drawing/2014/main" id="{B214EED4-A314-48F3-B347-2E14E8C02B2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18" name="TextBox 73">
          <a:extLst>
            <a:ext uri="{FF2B5EF4-FFF2-40B4-BE49-F238E27FC236}">
              <a16:creationId xmlns:a16="http://schemas.microsoft.com/office/drawing/2014/main" id="{27F9EBFF-3A02-4149-99D1-C0A15CA44AC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19" name="TextBox 73">
          <a:extLst>
            <a:ext uri="{FF2B5EF4-FFF2-40B4-BE49-F238E27FC236}">
              <a16:creationId xmlns:a16="http://schemas.microsoft.com/office/drawing/2014/main" id="{61D54CDC-FCE3-4C78-9228-197E94BCF51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20" name="TextBox 73">
          <a:extLst>
            <a:ext uri="{FF2B5EF4-FFF2-40B4-BE49-F238E27FC236}">
              <a16:creationId xmlns:a16="http://schemas.microsoft.com/office/drawing/2014/main" id="{C4FA274F-5951-4A76-9A7C-0C6E9853151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21" name="TextBox 73">
          <a:extLst>
            <a:ext uri="{FF2B5EF4-FFF2-40B4-BE49-F238E27FC236}">
              <a16:creationId xmlns:a16="http://schemas.microsoft.com/office/drawing/2014/main" id="{AFCE40ED-0B26-47E0-A323-603E0B93259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22" name="TextBox 73">
          <a:extLst>
            <a:ext uri="{FF2B5EF4-FFF2-40B4-BE49-F238E27FC236}">
              <a16:creationId xmlns:a16="http://schemas.microsoft.com/office/drawing/2014/main" id="{80BE78F5-5793-4065-81FE-A67758D4F36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23" name="TextBox 73">
          <a:extLst>
            <a:ext uri="{FF2B5EF4-FFF2-40B4-BE49-F238E27FC236}">
              <a16:creationId xmlns:a16="http://schemas.microsoft.com/office/drawing/2014/main" id="{0A189AFA-9FBC-4394-B6C2-2A96FC6FED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24" name="TextBox 73">
          <a:extLst>
            <a:ext uri="{FF2B5EF4-FFF2-40B4-BE49-F238E27FC236}">
              <a16:creationId xmlns:a16="http://schemas.microsoft.com/office/drawing/2014/main" id="{2731E1C9-27C8-4A63-82F2-54E7E9D0934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25" name="TextBox 73">
          <a:extLst>
            <a:ext uri="{FF2B5EF4-FFF2-40B4-BE49-F238E27FC236}">
              <a16:creationId xmlns:a16="http://schemas.microsoft.com/office/drawing/2014/main" id="{F688D44D-8E63-40B6-8F12-C6236BF1E3D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26" name="TextBox 73">
          <a:extLst>
            <a:ext uri="{FF2B5EF4-FFF2-40B4-BE49-F238E27FC236}">
              <a16:creationId xmlns:a16="http://schemas.microsoft.com/office/drawing/2014/main" id="{DF1BF4BE-3663-4FE4-B2AF-238A4946E5D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27" name="TextBox 73">
          <a:extLst>
            <a:ext uri="{FF2B5EF4-FFF2-40B4-BE49-F238E27FC236}">
              <a16:creationId xmlns:a16="http://schemas.microsoft.com/office/drawing/2014/main" id="{31869333-C51B-49F3-8FCB-3DBF638731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28" name="TextBox 73">
          <a:extLst>
            <a:ext uri="{FF2B5EF4-FFF2-40B4-BE49-F238E27FC236}">
              <a16:creationId xmlns:a16="http://schemas.microsoft.com/office/drawing/2014/main" id="{1929E641-5DD6-4056-A3EB-681293C618C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29" name="TextBox 73">
          <a:extLst>
            <a:ext uri="{FF2B5EF4-FFF2-40B4-BE49-F238E27FC236}">
              <a16:creationId xmlns:a16="http://schemas.microsoft.com/office/drawing/2014/main" id="{CEC6D618-2C8D-4DBD-A904-991F724FBF2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30" name="TextBox 73">
          <a:extLst>
            <a:ext uri="{FF2B5EF4-FFF2-40B4-BE49-F238E27FC236}">
              <a16:creationId xmlns:a16="http://schemas.microsoft.com/office/drawing/2014/main" id="{40DE919E-DA94-41F7-BCBA-5E3AA9AC61D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31" name="TextBox 73">
          <a:extLst>
            <a:ext uri="{FF2B5EF4-FFF2-40B4-BE49-F238E27FC236}">
              <a16:creationId xmlns:a16="http://schemas.microsoft.com/office/drawing/2014/main" id="{E767D2E1-EE46-440A-818A-A2A75B86715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32" name="TextBox 73">
          <a:extLst>
            <a:ext uri="{FF2B5EF4-FFF2-40B4-BE49-F238E27FC236}">
              <a16:creationId xmlns:a16="http://schemas.microsoft.com/office/drawing/2014/main" id="{24CB403A-540A-49CC-A3FE-145F7642E17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33" name="TextBox 73">
          <a:extLst>
            <a:ext uri="{FF2B5EF4-FFF2-40B4-BE49-F238E27FC236}">
              <a16:creationId xmlns:a16="http://schemas.microsoft.com/office/drawing/2014/main" id="{AAFE681B-1F2B-4C2C-9257-179AAB96B97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34" name="TextBox 73">
          <a:extLst>
            <a:ext uri="{FF2B5EF4-FFF2-40B4-BE49-F238E27FC236}">
              <a16:creationId xmlns:a16="http://schemas.microsoft.com/office/drawing/2014/main" id="{81B9F52E-F4E9-4F93-805D-DC610824921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35" name="TextBox 73">
          <a:extLst>
            <a:ext uri="{FF2B5EF4-FFF2-40B4-BE49-F238E27FC236}">
              <a16:creationId xmlns:a16="http://schemas.microsoft.com/office/drawing/2014/main" id="{6F4D1B90-413C-4E92-AA17-A66D553DBB9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36" name="TextBox 73">
          <a:extLst>
            <a:ext uri="{FF2B5EF4-FFF2-40B4-BE49-F238E27FC236}">
              <a16:creationId xmlns:a16="http://schemas.microsoft.com/office/drawing/2014/main" id="{F659085A-64FA-4D9E-B354-BAE3770C559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137" name="TextBox 73">
          <a:extLst>
            <a:ext uri="{FF2B5EF4-FFF2-40B4-BE49-F238E27FC236}">
              <a16:creationId xmlns:a16="http://schemas.microsoft.com/office/drawing/2014/main" id="{AFD2D6D7-3B88-424D-8597-6A1611C6B7B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2138" name="TextBox 73">
          <a:extLst>
            <a:ext uri="{FF2B5EF4-FFF2-40B4-BE49-F238E27FC236}">
              <a16:creationId xmlns:a16="http://schemas.microsoft.com/office/drawing/2014/main" id="{C94EBAD8-A536-412B-B4EA-20B4D499C421}"/>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2139" name="TextBox 73">
          <a:extLst>
            <a:ext uri="{FF2B5EF4-FFF2-40B4-BE49-F238E27FC236}">
              <a16:creationId xmlns:a16="http://schemas.microsoft.com/office/drawing/2014/main" id="{238481BE-802E-445A-9362-41819E0D3B87}"/>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2140" name="TextBox 73">
          <a:extLst>
            <a:ext uri="{FF2B5EF4-FFF2-40B4-BE49-F238E27FC236}">
              <a16:creationId xmlns:a16="http://schemas.microsoft.com/office/drawing/2014/main" id="{9388696B-1AA8-4728-8178-9C1DC8C6A15B}"/>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2141" name="TextBox 73">
          <a:extLst>
            <a:ext uri="{FF2B5EF4-FFF2-40B4-BE49-F238E27FC236}">
              <a16:creationId xmlns:a16="http://schemas.microsoft.com/office/drawing/2014/main" id="{89D9CE42-0C61-40A2-A27D-FE9ED0954D14}"/>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2142" name="TextBox 73">
          <a:extLst>
            <a:ext uri="{FF2B5EF4-FFF2-40B4-BE49-F238E27FC236}">
              <a16:creationId xmlns:a16="http://schemas.microsoft.com/office/drawing/2014/main" id="{82AF7D6E-D196-4521-AACF-ABD05924D4E2}"/>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2143" name="TextBox 73">
          <a:extLst>
            <a:ext uri="{FF2B5EF4-FFF2-40B4-BE49-F238E27FC236}">
              <a16:creationId xmlns:a16="http://schemas.microsoft.com/office/drawing/2014/main" id="{15DAE9A7-11A5-4758-BCEB-5FAF33EA0CA8}"/>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2144" name="TextBox 73">
          <a:extLst>
            <a:ext uri="{FF2B5EF4-FFF2-40B4-BE49-F238E27FC236}">
              <a16:creationId xmlns:a16="http://schemas.microsoft.com/office/drawing/2014/main" id="{346EB6C3-5E86-44D7-8F60-C377E196A791}"/>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2145" name="TextBox 73">
          <a:extLst>
            <a:ext uri="{FF2B5EF4-FFF2-40B4-BE49-F238E27FC236}">
              <a16:creationId xmlns:a16="http://schemas.microsoft.com/office/drawing/2014/main" id="{49AE25FA-7793-49B1-94C3-39BBA8304DD1}"/>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2146" name="TextBox 73">
          <a:extLst>
            <a:ext uri="{FF2B5EF4-FFF2-40B4-BE49-F238E27FC236}">
              <a16:creationId xmlns:a16="http://schemas.microsoft.com/office/drawing/2014/main" id="{23851CFD-2FB5-4430-BBA8-3C9EC13D9E37}"/>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2147" name="TextBox 73">
          <a:extLst>
            <a:ext uri="{FF2B5EF4-FFF2-40B4-BE49-F238E27FC236}">
              <a16:creationId xmlns:a16="http://schemas.microsoft.com/office/drawing/2014/main" id="{17D1B2EC-6D6B-40C6-BD5C-B2F02BA4D2A4}"/>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2148" name="TextBox 73">
          <a:extLst>
            <a:ext uri="{FF2B5EF4-FFF2-40B4-BE49-F238E27FC236}">
              <a16:creationId xmlns:a16="http://schemas.microsoft.com/office/drawing/2014/main" id="{D9B60F9F-DE08-4C56-8B36-AED4F58802BF}"/>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2149" name="TextBox 73">
          <a:extLst>
            <a:ext uri="{FF2B5EF4-FFF2-40B4-BE49-F238E27FC236}">
              <a16:creationId xmlns:a16="http://schemas.microsoft.com/office/drawing/2014/main" id="{FFF3D6A9-E623-4270-84B8-36557F2231BA}"/>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2150" name="TextBox 73">
          <a:extLst>
            <a:ext uri="{FF2B5EF4-FFF2-40B4-BE49-F238E27FC236}">
              <a16:creationId xmlns:a16="http://schemas.microsoft.com/office/drawing/2014/main" id="{C72B1482-57F4-4365-BD6B-63B01915ABC3}"/>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2151" name="TextBox 73">
          <a:extLst>
            <a:ext uri="{FF2B5EF4-FFF2-40B4-BE49-F238E27FC236}">
              <a16:creationId xmlns:a16="http://schemas.microsoft.com/office/drawing/2014/main" id="{48D6CA74-60A3-4459-A4AB-313DEC5EFF32}"/>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2152" name="TextBox 73">
          <a:extLst>
            <a:ext uri="{FF2B5EF4-FFF2-40B4-BE49-F238E27FC236}">
              <a16:creationId xmlns:a16="http://schemas.microsoft.com/office/drawing/2014/main" id="{38A7F5F1-C9E0-4BBA-9F2B-020CBE2BE475}"/>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2153" name="TextBox 73">
          <a:extLst>
            <a:ext uri="{FF2B5EF4-FFF2-40B4-BE49-F238E27FC236}">
              <a16:creationId xmlns:a16="http://schemas.microsoft.com/office/drawing/2014/main" id="{D00F6592-9C51-42F7-BBCD-2A446C47A0F6}"/>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2154" name="TextBox 73">
          <a:extLst>
            <a:ext uri="{FF2B5EF4-FFF2-40B4-BE49-F238E27FC236}">
              <a16:creationId xmlns:a16="http://schemas.microsoft.com/office/drawing/2014/main" id="{4B48C1FA-E7FA-4FAA-8BFD-95B1C37CC065}"/>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2155" name="TextBox 73">
          <a:extLst>
            <a:ext uri="{FF2B5EF4-FFF2-40B4-BE49-F238E27FC236}">
              <a16:creationId xmlns:a16="http://schemas.microsoft.com/office/drawing/2014/main" id="{BE760FB0-0479-4300-B0C5-07BDF3ACABE9}"/>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2156" name="TextBox 73">
          <a:extLst>
            <a:ext uri="{FF2B5EF4-FFF2-40B4-BE49-F238E27FC236}">
              <a16:creationId xmlns:a16="http://schemas.microsoft.com/office/drawing/2014/main" id="{D9D943AB-5A1F-407A-914C-0288C6C92D18}"/>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2157" name="TextBox 73">
          <a:extLst>
            <a:ext uri="{FF2B5EF4-FFF2-40B4-BE49-F238E27FC236}">
              <a16:creationId xmlns:a16="http://schemas.microsoft.com/office/drawing/2014/main" id="{CC7261C9-BCF9-497A-8A67-820108F85C69}"/>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2158" name="TextBox 73">
          <a:extLst>
            <a:ext uri="{FF2B5EF4-FFF2-40B4-BE49-F238E27FC236}">
              <a16:creationId xmlns:a16="http://schemas.microsoft.com/office/drawing/2014/main" id="{01B9AF29-36A7-4150-A76F-7044D59C3E59}"/>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2159" name="TextBox 73">
          <a:extLst>
            <a:ext uri="{FF2B5EF4-FFF2-40B4-BE49-F238E27FC236}">
              <a16:creationId xmlns:a16="http://schemas.microsoft.com/office/drawing/2014/main" id="{161937C9-E5EB-414A-BFE8-AA0D470E26B2}"/>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2160" name="TextBox 73">
          <a:extLst>
            <a:ext uri="{FF2B5EF4-FFF2-40B4-BE49-F238E27FC236}">
              <a16:creationId xmlns:a16="http://schemas.microsoft.com/office/drawing/2014/main" id="{32282AEF-3C14-4DAE-99A1-358248C7A16D}"/>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2161" name="TextBox 73">
          <a:extLst>
            <a:ext uri="{FF2B5EF4-FFF2-40B4-BE49-F238E27FC236}">
              <a16:creationId xmlns:a16="http://schemas.microsoft.com/office/drawing/2014/main" id="{F35061CA-472B-482C-9D8D-EF7B147E8A03}"/>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162" name="TextBox 73">
          <a:extLst>
            <a:ext uri="{FF2B5EF4-FFF2-40B4-BE49-F238E27FC236}">
              <a16:creationId xmlns:a16="http://schemas.microsoft.com/office/drawing/2014/main" id="{36591CA8-E96C-4AF9-A92A-C1E65299675C}"/>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163" name="TextBox 73">
          <a:extLst>
            <a:ext uri="{FF2B5EF4-FFF2-40B4-BE49-F238E27FC236}">
              <a16:creationId xmlns:a16="http://schemas.microsoft.com/office/drawing/2014/main" id="{6B4676A9-FDCC-426A-9708-BBFBA613BFC0}"/>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164" name="TextBox 73">
          <a:extLst>
            <a:ext uri="{FF2B5EF4-FFF2-40B4-BE49-F238E27FC236}">
              <a16:creationId xmlns:a16="http://schemas.microsoft.com/office/drawing/2014/main" id="{F8D2F883-2065-4FF7-819A-4BC9C6A003CF}"/>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165" name="TextBox 73">
          <a:extLst>
            <a:ext uri="{FF2B5EF4-FFF2-40B4-BE49-F238E27FC236}">
              <a16:creationId xmlns:a16="http://schemas.microsoft.com/office/drawing/2014/main" id="{6E1B9F1E-9286-4F67-9171-BB4CEEFD41B4}"/>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166" name="TextBox 73">
          <a:extLst>
            <a:ext uri="{FF2B5EF4-FFF2-40B4-BE49-F238E27FC236}">
              <a16:creationId xmlns:a16="http://schemas.microsoft.com/office/drawing/2014/main" id="{B3802FDC-FF1D-46B4-9344-A463BAE53BFE}"/>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167" name="TextBox 73">
          <a:extLst>
            <a:ext uri="{FF2B5EF4-FFF2-40B4-BE49-F238E27FC236}">
              <a16:creationId xmlns:a16="http://schemas.microsoft.com/office/drawing/2014/main" id="{6E565B5A-A8FE-47FC-8D31-FA932C74272D}"/>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168" name="TextBox 73">
          <a:extLst>
            <a:ext uri="{FF2B5EF4-FFF2-40B4-BE49-F238E27FC236}">
              <a16:creationId xmlns:a16="http://schemas.microsoft.com/office/drawing/2014/main" id="{0974F136-3439-46CD-81D9-FD278988407E}"/>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169" name="TextBox 73">
          <a:extLst>
            <a:ext uri="{FF2B5EF4-FFF2-40B4-BE49-F238E27FC236}">
              <a16:creationId xmlns:a16="http://schemas.microsoft.com/office/drawing/2014/main" id="{E494519A-328B-4E56-893E-D761AB663207}"/>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170" name="TextBox 73">
          <a:extLst>
            <a:ext uri="{FF2B5EF4-FFF2-40B4-BE49-F238E27FC236}">
              <a16:creationId xmlns:a16="http://schemas.microsoft.com/office/drawing/2014/main" id="{26A9EBEB-7792-4B73-8C6A-224F76A9CE38}"/>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171" name="TextBox 73">
          <a:extLst>
            <a:ext uri="{FF2B5EF4-FFF2-40B4-BE49-F238E27FC236}">
              <a16:creationId xmlns:a16="http://schemas.microsoft.com/office/drawing/2014/main" id="{33D8393A-C2DE-4879-918A-538BD20594EC}"/>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172" name="TextBox 73">
          <a:extLst>
            <a:ext uri="{FF2B5EF4-FFF2-40B4-BE49-F238E27FC236}">
              <a16:creationId xmlns:a16="http://schemas.microsoft.com/office/drawing/2014/main" id="{4BFA182F-B51A-4747-B1B7-FA3AC8395111}"/>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173" name="TextBox 73">
          <a:extLst>
            <a:ext uri="{FF2B5EF4-FFF2-40B4-BE49-F238E27FC236}">
              <a16:creationId xmlns:a16="http://schemas.microsoft.com/office/drawing/2014/main" id="{0F7AEB33-5A23-48B3-AE59-61BAFCC5DA85}"/>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174" name="TextBox 73">
          <a:extLst>
            <a:ext uri="{FF2B5EF4-FFF2-40B4-BE49-F238E27FC236}">
              <a16:creationId xmlns:a16="http://schemas.microsoft.com/office/drawing/2014/main" id="{7C49CC85-6701-47AA-BD07-5CB8BE404B98}"/>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175" name="TextBox 73">
          <a:extLst>
            <a:ext uri="{FF2B5EF4-FFF2-40B4-BE49-F238E27FC236}">
              <a16:creationId xmlns:a16="http://schemas.microsoft.com/office/drawing/2014/main" id="{12C34CC2-8BB7-40D0-A2B4-343F2A7346BB}"/>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176" name="TextBox 73">
          <a:extLst>
            <a:ext uri="{FF2B5EF4-FFF2-40B4-BE49-F238E27FC236}">
              <a16:creationId xmlns:a16="http://schemas.microsoft.com/office/drawing/2014/main" id="{68CC32A4-F53A-4DBF-96F0-198A8C83E30C}"/>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177" name="TextBox 73">
          <a:extLst>
            <a:ext uri="{FF2B5EF4-FFF2-40B4-BE49-F238E27FC236}">
              <a16:creationId xmlns:a16="http://schemas.microsoft.com/office/drawing/2014/main" id="{D7DACCAA-3227-44DC-9D98-750309A3FC3F}"/>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178" name="TextBox 73">
          <a:extLst>
            <a:ext uri="{FF2B5EF4-FFF2-40B4-BE49-F238E27FC236}">
              <a16:creationId xmlns:a16="http://schemas.microsoft.com/office/drawing/2014/main" id="{3FDE66BC-1DC9-4667-B30D-DCC0E42EEA40}"/>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179" name="TextBox 73">
          <a:extLst>
            <a:ext uri="{FF2B5EF4-FFF2-40B4-BE49-F238E27FC236}">
              <a16:creationId xmlns:a16="http://schemas.microsoft.com/office/drawing/2014/main" id="{5E4ECEB4-4642-4F91-B093-90246D054360}"/>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180" name="TextBox 73">
          <a:extLst>
            <a:ext uri="{FF2B5EF4-FFF2-40B4-BE49-F238E27FC236}">
              <a16:creationId xmlns:a16="http://schemas.microsoft.com/office/drawing/2014/main" id="{0126F0D9-8696-4240-8B8B-D0689C5E5B7F}"/>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181" name="TextBox 73">
          <a:extLst>
            <a:ext uri="{FF2B5EF4-FFF2-40B4-BE49-F238E27FC236}">
              <a16:creationId xmlns:a16="http://schemas.microsoft.com/office/drawing/2014/main" id="{512D6958-625A-4E3E-BB58-23EBE7F369C9}"/>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182" name="TextBox 73">
          <a:extLst>
            <a:ext uri="{FF2B5EF4-FFF2-40B4-BE49-F238E27FC236}">
              <a16:creationId xmlns:a16="http://schemas.microsoft.com/office/drawing/2014/main" id="{D7046BFE-17DF-4AB4-8AF2-F667B85A5E65}"/>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183" name="TextBox 73">
          <a:extLst>
            <a:ext uri="{FF2B5EF4-FFF2-40B4-BE49-F238E27FC236}">
              <a16:creationId xmlns:a16="http://schemas.microsoft.com/office/drawing/2014/main" id="{D8B0C1AE-82CD-4CE2-A39F-8DCEC0FF59C5}"/>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184" name="TextBox 73">
          <a:extLst>
            <a:ext uri="{FF2B5EF4-FFF2-40B4-BE49-F238E27FC236}">
              <a16:creationId xmlns:a16="http://schemas.microsoft.com/office/drawing/2014/main" id="{279FECCB-2F85-48F8-8A25-69A028F87712}"/>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185" name="TextBox 73">
          <a:extLst>
            <a:ext uri="{FF2B5EF4-FFF2-40B4-BE49-F238E27FC236}">
              <a16:creationId xmlns:a16="http://schemas.microsoft.com/office/drawing/2014/main" id="{E513310E-0121-4D0F-BACC-E95FD867FC69}"/>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186" name="TextBox 73">
          <a:extLst>
            <a:ext uri="{FF2B5EF4-FFF2-40B4-BE49-F238E27FC236}">
              <a16:creationId xmlns:a16="http://schemas.microsoft.com/office/drawing/2014/main" id="{31467418-E621-4047-8A26-E7487B27FAC9}"/>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187" name="TextBox 73">
          <a:extLst>
            <a:ext uri="{FF2B5EF4-FFF2-40B4-BE49-F238E27FC236}">
              <a16:creationId xmlns:a16="http://schemas.microsoft.com/office/drawing/2014/main" id="{2B8F7784-1D51-4734-93DB-01021F663FD3}"/>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188" name="TextBox 73">
          <a:extLst>
            <a:ext uri="{FF2B5EF4-FFF2-40B4-BE49-F238E27FC236}">
              <a16:creationId xmlns:a16="http://schemas.microsoft.com/office/drawing/2014/main" id="{62FDE705-669B-4958-9B25-9375E9118AEA}"/>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189" name="TextBox 73">
          <a:extLst>
            <a:ext uri="{FF2B5EF4-FFF2-40B4-BE49-F238E27FC236}">
              <a16:creationId xmlns:a16="http://schemas.microsoft.com/office/drawing/2014/main" id="{ACCC9422-6802-405D-ABA5-3B430DA8A153}"/>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190" name="TextBox 73">
          <a:extLst>
            <a:ext uri="{FF2B5EF4-FFF2-40B4-BE49-F238E27FC236}">
              <a16:creationId xmlns:a16="http://schemas.microsoft.com/office/drawing/2014/main" id="{1DB3770E-8CD6-4738-8C1C-EC75FCAAC415}"/>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191" name="TextBox 73">
          <a:extLst>
            <a:ext uri="{FF2B5EF4-FFF2-40B4-BE49-F238E27FC236}">
              <a16:creationId xmlns:a16="http://schemas.microsoft.com/office/drawing/2014/main" id="{F3F60E01-E525-4A35-8BF5-AA60E825F0D6}"/>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192" name="TextBox 73">
          <a:extLst>
            <a:ext uri="{FF2B5EF4-FFF2-40B4-BE49-F238E27FC236}">
              <a16:creationId xmlns:a16="http://schemas.microsoft.com/office/drawing/2014/main" id="{8CB81062-6AC8-4568-950C-061A80A56D4E}"/>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193" name="TextBox 73">
          <a:extLst>
            <a:ext uri="{FF2B5EF4-FFF2-40B4-BE49-F238E27FC236}">
              <a16:creationId xmlns:a16="http://schemas.microsoft.com/office/drawing/2014/main" id="{8C05274E-0776-49ED-9FE1-DB3CF05C768E}"/>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2194" name="TextBox 73">
          <a:extLst>
            <a:ext uri="{FF2B5EF4-FFF2-40B4-BE49-F238E27FC236}">
              <a16:creationId xmlns:a16="http://schemas.microsoft.com/office/drawing/2014/main" id="{F7313662-A283-4410-8DB7-4BD54D1A2FC8}"/>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2195" name="TextBox 73">
          <a:extLst>
            <a:ext uri="{FF2B5EF4-FFF2-40B4-BE49-F238E27FC236}">
              <a16:creationId xmlns:a16="http://schemas.microsoft.com/office/drawing/2014/main" id="{BD78CF74-C8E3-4AF2-95D4-DDB61D1B9365}"/>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2196" name="TextBox 73">
          <a:extLst>
            <a:ext uri="{FF2B5EF4-FFF2-40B4-BE49-F238E27FC236}">
              <a16:creationId xmlns:a16="http://schemas.microsoft.com/office/drawing/2014/main" id="{ED18853D-95EB-420A-9142-E675111AB18F}"/>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2197" name="TextBox 73">
          <a:extLst>
            <a:ext uri="{FF2B5EF4-FFF2-40B4-BE49-F238E27FC236}">
              <a16:creationId xmlns:a16="http://schemas.microsoft.com/office/drawing/2014/main" id="{02497483-A2D7-4998-8C41-7672BD251879}"/>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2198" name="TextBox 73">
          <a:extLst>
            <a:ext uri="{FF2B5EF4-FFF2-40B4-BE49-F238E27FC236}">
              <a16:creationId xmlns:a16="http://schemas.microsoft.com/office/drawing/2014/main" id="{AA48A54E-C167-4484-8A3B-3034CC69846F}"/>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2199" name="TextBox 73">
          <a:extLst>
            <a:ext uri="{FF2B5EF4-FFF2-40B4-BE49-F238E27FC236}">
              <a16:creationId xmlns:a16="http://schemas.microsoft.com/office/drawing/2014/main" id="{3E1565CD-806E-4280-838D-B961DF71A10E}"/>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2200" name="TextBox 73">
          <a:extLst>
            <a:ext uri="{FF2B5EF4-FFF2-40B4-BE49-F238E27FC236}">
              <a16:creationId xmlns:a16="http://schemas.microsoft.com/office/drawing/2014/main" id="{1C6DC8A7-2398-4B37-BD2E-728F3181CCE9}"/>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2201" name="TextBox 73">
          <a:extLst>
            <a:ext uri="{FF2B5EF4-FFF2-40B4-BE49-F238E27FC236}">
              <a16:creationId xmlns:a16="http://schemas.microsoft.com/office/drawing/2014/main" id="{4AC519F0-F5CA-4E4D-854D-08C9D4B15FDE}"/>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202" name="TextBox 73">
          <a:extLst>
            <a:ext uri="{FF2B5EF4-FFF2-40B4-BE49-F238E27FC236}">
              <a16:creationId xmlns:a16="http://schemas.microsoft.com/office/drawing/2014/main" id="{08802E3C-6725-4C5B-9BB3-9A3ABDA3DE91}"/>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203" name="TextBox 73">
          <a:extLst>
            <a:ext uri="{FF2B5EF4-FFF2-40B4-BE49-F238E27FC236}">
              <a16:creationId xmlns:a16="http://schemas.microsoft.com/office/drawing/2014/main" id="{5036180C-7C7F-423C-93D5-54F19F2948D3}"/>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204" name="TextBox 73">
          <a:extLst>
            <a:ext uri="{FF2B5EF4-FFF2-40B4-BE49-F238E27FC236}">
              <a16:creationId xmlns:a16="http://schemas.microsoft.com/office/drawing/2014/main" id="{734F29BD-CF2D-436D-836B-DB3C65020701}"/>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205" name="TextBox 73">
          <a:extLst>
            <a:ext uri="{FF2B5EF4-FFF2-40B4-BE49-F238E27FC236}">
              <a16:creationId xmlns:a16="http://schemas.microsoft.com/office/drawing/2014/main" id="{261AE763-F6E9-4CE8-AD7B-CA730048BAEE}"/>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206" name="TextBox 73">
          <a:extLst>
            <a:ext uri="{FF2B5EF4-FFF2-40B4-BE49-F238E27FC236}">
              <a16:creationId xmlns:a16="http://schemas.microsoft.com/office/drawing/2014/main" id="{57914A81-F1B2-44E7-A8AD-2ABF3EBB7E53}"/>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207" name="TextBox 73">
          <a:extLst>
            <a:ext uri="{FF2B5EF4-FFF2-40B4-BE49-F238E27FC236}">
              <a16:creationId xmlns:a16="http://schemas.microsoft.com/office/drawing/2014/main" id="{74FF67F9-0BAE-4AEC-A1ED-433BAB2DD039}"/>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208" name="TextBox 73">
          <a:extLst>
            <a:ext uri="{FF2B5EF4-FFF2-40B4-BE49-F238E27FC236}">
              <a16:creationId xmlns:a16="http://schemas.microsoft.com/office/drawing/2014/main" id="{7732A916-9921-44F9-9341-5C46D856C8F8}"/>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209" name="TextBox 73">
          <a:extLst>
            <a:ext uri="{FF2B5EF4-FFF2-40B4-BE49-F238E27FC236}">
              <a16:creationId xmlns:a16="http://schemas.microsoft.com/office/drawing/2014/main" id="{2031FF3C-0578-4A03-8F1A-D61DD5C6DEA5}"/>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10" name="TextBox 73">
          <a:extLst>
            <a:ext uri="{FF2B5EF4-FFF2-40B4-BE49-F238E27FC236}">
              <a16:creationId xmlns:a16="http://schemas.microsoft.com/office/drawing/2014/main" id="{9FA2900B-E928-4C00-8DEC-75B0E2BA31B3}"/>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11" name="TextBox 73">
          <a:extLst>
            <a:ext uri="{FF2B5EF4-FFF2-40B4-BE49-F238E27FC236}">
              <a16:creationId xmlns:a16="http://schemas.microsoft.com/office/drawing/2014/main" id="{CB0CE2AD-8CAE-4FB7-94F1-EA486D670660}"/>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12" name="TextBox 73">
          <a:extLst>
            <a:ext uri="{FF2B5EF4-FFF2-40B4-BE49-F238E27FC236}">
              <a16:creationId xmlns:a16="http://schemas.microsoft.com/office/drawing/2014/main" id="{26DB4677-7BA9-4D7B-94F8-B65551B7CC89}"/>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13" name="TextBox 73">
          <a:extLst>
            <a:ext uri="{FF2B5EF4-FFF2-40B4-BE49-F238E27FC236}">
              <a16:creationId xmlns:a16="http://schemas.microsoft.com/office/drawing/2014/main" id="{D37F9CFE-E30C-4EBF-8B26-3E71CAAA9866}"/>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14" name="TextBox 73">
          <a:extLst>
            <a:ext uri="{FF2B5EF4-FFF2-40B4-BE49-F238E27FC236}">
              <a16:creationId xmlns:a16="http://schemas.microsoft.com/office/drawing/2014/main" id="{814FB86B-130A-4339-9A7B-08CF26FCD3A6}"/>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15" name="TextBox 73">
          <a:extLst>
            <a:ext uri="{FF2B5EF4-FFF2-40B4-BE49-F238E27FC236}">
              <a16:creationId xmlns:a16="http://schemas.microsoft.com/office/drawing/2014/main" id="{4EB61CD9-F13B-41FB-B398-BC36554B25A9}"/>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16" name="TextBox 73">
          <a:extLst>
            <a:ext uri="{FF2B5EF4-FFF2-40B4-BE49-F238E27FC236}">
              <a16:creationId xmlns:a16="http://schemas.microsoft.com/office/drawing/2014/main" id="{826054C4-B1F7-45E6-BC01-D333E767BE3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17" name="TextBox 73">
          <a:extLst>
            <a:ext uri="{FF2B5EF4-FFF2-40B4-BE49-F238E27FC236}">
              <a16:creationId xmlns:a16="http://schemas.microsoft.com/office/drawing/2014/main" id="{531B3E2E-BA6B-4522-BABC-AA7C8B0F4956}"/>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18" name="TextBox 73">
          <a:extLst>
            <a:ext uri="{FF2B5EF4-FFF2-40B4-BE49-F238E27FC236}">
              <a16:creationId xmlns:a16="http://schemas.microsoft.com/office/drawing/2014/main" id="{3F03204F-8E8E-40AD-BB2B-46983DDE677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19" name="TextBox 73">
          <a:extLst>
            <a:ext uri="{FF2B5EF4-FFF2-40B4-BE49-F238E27FC236}">
              <a16:creationId xmlns:a16="http://schemas.microsoft.com/office/drawing/2014/main" id="{4EA2A719-2B25-4E07-8CCE-E4C3BF189519}"/>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20" name="TextBox 73">
          <a:extLst>
            <a:ext uri="{FF2B5EF4-FFF2-40B4-BE49-F238E27FC236}">
              <a16:creationId xmlns:a16="http://schemas.microsoft.com/office/drawing/2014/main" id="{C597DCE5-526C-4F27-AFD4-479203A752D0}"/>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21" name="TextBox 73">
          <a:extLst>
            <a:ext uri="{FF2B5EF4-FFF2-40B4-BE49-F238E27FC236}">
              <a16:creationId xmlns:a16="http://schemas.microsoft.com/office/drawing/2014/main" id="{AD88A72A-65D4-4919-955E-80E997D8F189}"/>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22" name="TextBox 73">
          <a:extLst>
            <a:ext uri="{FF2B5EF4-FFF2-40B4-BE49-F238E27FC236}">
              <a16:creationId xmlns:a16="http://schemas.microsoft.com/office/drawing/2014/main" id="{62FD416A-E36D-467E-9AFF-71B60A798805}"/>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23" name="TextBox 73">
          <a:extLst>
            <a:ext uri="{FF2B5EF4-FFF2-40B4-BE49-F238E27FC236}">
              <a16:creationId xmlns:a16="http://schemas.microsoft.com/office/drawing/2014/main" id="{FA94ACBD-FB59-47D3-BE49-55245D36EEB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24" name="TextBox 73">
          <a:extLst>
            <a:ext uri="{FF2B5EF4-FFF2-40B4-BE49-F238E27FC236}">
              <a16:creationId xmlns:a16="http://schemas.microsoft.com/office/drawing/2014/main" id="{B529DEA9-4CE0-4695-ABF0-2CCBAF5EE63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25" name="TextBox 73">
          <a:extLst>
            <a:ext uri="{FF2B5EF4-FFF2-40B4-BE49-F238E27FC236}">
              <a16:creationId xmlns:a16="http://schemas.microsoft.com/office/drawing/2014/main" id="{41037639-65B1-4878-A420-E8EDF4581AA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26" name="TextBox 73">
          <a:extLst>
            <a:ext uri="{FF2B5EF4-FFF2-40B4-BE49-F238E27FC236}">
              <a16:creationId xmlns:a16="http://schemas.microsoft.com/office/drawing/2014/main" id="{4443A355-75D8-43C2-A793-9A7AA43DAF9F}"/>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27" name="TextBox 73">
          <a:extLst>
            <a:ext uri="{FF2B5EF4-FFF2-40B4-BE49-F238E27FC236}">
              <a16:creationId xmlns:a16="http://schemas.microsoft.com/office/drawing/2014/main" id="{9E187378-77B7-4DD9-8565-0A5490AF8127}"/>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28" name="TextBox 73">
          <a:extLst>
            <a:ext uri="{FF2B5EF4-FFF2-40B4-BE49-F238E27FC236}">
              <a16:creationId xmlns:a16="http://schemas.microsoft.com/office/drawing/2014/main" id="{1FB0DED0-C07B-4BB3-A2C9-6C981E955A3C}"/>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29" name="TextBox 73">
          <a:extLst>
            <a:ext uri="{FF2B5EF4-FFF2-40B4-BE49-F238E27FC236}">
              <a16:creationId xmlns:a16="http://schemas.microsoft.com/office/drawing/2014/main" id="{D86501A2-8346-433A-8592-9757736AC2F5}"/>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30" name="TextBox 73">
          <a:extLst>
            <a:ext uri="{FF2B5EF4-FFF2-40B4-BE49-F238E27FC236}">
              <a16:creationId xmlns:a16="http://schemas.microsoft.com/office/drawing/2014/main" id="{B6E2209F-163B-4112-87DE-4C42BC925F2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31" name="TextBox 73">
          <a:extLst>
            <a:ext uri="{FF2B5EF4-FFF2-40B4-BE49-F238E27FC236}">
              <a16:creationId xmlns:a16="http://schemas.microsoft.com/office/drawing/2014/main" id="{A56B809C-AFED-42F5-85A8-83B5E33E8D7F}"/>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32" name="TextBox 73">
          <a:extLst>
            <a:ext uri="{FF2B5EF4-FFF2-40B4-BE49-F238E27FC236}">
              <a16:creationId xmlns:a16="http://schemas.microsoft.com/office/drawing/2014/main" id="{9F71D146-E4D3-4623-AFD9-611100046E4E}"/>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33" name="TextBox 73">
          <a:extLst>
            <a:ext uri="{FF2B5EF4-FFF2-40B4-BE49-F238E27FC236}">
              <a16:creationId xmlns:a16="http://schemas.microsoft.com/office/drawing/2014/main" id="{8C36DE17-98B0-491A-A831-E3267437069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34" name="TextBox 73">
          <a:extLst>
            <a:ext uri="{FF2B5EF4-FFF2-40B4-BE49-F238E27FC236}">
              <a16:creationId xmlns:a16="http://schemas.microsoft.com/office/drawing/2014/main" id="{B51F5366-330C-41FB-83E0-B0AF3FAB1D9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35" name="TextBox 73">
          <a:extLst>
            <a:ext uri="{FF2B5EF4-FFF2-40B4-BE49-F238E27FC236}">
              <a16:creationId xmlns:a16="http://schemas.microsoft.com/office/drawing/2014/main" id="{A3E621A6-12C4-4499-A76B-B1F6D1829091}"/>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36" name="TextBox 73">
          <a:extLst>
            <a:ext uri="{FF2B5EF4-FFF2-40B4-BE49-F238E27FC236}">
              <a16:creationId xmlns:a16="http://schemas.microsoft.com/office/drawing/2014/main" id="{AC7A3D70-FFC8-494B-AFEE-21DAA0E9F4E1}"/>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37" name="TextBox 73">
          <a:extLst>
            <a:ext uri="{FF2B5EF4-FFF2-40B4-BE49-F238E27FC236}">
              <a16:creationId xmlns:a16="http://schemas.microsoft.com/office/drawing/2014/main" id="{452D21E5-DD62-40FF-8834-17B1A305D280}"/>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38" name="TextBox 73">
          <a:extLst>
            <a:ext uri="{FF2B5EF4-FFF2-40B4-BE49-F238E27FC236}">
              <a16:creationId xmlns:a16="http://schemas.microsoft.com/office/drawing/2014/main" id="{6FEC3DC1-D826-4711-A6DB-EDD1E17E2B5D}"/>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39" name="TextBox 73">
          <a:extLst>
            <a:ext uri="{FF2B5EF4-FFF2-40B4-BE49-F238E27FC236}">
              <a16:creationId xmlns:a16="http://schemas.microsoft.com/office/drawing/2014/main" id="{EB650BC7-EE4D-481B-8B73-BBD9BE68266D}"/>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40" name="TextBox 73">
          <a:extLst>
            <a:ext uri="{FF2B5EF4-FFF2-40B4-BE49-F238E27FC236}">
              <a16:creationId xmlns:a16="http://schemas.microsoft.com/office/drawing/2014/main" id="{1354A344-2FAC-4515-AFE3-EA95BFB8154A}"/>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241" name="TextBox 73">
          <a:extLst>
            <a:ext uri="{FF2B5EF4-FFF2-40B4-BE49-F238E27FC236}">
              <a16:creationId xmlns:a16="http://schemas.microsoft.com/office/drawing/2014/main" id="{06CD60C5-7559-4482-ADD1-1D8C6E6D6DAB}"/>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42" name="TextBox 73">
          <a:extLst>
            <a:ext uri="{FF2B5EF4-FFF2-40B4-BE49-F238E27FC236}">
              <a16:creationId xmlns:a16="http://schemas.microsoft.com/office/drawing/2014/main" id="{4E595017-9283-4047-AEAB-91822F35BE6F}"/>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43" name="TextBox 73">
          <a:extLst>
            <a:ext uri="{FF2B5EF4-FFF2-40B4-BE49-F238E27FC236}">
              <a16:creationId xmlns:a16="http://schemas.microsoft.com/office/drawing/2014/main" id="{47E4315A-49A2-4BD6-8945-4DB5227D891D}"/>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44" name="TextBox 73">
          <a:extLst>
            <a:ext uri="{FF2B5EF4-FFF2-40B4-BE49-F238E27FC236}">
              <a16:creationId xmlns:a16="http://schemas.microsoft.com/office/drawing/2014/main" id="{9C96B5C3-CD2C-4F26-B2BA-D19471B13F33}"/>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45" name="TextBox 73">
          <a:extLst>
            <a:ext uri="{FF2B5EF4-FFF2-40B4-BE49-F238E27FC236}">
              <a16:creationId xmlns:a16="http://schemas.microsoft.com/office/drawing/2014/main" id="{FDC745E7-038D-4C53-8E89-E8B9F63597A0}"/>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46" name="TextBox 73">
          <a:extLst>
            <a:ext uri="{FF2B5EF4-FFF2-40B4-BE49-F238E27FC236}">
              <a16:creationId xmlns:a16="http://schemas.microsoft.com/office/drawing/2014/main" id="{79E9A8CD-8C4A-4865-9343-DD782C215F3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47" name="TextBox 73">
          <a:extLst>
            <a:ext uri="{FF2B5EF4-FFF2-40B4-BE49-F238E27FC236}">
              <a16:creationId xmlns:a16="http://schemas.microsoft.com/office/drawing/2014/main" id="{F0087109-9524-4559-99A8-A9856693BE8E}"/>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48" name="TextBox 73">
          <a:extLst>
            <a:ext uri="{FF2B5EF4-FFF2-40B4-BE49-F238E27FC236}">
              <a16:creationId xmlns:a16="http://schemas.microsoft.com/office/drawing/2014/main" id="{42D72760-3CC2-4AC4-8896-D2CFD2BC4BF0}"/>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49" name="TextBox 73">
          <a:extLst>
            <a:ext uri="{FF2B5EF4-FFF2-40B4-BE49-F238E27FC236}">
              <a16:creationId xmlns:a16="http://schemas.microsoft.com/office/drawing/2014/main" id="{08A1E037-A728-4836-8DF0-23F50134A5F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50" name="TextBox 73">
          <a:extLst>
            <a:ext uri="{FF2B5EF4-FFF2-40B4-BE49-F238E27FC236}">
              <a16:creationId xmlns:a16="http://schemas.microsoft.com/office/drawing/2014/main" id="{62C3FC10-4657-4E34-A1CE-D83D2179818E}"/>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51" name="TextBox 73">
          <a:extLst>
            <a:ext uri="{FF2B5EF4-FFF2-40B4-BE49-F238E27FC236}">
              <a16:creationId xmlns:a16="http://schemas.microsoft.com/office/drawing/2014/main" id="{456A667A-693C-4EFB-B0F3-7BCC21B26432}"/>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52" name="TextBox 73">
          <a:extLst>
            <a:ext uri="{FF2B5EF4-FFF2-40B4-BE49-F238E27FC236}">
              <a16:creationId xmlns:a16="http://schemas.microsoft.com/office/drawing/2014/main" id="{C17DB5B0-EC5B-4E3E-B473-563C96D91515}"/>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53" name="TextBox 73">
          <a:extLst>
            <a:ext uri="{FF2B5EF4-FFF2-40B4-BE49-F238E27FC236}">
              <a16:creationId xmlns:a16="http://schemas.microsoft.com/office/drawing/2014/main" id="{9883C437-5C07-4EA7-A630-44EB8CB8EDBB}"/>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54" name="TextBox 73">
          <a:extLst>
            <a:ext uri="{FF2B5EF4-FFF2-40B4-BE49-F238E27FC236}">
              <a16:creationId xmlns:a16="http://schemas.microsoft.com/office/drawing/2014/main" id="{C94A5CCB-177C-4870-BFB3-6B6AEFF8581B}"/>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55" name="TextBox 73">
          <a:extLst>
            <a:ext uri="{FF2B5EF4-FFF2-40B4-BE49-F238E27FC236}">
              <a16:creationId xmlns:a16="http://schemas.microsoft.com/office/drawing/2014/main" id="{7B57DF90-90FC-4E1B-9F6D-EF87476854A5}"/>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56" name="TextBox 73">
          <a:extLst>
            <a:ext uri="{FF2B5EF4-FFF2-40B4-BE49-F238E27FC236}">
              <a16:creationId xmlns:a16="http://schemas.microsoft.com/office/drawing/2014/main" id="{3BCD7270-DCBC-4819-8D23-A245CA2584DB}"/>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57" name="TextBox 73">
          <a:extLst>
            <a:ext uri="{FF2B5EF4-FFF2-40B4-BE49-F238E27FC236}">
              <a16:creationId xmlns:a16="http://schemas.microsoft.com/office/drawing/2014/main" id="{D8C9C577-97F3-4204-B8A9-B98880504211}"/>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58" name="TextBox 73">
          <a:extLst>
            <a:ext uri="{FF2B5EF4-FFF2-40B4-BE49-F238E27FC236}">
              <a16:creationId xmlns:a16="http://schemas.microsoft.com/office/drawing/2014/main" id="{9D8BB7B0-BD05-424B-B5DF-4A5924FD5277}"/>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59" name="TextBox 73">
          <a:extLst>
            <a:ext uri="{FF2B5EF4-FFF2-40B4-BE49-F238E27FC236}">
              <a16:creationId xmlns:a16="http://schemas.microsoft.com/office/drawing/2014/main" id="{5E849027-216B-4289-937D-D46564C81D10}"/>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60" name="TextBox 73">
          <a:extLst>
            <a:ext uri="{FF2B5EF4-FFF2-40B4-BE49-F238E27FC236}">
              <a16:creationId xmlns:a16="http://schemas.microsoft.com/office/drawing/2014/main" id="{516A4A72-46B3-4FBD-8473-6E74EE415AF1}"/>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61" name="TextBox 73">
          <a:extLst>
            <a:ext uri="{FF2B5EF4-FFF2-40B4-BE49-F238E27FC236}">
              <a16:creationId xmlns:a16="http://schemas.microsoft.com/office/drawing/2014/main" id="{8CD55FEC-C52B-46A9-84FC-FBCC090661F1}"/>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62" name="TextBox 73">
          <a:extLst>
            <a:ext uri="{FF2B5EF4-FFF2-40B4-BE49-F238E27FC236}">
              <a16:creationId xmlns:a16="http://schemas.microsoft.com/office/drawing/2014/main" id="{2AD96DD0-FB32-488D-BE06-7D170BC9723B}"/>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63" name="TextBox 73">
          <a:extLst>
            <a:ext uri="{FF2B5EF4-FFF2-40B4-BE49-F238E27FC236}">
              <a16:creationId xmlns:a16="http://schemas.microsoft.com/office/drawing/2014/main" id="{D84ADE08-72DC-4155-BC41-4E03DC7FC8CA}"/>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64" name="TextBox 73">
          <a:extLst>
            <a:ext uri="{FF2B5EF4-FFF2-40B4-BE49-F238E27FC236}">
              <a16:creationId xmlns:a16="http://schemas.microsoft.com/office/drawing/2014/main" id="{49F79943-6D8B-42B9-848F-09ECE2DB7F31}"/>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2265" name="TextBox 73">
          <a:extLst>
            <a:ext uri="{FF2B5EF4-FFF2-40B4-BE49-F238E27FC236}">
              <a16:creationId xmlns:a16="http://schemas.microsoft.com/office/drawing/2014/main" id="{619ED3DB-35BB-498B-886C-CDEF45CA21CB}"/>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66" name="TextBox 73">
          <a:extLst>
            <a:ext uri="{FF2B5EF4-FFF2-40B4-BE49-F238E27FC236}">
              <a16:creationId xmlns:a16="http://schemas.microsoft.com/office/drawing/2014/main" id="{5B7A1D52-5E0C-44EF-AF80-CA3868CBA52B}"/>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67" name="TextBox 73">
          <a:extLst>
            <a:ext uri="{FF2B5EF4-FFF2-40B4-BE49-F238E27FC236}">
              <a16:creationId xmlns:a16="http://schemas.microsoft.com/office/drawing/2014/main" id="{11BE036E-2010-48D9-A40A-CF3ACC3FA2B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68" name="TextBox 73">
          <a:extLst>
            <a:ext uri="{FF2B5EF4-FFF2-40B4-BE49-F238E27FC236}">
              <a16:creationId xmlns:a16="http://schemas.microsoft.com/office/drawing/2014/main" id="{EF715DFD-E45E-4F5D-96F9-6183227DD19F}"/>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69" name="TextBox 73">
          <a:extLst>
            <a:ext uri="{FF2B5EF4-FFF2-40B4-BE49-F238E27FC236}">
              <a16:creationId xmlns:a16="http://schemas.microsoft.com/office/drawing/2014/main" id="{85F874D7-5D61-4128-88D1-24BA3A3355F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70" name="TextBox 73">
          <a:extLst>
            <a:ext uri="{FF2B5EF4-FFF2-40B4-BE49-F238E27FC236}">
              <a16:creationId xmlns:a16="http://schemas.microsoft.com/office/drawing/2014/main" id="{534805AE-9DDB-45E6-A62C-FCDC27C14B9F}"/>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71" name="TextBox 73">
          <a:extLst>
            <a:ext uri="{FF2B5EF4-FFF2-40B4-BE49-F238E27FC236}">
              <a16:creationId xmlns:a16="http://schemas.microsoft.com/office/drawing/2014/main" id="{E808B97A-5A4A-4A95-B8DE-8DD3EED809D9}"/>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72" name="TextBox 73">
          <a:extLst>
            <a:ext uri="{FF2B5EF4-FFF2-40B4-BE49-F238E27FC236}">
              <a16:creationId xmlns:a16="http://schemas.microsoft.com/office/drawing/2014/main" id="{738FE1EB-DE13-43C0-8B55-670E0811C10A}"/>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73" name="TextBox 73">
          <a:extLst>
            <a:ext uri="{FF2B5EF4-FFF2-40B4-BE49-F238E27FC236}">
              <a16:creationId xmlns:a16="http://schemas.microsoft.com/office/drawing/2014/main" id="{A56B5CBF-6381-4B55-BF15-DA8FA33F03EA}"/>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74" name="TextBox 73">
          <a:extLst>
            <a:ext uri="{FF2B5EF4-FFF2-40B4-BE49-F238E27FC236}">
              <a16:creationId xmlns:a16="http://schemas.microsoft.com/office/drawing/2014/main" id="{64000280-B415-4B5F-88EA-CA2F9FFE4836}"/>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75" name="TextBox 73">
          <a:extLst>
            <a:ext uri="{FF2B5EF4-FFF2-40B4-BE49-F238E27FC236}">
              <a16:creationId xmlns:a16="http://schemas.microsoft.com/office/drawing/2014/main" id="{817CF898-FA53-4EAB-8A52-1B2D1F406EEB}"/>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76" name="TextBox 73">
          <a:extLst>
            <a:ext uri="{FF2B5EF4-FFF2-40B4-BE49-F238E27FC236}">
              <a16:creationId xmlns:a16="http://schemas.microsoft.com/office/drawing/2014/main" id="{99514AC8-1971-45C6-B89E-D30BB7095EF6}"/>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77" name="TextBox 73">
          <a:extLst>
            <a:ext uri="{FF2B5EF4-FFF2-40B4-BE49-F238E27FC236}">
              <a16:creationId xmlns:a16="http://schemas.microsoft.com/office/drawing/2014/main" id="{6467B560-A716-466A-9042-B3D34CC7D00B}"/>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78" name="TextBox 73">
          <a:extLst>
            <a:ext uri="{FF2B5EF4-FFF2-40B4-BE49-F238E27FC236}">
              <a16:creationId xmlns:a16="http://schemas.microsoft.com/office/drawing/2014/main" id="{3CA928BE-D1EA-4D04-B28B-C15FC4C70765}"/>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79" name="TextBox 73">
          <a:extLst>
            <a:ext uri="{FF2B5EF4-FFF2-40B4-BE49-F238E27FC236}">
              <a16:creationId xmlns:a16="http://schemas.microsoft.com/office/drawing/2014/main" id="{057F9103-B30C-47C6-B7E9-ECAF730B56E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80" name="TextBox 73">
          <a:extLst>
            <a:ext uri="{FF2B5EF4-FFF2-40B4-BE49-F238E27FC236}">
              <a16:creationId xmlns:a16="http://schemas.microsoft.com/office/drawing/2014/main" id="{4F6A89C2-B9B0-43C7-A397-080A41EB5731}"/>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281" name="TextBox 73">
          <a:extLst>
            <a:ext uri="{FF2B5EF4-FFF2-40B4-BE49-F238E27FC236}">
              <a16:creationId xmlns:a16="http://schemas.microsoft.com/office/drawing/2014/main" id="{E2FA66CF-A727-4597-86A9-731CB9A49B5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82" name="TextBox 73">
          <a:extLst>
            <a:ext uri="{FF2B5EF4-FFF2-40B4-BE49-F238E27FC236}">
              <a16:creationId xmlns:a16="http://schemas.microsoft.com/office/drawing/2014/main" id="{03318053-3DB0-4DB3-A46B-4906C69FFA3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83" name="TextBox 73">
          <a:extLst>
            <a:ext uri="{FF2B5EF4-FFF2-40B4-BE49-F238E27FC236}">
              <a16:creationId xmlns:a16="http://schemas.microsoft.com/office/drawing/2014/main" id="{289872C1-0131-40D7-980C-8DE728AC060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84" name="TextBox 73">
          <a:extLst>
            <a:ext uri="{FF2B5EF4-FFF2-40B4-BE49-F238E27FC236}">
              <a16:creationId xmlns:a16="http://schemas.microsoft.com/office/drawing/2014/main" id="{6C0C1EC0-7697-41E5-B0F7-82454C829CA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85" name="TextBox 73">
          <a:extLst>
            <a:ext uri="{FF2B5EF4-FFF2-40B4-BE49-F238E27FC236}">
              <a16:creationId xmlns:a16="http://schemas.microsoft.com/office/drawing/2014/main" id="{31F01F11-2A88-4600-8232-2EED281BEBB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86" name="TextBox 73">
          <a:extLst>
            <a:ext uri="{FF2B5EF4-FFF2-40B4-BE49-F238E27FC236}">
              <a16:creationId xmlns:a16="http://schemas.microsoft.com/office/drawing/2014/main" id="{9598A2D5-CFEE-48D8-B21C-D5FA9B7AF24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87" name="TextBox 73">
          <a:extLst>
            <a:ext uri="{FF2B5EF4-FFF2-40B4-BE49-F238E27FC236}">
              <a16:creationId xmlns:a16="http://schemas.microsoft.com/office/drawing/2014/main" id="{EE0E0CE2-D70E-4F10-9BF3-CC5D29C7A0E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88" name="TextBox 73">
          <a:extLst>
            <a:ext uri="{FF2B5EF4-FFF2-40B4-BE49-F238E27FC236}">
              <a16:creationId xmlns:a16="http://schemas.microsoft.com/office/drawing/2014/main" id="{592FD2F5-2126-40BC-ACBA-D26789D438A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89" name="TextBox 73">
          <a:extLst>
            <a:ext uri="{FF2B5EF4-FFF2-40B4-BE49-F238E27FC236}">
              <a16:creationId xmlns:a16="http://schemas.microsoft.com/office/drawing/2014/main" id="{5303413A-1E8B-432B-B941-06DA519E820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90" name="TextBox 73">
          <a:extLst>
            <a:ext uri="{FF2B5EF4-FFF2-40B4-BE49-F238E27FC236}">
              <a16:creationId xmlns:a16="http://schemas.microsoft.com/office/drawing/2014/main" id="{7EAA1637-F654-4817-8A77-AC2E4E63387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91" name="TextBox 73">
          <a:extLst>
            <a:ext uri="{FF2B5EF4-FFF2-40B4-BE49-F238E27FC236}">
              <a16:creationId xmlns:a16="http://schemas.microsoft.com/office/drawing/2014/main" id="{9BA4E118-14A3-4974-A826-93AE9E71AB9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92" name="TextBox 73">
          <a:extLst>
            <a:ext uri="{FF2B5EF4-FFF2-40B4-BE49-F238E27FC236}">
              <a16:creationId xmlns:a16="http://schemas.microsoft.com/office/drawing/2014/main" id="{28031FED-54FA-483A-A66C-89C316A267F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93" name="TextBox 73">
          <a:extLst>
            <a:ext uri="{FF2B5EF4-FFF2-40B4-BE49-F238E27FC236}">
              <a16:creationId xmlns:a16="http://schemas.microsoft.com/office/drawing/2014/main" id="{0E5B2F58-8DAC-4B4A-BF64-250E217AE30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94" name="TextBox 73">
          <a:extLst>
            <a:ext uri="{FF2B5EF4-FFF2-40B4-BE49-F238E27FC236}">
              <a16:creationId xmlns:a16="http://schemas.microsoft.com/office/drawing/2014/main" id="{2AAFDCDF-55C5-4210-9121-EDF0AC118E5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95" name="TextBox 73">
          <a:extLst>
            <a:ext uri="{FF2B5EF4-FFF2-40B4-BE49-F238E27FC236}">
              <a16:creationId xmlns:a16="http://schemas.microsoft.com/office/drawing/2014/main" id="{F50DBCB1-C960-4D20-92EB-DD1525A5717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96" name="TextBox 73">
          <a:extLst>
            <a:ext uri="{FF2B5EF4-FFF2-40B4-BE49-F238E27FC236}">
              <a16:creationId xmlns:a16="http://schemas.microsoft.com/office/drawing/2014/main" id="{37FE0F71-245B-40DB-912F-D1B08DA4679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97" name="TextBox 73">
          <a:extLst>
            <a:ext uri="{FF2B5EF4-FFF2-40B4-BE49-F238E27FC236}">
              <a16:creationId xmlns:a16="http://schemas.microsoft.com/office/drawing/2014/main" id="{1C4D2AB3-B489-467F-B68E-053A7934C16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98" name="TextBox 73">
          <a:extLst>
            <a:ext uri="{FF2B5EF4-FFF2-40B4-BE49-F238E27FC236}">
              <a16:creationId xmlns:a16="http://schemas.microsoft.com/office/drawing/2014/main" id="{37C7A119-9A3A-4450-8C7E-B1AF3830D00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299" name="TextBox 73">
          <a:extLst>
            <a:ext uri="{FF2B5EF4-FFF2-40B4-BE49-F238E27FC236}">
              <a16:creationId xmlns:a16="http://schemas.microsoft.com/office/drawing/2014/main" id="{704EC0C8-7127-41F6-B3D8-C58DE55C91B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00" name="TextBox 73">
          <a:extLst>
            <a:ext uri="{FF2B5EF4-FFF2-40B4-BE49-F238E27FC236}">
              <a16:creationId xmlns:a16="http://schemas.microsoft.com/office/drawing/2014/main" id="{7C8A375C-FE95-4EF1-8319-F7AB326F9FA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01" name="TextBox 73">
          <a:extLst>
            <a:ext uri="{FF2B5EF4-FFF2-40B4-BE49-F238E27FC236}">
              <a16:creationId xmlns:a16="http://schemas.microsoft.com/office/drawing/2014/main" id="{74457739-60AC-49DE-B7F5-7F3F4AAC072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02" name="TextBox 73">
          <a:extLst>
            <a:ext uri="{FF2B5EF4-FFF2-40B4-BE49-F238E27FC236}">
              <a16:creationId xmlns:a16="http://schemas.microsoft.com/office/drawing/2014/main" id="{53ABAEAB-0015-4E39-95A5-FF9C4FE6FFE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03" name="TextBox 73">
          <a:extLst>
            <a:ext uri="{FF2B5EF4-FFF2-40B4-BE49-F238E27FC236}">
              <a16:creationId xmlns:a16="http://schemas.microsoft.com/office/drawing/2014/main" id="{84D88506-843B-4624-B88F-FD2B0E44D5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04" name="TextBox 73">
          <a:extLst>
            <a:ext uri="{FF2B5EF4-FFF2-40B4-BE49-F238E27FC236}">
              <a16:creationId xmlns:a16="http://schemas.microsoft.com/office/drawing/2014/main" id="{D0EAC778-FB31-4444-AE82-20D54EFC9A0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05" name="TextBox 73">
          <a:extLst>
            <a:ext uri="{FF2B5EF4-FFF2-40B4-BE49-F238E27FC236}">
              <a16:creationId xmlns:a16="http://schemas.microsoft.com/office/drawing/2014/main" id="{FA44521B-99C4-431F-9FC2-CFC79469232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06" name="TextBox 73">
          <a:extLst>
            <a:ext uri="{FF2B5EF4-FFF2-40B4-BE49-F238E27FC236}">
              <a16:creationId xmlns:a16="http://schemas.microsoft.com/office/drawing/2014/main" id="{70571DD3-8B1F-4D43-9736-5BF9029A6FE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07" name="TextBox 73">
          <a:extLst>
            <a:ext uri="{FF2B5EF4-FFF2-40B4-BE49-F238E27FC236}">
              <a16:creationId xmlns:a16="http://schemas.microsoft.com/office/drawing/2014/main" id="{7CD75BDA-8180-44DD-A553-7CA5DB596D8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08" name="TextBox 73">
          <a:extLst>
            <a:ext uri="{FF2B5EF4-FFF2-40B4-BE49-F238E27FC236}">
              <a16:creationId xmlns:a16="http://schemas.microsoft.com/office/drawing/2014/main" id="{FA6D49C5-02B8-4A97-8476-F045DAE712B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09" name="TextBox 73">
          <a:extLst>
            <a:ext uri="{FF2B5EF4-FFF2-40B4-BE49-F238E27FC236}">
              <a16:creationId xmlns:a16="http://schemas.microsoft.com/office/drawing/2014/main" id="{DD719934-C9C5-4213-AA91-5CFB080C622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10" name="TextBox 73">
          <a:extLst>
            <a:ext uri="{FF2B5EF4-FFF2-40B4-BE49-F238E27FC236}">
              <a16:creationId xmlns:a16="http://schemas.microsoft.com/office/drawing/2014/main" id="{BC276463-1DFB-45CE-9B72-DE6ADD18305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11" name="TextBox 73">
          <a:extLst>
            <a:ext uri="{FF2B5EF4-FFF2-40B4-BE49-F238E27FC236}">
              <a16:creationId xmlns:a16="http://schemas.microsoft.com/office/drawing/2014/main" id="{57781FF6-E35F-4FD7-B3E1-E16D2A16E56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12" name="TextBox 73">
          <a:extLst>
            <a:ext uri="{FF2B5EF4-FFF2-40B4-BE49-F238E27FC236}">
              <a16:creationId xmlns:a16="http://schemas.microsoft.com/office/drawing/2014/main" id="{AEB97C19-5B34-4230-9EDD-653833FDAE7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13" name="TextBox 73">
          <a:extLst>
            <a:ext uri="{FF2B5EF4-FFF2-40B4-BE49-F238E27FC236}">
              <a16:creationId xmlns:a16="http://schemas.microsoft.com/office/drawing/2014/main" id="{D10E8A72-6C23-4A61-8D93-A20DA1103C2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14" name="TextBox 73">
          <a:extLst>
            <a:ext uri="{FF2B5EF4-FFF2-40B4-BE49-F238E27FC236}">
              <a16:creationId xmlns:a16="http://schemas.microsoft.com/office/drawing/2014/main" id="{42886533-903C-4DC3-A8A3-28B5E56C079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15" name="TextBox 73">
          <a:extLst>
            <a:ext uri="{FF2B5EF4-FFF2-40B4-BE49-F238E27FC236}">
              <a16:creationId xmlns:a16="http://schemas.microsoft.com/office/drawing/2014/main" id="{24502CE8-220E-4CE6-8B2A-E61D058F2A8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16" name="TextBox 73">
          <a:extLst>
            <a:ext uri="{FF2B5EF4-FFF2-40B4-BE49-F238E27FC236}">
              <a16:creationId xmlns:a16="http://schemas.microsoft.com/office/drawing/2014/main" id="{57255047-E620-49FB-95FF-4ECE555416D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17" name="TextBox 73">
          <a:extLst>
            <a:ext uri="{FF2B5EF4-FFF2-40B4-BE49-F238E27FC236}">
              <a16:creationId xmlns:a16="http://schemas.microsoft.com/office/drawing/2014/main" id="{EDAA1C70-10E0-4932-BBC5-8EDC2D8C324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18" name="TextBox 73">
          <a:extLst>
            <a:ext uri="{FF2B5EF4-FFF2-40B4-BE49-F238E27FC236}">
              <a16:creationId xmlns:a16="http://schemas.microsoft.com/office/drawing/2014/main" id="{DF69E092-6DCE-4A7D-A669-48888341628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19" name="TextBox 73">
          <a:extLst>
            <a:ext uri="{FF2B5EF4-FFF2-40B4-BE49-F238E27FC236}">
              <a16:creationId xmlns:a16="http://schemas.microsoft.com/office/drawing/2014/main" id="{FF2A0BF0-AE00-4401-BBF8-DC9C641DDB2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20" name="TextBox 73">
          <a:extLst>
            <a:ext uri="{FF2B5EF4-FFF2-40B4-BE49-F238E27FC236}">
              <a16:creationId xmlns:a16="http://schemas.microsoft.com/office/drawing/2014/main" id="{26E0CE9F-D1C1-4C9C-834E-A894311CE71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21" name="TextBox 73">
          <a:extLst>
            <a:ext uri="{FF2B5EF4-FFF2-40B4-BE49-F238E27FC236}">
              <a16:creationId xmlns:a16="http://schemas.microsoft.com/office/drawing/2014/main" id="{BA348E6A-943C-4604-A472-AA4E36042D7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22" name="TextBox 73">
          <a:extLst>
            <a:ext uri="{FF2B5EF4-FFF2-40B4-BE49-F238E27FC236}">
              <a16:creationId xmlns:a16="http://schemas.microsoft.com/office/drawing/2014/main" id="{2DA1E77B-460D-4D4F-8C55-B884847D53E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23" name="TextBox 73">
          <a:extLst>
            <a:ext uri="{FF2B5EF4-FFF2-40B4-BE49-F238E27FC236}">
              <a16:creationId xmlns:a16="http://schemas.microsoft.com/office/drawing/2014/main" id="{484D6FAB-CC43-446D-8D9F-3882EFFFD7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24" name="TextBox 73">
          <a:extLst>
            <a:ext uri="{FF2B5EF4-FFF2-40B4-BE49-F238E27FC236}">
              <a16:creationId xmlns:a16="http://schemas.microsoft.com/office/drawing/2014/main" id="{DA888184-3BB3-4741-A55C-3C908ADE4CC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25" name="TextBox 73">
          <a:extLst>
            <a:ext uri="{FF2B5EF4-FFF2-40B4-BE49-F238E27FC236}">
              <a16:creationId xmlns:a16="http://schemas.microsoft.com/office/drawing/2014/main" id="{07580003-A642-4012-87E3-AB80D15449F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26" name="TextBox 73">
          <a:extLst>
            <a:ext uri="{FF2B5EF4-FFF2-40B4-BE49-F238E27FC236}">
              <a16:creationId xmlns:a16="http://schemas.microsoft.com/office/drawing/2014/main" id="{FDECCAB8-E654-4801-83B7-324BE18446E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27" name="TextBox 73">
          <a:extLst>
            <a:ext uri="{FF2B5EF4-FFF2-40B4-BE49-F238E27FC236}">
              <a16:creationId xmlns:a16="http://schemas.microsoft.com/office/drawing/2014/main" id="{AB95DFD9-6AD2-43F2-85DA-D5CA7D50889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28" name="TextBox 73">
          <a:extLst>
            <a:ext uri="{FF2B5EF4-FFF2-40B4-BE49-F238E27FC236}">
              <a16:creationId xmlns:a16="http://schemas.microsoft.com/office/drawing/2014/main" id="{7FE40227-312A-449C-8B4E-401034C7B64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29" name="TextBox 73">
          <a:extLst>
            <a:ext uri="{FF2B5EF4-FFF2-40B4-BE49-F238E27FC236}">
              <a16:creationId xmlns:a16="http://schemas.microsoft.com/office/drawing/2014/main" id="{75AAC1BE-332A-49F7-9A93-202D797E482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30" name="TextBox 73">
          <a:extLst>
            <a:ext uri="{FF2B5EF4-FFF2-40B4-BE49-F238E27FC236}">
              <a16:creationId xmlns:a16="http://schemas.microsoft.com/office/drawing/2014/main" id="{6B37CF39-C490-49B4-81EB-AF4F542166B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31" name="TextBox 73">
          <a:extLst>
            <a:ext uri="{FF2B5EF4-FFF2-40B4-BE49-F238E27FC236}">
              <a16:creationId xmlns:a16="http://schemas.microsoft.com/office/drawing/2014/main" id="{497B743C-EF56-4DEA-81A8-056B6BFCFCF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32" name="TextBox 73">
          <a:extLst>
            <a:ext uri="{FF2B5EF4-FFF2-40B4-BE49-F238E27FC236}">
              <a16:creationId xmlns:a16="http://schemas.microsoft.com/office/drawing/2014/main" id="{D4A16479-2805-4D62-98D4-41D37ECC4D0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33" name="TextBox 73">
          <a:extLst>
            <a:ext uri="{FF2B5EF4-FFF2-40B4-BE49-F238E27FC236}">
              <a16:creationId xmlns:a16="http://schemas.microsoft.com/office/drawing/2014/main" id="{33342268-3C7D-4FA8-85CF-EED8A505D70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34" name="TextBox 73">
          <a:extLst>
            <a:ext uri="{FF2B5EF4-FFF2-40B4-BE49-F238E27FC236}">
              <a16:creationId xmlns:a16="http://schemas.microsoft.com/office/drawing/2014/main" id="{AE9562C5-FA34-4E59-9DD6-465B4C37EDE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35" name="TextBox 73">
          <a:extLst>
            <a:ext uri="{FF2B5EF4-FFF2-40B4-BE49-F238E27FC236}">
              <a16:creationId xmlns:a16="http://schemas.microsoft.com/office/drawing/2014/main" id="{D1AEA19A-2794-4F53-8436-02B95CD5F1B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36" name="TextBox 73">
          <a:extLst>
            <a:ext uri="{FF2B5EF4-FFF2-40B4-BE49-F238E27FC236}">
              <a16:creationId xmlns:a16="http://schemas.microsoft.com/office/drawing/2014/main" id="{121FB19E-312A-4C95-9B2D-8ADB6AC9396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37" name="TextBox 73">
          <a:extLst>
            <a:ext uri="{FF2B5EF4-FFF2-40B4-BE49-F238E27FC236}">
              <a16:creationId xmlns:a16="http://schemas.microsoft.com/office/drawing/2014/main" id="{2B6709DB-A32D-4225-AFE1-B31EEE03301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38" name="TextBox 73">
          <a:extLst>
            <a:ext uri="{FF2B5EF4-FFF2-40B4-BE49-F238E27FC236}">
              <a16:creationId xmlns:a16="http://schemas.microsoft.com/office/drawing/2014/main" id="{7F77AD80-E73C-4924-8C1D-C05DD8AD203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39" name="TextBox 73">
          <a:extLst>
            <a:ext uri="{FF2B5EF4-FFF2-40B4-BE49-F238E27FC236}">
              <a16:creationId xmlns:a16="http://schemas.microsoft.com/office/drawing/2014/main" id="{FD09843A-7D3C-44C8-BEB0-A8BFB6B2813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40" name="TextBox 73">
          <a:extLst>
            <a:ext uri="{FF2B5EF4-FFF2-40B4-BE49-F238E27FC236}">
              <a16:creationId xmlns:a16="http://schemas.microsoft.com/office/drawing/2014/main" id="{E13D676A-8469-4914-84C6-68112E31486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41" name="TextBox 73">
          <a:extLst>
            <a:ext uri="{FF2B5EF4-FFF2-40B4-BE49-F238E27FC236}">
              <a16:creationId xmlns:a16="http://schemas.microsoft.com/office/drawing/2014/main" id="{BE9E2CE2-0AE3-4E70-9AED-D7294B3484A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42" name="TextBox 73">
          <a:extLst>
            <a:ext uri="{FF2B5EF4-FFF2-40B4-BE49-F238E27FC236}">
              <a16:creationId xmlns:a16="http://schemas.microsoft.com/office/drawing/2014/main" id="{3FBFC914-5656-4479-9919-465970EBFEF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43" name="TextBox 73">
          <a:extLst>
            <a:ext uri="{FF2B5EF4-FFF2-40B4-BE49-F238E27FC236}">
              <a16:creationId xmlns:a16="http://schemas.microsoft.com/office/drawing/2014/main" id="{A14A1989-1012-42F7-A38E-AD81E1BD2CD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44" name="TextBox 73">
          <a:extLst>
            <a:ext uri="{FF2B5EF4-FFF2-40B4-BE49-F238E27FC236}">
              <a16:creationId xmlns:a16="http://schemas.microsoft.com/office/drawing/2014/main" id="{B58F497B-066A-4F0E-BD75-648C9D86C11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45" name="TextBox 73">
          <a:extLst>
            <a:ext uri="{FF2B5EF4-FFF2-40B4-BE49-F238E27FC236}">
              <a16:creationId xmlns:a16="http://schemas.microsoft.com/office/drawing/2014/main" id="{DDD9AF4E-5CA9-4BCE-B7E0-488DD03467C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46" name="TextBox 73">
          <a:extLst>
            <a:ext uri="{FF2B5EF4-FFF2-40B4-BE49-F238E27FC236}">
              <a16:creationId xmlns:a16="http://schemas.microsoft.com/office/drawing/2014/main" id="{03F43C52-969F-413B-B6A7-3BC6788672E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47" name="TextBox 73">
          <a:extLst>
            <a:ext uri="{FF2B5EF4-FFF2-40B4-BE49-F238E27FC236}">
              <a16:creationId xmlns:a16="http://schemas.microsoft.com/office/drawing/2014/main" id="{F4848C34-9E23-4468-B3F5-AEEE8248C54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48" name="TextBox 73">
          <a:extLst>
            <a:ext uri="{FF2B5EF4-FFF2-40B4-BE49-F238E27FC236}">
              <a16:creationId xmlns:a16="http://schemas.microsoft.com/office/drawing/2014/main" id="{FF2EDF94-6986-452E-A544-F6194D56772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49" name="TextBox 73">
          <a:extLst>
            <a:ext uri="{FF2B5EF4-FFF2-40B4-BE49-F238E27FC236}">
              <a16:creationId xmlns:a16="http://schemas.microsoft.com/office/drawing/2014/main" id="{59EEC2FE-5177-4542-9AB5-44D01603F36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50" name="TextBox 73">
          <a:extLst>
            <a:ext uri="{FF2B5EF4-FFF2-40B4-BE49-F238E27FC236}">
              <a16:creationId xmlns:a16="http://schemas.microsoft.com/office/drawing/2014/main" id="{1780898C-A960-423E-AF49-BAF533AB990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51" name="TextBox 73">
          <a:extLst>
            <a:ext uri="{FF2B5EF4-FFF2-40B4-BE49-F238E27FC236}">
              <a16:creationId xmlns:a16="http://schemas.microsoft.com/office/drawing/2014/main" id="{601964F2-1416-4BAC-9C33-DC720BD73E6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52" name="TextBox 73">
          <a:extLst>
            <a:ext uri="{FF2B5EF4-FFF2-40B4-BE49-F238E27FC236}">
              <a16:creationId xmlns:a16="http://schemas.microsoft.com/office/drawing/2014/main" id="{66DAFDF1-EFD1-4021-9838-7CB2D91A42A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53" name="TextBox 73">
          <a:extLst>
            <a:ext uri="{FF2B5EF4-FFF2-40B4-BE49-F238E27FC236}">
              <a16:creationId xmlns:a16="http://schemas.microsoft.com/office/drawing/2014/main" id="{DE2B1D94-ACE4-4E72-8436-20B00A2F56B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54" name="TextBox 73">
          <a:extLst>
            <a:ext uri="{FF2B5EF4-FFF2-40B4-BE49-F238E27FC236}">
              <a16:creationId xmlns:a16="http://schemas.microsoft.com/office/drawing/2014/main" id="{8A5E92FD-29AA-44C0-813D-487468FC8EB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55" name="TextBox 73">
          <a:extLst>
            <a:ext uri="{FF2B5EF4-FFF2-40B4-BE49-F238E27FC236}">
              <a16:creationId xmlns:a16="http://schemas.microsoft.com/office/drawing/2014/main" id="{B642D10E-24C2-451C-9418-3049DE935CC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56" name="TextBox 73">
          <a:extLst>
            <a:ext uri="{FF2B5EF4-FFF2-40B4-BE49-F238E27FC236}">
              <a16:creationId xmlns:a16="http://schemas.microsoft.com/office/drawing/2014/main" id="{D7A98C92-C32C-46C0-B0E8-55B23DC786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57" name="TextBox 73">
          <a:extLst>
            <a:ext uri="{FF2B5EF4-FFF2-40B4-BE49-F238E27FC236}">
              <a16:creationId xmlns:a16="http://schemas.microsoft.com/office/drawing/2014/main" id="{99630221-D627-4CE7-B0FA-BCA0757CC2F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58" name="TextBox 73">
          <a:extLst>
            <a:ext uri="{FF2B5EF4-FFF2-40B4-BE49-F238E27FC236}">
              <a16:creationId xmlns:a16="http://schemas.microsoft.com/office/drawing/2014/main" id="{7A2F06A7-1210-423E-81D4-852CEBCCF7D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59" name="TextBox 73">
          <a:extLst>
            <a:ext uri="{FF2B5EF4-FFF2-40B4-BE49-F238E27FC236}">
              <a16:creationId xmlns:a16="http://schemas.microsoft.com/office/drawing/2014/main" id="{FDF3307B-EDB8-4E85-9D1F-0FFEE245C32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60" name="TextBox 73">
          <a:extLst>
            <a:ext uri="{FF2B5EF4-FFF2-40B4-BE49-F238E27FC236}">
              <a16:creationId xmlns:a16="http://schemas.microsoft.com/office/drawing/2014/main" id="{38EEEF06-205F-461D-882C-6B209CE78C0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61" name="TextBox 73">
          <a:extLst>
            <a:ext uri="{FF2B5EF4-FFF2-40B4-BE49-F238E27FC236}">
              <a16:creationId xmlns:a16="http://schemas.microsoft.com/office/drawing/2014/main" id="{B0DCAB3B-F1C7-42E0-90E1-3267D6E9D14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62" name="TextBox 73">
          <a:extLst>
            <a:ext uri="{FF2B5EF4-FFF2-40B4-BE49-F238E27FC236}">
              <a16:creationId xmlns:a16="http://schemas.microsoft.com/office/drawing/2014/main" id="{2131BBB8-422D-4FED-BE60-ADE01CC300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63" name="TextBox 73">
          <a:extLst>
            <a:ext uri="{FF2B5EF4-FFF2-40B4-BE49-F238E27FC236}">
              <a16:creationId xmlns:a16="http://schemas.microsoft.com/office/drawing/2014/main" id="{5ECE3C60-8370-47C3-B71C-9EF37D3F8C0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64" name="TextBox 73">
          <a:extLst>
            <a:ext uri="{FF2B5EF4-FFF2-40B4-BE49-F238E27FC236}">
              <a16:creationId xmlns:a16="http://schemas.microsoft.com/office/drawing/2014/main" id="{625BE5B1-B102-40BC-903C-0D4C71CD1C1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65" name="TextBox 73">
          <a:extLst>
            <a:ext uri="{FF2B5EF4-FFF2-40B4-BE49-F238E27FC236}">
              <a16:creationId xmlns:a16="http://schemas.microsoft.com/office/drawing/2014/main" id="{1D5D148E-3A26-4A8E-8494-A2DE2B8CB22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66" name="TextBox 73">
          <a:extLst>
            <a:ext uri="{FF2B5EF4-FFF2-40B4-BE49-F238E27FC236}">
              <a16:creationId xmlns:a16="http://schemas.microsoft.com/office/drawing/2014/main" id="{49B42DB4-D0C3-4B16-8948-B3D544F6B1F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67" name="TextBox 73">
          <a:extLst>
            <a:ext uri="{FF2B5EF4-FFF2-40B4-BE49-F238E27FC236}">
              <a16:creationId xmlns:a16="http://schemas.microsoft.com/office/drawing/2014/main" id="{67DE2BF6-592D-475F-B0A1-CE44FCB0B8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68" name="TextBox 73">
          <a:extLst>
            <a:ext uri="{FF2B5EF4-FFF2-40B4-BE49-F238E27FC236}">
              <a16:creationId xmlns:a16="http://schemas.microsoft.com/office/drawing/2014/main" id="{FAE46186-AD39-4583-B40B-34713F9D3BD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69" name="TextBox 73">
          <a:extLst>
            <a:ext uri="{FF2B5EF4-FFF2-40B4-BE49-F238E27FC236}">
              <a16:creationId xmlns:a16="http://schemas.microsoft.com/office/drawing/2014/main" id="{FC1A8934-405E-41F0-AEA1-E54A31133D7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70" name="TextBox 73">
          <a:extLst>
            <a:ext uri="{FF2B5EF4-FFF2-40B4-BE49-F238E27FC236}">
              <a16:creationId xmlns:a16="http://schemas.microsoft.com/office/drawing/2014/main" id="{39323EFC-39D6-4B57-B487-BC812E97EDB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71" name="TextBox 73">
          <a:extLst>
            <a:ext uri="{FF2B5EF4-FFF2-40B4-BE49-F238E27FC236}">
              <a16:creationId xmlns:a16="http://schemas.microsoft.com/office/drawing/2014/main" id="{48EE74F9-E4AC-45D5-9D52-FC478D890CD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72" name="TextBox 73">
          <a:extLst>
            <a:ext uri="{FF2B5EF4-FFF2-40B4-BE49-F238E27FC236}">
              <a16:creationId xmlns:a16="http://schemas.microsoft.com/office/drawing/2014/main" id="{0AF9C9DA-0834-4316-B8AB-B28AA02B9EA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73" name="TextBox 73">
          <a:extLst>
            <a:ext uri="{FF2B5EF4-FFF2-40B4-BE49-F238E27FC236}">
              <a16:creationId xmlns:a16="http://schemas.microsoft.com/office/drawing/2014/main" id="{2B0A09DB-571C-4EE5-B45B-A6520FB07B3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74" name="TextBox 73">
          <a:extLst>
            <a:ext uri="{FF2B5EF4-FFF2-40B4-BE49-F238E27FC236}">
              <a16:creationId xmlns:a16="http://schemas.microsoft.com/office/drawing/2014/main" id="{47272047-3DFF-487F-A955-E7E34182B64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75" name="TextBox 73">
          <a:extLst>
            <a:ext uri="{FF2B5EF4-FFF2-40B4-BE49-F238E27FC236}">
              <a16:creationId xmlns:a16="http://schemas.microsoft.com/office/drawing/2014/main" id="{0C1ED02E-5A24-45FE-A49C-43696F171E0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76" name="TextBox 73">
          <a:extLst>
            <a:ext uri="{FF2B5EF4-FFF2-40B4-BE49-F238E27FC236}">
              <a16:creationId xmlns:a16="http://schemas.microsoft.com/office/drawing/2014/main" id="{A5F30225-A420-4E1F-9AB5-589C194A2C0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77" name="TextBox 73">
          <a:extLst>
            <a:ext uri="{FF2B5EF4-FFF2-40B4-BE49-F238E27FC236}">
              <a16:creationId xmlns:a16="http://schemas.microsoft.com/office/drawing/2014/main" id="{8FD37181-F4D1-4E0F-8017-755BE6D67F7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78" name="TextBox 73">
          <a:extLst>
            <a:ext uri="{FF2B5EF4-FFF2-40B4-BE49-F238E27FC236}">
              <a16:creationId xmlns:a16="http://schemas.microsoft.com/office/drawing/2014/main" id="{B6AC14FA-93FE-412B-B9DB-870B64DDD22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79" name="TextBox 73">
          <a:extLst>
            <a:ext uri="{FF2B5EF4-FFF2-40B4-BE49-F238E27FC236}">
              <a16:creationId xmlns:a16="http://schemas.microsoft.com/office/drawing/2014/main" id="{E73A2D55-F78A-4F77-9A7B-64418ABB3D5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80" name="TextBox 73">
          <a:extLst>
            <a:ext uri="{FF2B5EF4-FFF2-40B4-BE49-F238E27FC236}">
              <a16:creationId xmlns:a16="http://schemas.microsoft.com/office/drawing/2014/main" id="{2DDD775E-C3C6-4201-AD37-27EDD243249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81" name="TextBox 73">
          <a:extLst>
            <a:ext uri="{FF2B5EF4-FFF2-40B4-BE49-F238E27FC236}">
              <a16:creationId xmlns:a16="http://schemas.microsoft.com/office/drawing/2014/main" id="{68AD1C3F-9051-4D94-86B4-36249E95193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82" name="TextBox 73">
          <a:extLst>
            <a:ext uri="{FF2B5EF4-FFF2-40B4-BE49-F238E27FC236}">
              <a16:creationId xmlns:a16="http://schemas.microsoft.com/office/drawing/2014/main" id="{EDBB2957-B9AB-40A5-97C9-0FDC6D14A34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83" name="TextBox 73">
          <a:extLst>
            <a:ext uri="{FF2B5EF4-FFF2-40B4-BE49-F238E27FC236}">
              <a16:creationId xmlns:a16="http://schemas.microsoft.com/office/drawing/2014/main" id="{9C652E03-E153-4B07-97DA-1919B4D40A9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84" name="TextBox 73">
          <a:extLst>
            <a:ext uri="{FF2B5EF4-FFF2-40B4-BE49-F238E27FC236}">
              <a16:creationId xmlns:a16="http://schemas.microsoft.com/office/drawing/2014/main" id="{8690957A-73E4-4FD4-A61D-7115CD21579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85" name="TextBox 73">
          <a:extLst>
            <a:ext uri="{FF2B5EF4-FFF2-40B4-BE49-F238E27FC236}">
              <a16:creationId xmlns:a16="http://schemas.microsoft.com/office/drawing/2014/main" id="{C2022010-E353-4E5C-8AAD-85A82D09EDE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86" name="TextBox 73">
          <a:extLst>
            <a:ext uri="{FF2B5EF4-FFF2-40B4-BE49-F238E27FC236}">
              <a16:creationId xmlns:a16="http://schemas.microsoft.com/office/drawing/2014/main" id="{A731ED66-F6A1-4E48-9511-007162F11CD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87" name="TextBox 73">
          <a:extLst>
            <a:ext uri="{FF2B5EF4-FFF2-40B4-BE49-F238E27FC236}">
              <a16:creationId xmlns:a16="http://schemas.microsoft.com/office/drawing/2014/main" id="{FC29DBC6-6139-4AC0-911B-411100BBC8F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88" name="TextBox 73">
          <a:extLst>
            <a:ext uri="{FF2B5EF4-FFF2-40B4-BE49-F238E27FC236}">
              <a16:creationId xmlns:a16="http://schemas.microsoft.com/office/drawing/2014/main" id="{A15A3803-580B-4317-9502-4E3EBAF5D21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89" name="TextBox 73">
          <a:extLst>
            <a:ext uri="{FF2B5EF4-FFF2-40B4-BE49-F238E27FC236}">
              <a16:creationId xmlns:a16="http://schemas.microsoft.com/office/drawing/2014/main" id="{8B862B46-1443-4082-A847-07901494210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90" name="TextBox 73">
          <a:extLst>
            <a:ext uri="{FF2B5EF4-FFF2-40B4-BE49-F238E27FC236}">
              <a16:creationId xmlns:a16="http://schemas.microsoft.com/office/drawing/2014/main" id="{3C223E74-239D-412C-AC83-BCE40F089B9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91" name="TextBox 73">
          <a:extLst>
            <a:ext uri="{FF2B5EF4-FFF2-40B4-BE49-F238E27FC236}">
              <a16:creationId xmlns:a16="http://schemas.microsoft.com/office/drawing/2014/main" id="{7168AF60-444E-4673-848E-13C3CDC853E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92" name="TextBox 73">
          <a:extLst>
            <a:ext uri="{FF2B5EF4-FFF2-40B4-BE49-F238E27FC236}">
              <a16:creationId xmlns:a16="http://schemas.microsoft.com/office/drawing/2014/main" id="{A56FAE62-3377-4CE6-9B1A-E93CFFFC6CB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93" name="TextBox 73">
          <a:extLst>
            <a:ext uri="{FF2B5EF4-FFF2-40B4-BE49-F238E27FC236}">
              <a16:creationId xmlns:a16="http://schemas.microsoft.com/office/drawing/2014/main" id="{6322DFC0-9BC1-45B5-94D7-C9A033B57C8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94" name="TextBox 73">
          <a:extLst>
            <a:ext uri="{FF2B5EF4-FFF2-40B4-BE49-F238E27FC236}">
              <a16:creationId xmlns:a16="http://schemas.microsoft.com/office/drawing/2014/main" id="{D623C374-4FB6-47B9-9460-1C7EAFFF486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95" name="TextBox 73">
          <a:extLst>
            <a:ext uri="{FF2B5EF4-FFF2-40B4-BE49-F238E27FC236}">
              <a16:creationId xmlns:a16="http://schemas.microsoft.com/office/drawing/2014/main" id="{5547AF1C-FD90-4F28-A6B1-53D02CFD8EB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96" name="TextBox 73">
          <a:extLst>
            <a:ext uri="{FF2B5EF4-FFF2-40B4-BE49-F238E27FC236}">
              <a16:creationId xmlns:a16="http://schemas.microsoft.com/office/drawing/2014/main" id="{070E4062-B227-43B3-8B0B-37C12667E3F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97" name="TextBox 73">
          <a:extLst>
            <a:ext uri="{FF2B5EF4-FFF2-40B4-BE49-F238E27FC236}">
              <a16:creationId xmlns:a16="http://schemas.microsoft.com/office/drawing/2014/main" id="{C72102FD-25F6-4D24-9B21-A39CFEB7E87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98" name="TextBox 73">
          <a:extLst>
            <a:ext uri="{FF2B5EF4-FFF2-40B4-BE49-F238E27FC236}">
              <a16:creationId xmlns:a16="http://schemas.microsoft.com/office/drawing/2014/main" id="{1C4CD86A-1CB8-4546-B443-AF3B3B29B50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399" name="TextBox 73">
          <a:extLst>
            <a:ext uri="{FF2B5EF4-FFF2-40B4-BE49-F238E27FC236}">
              <a16:creationId xmlns:a16="http://schemas.microsoft.com/office/drawing/2014/main" id="{AD636418-65E4-428E-BFE4-5AA1B0D098A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00" name="TextBox 73">
          <a:extLst>
            <a:ext uri="{FF2B5EF4-FFF2-40B4-BE49-F238E27FC236}">
              <a16:creationId xmlns:a16="http://schemas.microsoft.com/office/drawing/2014/main" id="{6A696483-EFF6-4925-B6E2-25D2FADF92A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01" name="TextBox 73">
          <a:extLst>
            <a:ext uri="{FF2B5EF4-FFF2-40B4-BE49-F238E27FC236}">
              <a16:creationId xmlns:a16="http://schemas.microsoft.com/office/drawing/2014/main" id="{C83845F6-F7F4-4734-8FBB-355946DB6E2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02" name="TextBox 73">
          <a:extLst>
            <a:ext uri="{FF2B5EF4-FFF2-40B4-BE49-F238E27FC236}">
              <a16:creationId xmlns:a16="http://schemas.microsoft.com/office/drawing/2014/main" id="{3CAE7D9C-E175-4BDB-9EB4-79277D5B3B1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03" name="TextBox 73">
          <a:extLst>
            <a:ext uri="{FF2B5EF4-FFF2-40B4-BE49-F238E27FC236}">
              <a16:creationId xmlns:a16="http://schemas.microsoft.com/office/drawing/2014/main" id="{57F19702-FEFD-41D6-B74E-BDED1372B9B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04" name="TextBox 73">
          <a:extLst>
            <a:ext uri="{FF2B5EF4-FFF2-40B4-BE49-F238E27FC236}">
              <a16:creationId xmlns:a16="http://schemas.microsoft.com/office/drawing/2014/main" id="{EDB53493-CAA1-4304-A7C5-0B99BE9C348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05" name="TextBox 73">
          <a:extLst>
            <a:ext uri="{FF2B5EF4-FFF2-40B4-BE49-F238E27FC236}">
              <a16:creationId xmlns:a16="http://schemas.microsoft.com/office/drawing/2014/main" id="{E744C776-F3B0-4143-AE92-5385FC8D995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06" name="TextBox 73">
          <a:extLst>
            <a:ext uri="{FF2B5EF4-FFF2-40B4-BE49-F238E27FC236}">
              <a16:creationId xmlns:a16="http://schemas.microsoft.com/office/drawing/2014/main" id="{2878DE81-E4E0-4B5E-AA1E-37B4681B69B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07" name="TextBox 73">
          <a:extLst>
            <a:ext uri="{FF2B5EF4-FFF2-40B4-BE49-F238E27FC236}">
              <a16:creationId xmlns:a16="http://schemas.microsoft.com/office/drawing/2014/main" id="{E056148A-2484-4365-AC70-C8350A07E2C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08" name="TextBox 73">
          <a:extLst>
            <a:ext uri="{FF2B5EF4-FFF2-40B4-BE49-F238E27FC236}">
              <a16:creationId xmlns:a16="http://schemas.microsoft.com/office/drawing/2014/main" id="{306AB034-51C1-40CC-96CD-4D820657A55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09" name="TextBox 73">
          <a:extLst>
            <a:ext uri="{FF2B5EF4-FFF2-40B4-BE49-F238E27FC236}">
              <a16:creationId xmlns:a16="http://schemas.microsoft.com/office/drawing/2014/main" id="{133BC49B-78D4-417F-893C-04BBE35BD0B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10" name="TextBox 73">
          <a:extLst>
            <a:ext uri="{FF2B5EF4-FFF2-40B4-BE49-F238E27FC236}">
              <a16:creationId xmlns:a16="http://schemas.microsoft.com/office/drawing/2014/main" id="{18BE3903-EE22-4168-BF3E-8DF8C091B58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11" name="TextBox 73">
          <a:extLst>
            <a:ext uri="{FF2B5EF4-FFF2-40B4-BE49-F238E27FC236}">
              <a16:creationId xmlns:a16="http://schemas.microsoft.com/office/drawing/2014/main" id="{9B122294-3577-4EBC-8694-1D589B910D4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12" name="TextBox 73">
          <a:extLst>
            <a:ext uri="{FF2B5EF4-FFF2-40B4-BE49-F238E27FC236}">
              <a16:creationId xmlns:a16="http://schemas.microsoft.com/office/drawing/2014/main" id="{F14224BA-14C2-4577-AC9F-7178112AFCF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13" name="TextBox 73">
          <a:extLst>
            <a:ext uri="{FF2B5EF4-FFF2-40B4-BE49-F238E27FC236}">
              <a16:creationId xmlns:a16="http://schemas.microsoft.com/office/drawing/2014/main" id="{4D16EB19-1024-4F94-AF6E-C17224B2A54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14" name="TextBox 73">
          <a:extLst>
            <a:ext uri="{FF2B5EF4-FFF2-40B4-BE49-F238E27FC236}">
              <a16:creationId xmlns:a16="http://schemas.microsoft.com/office/drawing/2014/main" id="{0F00396A-F694-41FA-8C8A-A4F20F20B23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15" name="TextBox 73">
          <a:extLst>
            <a:ext uri="{FF2B5EF4-FFF2-40B4-BE49-F238E27FC236}">
              <a16:creationId xmlns:a16="http://schemas.microsoft.com/office/drawing/2014/main" id="{A5CDAEE0-A9CB-464F-AD6D-7A03DEE8028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16" name="TextBox 73">
          <a:extLst>
            <a:ext uri="{FF2B5EF4-FFF2-40B4-BE49-F238E27FC236}">
              <a16:creationId xmlns:a16="http://schemas.microsoft.com/office/drawing/2014/main" id="{72DC7A94-78A4-449F-8578-684FC4F506C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17" name="TextBox 73">
          <a:extLst>
            <a:ext uri="{FF2B5EF4-FFF2-40B4-BE49-F238E27FC236}">
              <a16:creationId xmlns:a16="http://schemas.microsoft.com/office/drawing/2014/main" id="{B1A23B6D-BDE1-4BC6-A929-7C4110501A2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18" name="TextBox 73">
          <a:extLst>
            <a:ext uri="{FF2B5EF4-FFF2-40B4-BE49-F238E27FC236}">
              <a16:creationId xmlns:a16="http://schemas.microsoft.com/office/drawing/2014/main" id="{C52D6A8B-871B-4AA1-ACA2-991656013FE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19" name="TextBox 73">
          <a:extLst>
            <a:ext uri="{FF2B5EF4-FFF2-40B4-BE49-F238E27FC236}">
              <a16:creationId xmlns:a16="http://schemas.microsoft.com/office/drawing/2014/main" id="{FFF2C3B6-5CBA-4DB2-B1BA-32452ADF378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20" name="TextBox 73">
          <a:extLst>
            <a:ext uri="{FF2B5EF4-FFF2-40B4-BE49-F238E27FC236}">
              <a16:creationId xmlns:a16="http://schemas.microsoft.com/office/drawing/2014/main" id="{F7D51592-148A-49DB-A36B-D2173377B1F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21" name="TextBox 73">
          <a:extLst>
            <a:ext uri="{FF2B5EF4-FFF2-40B4-BE49-F238E27FC236}">
              <a16:creationId xmlns:a16="http://schemas.microsoft.com/office/drawing/2014/main" id="{7DA7B307-C0B5-4004-B252-508034C6E0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22" name="TextBox 73">
          <a:extLst>
            <a:ext uri="{FF2B5EF4-FFF2-40B4-BE49-F238E27FC236}">
              <a16:creationId xmlns:a16="http://schemas.microsoft.com/office/drawing/2014/main" id="{F4BA7588-D664-48EE-9552-8B4E8E5C820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23" name="TextBox 73">
          <a:extLst>
            <a:ext uri="{FF2B5EF4-FFF2-40B4-BE49-F238E27FC236}">
              <a16:creationId xmlns:a16="http://schemas.microsoft.com/office/drawing/2014/main" id="{EBCE3185-27F6-444B-A704-9FDB90CD75C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24" name="TextBox 73">
          <a:extLst>
            <a:ext uri="{FF2B5EF4-FFF2-40B4-BE49-F238E27FC236}">
              <a16:creationId xmlns:a16="http://schemas.microsoft.com/office/drawing/2014/main" id="{4216CA38-B8A4-4689-8980-4F5DD2CBE32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25" name="TextBox 73">
          <a:extLst>
            <a:ext uri="{FF2B5EF4-FFF2-40B4-BE49-F238E27FC236}">
              <a16:creationId xmlns:a16="http://schemas.microsoft.com/office/drawing/2014/main" id="{8BBE3C40-6AF4-4521-B9AD-E648FED0A5F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26" name="TextBox 73">
          <a:extLst>
            <a:ext uri="{FF2B5EF4-FFF2-40B4-BE49-F238E27FC236}">
              <a16:creationId xmlns:a16="http://schemas.microsoft.com/office/drawing/2014/main" id="{F96FA35E-E3CE-4922-B94D-9FBF0E9CC33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27" name="TextBox 73">
          <a:extLst>
            <a:ext uri="{FF2B5EF4-FFF2-40B4-BE49-F238E27FC236}">
              <a16:creationId xmlns:a16="http://schemas.microsoft.com/office/drawing/2014/main" id="{D1B53A89-1C9F-46CD-89A3-6748B87C986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28" name="TextBox 73">
          <a:extLst>
            <a:ext uri="{FF2B5EF4-FFF2-40B4-BE49-F238E27FC236}">
              <a16:creationId xmlns:a16="http://schemas.microsoft.com/office/drawing/2014/main" id="{ECD12FFB-7308-4C98-80D2-FA7031E09A1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29" name="TextBox 73">
          <a:extLst>
            <a:ext uri="{FF2B5EF4-FFF2-40B4-BE49-F238E27FC236}">
              <a16:creationId xmlns:a16="http://schemas.microsoft.com/office/drawing/2014/main" id="{73DC0DA2-1D0C-44EB-B49E-8E3CD0EEEBA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30" name="TextBox 73">
          <a:extLst>
            <a:ext uri="{FF2B5EF4-FFF2-40B4-BE49-F238E27FC236}">
              <a16:creationId xmlns:a16="http://schemas.microsoft.com/office/drawing/2014/main" id="{8A4C4A91-5B90-4DFD-89F6-4DAF6178134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31" name="TextBox 73">
          <a:extLst>
            <a:ext uri="{FF2B5EF4-FFF2-40B4-BE49-F238E27FC236}">
              <a16:creationId xmlns:a16="http://schemas.microsoft.com/office/drawing/2014/main" id="{47D78747-5F02-46A1-818C-875709CE0BD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32" name="TextBox 73">
          <a:extLst>
            <a:ext uri="{FF2B5EF4-FFF2-40B4-BE49-F238E27FC236}">
              <a16:creationId xmlns:a16="http://schemas.microsoft.com/office/drawing/2014/main" id="{69FF5167-7265-4DD3-9CFD-D31D4DBBDFF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33" name="TextBox 73">
          <a:extLst>
            <a:ext uri="{FF2B5EF4-FFF2-40B4-BE49-F238E27FC236}">
              <a16:creationId xmlns:a16="http://schemas.microsoft.com/office/drawing/2014/main" id="{493FBD4D-D52F-4C9C-9A2C-2B73FD4604F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34" name="TextBox 73">
          <a:extLst>
            <a:ext uri="{FF2B5EF4-FFF2-40B4-BE49-F238E27FC236}">
              <a16:creationId xmlns:a16="http://schemas.microsoft.com/office/drawing/2014/main" id="{78AEC07C-0664-4682-8351-87BC63DEC8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35" name="TextBox 73">
          <a:extLst>
            <a:ext uri="{FF2B5EF4-FFF2-40B4-BE49-F238E27FC236}">
              <a16:creationId xmlns:a16="http://schemas.microsoft.com/office/drawing/2014/main" id="{1D3191DE-B7A4-4C54-8CA9-74021195FF4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36" name="TextBox 73">
          <a:extLst>
            <a:ext uri="{FF2B5EF4-FFF2-40B4-BE49-F238E27FC236}">
              <a16:creationId xmlns:a16="http://schemas.microsoft.com/office/drawing/2014/main" id="{FB2012BD-49E3-4FFA-8943-CEF2BE76CDF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37" name="TextBox 73">
          <a:extLst>
            <a:ext uri="{FF2B5EF4-FFF2-40B4-BE49-F238E27FC236}">
              <a16:creationId xmlns:a16="http://schemas.microsoft.com/office/drawing/2014/main" id="{60A181A5-1233-4A4A-B2B2-0C067412EE4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38" name="TextBox 73">
          <a:extLst>
            <a:ext uri="{FF2B5EF4-FFF2-40B4-BE49-F238E27FC236}">
              <a16:creationId xmlns:a16="http://schemas.microsoft.com/office/drawing/2014/main" id="{0000AA7D-2D1B-4E49-B4AD-4FB0E3A64C3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39" name="TextBox 73">
          <a:extLst>
            <a:ext uri="{FF2B5EF4-FFF2-40B4-BE49-F238E27FC236}">
              <a16:creationId xmlns:a16="http://schemas.microsoft.com/office/drawing/2014/main" id="{32B562A0-549E-4F64-982A-64B9BC7540E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40" name="TextBox 73">
          <a:extLst>
            <a:ext uri="{FF2B5EF4-FFF2-40B4-BE49-F238E27FC236}">
              <a16:creationId xmlns:a16="http://schemas.microsoft.com/office/drawing/2014/main" id="{9949DBD3-6065-40CE-B194-FD3E95E360B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41" name="TextBox 73">
          <a:extLst>
            <a:ext uri="{FF2B5EF4-FFF2-40B4-BE49-F238E27FC236}">
              <a16:creationId xmlns:a16="http://schemas.microsoft.com/office/drawing/2014/main" id="{63CBB445-5096-4DAB-8748-BA8B587229A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42" name="TextBox 73">
          <a:extLst>
            <a:ext uri="{FF2B5EF4-FFF2-40B4-BE49-F238E27FC236}">
              <a16:creationId xmlns:a16="http://schemas.microsoft.com/office/drawing/2014/main" id="{6380B641-F947-4654-A827-528C1E744B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43" name="TextBox 73">
          <a:extLst>
            <a:ext uri="{FF2B5EF4-FFF2-40B4-BE49-F238E27FC236}">
              <a16:creationId xmlns:a16="http://schemas.microsoft.com/office/drawing/2014/main" id="{6FA7D013-11BA-452A-BF3E-6A904BDCBA3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44" name="TextBox 73">
          <a:extLst>
            <a:ext uri="{FF2B5EF4-FFF2-40B4-BE49-F238E27FC236}">
              <a16:creationId xmlns:a16="http://schemas.microsoft.com/office/drawing/2014/main" id="{B0BFFFD4-12F3-468F-8AB3-A96E2FF911F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45" name="TextBox 73">
          <a:extLst>
            <a:ext uri="{FF2B5EF4-FFF2-40B4-BE49-F238E27FC236}">
              <a16:creationId xmlns:a16="http://schemas.microsoft.com/office/drawing/2014/main" id="{1B15AFFE-42F9-4288-B5F9-B11DF45F100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46" name="TextBox 73">
          <a:extLst>
            <a:ext uri="{FF2B5EF4-FFF2-40B4-BE49-F238E27FC236}">
              <a16:creationId xmlns:a16="http://schemas.microsoft.com/office/drawing/2014/main" id="{C183E973-567E-4B1B-8107-E1D07F6596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47" name="TextBox 73">
          <a:extLst>
            <a:ext uri="{FF2B5EF4-FFF2-40B4-BE49-F238E27FC236}">
              <a16:creationId xmlns:a16="http://schemas.microsoft.com/office/drawing/2014/main" id="{C19B5238-A94D-42FF-AFFC-6C9DE24C279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48" name="TextBox 73">
          <a:extLst>
            <a:ext uri="{FF2B5EF4-FFF2-40B4-BE49-F238E27FC236}">
              <a16:creationId xmlns:a16="http://schemas.microsoft.com/office/drawing/2014/main" id="{B420562A-7B9F-4522-BF7E-EA59AD2CF34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49" name="TextBox 73">
          <a:extLst>
            <a:ext uri="{FF2B5EF4-FFF2-40B4-BE49-F238E27FC236}">
              <a16:creationId xmlns:a16="http://schemas.microsoft.com/office/drawing/2014/main" id="{0C41E0CA-E38A-4713-8E9E-D9274A3860A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50" name="TextBox 73">
          <a:extLst>
            <a:ext uri="{FF2B5EF4-FFF2-40B4-BE49-F238E27FC236}">
              <a16:creationId xmlns:a16="http://schemas.microsoft.com/office/drawing/2014/main" id="{B19B57A1-AF50-45BF-93EA-9F1CC1CC0BF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51" name="TextBox 73">
          <a:extLst>
            <a:ext uri="{FF2B5EF4-FFF2-40B4-BE49-F238E27FC236}">
              <a16:creationId xmlns:a16="http://schemas.microsoft.com/office/drawing/2014/main" id="{69391AE0-F9B2-45F1-9239-EB2E74DFA7C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52" name="TextBox 73">
          <a:extLst>
            <a:ext uri="{FF2B5EF4-FFF2-40B4-BE49-F238E27FC236}">
              <a16:creationId xmlns:a16="http://schemas.microsoft.com/office/drawing/2014/main" id="{2A87D8B3-D16A-44CC-9930-F63401AE9C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53" name="TextBox 73">
          <a:extLst>
            <a:ext uri="{FF2B5EF4-FFF2-40B4-BE49-F238E27FC236}">
              <a16:creationId xmlns:a16="http://schemas.microsoft.com/office/drawing/2014/main" id="{73F84534-0EF8-4910-B75C-534CB81BC36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54" name="TextBox 73">
          <a:extLst>
            <a:ext uri="{FF2B5EF4-FFF2-40B4-BE49-F238E27FC236}">
              <a16:creationId xmlns:a16="http://schemas.microsoft.com/office/drawing/2014/main" id="{C37D2E84-1AA4-4BAF-BA95-2749F679170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55" name="TextBox 73">
          <a:extLst>
            <a:ext uri="{FF2B5EF4-FFF2-40B4-BE49-F238E27FC236}">
              <a16:creationId xmlns:a16="http://schemas.microsoft.com/office/drawing/2014/main" id="{331A020A-29A9-4B7D-AFFA-7DABC26DE70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56" name="TextBox 73">
          <a:extLst>
            <a:ext uri="{FF2B5EF4-FFF2-40B4-BE49-F238E27FC236}">
              <a16:creationId xmlns:a16="http://schemas.microsoft.com/office/drawing/2014/main" id="{D18B96B5-27A8-4E1E-86B9-3F540C82814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57" name="TextBox 73">
          <a:extLst>
            <a:ext uri="{FF2B5EF4-FFF2-40B4-BE49-F238E27FC236}">
              <a16:creationId xmlns:a16="http://schemas.microsoft.com/office/drawing/2014/main" id="{51D2C01D-0895-42EF-A649-2BA99EF1E79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58" name="TextBox 73">
          <a:extLst>
            <a:ext uri="{FF2B5EF4-FFF2-40B4-BE49-F238E27FC236}">
              <a16:creationId xmlns:a16="http://schemas.microsoft.com/office/drawing/2014/main" id="{2C4B886F-DD47-42E0-9AA1-A327C4DED83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59" name="TextBox 73">
          <a:extLst>
            <a:ext uri="{FF2B5EF4-FFF2-40B4-BE49-F238E27FC236}">
              <a16:creationId xmlns:a16="http://schemas.microsoft.com/office/drawing/2014/main" id="{C76F9787-4E69-4035-93F5-4483C3B4778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60" name="TextBox 73">
          <a:extLst>
            <a:ext uri="{FF2B5EF4-FFF2-40B4-BE49-F238E27FC236}">
              <a16:creationId xmlns:a16="http://schemas.microsoft.com/office/drawing/2014/main" id="{C9FF4BEF-2B9D-41FC-9671-B103D072CDA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61" name="TextBox 73">
          <a:extLst>
            <a:ext uri="{FF2B5EF4-FFF2-40B4-BE49-F238E27FC236}">
              <a16:creationId xmlns:a16="http://schemas.microsoft.com/office/drawing/2014/main" id="{49BA9DF2-45C8-4652-8AA6-16563BF855D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62" name="TextBox 73">
          <a:extLst>
            <a:ext uri="{FF2B5EF4-FFF2-40B4-BE49-F238E27FC236}">
              <a16:creationId xmlns:a16="http://schemas.microsoft.com/office/drawing/2014/main" id="{9BF598EB-B2A8-42F2-AF3C-41BEAE7E2EB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63" name="TextBox 73">
          <a:extLst>
            <a:ext uri="{FF2B5EF4-FFF2-40B4-BE49-F238E27FC236}">
              <a16:creationId xmlns:a16="http://schemas.microsoft.com/office/drawing/2014/main" id="{61BE30AF-C6EF-4357-AC16-3DFCA8F905E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64" name="TextBox 73">
          <a:extLst>
            <a:ext uri="{FF2B5EF4-FFF2-40B4-BE49-F238E27FC236}">
              <a16:creationId xmlns:a16="http://schemas.microsoft.com/office/drawing/2014/main" id="{F0F52FF8-96BD-49E0-B1EE-C73436487C7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65" name="TextBox 73">
          <a:extLst>
            <a:ext uri="{FF2B5EF4-FFF2-40B4-BE49-F238E27FC236}">
              <a16:creationId xmlns:a16="http://schemas.microsoft.com/office/drawing/2014/main" id="{25365C77-7195-4D4F-8740-F4A7F7E211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66" name="TextBox 73">
          <a:extLst>
            <a:ext uri="{FF2B5EF4-FFF2-40B4-BE49-F238E27FC236}">
              <a16:creationId xmlns:a16="http://schemas.microsoft.com/office/drawing/2014/main" id="{68410549-56D6-49D3-BBD8-1F11FA57A72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67" name="TextBox 73">
          <a:extLst>
            <a:ext uri="{FF2B5EF4-FFF2-40B4-BE49-F238E27FC236}">
              <a16:creationId xmlns:a16="http://schemas.microsoft.com/office/drawing/2014/main" id="{53389DB3-0600-4A81-A091-FA71D6C6885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68" name="TextBox 73">
          <a:extLst>
            <a:ext uri="{FF2B5EF4-FFF2-40B4-BE49-F238E27FC236}">
              <a16:creationId xmlns:a16="http://schemas.microsoft.com/office/drawing/2014/main" id="{53085DDD-5B5D-4117-8902-9B8E8BAFFDD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69" name="TextBox 73">
          <a:extLst>
            <a:ext uri="{FF2B5EF4-FFF2-40B4-BE49-F238E27FC236}">
              <a16:creationId xmlns:a16="http://schemas.microsoft.com/office/drawing/2014/main" id="{924FDE7F-10EE-4429-AFC2-FD2596DCB06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70" name="TextBox 73">
          <a:extLst>
            <a:ext uri="{FF2B5EF4-FFF2-40B4-BE49-F238E27FC236}">
              <a16:creationId xmlns:a16="http://schemas.microsoft.com/office/drawing/2014/main" id="{E97A4FE9-A8DD-4994-9348-6568FDBD343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71" name="TextBox 73">
          <a:extLst>
            <a:ext uri="{FF2B5EF4-FFF2-40B4-BE49-F238E27FC236}">
              <a16:creationId xmlns:a16="http://schemas.microsoft.com/office/drawing/2014/main" id="{3A6DAB4F-5826-4976-B41C-88ECB8EE56E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72" name="TextBox 73">
          <a:extLst>
            <a:ext uri="{FF2B5EF4-FFF2-40B4-BE49-F238E27FC236}">
              <a16:creationId xmlns:a16="http://schemas.microsoft.com/office/drawing/2014/main" id="{FE1AAEDB-DD08-4F81-8F46-4BBCDAFB700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73" name="TextBox 73">
          <a:extLst>
            <a:ext uri="{FF2B5EF4-FFF2-40B4-BE49-F238E27FC236}">
              <a16:creationId xmlns:a16="http://schemas.microsoft.com/office/drawing/2014/main" id="{8F8D8D3C-BCB2-4CBA-8896-FAC0222038F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74" name="TextBox 73">
          <a:extLst>
            <a:ext uri="{FF2B5EF4-FFF2-40B4-BE49-F238E27FC236}">
              <a16:creationId xmlns:a16="http://schemas.microsoft.com/office/drawing/2014/main" id="{505FBAF2-6D8F-4D4C-83B6-660004D84F9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75" name="TextBox 73">
          <a:extLst>
            <a:ext uri="{FF2B5EF4-FFF2-40B4-BE49-F238E27FC236}">
              <a16:creationId xmlns:a16="http://schemas.microsoft.com/office/drawing/2014/main" id="{E278C18F-6670-4F7D-BCAD-528D4FE586C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76" name="TextBox 73">
          <a:extLst>
            <a:ext uri="{FF2B5EF4-FFF2-40B4-BE49-F238E27FC236}">
              <a16:creationId xmlns:a16="http://schemas.microsoft.com/office/drawing/2014/main" id="{A41EB71F-82E2-4FAA-A124-2092A40590E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77" name="TextBox 73">
          <a:extLst>
            <a:ext uri="{FF2B5EF4-FFF2-40B4-BE49-F238E27FC236}">
              <a16:creationId xmlns:a16="http://schemas.microsoft.com/office/drawing/2014/main" id="{3C729D86-F6D4-47D0-BBC6-7E78CCEEFCD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78" name="TextBox 73">
          <a:extLst>
            <a:ext uri="{FF2B5EF4-FFF2-40B4-BE49-F238E27FC236}">
              <a16:creationId xmlns:a16="http://schemas.microsoft.com/office/drawing/2014/main" id="{DAC62287-48C5-4F4E-881B-13F5E12775E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79" name="TextBox 73">
          <a:extLst>
            <a:ext uri="{FF2B5EF4-FFF2-40B4-BE49-F238E27FC236}">
              <a16:creationId xmlns:a16="http://schemas.microsoft.com/office/drawing/2014/main" id="{A4C25619-6E34-4D5D-8103-3357B63733E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80" name="TextBox 73">
          <a:extLst>
            <a:ext uri="{FF2B5EF4-FFF2-40B4-BE49-F238E27FC236}">
              <a16:creationId xmlns:a16="http://schemas.microsoft.com/office/drawing/2014/main" id="{B95F7B26-D2B9-40C7-AFE8-31ACFC59DCE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81" name="TextBox 73">
          <a:extLst>
            <a:ext uri="{FF2B5EF4-FFF2-40B4-BE49-F238E27FC236}">
              <a16:creationId xmlns:a16="http://schemas.microsoft.com/office/drawing/2014/main" id="{05310CD7-3BF5-470E-9A46-802C81A77FF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82" name="TextBox 73">
          <a:extLst>
            <a:ext uri="{FF2B5EF4-FFF2-40B4-BE49-F238E27FC236}">
              <a16:creationId xmlns:a16="http://schemas.microsoft.com/office/drawing/2014/main" id="{0047FDC9-C147-4D1D-89C1-A0AEAB0E9C1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83" name="TextBox 73">
          <a:extLst>
            <a:ext uri="{FF2B5EF4-FFF2-40B4-BE49-F238E27FC236}">
              <a16:creationId xmlns:a16="http://schemas.microsoft.com/office/drawing/2014/main" id="{664AA046-3237-4828-BE42-7A7DE67D5E0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84" name="TextBox 73">
          <a:extLst>
            <a:ext uri="{FF2B5EF4-FFF2-40B4-BE49-F238E27FC236}">
              <a16:creationId xmlns:a16="http://schemas.microsoft.com/office/drawing/2014/main" id="{BA37AE2F-855C-4BF1-9C05-8ABF461C1F7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85" name="TextBox 73">
          <a:extLst>
            <a:ext uri="{FF2B5EF4-FFF2-40B4-BE49-F238E27FC236}">
              <a16:creationId xmlns:a16="http://schemas.microsoft.com/office/drawing/2014/main" id="{E32B46CA-0747-403A-9B14-6EAA6CB871D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86" name="TextBox 73">
          <a:extLst>
            <a:ext uri="{FF2B5EF4-FFF2-40B4-BE49-F238E27FC236}">
              <a16:creationId xmlns:a16="http://schemas.microsoft.com/office/drawing/2014/main" id="{D35B11B7-9645-4D38-9867-7CC907A8BBA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87" name="TextBox 73">
          <a:extLst>
            <a:ext uri="{FF2B5EF4-FFF2-40B4-BE49-F238E27FC236}">
              <a16:creationId xmlns:a16="http://schemas.microsoft.com/office/drawing/2014/main" id="{FBFE7234-274A-4059-9490-A5299B0C11B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88" name="TextBox 73">
          <a:extLst>
            <a:ext uri="{FF2B5EF4-FFF2-40B4-BE49-F238E27FC236}">
              <a16:creationId xmlns:a16="http://schemas.microsoft.com/office/drawing/2014/main" id="{43117317-3162-4EBA-94B0-6BB60E7D6E5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89" name="TextBox 73">
          <a:extLst>
            <a:ext uri="{FF2B5EF4-FFF2-40B4-BE49-F238E27FC236}">
              <a16:creationId xmlns:a16="http://schemas.microsoft.com/office/drawing/2014/main" id="{EE2BF21C-ED78-4B65-8F82-76D8900DE97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90" name="TextBox 73">
          <a:extLst>
            <a:ext uri="{FF2B5EF4-FFF2-40B4-BE49-F238E27FC236}">
              <a16:creationId xmlns:a16="http://schemas.microsoft.com/office/drawing/2014/main" id="{A51BEEB7-E39A-45FA-8BAB-CF2703CF9C6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91" name="TextBox 73">
          <a:extLst>
            <a:ext uri="{FF2B5EF4-FFF2-40B4-BE49-F238E27FC236}">
              <a16:creationId xmlns:a16="http://schemas.microsoft.com/office/drawing/2014/main" id="{771E5F25-54FA-4A1D-A280-B381B7A4805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92" name="TextBox 73">
          <a:extLst>
            <a:ext uri="{FF2B5EF4-FFF2-40B4-BE49-F238E27FC236}">
              <a16:creationId xmlns:a16="http://schemas.microsoft.com/office/drawing/2014/main" id="{BDD42EA5-3DF8-4B79-AC46-2D967698AFC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93" name="TextBox 73">
          <a:extLst>
            <a:ext uri="{FF2B5EF4-FFF2-40B4-BE49-F238E27FC236}">
              <a16:creationId xmlns:a16="http://schemas.microsoft.com/office/drawing/2014/main" id="{A8EDEA5D-200E-4056-8F9C-D38319F1047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94" name="TextBox 73">
          <a:extLst>
            <a:ext uri="{FF2B5EF4-FFF2-40B4-BE49-F238E27FC236}">
              <a16:creationId xmlns:a16="http://schemas.microsoft.com/office/drawing/2014/main" id="{583C59C5-AE61-485D-9366-37B712FC08C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95" name="TextBox 73">
          <a:extLst>
            <a:ext uri="{FF2B5EF4-FFF2-40B4-BE49-F238E27FC236}">
              <a16:creationId xmlns:a16="http://schemas.microsoft.com/office/drawing/2014/main" id="{B4C5DE8F-C272-475E-904F-179F33D9B63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96" name="TextBox 73">
          <a:extLst>
            <a:ext uri="{FF2B5EF4-FFF2-40B4-BE49-F238E27FC236}">
              <a16:creationId xmlns:a16="http://schemas.microsoft.com/office/drawing/2014/main" id="{AD15BAAB-50CA-49CD-8F15-6A169C47D11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97" name="TextBox 73">
          <a:extLst>
            <a:ext uri="{FF2B5EF4-FFF2-40B4-BE49-F238E27FC236}">
              <a16:creationId xmlns:a16="http://schemas.microsoft.com/office/drawing/2014/main" id="{E758828B-1CCA-4026-A5B5-648FFC420B1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98" name="TextBox 73">
          <a:extLst>
            <a:ext uri="{FF2B5EF4-FFF2-40B4-BE49-F238E27FC236}">
              <a16:creationId xmlns:a16="http://schemas.microsoft.com/office/drawing/2014/main" id="{1B6BBE60-C0E0-46AA-946A-6139C2687D6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499" name="TextBox 73">
          <a:extLst>
            <a:ext uri="{FF2B5EF4-FFF2-40B4-BE49-F238E27FC236}">
              <a16:creationId xmlns:a16="http://schemas.microsoft.com/office/drawing/2014/main" id="{DB387DAA-3E75-4DD0-AA63-F605ACB6660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00" name="TextBox 73">
          <a:extLst>
            <a:ext uri="{FF2B5EF4-FFF2-40B4-BE49-F238E27FC236}">
              <a16:creationId xmlns:a16="http://schemas.microsoft.com/office/drawing/2014/main" id="{550F6F1E-55D1-42D2-B644-DE82B5E44DD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01" name="TextBox 73">
          <a:extLst>
            <a:ext uri="{FF2B5EF4-FFF2-40B4-BE49-F238E27FC236}">
              <a16:creationId xmlns:a16="http://schemas.microsoft.com/office/drawing/2014/main" id="{843377F7-91CD-45D3-BD14-B0993D2B947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02" name="TextBox 73">
          <a:extLst>
            <a:ext uri="{FF2B5EF4-FFF2-40B4-BE49-F238E27FC236}">
              <a16:creationId xmlns:a16="http://schemas.microsoft.com/office/drawing/2014/main" id="{A047927D-C1A5-4D74-A097-9CCF5DBC116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03" name="TextBox 73">
          <a:extLst>
            <a:ext uri="{FF2B5EF4-FFF2-40B4-BE49-F238E27FC236}">
              <a16:creationId xmlns:a16="http://schemas.microsoft.com/office/drawing/2014/main" id="{22FC96FD-E794-4BE6-9559-74406C9996A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04" name="TextBox 73">
          <a:extLst>
            <a:ext uri="{FF2B5EF4-FFF2-40B4-BE49-F238E27FC236}">
              <a16:creationId xmlns:a16="http://schemas.microsoft.com/office/drawing/2014/main" id="{A5F749C9-50B5-460C-96BE-ED88AF76DE7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05" name="TextBox 73">
          <a:extLst>
            <a:ext uri="{FF2B5EF4-FFF2-40B4-BE49-F238E27FC236}">
              <a16:creationId xmlns:a16="http://schemas.microsoft.com/office/drawing/2014/main" id="{4AF58584-7C6A-453E-B5FB-2BF5B289821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06" name="TextBox 73">
          <a:extLst>
            <a:ext uri="{FF2B5EF4-FFF2-40B4-BE49-F238E27FC236}">
              <a16:creationId xmlns:a16="http://schemas.microsoft.com/office/drawing/2014/main" id="{8E9CA191-4FB9-4B6C-A2A9-32FC25667DD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07" name="TextBox 73">
          <a:extLst>
            <a:ext uri="{FF2B5EF4-FFF2-40B4-BE49-F238E27FC236}">
              <a16:creationId xmlns:a16="http://schemas.microsoft.com/office/drawing/2014/main" id="{16C8FF5C-F439-49E0-8435-D85C9639706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08" name="TextBox 73">
          <a:extLst>
            <a:ext uri="{FF2B5EF4-FFF2-40B4-BE49-F238E27FC236}">
              <a16:creationId xmlns:a16="http://schemas.microsoft.com/office/drawing/2014/main" id="{0940A589-7B21-4E04-9517-D90704F4B03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09" name="TextBox 73">
          <a:extLst>
            <a:ext uri="{FF2B5EF4-FFF2-40B4-BE49-F238E27FC236}">
              <a16:creationId xmlns:a16="http://schemas.microsoft.com/office/drawing/2014/main" id="{5830FFEC-87FF-4F4F-8BF3-0F27939CE4F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10" name="TextBox 73">
          <a:extLst>
            <a:ext uri="{FF2B5EF4-FFF2-40B4-BE49-F238E27FC236}">
              <a16:creationId xmlns:a16="http://schemas.microsoft.com/office/drawing/2014/main" id="{7E8291F4-D201-46F2-9D89-B3AB0D7872F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11" name="TextBox 73">
          <a:extLst>
            <a:ext uri="{FF2B5EF4-FFF2-40B4-BE49-F238E27FC236}">
              <a16:creationId xmlns:a16="http://schemas.microsoft.com/office/drawing/2014/main" id="{9BE6C166-2D74-4E33-85A1-3B664FF78B3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12" name="TextBox 73">
          <a:extLst>
            <a:ext uri="{FF2B5EF4-FFF2-40B4-BE49-F238E27FC236}">
              <a16:creationId xmlns:a16="http://schemas.microsoft.com/office/drawing/2014/main" id="{39239AD6-F084-49E2-819E-6B69B348CD2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13" name="TextBox 73">
          <a:extLst>
            <a:ext uri="{FF2B5EF4-FFF2-40B4-BE49-F238E27FC236}">
              <a16:creationId xmlns:a16="http://schemas.microsoft.com/office/drawing/2014/main" id="{B0D6B4D8-8D15-454C-B6BE-3BB625AB1FC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14" name="TextBox 73">
          <a:extLst>
            <a:ext uri="{FF2B5EF4-FFF2-40B4-BE49-F238E27FC236}">
              <a16:creationId xmlns:a16="http://schemas.microsoft.com/office/drawing/2014/main" id="{4A6D5E04-FDFB-43B0-B685-10EABDAC59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15" name="TextBox 73">
          <a:extLst>
            <a:ext uri="{FF2B5EF4-FFF2-40B4-BE49-F238E27FC236}">
              <a16:creationId xmlns:a16="http://schemas.microsoft.com/office/drawing/2014/main" id="{0B8415B4-99D7-4234-BCF5-5C8E5B4F976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16" name="TextBox 73">
          <a:extLst>
            <a:ext uri="{FF2B5EF4-FFF2-40B4-BE49-F238E27FC236}">
              <a16:creationId xmlns:a16="http://schemas.microsoft.com/office/drawing/2014/main" id="{F2223A0A-4671-49F6-B1CE-2DC73CF340E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17" name="TextBox 73">
          <a:extLst>
            <a:ext uri="{FF2B5EF4-FFF2-40B4-BE49-F238E27FC236}">
              <a16:creationId xmlns:a16="http://schemas.microsoft.com/office/drawing/2014/main" id="{96C43F2D-BAC8-4C13-ADE2-E9E9AEFBC9E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18" name="TextBox 73">
          <a:extLst>
            <a:ext uri="{FF2B5EF4-FFF2-40B4-BE49-F238E27FC236}">
              <a16:creationId xmlns:a16="http://schemas.microsoft.com/office/drawing/2014/main" id="{FBBE7474-E36D-439E-987B-E4D903DDF31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19" name="TextBox 73">
          <a:extLst>
            <a:ext uri="{FF2B5EF4-FFF2-40B4-BE49-F238E27FC236}">
              <a16:creationId xmlns:a16="http://schemas.microsoft.com/office/drawing/2014/main" id="{64E6DD33-C434-4551-A9EF-4C293764F1F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20" name="TextBox 73">
          <a:extLst>
            <a:ext uri="{FF2B5EF4-FFF2-40B4-BE49-F238E27FC236}">
              <a16:creationId xmlns:a16="http://schemas.microsoft.com/office/drawing/2014/main" id="{2F503FB6-546D-46FF-9046-F97F3C14722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21" name="TextBox 73">
          <a:extLst>
            <a:ext uri="{FF2B5EF4-FFF2-40B4-BE49-F238E27FC236}">
              <a16:creationId xmlns:a16="http://schemas.microsoft.com/office/drawing/2014/main" id="{A45FFCB1-1E93-4036-A6E3-9207BAA6748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22" name="TextBox 73">
          <a:extLst>
            <a:ext uri="{FF2B5EF4-FFF2-40B4-BE49-F238E27FC236}">
              <a16:creationId xmlns:a16="http://schemas.microsoft.com/office/drawing/2014/main" id="{782E4715-13C1-4CA0-A3C7-0C8FB3CF7C7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23" name="TextBox 73">
          <a:extLst>
            <a:ext uri="{FF2B5EF4-FFF2-40B4-BE49-F238E27FC236}">
              <a16:creationId xmlns:a16="http://schemas.microsoft.com/office/drawing/2014/main" id="{E755B5F8-384D-4C98-86E3-11D80D80BA2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24" name="TextBox 73">
          <a:extLst>
            <a:ext uri="{FF2B5EF4-FFF2-40B4-BE49-F238E27FC236}">
              <a16:creationId xmlns:a16="http://schemas.microsoft.com/office/drawing/2014/main" id="{394D8617-6451-4FA4-A9AF-8BB3F368186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25" name="TextBox 73">
          <a:extLst>
            <a:ext uri="{FF2B5EF4-FFF2-40B4-BE49-F238E27FC236}">
              <a16:creationId xmlns:a16="http://schemas.microsoft.com/office/drawing/2014/main" id="{3B7EEDB3-780A-41C9-A446-24DD040768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26" name="TextBox 73">
          <a:extLst>
            <a:ext uri="{FF2B5EF4-FFF2-40B4-BE49-F238E27FC236}">
              <a16:creationId xmlns:a16="http://schemas.microsoft.com/office/drawing/2014/main" id="{0612E05B-4FA5-4D5A-9246-9FACAEDADA9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27" name="TextBox 73">
          <a:extLst>
            <a:ext uri="{FF2B5EF4-FFF2-40B4-BE49-F238E27FC236}">
              <a16:creationId xmlns:a16="http://schemas.microsoft.com/office/drawing/2014/main" id="{15C141F2-8CD0-482F-86B2-8B5AF2B789A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28" name="TextBox 73">
          <a:extLst>
            <a:ext uri="{FF2B5EF4-FFF2-40B4-BE49-F238E27FC236}">
              <a16:creationId xmlns:a16="http://schemas.microsoft.com/office/drawing/2014/main" id="{9006699B-0EF1-4A82-9E68-883F8728996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29" name="TextBox 73">
          <a:extLst>
            <a:ext uri="{FF2B5EF4-FFF2-40B4-BE49-F238E27FC236}">
              <a16:creationId xmlns:a16="http://schemas.microsoft.com/office/drawing/2014/main" id="{FDB5C246-270C-44BE-AD35-3EDA6B6757A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30" name="TextBox 73">
          <a:extLst>
            <a:ext uri="{FF2B5EF4-FFF2-40B4-BE49-F238E27FC236}">
              <a16:creationId xmlns:a16="http://schemas.microsoft.com/office/drawing/2014/main" id="{D6F8BA68-20BC-402E-97E0-4B5F88B2D3A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31" name="TextBox 73">
          <a:extLst>
            <a:ext uri="{FF2B5EF4-FFF2-40B4-BE49-F238E27FC236}">
              <a16:creationId xmlns:a16="http://schemas.microsoft.com/office/drawing/2014/main" id="{FC69CCB6-2424-42BE-8256-3D401100A4C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32" name="TextBox 73">
          <a:extLst>
            <a:ext uri="{FF2B5EF4-FFF2-40B4-BE49-F238E27FC236}">
              <a16:creationId xmlns:a16="http://schemas.microsoft.com/office/drawing/2014/main" id="{93981A76-689C-435C-84B6-E1D888201FE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33" name="TextBox 73">
          <a:extLst>
            <a:ext uri="{FF2B5EF4-FFF2-40B4-BE49-F238E27FC236}">
              <a16:creationId xmlns:a16="http://schemas.microsoft.com/office/drawing/2014/main" id="{792282EA-7DAC-4E17-85B8-E531C803FC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34" name="TextBox 73">
          <a:extLst>
            <a:ext uri="{FF2B5EF4-FFF2-40B4-BE49-F238E27FC236}">
              <a16:creationId xmlns:a16="http://schemas.microsoft.com/office/drawing/2014/main" id="{68AA7798-4DC2-4726-9EC1-F9FA99A0FCD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35" name="TextBox 73">
          <a:extLst>
            <a:ext uri="{FF2B5EF4-FFF2-40B4-BE49-F238E27FC236}">
              <a16:creationId xmlns:a16="http://schemas.microsoft.com/office/drawing/2014/main" id="{614EE5C1-162A-47B2-B0A4-3B02E758B41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36" name="TextBox 73">
          <a:extLst>
            <a:ext uri="{FF2B5EF4-FFF2-40B4-BE49-F238E27FC236}">
              <a16:creationId xmlns:a16="http://schemas.microsoft.com/office/drawing/2014/main" id="{79A6F6C1-D7B5-48D1-9002-7585A8ADB89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37" name="TextBox 73">
          <a:extLst>
            <a:ext uri="{FF2B5EF4-FFF2-40B4-BE49-F238E27FC236}">
              <a16:creationId xmlns:a16="http://schemas.microsoft.com/office/drawing/2014/main" id="{B5A04FCD-E18A-4FFD-BD48-6EEE1CE9826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38" name="TextBox 73">
          <a:extLst>
            <a:ext uri="{FF2B5EF4-FFF2-40B4-BE49-F238E27FC236}">
              <a16:creationId xmlns:a16="http://schemas.microsoft.com/office/drawing/2014/main" id="{75151570-136F-47A4-A507-757E5F28DAF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39" name="TextBox 73">
          <a:extLst>
            <a:ext uri="{FF2B5EF4-FFF2-40B4-BE49-F238E27FC236}">
              <a16:creationId xmlns:a16="http://schemas.microsoft.com/office/drawing/2014/main" id="{20F1CC1A-08FD-4A69-ADA6-C0CB345E111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40" name="TextBox 73">
          <a:extLst>
            <a:ext uri="{FF2B5EF4-FFF2-40B4-BE49-F238E27FC236}">
              <a16:creationId xmlns:a16="http://schemas.microsoft.com/office/drawing/2014/main" id="{82973328-2D94-432F-8635-CA8B0C9E5EA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41" name="TextBox 73">
          <a:extLst>
            <a:ext uri="{FF2B5EF4-FFF2-40B4-BE49-F238E27FC236}">
              <a16:creationId xmlns:a16="http://schemas.microsoft.com/office/drawing/2014/main" id="{3303C92A-B462-44FB-A315-417F3369434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42" name="TextBox 73">
          <a:extLst>
            <a:ext uri="{FF2B5EF4-FFF2-40B4-BE49-F238E27FC236}">
              <a16:creationId xmlns:a16="http://schemas.microsoft.com/office/drawing/2014/main" id="{ECC7DA7A-2332-4C31-9E25-6FB68100F0A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43" name="TextBox 73">
          <a:extLst>
            <a:ext uri="{FF2B5EF4-FFF2-40B4-BE49-F238E27FC236}">
              <a16:creationId xmlns:a16="http://schemas.microsoft.com/office/drawing/2014/main" id="{1692899F-D3C4-4973-B060-C60BA106238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44" name="TextBox 73">
          <a:extLst>
            <a:ext uri="{FF2B5EF4-FFF2-40B4-BE49-F238E27FC236}">
              <a16:creationId xmlns:a16="http://schemas.microsoft.com/office/drawing/2014/main" id="{7EFDCC27-3182-4C3F-B5A0-B1D550B75C4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45" name="TextBox 73">
          <a:extLst>
            <a:ext uri="{FF2B5EF4-FFF2-40B4-BE49-F238E27FC236}">
              <a16:creationId xmlns:a16="http://schemas.microsoft.com/office/drawing/2014/main" id="{23E46CF0-9957-482E-B0B0-476F0976B4B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46" name="TextBox 73">
          <a:extLst>
            <a:ext uri="{FF2B5EF4-FFF2-40B4-BE49-F238E27FC236}">
              <a16:creationId xmlns:a16="http://schemas.microsoft.com/office/drawing/2014/main" id="{7072B268-9DDE-4F28-9CD1-A18C61DB1AE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47" name="TextBox 73">
          <a:extLst>
            <a:ext uri="{FF2B5EF4-FFF2-40B4-BE49-F238E27FC236}">
              <a16:creationId xmlns:a16="http://schemas.microsoft.com/office/drawing/2014/main" id="{45828FEA-6610-49A4-9543-8D58A145576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48" name="TextBox 73">
          <a:extLst>
            <a:ext uri="{FF2B5EF4-FFF2-40B4-BE49-F238E27FC236}">
              <a16:creationId xmlns:a16="http://schemas.microsoft.com/office/drawing/2014/main" id="{B87BE676-4CAE-4B5F-9624-B0F09C4A007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49" name="TextBox 73">
          <a:extLst>
            <a:ext uri="{FF2B5EF4-FFF2-40B4-BE49-F238E27FC236}">
              <a16:creationId xmlns:a16="http://schemas.microsoft.com/office/drawing/2014/main" id="{23ED0AB4-AACD-4688-8148-620BB4358EE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50" name="TextBox 73">
          <a:extLst>
            <a:ext uri="{FF2B5EF4-FFF2-40B4-BE49-F238E27FC236}">
              <a16:creationId xmlns:a16="http://schemas.microsoft.com/office/drawing/2014/main" id="{0BAC2915-AD47-4126-9877-89865FCCC44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51" name="TextBox 73">
          <a:extLst>
            <a:ext uri="{FF2B5EF4-FFF2-40B4-BE49-F238E27FC236}">
              <a16:creationId xmlns:a16="http://schemas.microsoft.com/office/drawing/2014/main" id="{8A7BB53A-41F7-4B96-9FC8-9188A73E20C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52" name="TextBox 73">
          <a:extLst>
            <a:ext uri="{FF2B5EF4-FFF2-40B4-BE49-F238E27FC236}">
              <a16:creationId xmlns:a16="http://schemas.microsoft.com/office/drawing/2014/main" id="{3EF7D55B-6F6D-46AC-B491-00344EF830A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53" name="TextBox 73">
          <a:extLst>
            <a:ext uri="{FF2B5EF4-FFF2-40B4-BE49-F238E27FC236}">
              <a16:creationId xmlns:a16="http://schemas.microsoft.com/office/drawing/2014/main" id="{8D2301A8-3C55-4A0A-BED7-0A3FDEA507B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54" name="TextBox 73">
          <a:extLst>
            <a:ext uri="{FF2B5EF4-FFF2-40B4-BE49-F238E27FC236}">
              <a16:creationId xmlns:a16="http://schemas.microsoft.com/office/drawing/2014/main" id="{F82A0F6C-D6FF-4329-8485-F10956B1616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55" name="TextBox 73">
          <a:extLst>
            <a:ext uri="{FF2B5EF4-FFF2-40B4-BE49-F238E27FC236}">
              <a16:creationId xmlns:a16="http://schemas.microsoft.com/office/drawing/2014/main" id="{0A0F1A01-4F35-449B-9307-6CED5796D64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56" name="TextBox 73">
          <a:extLst>
            <a:ext uri="{FF2B5EF4-FFF2-40B4-BE49-F238E27FC236}">
              <a16:creationId xmlns:a16="http://schemas.microsoft.com/office/drawing/2014/main" id="{77674D88-29A9-4374-9A04-EC90AAE3358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57" name="TextBox 73">
          <a:extLst>
            <a:ext uri="{FF2B5EF4-FFF2-40B4-BE49-F238E27FC236}">
              <a16:creationId xmlns:a16="http://schemas.microsoft.com/office/drawing/2014/main" id="{6A5745FE-0841-46CE-8D4D-901A0B59A67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58" name="TextBox 73">
          <a:extLst>
            <a:ext uri="{FF2B5EF4-FFF2-40B4-BE49-F238E27FC236}">
              <a16:creationId xmlns:a16="http://schemas.microsoft.com/office/drawing/2014/main" id="{40A63EA7-604E-48A9-AF62-1F48FCD1C78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59" name="TextBox 73">
          <a:extLst>
            <a:ext uri="{FF2B5EF4-FFF2-40B4-BE49-F238E27FC236}">
              <a16:creationId xmlns:a16="http://schemas.microsoft.com/office/drawing/2014/main" id="{8A748605-C072-4F47-B7E6-4A0C2F14F38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60" name="TextBox 73">
          <a:extLst>
            <a:ext uri="{FF2B5EF4-FFF2-40B4-BE49-F238E27FC236}">
              <a16:creationId xmlns:a16="http://schemas.microsoft.com/office/drawing/2014/main" id="{96C9946B-44C7-4AA5-A9E9-A80E4045C9D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61" name="TextBox 73">
          <a:extLst>
            <a:ext uri="{FF2B5EF4-FFF2-40B4-BE49-F238E27FC236}">
              <a16:creationId xmlns:a16="http://schemas.microsoft.com/office/drawing/2014/main" id="{FA49EF14-8CD0-4E53-963B-2344047CEB7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62" name="TextBox 73">
          <a:extLst>
            <a:ext uri="{FF2B5EF4-FFF2-40B4-BE49-F238E27FC236}">
              <a16:creationId xmlns:a16="http://schemas.microsoft.com/office/drawing/2014/main" id="{D794B5E2-ABCA-453A-81C4-14ADA718B4B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63" name="TextBox 73">
          <a:extLst>
            <a:ext uri="{FF2B5EF4-FFF2-40B4-BE49-F238E27FC236}">
              <a16:creationId xmlns:a16="http://schemas.microsoft.com/office/drawing/2014/main" id="{FF67A1BB-5A17-4CD5-9C55-BC2C43A517D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64" name="TextBox 73">
          <a:extLst>
            <a:ext uri="{FF2B5EF4-FFF2-40B4-BE49-F238E27FC236}">
              <a16:creationId xmlns:a16="http://schemas.microsoft.com/office/drawing/2014/main" id="{93F1BDE5-A4F7-4B94-9718-B387A2EAA06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65" name="TextBox 73">
          <a:extLst>
            <a:ext uri="{FF2B5EF4-FFF2-40B4-BE49-F238E27FC236}">
              <a16:creationId xmlns:a16="http://schemas.microsoft.com/office/drawing/2014/main" id="{85905DD8-EF35-4421-A41D-673C7AD31F6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66" name="TextBox 73">
          <a:extLst>
            <a:ext uri="{FF2B5EF4-FFF2-40B4-BE49-F238E27FC236}">
              <a16:creationId xmlns:a16="http://schemas.microsoft.com/office/drawing/2014/main" id="{4E32AC7E-24AE-468A-8D90-39B6DFD7191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67" name="TextBox 73">
          <a:extLst>
            <a:ext uri="{FF2B5EF4-FFF2-40B4-BE49-F238E27FC236}">
              <a16:creationId xmlns:a16="http://schemas.microsoft.com/office/drawing/2014/main" id="{409E092D-F1FA-44C1-A8E5-79695EEF8A5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68" name="TextBox 73">
          <a:extLst>
            <a:ext uri="{FF2B5EF4-FFF2-40B4-BE49-F238E27FC236}">
              <a16:creationId xmlns:a16="http://schemas.microsoft.com/office/drawing/2014/main" id="{D8E1FD99-05C8-401B-AB40-202E88C1889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69" name="TextBox 73">
          <a:extLst>
            <a:ext uri="{FF2B5EF4-FFF2-40B4-BE49-F238E27FC236}">
              <a16:creationId xmlns:a16="http://schemas.microsoft.com/office/drawing/2014/main" id="{06651714-728B-48D4-9139-15EAA3484D3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70" name="TextBox 73">
          <a:extLst>
            <a:ext uri="{FF2B5EF4-FFF2-40B4-BE49-F238E27FC236}">
              <a16:creationId xmlns:a16="http://schemas.microsoft.com/office/drawing/2014/main" id="{103E77CC-9C5F-4EE9-9CFB-29F11EB81A2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71" name="TextBox 73">
          <a:extLst>
            <a:ext uri="{FF2B5EF4-FFF2-40B4-BE49-F238E27FC236}">
              <a16:creationId xmlns:a16="http://schemas.microsoft.com/office/drawing/2014/main" id="{11448751-6074-4B2A-B110-81062F1DCCA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72" name="TextBox 73">
          <a:extLst>
            <a:ext uri="{FF2B5EF4-FFF2-40B4-BE49-F238E27FC236}">
              <a16:creationId xmlns:a16="http://schemas.microsoft.com/office/drawing/2014/main" id="{7D691BEE-5BC7-4F4E-9DB3-2E499D79333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73" name="TextBox 73">
          <a:extLst>
            <a:ext uri="{FF2B5EF4-FFF2-40B4-BE49-F238E27FC236}">
              <a16:creationId xmlns:a16="http://schemas.microsoft.com/office/drawing/2014/main" id="{555C3D49-8AA7-4EA5-A17F-C0405D136A6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74" name="TextBox 73">
          <a:extLst>
            <a:ext uri="{FF2B5EF4-FFF2-40B4-BE49-F238E27FC236}">
              <a16:creationId xmlns:a16="http://schemas.microsoft.com/office/drawing/2014/main" id="{C9B7FF99-B74E-4463-A48F-D33756C9835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75" name="TextBox 73">
          <a:extLst>
            <a:ext uri="{FF2B5EF4-FFF2-40B4-BE49-F238E27FC236}">
              <a16:creationId xmlns:a16="http://schemas.microsoft.com/office/drawing/2014/main" id="{361B5B84-6143-4891-ADDE-2ED3610D703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76" name="TextBox 73">
          <a:extLst>
            <a:ext uri="{FF2B5EF4-FFF2-40B4-BE49-F238E27FC236}">
              <a16:creationId xmlns:a16="http://schemas.microsoft.com/office/drawing/2014/main" id="{F0AA8006-9A36-4883-A352-EC2D604FABE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77" name="TextBox 73">
          <a:extLst>
            <a:ext uri="{FF2B5EF4-FFF2-40B4-BE49-F238E27FC236}">
              <a16:creationId xmlns:a16="http://schemas.microsoft.com/office/drawing/2014/main" id="{8E49B507-ADA1-43AA-B49B-2EDE1B77499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78" name="TextBox 73">
          <a:extLst>
            <a:ext uri="{FF2B5EF4-FFF2-40B4-BE49-F238E27FC236}">
              <a16:creationId xmlns:a16="http://schemas.microsoft.com/office/drawing/2014/main" id="{8188EF1F-509B-4936-A889-4AB8E8C7DDA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79" name="TextBox 73">
          <a:extLst>
            <a:ext uri="{FF2B5EF4-FFF2-40B4-BE49-F238E27FC236}">
              <a16:creationId xmlns:a16="http://schemas.microsoft.com/office/drawing/2014/main" id="{B00F5EB7-E4E5-4E9D-9C19-6606AAF6530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80" name="TextBox 73">
          <a:extLst>
            <a:ext uri="{FF2B5EF4-FFF2-40B4-BE49-F238E27FC236}">
              <a16:creationId xmlns:a16="http://schemas.microsoft.com/office/drawing/2014/main" id="{93AF8FE4-C86D-4FDB-A89C-E3A021749AB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81" name="TextBox 73">
          <a:extLst>
            <a:ext uri="{FF2B5EF4-FFF2-40B4-BE49-F238E27FC236}">
              <a16:creationId xmlns:a16="http://schemas.microsoft.com/office/drawing/2014/main" id="{F50A2E42-8C20-4CFA-9B0C-FD74C4DBBA8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82" name="TextBox 73">
          <a:extLst>
            <a:ext uri="{FF2B5EF4-FFF2-40B4-BE49-F238E27FC236}">
              <a16:creationId xmlns:a16="http://schemas.microsoft.com/office/drawing/2014/main" id="{FC927427-6113-4878-B940-DFE34D3807A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83" name="TextBox 73">
          <a:extLst>
            <a:ext uri="{FF2B5EF4-FFF2-40B4-BE49-F238E27FC236}">
              <a16:creationId xmlns:a16="http://schemas.microsoft.com/office/drawing/2014/main" id="{BF219283-6402-48C6-A498-49AFA848AD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84" name="TextBox 73">
          <a:extLst>
            <a:ext uri="{FF2B5EF4-FFF2-40B4-BE49-F238E27FC236}">
              <a16:creationId xmlns:a16="http://schemas.microsoft.com/office/drawing/2014/main" id="{FA0B7F60-F147-465C-9D7F-6E4546B8028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85" name="TextBox 73">
          <a:extLst>
            <a:ext uri="{FF2B5EF4-FFF2-40B4-BE49-F238E27FC236}">
              <a16:creationId xmlns:a16="http://schemas.microsoft.com/office/drawing/2014/main" id="{88F45942-F809-4B35-80FD-8CE4C44EDEA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86" name="TextBox 73">
          <a:extLst>
            <a:ext uri="{FF2B5EF4-FFF2-40B4-BE49-F238E27FC236}">
              <a16:creationId xmlns:a16="http://schemas.microsoft.com/office/drawing/2014/main" id="{CF603614-85EA-4577-883B-0BB04AFFDE2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87" name="TextBox 73">
          <a:extLst>
            <a:ext uri="{FF2B5EF4-FFF2-40B4-BE49-F238E27FC236}">
              <a16:creationId xmlns:a16="http://schemas.microsoft.com/office/drawing/2014/main" id="{0BF3E416-E5D6-4102-8E5F-27309DFC6E5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88" name="TextBox 73">
          <a:extLst>
            <a:ext uri="{FF2B5EF4-FFF2-40B4-BE49-F238E27FC236}">
              <a16:creationId xmlns:a16="http://schemas.microsoft.com/office/drawing/2014/main" id="{15235222-C329-4E04-B938-9DF6790E2A7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89" name="TextBox 73">
          <a:extLst>
            <a:ext uri="{FF2B5EF4-FFF2-40B4-BE49-F238E27FC236}">
              <a16:creationId xmlns:a16="http://schemas.microsoft.com/office/drawing/2014/main" id="{931398CA-03DA-4E4C-8DA7-13F3CF9E481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90" name="TextBox 73">
          <a:extLst>
            <a:ext uri="{FF2B5EF4-FFF2-40B4-BE49-F238E27FC236}">
              <a16:creationId xmlns:a16="http://schemas.microsoft.com/office/drawing/2014/main" id="{EC3695A3-E2D0-42B9-9EC2-7224D31FEAE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91" name="TextBox 73">
          <a:extLst>
            <a:ext uri="{FF2B5EF4-FFF2-40B4-BE49-F238E27FC236}">
              <a16:creationId xmlns:a16="http://schemas.microsoft.com/office/drawing/2014/main" id="{D9356B60-E8EF-431D-8ED8-F3F0C176FB7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92" name="TextBox 73">
          <a:extLst>
            <a:ext uri="{FF2B5EF4-FFF2-40B4-BE49-F238E27FC236}">
              <a16:creationId xmlns:a16="http://schemas.microsoft.com/office/drawing/2014/main" id="{35252736-A7EB-4C75-8BB7-01152E7DC18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93" name="TextBox 73">
          <a:extLst>
            <a:ext uri="{FF2B5EF4-FFF2-40B4-BE49-F238E27FC236}">
              <a16:creationId xmlns:a16="http://schemas.microsoft.com/office/drawing/2014/main" id="{F697B01F-5C3B-4BB2-880A-5F6C9407578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94" name="TextBox 73">
          <a:extLst>
            <a:ext uri="{FF2B5EF4-FFF2-40B4-BE49-F238E27FC236}">
              <a16:creationId xmlns:a16="http://schemas.microsoft.com/office/drawing/2014/main" id="{AA0374C4-7DE0-4DBC-B934-EACEB389FCB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95" name="TextBox 73">
          <a:extLst>
            <a:ext uri="{FF2B5EF4-FFF2-40B4-BE49-F238E27FC236}">
              <a16:creationId xmlns:a16="http://schemas.microsoft.com/office/drawing/2014/main" id="{4419C1B4-C19D-4CAD-80F9-AB8EED25DCE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96" name="TextBox 73">
          <a:extLst>
            <a:ext uri="{FF2B5EF4-FFF2-40B4-BE49-F238E27FC236}">
              <a16:creationId xmlns:a16="http://schemas.microsoft.com/office/drawing/2014/main" id="{1154DC4E-5523-4123-8D0A-05C5B2B43EB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97" name="TextBox 73">
          <a:extLst>
            <a:ext uri="{FF2B5EF4-FFF2-40B4-BE49-F238E27FC236}">
              <a16:creationId xmlns:a16="http://schemas.microsoft.com/office/drawing/2014/main" id="{FA5CB4F2-A282-458B-BD90-4E4D8892D44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98" name="TextBox 73">
          <a:extLst>
            <a:ext uri="{FF2B5EF4-FFF2-40B4-BE49-F238E27FC236}">
              <a16:creationId xmlns:a16="http://schemas.microsoft.com/office/drawing/2014/main" id="{34A43519-96AF-48DC-B2EA-636377BFF5D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599" name="TextBox 73">
          <a:extLst>
            <a:ext uri="{FF2B5EF4-FFF2-40B4-BE49-F238E27FC236}">
              <a16:creationId xmlns:a16="http://schemas.microsoft.com/office/drawing/2014/main" id="{5B059EB0-BBD9-4C1D-B873-073E500E7A8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00" name="TextBox 73">
          <a:extLst>
            <a:ext uri="{FF2B5EF4-FFF2-40B4-BE49-F238E27FC236}">
              <a16:creationId xmlns:a16="http://schemas.microsoft.com/office/drawing/2014/main" id="{511E9A54-6F0A-4277-9A7A-481940F5636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01" name="TextBox 73">
          <a:extLst>
            <a:ext uri="{FF2B5EF4-FFF2-40B4-BE49-F238E27FC236}">
              <a16:creationId xmlns:a16="http://schemas.microsoft.com/office/drawing/2014/main" id="{9A73C134-466A-4D67-9D9C-54FD6A8F83B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02" name="TextBox 73">
          <a:extLst>
            <a:ext uri="{FF2B5EF4-FFF2-40B4-BE49-F238E27FC236}">
              <a16:creationId xmlns:a16="http://schemas.microsoft.com/office/drawing/2014/main" id="{D701C6BB-25CE-4394-8853-C1C16E72CDE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03" name="TextBox 73">
          <a:extLst>
            <a:ext uri="{FF2B5EF4-FFF2-40B4-BE49-F238E27FC236}">
              <a16:creationId xmlns:a16="http://schemas.microsoft.com/office/drawing/2014/main" id="{4168ABCD-232B-4A94-9696-29FD5F6E98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04" name="TextBox 73">
          <a:extLst>
            <a:ext uri="{FF2B5EF4-FFF2-40B4-BE49-F238E27FC236}">
              <a16:creationId xmlns:a16="http://schemas.microsoft.com/office/drawing/2014/main" id="{B7245369-5125-47CD-A103-CC230DC94EC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05" name="TextBox 73">
          <a:extLst>
            <a:ext uri="{FF2B5EF4-FFF2-40B4-BE49-F238E27FC236}">
              <a16:creationId xmlns:a16="http://schemas.microsoft.com/office/drawing/2014/main" id="{57D9DF66-9D24-4ECE-A148-56769242673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06" name="TextBox 73">
          <a:extLst>
            <a:ext uri="{FF2B5EF4-FFF2-40B4-BE49-F238E27FC236}">
              <a16:creationId xmlns:a16="http://schemas.microsoft.com/office/drawing/2014/main" id="{8F621D97-93D2-4B29-933E-B9EC55B114F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07" name="TextBox 73">
          <a:extLst>
            <a:ext uri="{FF2B5EF4-FFF2-40B4-BE49-F238E27FC236}">
              <a16:creationId xmlns:a16="http://schemas.microsoft.com/office/drawing/2014/main" id="{4504C212-ECA2-44CC-BE62-5E64CD04C07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08" name="TextBox 73">
          <a:extLst>
            <a:ext uri="{FF2B5EF4-FFF2-40B4-BE49-F238E27FC236}">
              <a16:creationId xmlns:a16="http://schemas.microsoft.com/office/drawing/2014/main" id="{50C763C4-87DA-4A8C-8C4F-3F0337F7C0C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09" name="TextBox 73">
          <a:extLst>
            <a:ext uri="{FF2B5EF4-FFF2-40B4-BE49-F238E27FC236}">
              <a16:creationId xmlns:a16="http://schemas.microsoft.com/office/drawing/2014/main" id="{5B99D508-DA4A-4947-A1BD-B6A5B8B76B4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10" name="TextBox 73">
          <a:extLst>
            <a:ext uri="{FF2B5EF4-FFF2-40B4-BE49-F238E27FC236}">
              <a16:creationId xmlns:a16="http://schemas.microsoft.com/office/drawing/2014/main" id="{4FB88675-D464-4078-A1FE-C715B62C192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11" name="TextBox 73">
          <a:extLst>
            <a:ext uri="{FF2B5EF4-FFF2-40B4-BE49-F238E27FC236}">
              <a16:creationId xmlns:a16="http://schemas.microsoft.com/office/drawing/2014/main" id="{1F840F30-B518-426F-A3C7-AFCA7381A27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12" name="TextBox 73">
          <a:extLst>
            <a:ext uri="{FF2B5EF4-FFF2-40B4-BE49-F238E27FC236}">
              <a16:creationId xmlns:a16="http://schemas.microsoft.com/office/drawing/2014/main" id="{8CAADEE2-D7D5-435B-B212-3EE29D9B27C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13" name="TextBox 73">
          <a:extLst>
            <a:ext uri="{FF2B5EF4-FFF2-40B4-BE49-F238E27FC236}">
              <a16:creationId xmlns:a16="http://schemas.microsoft.com/office/drawing/2014/main" id="{7A085C07-2D7E-4C18-81D0-BAC492DAE39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14" name="TextBox 73">
          <a:extLst>
            <a:ext uri="{FF2B5EF4-FFF2-40B4-BE49-F238E27FC236}">
              <a16:creationId xmlns:a16="http://schemas.microsoft.com/office/drawing/2014/main" id="{AC36BC07-0304-4A1B-A697-9C816C1ADB3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15" name="TextBox 73">
          <a:extLst>
            <a:ext uri="{FF2B5EF4-FFF2-40B4-BE49-F238E27FC236}">
              <a16:creationId xmlns:a16="http://schemas.microsoft.com/office/drawing/2014/main" id="{E31E6FED-C815-46BC-BB08-CE1210A070C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16" name="TextBox 73">
          <a:extLst>
            <a:ext uri="{FF2B5EF4-FFF2-40B4-BE49-F238E27FC236}">
              <a16:creationId xmlns:a16="http://schemas.microsoft.com/office/drawing/2014/main" id="{C53A4F95-07D5-4BAA-A2D0-4F08100DAAF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17" name="TextBox 73">
          <a:extLst>
            <a:ext uri="{FF2B5EF4-FFF2-40B4-BE49-F238E27FC236}">
              <a16:creationId xmlns:a16="http://schemas.microsoft.com/office/drawing/2014/main" id="{9D31E01E-092B-4E8E-9FDB-B3FCD56B528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18" name="TextBox 73">
          <a:extLst>
            <a:ext uri="{FF2B5EF4-FFF2-40B4-BE49-F238E27FC236}">
              <a16:creationId xmlns:a16="http://schemas.microsoft.com/office/drawing/2014/main" id="{145CF29A-3D24-444C-9A9C-3E4797FB64B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19" name="TextBox 73">
          <a:extLst>
            <a:ext uri="{FF2B5EF4-FFF2-40B4-BE49-F238E27FC236}">
              <a16:creationId xmlns:a16="http://schemas.microsoft.com/office/drawing/2014/main" id="{9019F24C-6D71-4710-87D9-BFE96571A20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20" name="TextBox 73">
          <a:extLst>
            <a:ext uri="{FF2B5EF4-FFF2-40B4-BE49-F238E27FC236}">
              <a16:creationId xmlns:a16="http://schemas.microsoft.com/office/drawing/2014/main" id="{E5D88F84-99C5-4791-94F3-2A85F7D4C1C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21" name="TextBox 73">
          <a:extLst>
            <a:ext uri="{FF2B5EF4-FFF2-40B4-BE49-F238E27FC236}">
              <a16:creationId xmlns:a16="http://schemas.microsoft.com/office/drawing/2014/main" id="{47E01AC3-F6DF-46EF-91D7-43DD7395DCC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22" name="TextBox 73">
          <a:extLst>
            <a:ext uri="{FF2B5EF4-FFF2-40B4-BE49-F238E27FC236}">
              <a16:creationId xmlns:a16="http://schemas.microsoft.com/office/drawing/2014/main" id="{72750900-7A86-4FED-BB31-D2D4993F851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23" name="TextBox 73">
          <a:extLst>
            <a:ext uri="{FF2B5EF4-FFF2-40B4-BE49-F238E27FC236}">
              <a16:creationId xmlns:a16="http://schemas.microsoft.com/office/drawing/2014/main" id="{50017F31-18ED-4178-B0C1-85EE0F5BA69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24" name="TextBox 73">
          <a:extLst>
            <a:ext uri="{FF2B5EF4-FFF2-40B4-BE49-F238E27FC236}">
              <a16:creationId xmlns:a16="http://schemas.microsoft.com/office/drawing/2014/main" id="{E1DBFE0F-3299-42C6-A900-FACA516A8FE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25" name="TextBox 73">
          <a:extLst>
            <a:ext uri="{FF2B5EF4-FFF2-40B4-BE49-F238E27FC236}">
              <a16:creationId xmlns:a16="http://schemas.microsoft.com/office/drawing/2014/main" id="{D01FC752-2E48-4002-9BD0-290EE7D0BAE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26" name="TextBox 73">
          <a:extLst>
            <a:ext uri="{FF2B5EF4-FFF2-40B4-BE49-F238E27FC236}">
              <a16:creationId xmlns:a16="http://schemas.microsoft.com/office/drawing/2014/main" id="{87AE8FCE-CD7E-4D3E-A0ED-1FAC0906906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27" name="TextBox 73">
          <a:extLst>
            <a:ext uri="{FF2B5EF4-FFF2-40B4-BE49-F238E27FC236}">
              <a16:creationId xmlns:a16="http://schemas.microsoft.com/office/drawing/2014/main" id="{6BCEC9AB-970B-4DC9-B769-4D0D06D6D32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28" name="TextBox 73">
          <a:extLst>
            <a:ext uri="{FF2B5EF4-FFF2-40B4-BE49-F238E27FC236}">
              <a16:creationId xmlns:a16="http://schemas.microsoft.com/office/drawing/2014/main" id="{D9301791-7B2B-4AAA-9C7A-7CC43C0C19C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29" name="TextBox 73">
          <a:extLst>
            <a:ext uri="{FF2B5EF4-FFF2-40B4-BE49-F238E27FC236}">
              <a16:creationId xmlns:a16="http://schemas.microsoft.com/office/drawing/2014/main" id="{F26766D5-5245-42A9-B1C7-BE443D436C6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30" name="TextBox 73">
          <a:extLst>
            <a:ext uri="{FF2B5EF4-FFF2-40B4-BE49-F238E27FC236}">
              <a16:creationId xmlns:a16="http://schemas.microsoft.com/office/drawing/2014/main" id="{0EF5494B-58C6-4918-A734-CA1D0B85D6A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31" name="TextBox 73">
          <a:extLst>
            <a:ext uri="{FF2B5EF4-FFF2-40B4-BE49-F238E27FC236}">
              <a16:creationId xmlns:a16="http://schemas.microsoft.com/office/drawing/2014/main" id="{0E8034DD-28B5-43E3-8D46-2469B645301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32" name="TextBox 73">
          <a:extLst>
            <a:ext uri="{FF2B5EF4-FFF2-40B4-BE49-F238E27FC236}">
              <a16:creationId xmlns:a16="http://schemas.microsoft.com/office/drawing/2014/main" id="{D0021F55-4EEA-46C4-AF08-2D4654FA5DB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33" name="TextBox 73">
          <a:extLst>
            <a:ext uri="{FF2B5EF4-FFF2-40B4-BE49-F238E27FC236}">
              <a16:creationId xmlns:a16="http://schemas.microsoft.com/office/drawing/2014/main" id="{B02743B7-E6FB-4C76-863F-377B06822D8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34" name="TextBox 73">
          <a:extLst>
            <a:ext uri="{FF2B5EF4-FFF2-40B4-BE49-F238E27FC236}">
              <a16:creationId xmlns:a16="http://schemas.microsoft.com/office/drawing/2014/main" id="{7B9D4B74-3BA3-4BC3-9A44-F6959B2C6CA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35" name="TextBox 73">
          <a:extLst>
            <a:ext uri="{FF2B5EF4-FFF2-40B4-BE49-F238E27FC236}">
              <a16:creationId xmlns:a16="http://schemas.microsoft.com/office/drawing/2014/main" id="{BE7B73D7-5F97-4D36-A46E-1A09FE660C5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36" name="TextBox 73">
          <a:extLst>
            <a:ext uri="{FF2B5EF4-FFF2-40B4-BE49-F238E27FC236}">
              <a16:creationId xmlns:a16="http://schemas.microsoft.com/office/drawing/2014/main" id="{421E078A-00B3-4A42-BBFF-21B8994853D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37" name="TextBox 73">
          <a:extLst>
            <a:ext uri="{FF2B5EF4-FFF2-40B4-BE49-F238E27FC236}">
              <a16:creationId xmlns:a16="http://schemas.microsoft.com/office/drawing/2014/main" id="{810664DD-652E-4472-91B6-9167D122409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38" name="TextBox 73">
          <a:extLst>
            <a:ext uri="{FF2B5EF4-FFF2-40B4-BE49-F238E27FC236}">
              <a16:creationId xmlns:a16="http://schemas.microsoft.com/office/drawing/2014/main" id="{C57BF379-C0EF-4BDA-A94C-FEBCBB22275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39" name="TextBox 73">
          <a:extLst>
            <a:ext uri="{FF2B5EF4-FFF2-40B4-BE49-F238E27FC236}">
              <a16:creationId xmlns:a16="http://schemas.microsoft.com/office/drawing/2014/main" id="{96C3D6E1-811F-4989-8F89-FEBD8AED82E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40" name="TextBox 73">
          <a:extLst>
            <a:ext uri="{FF2B5EF4-FFF2-40B4-BE49-F238E27FC236}">
              <a16:creationId xmlns:a16="http://schemas.microsoft.com/office/drawing/2014/main" id="{D53423A5-DCB3-4320-A429-6CB457DE2B4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41" name="TextBox 73">
          <a:extLst>
            <a:ext uri="{FF2B5EF4-FFF2-40B4-BE49-F238E27FC236}">
              <a16:creationId xmlns:a16="http://schemas.microsoft.com/office/drawing/2014/main" id="{AF6A7B00-917A-48A8-9656-76DDD9C8ABA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42" name="TextBox 73">
          <a:extLst>
            <a:ext uri="{FF2B5EF4-FFF2-40B4-BE49-F238E27FC236}">
              <a16:creationId xmlns:a16="http://schemas.microsoft.com/office/drawing/2014/main" id="{37A046BA-901B-4F13-880C-C46D33987EE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43" name="TextBox 73">
          <a:extLst>
            <a:ext uri="{FF2B5EF4-FFF2-40B4-BE49-F238E27FC236}">
              <a16:creationId xmlns:a16="http://schemas.microsoft.com/office/drawing/2014/main" id="{F66B43D9-48F6-48C3-97D6-38E12662ADE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44" name="TextBox 73">
          <a:extLst>
            <a:ext uri="{FF2B5EF4-FFF2-40B4-BE49-F238E27FC236}">
              <a16:creationId xmlns:a16="http://schemas.microsoft.com/office/drawing/2014/main" id="{22099EFC-186F-4526-9098-AA87E9E5349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45" name="TextBox 73">
          <a:extLst>
            <a:ext uri="{FF2B5EF4-FFF2-40B4-BE49-F238E27FC236}">
              <a16:creationId xmlns:a16="http://schemas.microsoft.com/office/drawing/2014/main" id="{4BC6F075-610B-472A-A295-74F3E450A8A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46" name="TextBox 73">
          <a:extLst>
            <a:ext uri="{FF2B5EF4-FFF2-40B4-BE49-F238E27FC236}">
              <a16:creationId xmlns:a16="http://schemas.microsoft.com/office/drawing/2014/main" id="{2898B2E9-A7DE-449A-BB22-C990DA6663A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47" name="TextBox 73">
          <a:extLst>
            <a:ext uri="{FF2B5EF4-FFF2-40B4-BE49-F238E27FC236}">
              <a16:creationId xmlns:a16="http://schemas.microsoft.com/office/drawing/2014/main" id="{E1D5ACA3-9E02-4E86-AC88-4C40F25888E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48" name="TextBox 73">
          <a:extLst>
            <a:ext uri="{FF2B5EF4-FFF2-40B4-BE49-F238E27FC236}">
              <a16:creationId xmlns:a16="http://schemas.microsoft.com/office/drawing/2014/main" id="{6AF1FAAC-0500-4E44-BD11-99AA49FE76D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49" name="TextBox 73">
          <a:extLst>
            <a:ext uri="{FF2B5EF4-FFF2-40B4-BE49-F238E27FC236}">
              <a16:creationId xmlns:a16="http://schemas.microsoft.com/office/drawing/2014/main" id="{CD637E58-0B87-4706-900A-B8095840586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50" name="TextBox 73">
          <a:extLst>
            <a:ext uri="{FF2B5EF4-FFF2-40B4-BE49-F238E27FC236}">
              <a16:creationId xmlns:a16="http://schemas.microsoft.com/office/drawing/2014/main" id="{57F853DD-4B7E-46A0-AA10-09D0E70774A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51" name="TextBox 73">
          <a:extLst>
            <a:ext uri="{FF2B5EF4-FFF2-40B4-BE49-F238E27FC236}">
              <a16:creationId xmlns:a16="http://schemas.microsoft.com/office/drawing/2014/main" id="{AE414334-1C25-46C0-AA81-ED548816917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52" name="TextBox 73">
          <a:extLst>
            <a:ext uri="{FF2B5EF4-FFF2-40B4-BE49-F238E27FC236}">
              <a16:creationId xmlns:a16="http://schemas.microsoft.com/office/drawing/2014/main" id="{800AB458-8B91-48BA-B712-25E5B1661F4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53" name="TextBox 73">
          <a:extLst>
            <a:ext uri="{FF2B5EF4-FFF2-40B4-BE49-F238E27FC236}">
              <a16:creationId xmlns:a16="http://schemas.microsoft.com/office/drawing/2014/main" id="{33D89BD0-B82E-47C5-B9FD-75AFDA97F84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54" name="TextBox 73">
          <a:extLst>
            <a:ext uri="{FF2B5EF4-FFF2-40B4-BE49-F238E27FC236}">
              <a16:creationId xmlns:a16="http://schemas.microsoft.com/office/drawing/2014/main" id="{38FA070F-491D-4B8A-A766-C17FDEC708B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55" name="TextBox 73">
          <a:extLst>
            <a:ext uri="{FF2B5EF4-FFF2-40B4-BE49-F238E27FC236}">
              <a16:creationId xmlns:a16="http://schemas.microsoft.com/office/drawing/2014/main" id="{F02E30B5-51CD-4F90-B21D-B0A6BF3DFAB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56" name="TextBox 73">
          <a:extLst>
            <a:ext uri="{FF2B5EF4-FFF2-40B4-BE49-F238E27FC236}">
              <a16:creationId xmlns:a16="http://schemas.microsoft.com/office/drawing/2014/main" id="{C39FC59B-E996-42E9-BD6E-E31EC4B5E79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57" name="TextBox 73">
          <a:extLst>
            <a:ext uri="{FF2B5EF4-FFF2-40B4-BE49-F238E27FC236}">
              <a16:creationId xmlns:a16="http://schemas.microsoft.com/office/drawing/2014/main" id="{BCCC1370-A9A2-408D-85CE-1D60D719070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58" name="TextBox 73">
          <a:extLst>
            <a:ext uri="{FF2B5EF4-FFF2-40B4-BE49-F238E27FC236}">
              <a16:creationId xmlns:a16="http://schemas.microsoft.com/office/drawing/2014/main" id="{64309F0E-854E-4B11-8A3E-3728894C6B8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59" name="TextBox 73">
          <a:extLst>
            <a:ext uri="{FF2B5EF4-FFF2-40B4-BE49-F238E27FC236}">
              <a16:creationId xmlns:a16="http://schemas.microsoft.com/office/drawing/2014/main" id="{2DBA33BE-1907-48D4-84B9-1E8CDF18C10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60" name="TextBox 73">
          <a:extLst>
            <a:ext uri="{FF2B5EF4-FFF2-40B4-BE49-F238E27FC236}">
              <a16:creationId xmlns:a16="http://schemas.microsoft.com/office/drawing/2014/main" id="{B2FC29C0-D606-4949-886B-28C3BEEF0DF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61" name="TextBox 73">
          <a:extLst>
            <a:ext uri="{FF2B5EF4-FFF2-40B4-BE49-F238E27FC236}">
              <a16:creationId xmlns:a16="http://schemas.microsoft.com/office/drawing/2014/main" id="{256EFC99-AFDB-4EBB-85DB-6D48758B0F2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62" name="TextBox 73">
          <a:extLst>
            <a:ext uri="{FF2B5EF4-FFF2-40B4-BE49-F238E27FC236}">
              <a16:creationId xmlns:a16="http://schemas.microsoft.com/office/drawing/2014/main" id="{C7E96F67-3B3E-4667-B514-389CF62CBF9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63" name="TextBox 73">
          <a:extLst>
            <a:ext uri="{FF2B5EF4-FFF2-40B4-BE49-F238E27FC236}">
              <a16:creationId xmlns:a16="http://schemas.microsoft.com/office/drawing/2014/main" id="{81889FE6-E96B-4450-8DD5-A3901330A00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64" name="TextBox 73">
          <a:extLst>
            <a:ext uri="{FF2B5EF4-FFF2-40B4-BE49-F238E27FC236}">
              <a16:creationId xmlns:a16="http://schemas.microsoft.com/office/drawing/2014/main" id="{21E68313-93DB-4585-900E-0188F727F98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2665" name="TextBox 73">
          <a:extLst>
            <a:ext uri="{FF2B5EF4-FFF2-40B4-BE49-F238E27FC236}">
              <a16:creationId xmlns:a16="http://schemas.microsoft.com/office/drawing/2014/main" id="{851D47D1-6E19-45C3-8222-C0BD7C717D2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66" name="TextBox 73">
          <a:extLst>
            <a:ext uri="{FF2B5EF4-FFF2-40B4-BE49-F238E27FC236}">
              <a16:creationId xmlns:a16="http://schemas.microsoft.com/office/drawing/2014/main" id="{05E4F9CC-C195-491A-8087-C27CD473286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67" name="TextBox 73">
          <a:extLst>
            <a:ext uri="{FF2B5EF4-FFF2-40B4-BE49-F238E27FC236}">
              <a16:creationId xmlns:a16="http://schemas.microsoft.com/office/drawing/2014/main" id="{683E2C86-7C3B-4B1E-938A-0913C88EF42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68" name="TextBox 73">
          <a:extLst>
            <a:ext uri="{FF2B5EF4-FFF2-40B4-BE49-F238E27FC236}">
              <a16:creationId xmlns:a16="http://schemas.microsoft.com/office/drawing/2014/main" id="{2BED23EE-9FDE-4598-B8F2-9BD49CF81ED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69" name="TextBox 73">
          <a:extLst>
            <a:ext uri="{FF2B5EF4-FFF2-40B4-BE49-F238E27FC236}">
              <a16:creationId xmlns:a16="http://schemas.microsoft.com/office/drawing/2014/main" id="{3381707C-1779-4B3A-8C59-6529612D9BA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70" name="TextBox 73">
          <a:extLst>
            <a:ext uri="{FF2B5EF4-FFF2-40B4-BE49-F238E27FC236}">
              <a16:creationId xmlns:a16="http://schemas.microsoft.com/office/drawing/2014/main" id="{15B07901-74FB-4AC6-BFC7-121C948D79A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71" name="TextBox 73">
          <a:extLst>
            <a:ext uri="{FF2B5EF4-FFF2-40B4-BE49-F238E27FC236}">
              <a16:creationId xmlns:a16="http://schemas.microsoft.com/office/drawing/2014/main" id="{136ED74A-515A-4BDB-BA88-012BC2A5F5A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72" name="TextBox 73">
          <a:extLst>
            <a:ext uri="{FF2B5EF4-FFF2-40B4-BE49-F238E27FC236}">
              <a16:creationId xmlns:a16="http://schemas.microsoft.com/office/drawing/2014/main" id="{900FFC1C-FFB1-4B43-94C1-F2E4743CE3C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73" name="TextBox 73">
          <a:extLst>
            <a:ext uri="{FF2B5EF4-FFF2-40B4-BE49-F238E27FC236}">
              <a16:creationId xmlns:a16="http://schemas.microsoft.com/office/drawing/2014/main" id="{06ADB40F-3CA1-404B-A707-B782171EBDC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74" name="TextBox 73">
          <a:extLst>
            <a:ext uri="{FF2B5EF4-FFF2-40B4-BE49-F238E27FC236}">
              <a16:creationId xmlns:a16="http://schemas.microsoft.com/office/drawing/2014/main" id="{65306C96-6D84-42E5-AC13-9E044F821F3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75" name="TextBox 73">
          <a:extLst>
            <a:ext uri="{FF2B5EF4-FFF2-40B4-BE49-F238E27FC236}">
              <a16:creationId xmlns:a16="http://schemas.microsoft.com/office/drawing/2014/main" id="{F9C6954B-B976-4BA0-B296-69F4F691E52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76" name="TextBox 73">
          <a:extLst>
            <a:ext uri="{FF2B5EF4-FFF2-40B4-BE49-F238E27FC236}">
              <a16:creationId xmlns:a16="http://schemas.microsoft.com/office/drawing/2014/main" id="{9DE719F4-1DDA-4A48-88C6-25E1A0CA6E2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77" name="TextBox 73">
          <a:extLst>
            <a:ext uri="{FF2B5EF4-FFF2-40B4-BE49-F238E27FC236}">
              <a16:creationId xmlns:a16="http://schemas.microsoft.com/office/drawing/2014/main" id="{4784AE3E-9575-4B6C-A2C4-6F8667E597F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78" name="TextBox 73">
          <a:extLst>
            <a:ext uri="{FF2B5EF4-FFF2-40B4-BE49-F238E27FC236}">
              <a16:creationId xmlns:a16="http://schemas.microsoft.com/office/drawing/2014/main" id="{67A09D1A-D7E2-491C-976B-649C7B17920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79" name="TextBox 73">
          <a:extLst>
            <a:ext uri="{FF2B5EF4-FFF2-40B4-BE49-F238E27FC236}">
              <a16:creationId xmlns:a16="http://schemas.microsoft.com/office/drawing/2014/main" id="{C34CC1D8-199C-40A5-9854-D0CAB258CF3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80" name="TextBox 73">
          <a:extLst>
            <a:ext uri="{FF2B5EF4-FFF2-40B4-BE49-F238E27FC236}">
              <a16:creationId xmlns:a16="http://schemas.microsoft.com/office/drawing/2014/main" id="{4D185CCE-D23D-4F71-878F-34B8B2437974}"/>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81" name="TextBox 73">
          <a:extLst>
            <a:ext uri="{FF2B5EF4-FFF2-40B4-BE49-F238E27FC236}">
              <a16:creationId xmlns:a16="http://schemas.microsoft.com/office/drawing/2014/main" id="{328E1BE7-838E-4035-BF2D-CA5BF45026C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82" name="TextBox 73">
          <a:extLst>
            <a:ext uri="{FF2B5EF4-FFF2-40B4-BE49-F238E27FC236}">
              <a16:creationId xmlns:a16="http://schemas.microsoft.com/office/drawing/2014/main" id="{7A667F42-0DAF-4945-B0E9-7BCFD67905D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83" name="TextBox 73">
          <a:extLst>
            <a:ext uri="{FF2B5EF4-FFF2-40B4-BE49-F238E27FC236}">
              <a16:creationId xmlns:a16="http://schemas.microsoft.com/office/drawing/2014/main" id="{A8A05FA3-18F3-40E6-A27A-FCC37DB854B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84" name="TextBox 73">
          <a:extLst>
            <a:ext uri="{FF2B5EF4-FFF2-40B4-BE49-F238E27FC236}">
              <a16:creationId xmlns:a16="http://schemas.microsoft.com/office/drawing/2014/main" id="{AABF131D-50CC-483B-ABAA-DABD54559CF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85" name="TextBox 73">
          <a:extLst>
            <a:ext uri="{FF2B5EF4-FFF2-40B4-BE49-F238E27FC236}">
              <a16:creationId xmlns:a16="http://schemas.microsoft.com/office/drawing/2014/main" id="{6EEF0995-653B-42A7-9E6E-FA8041ED0D6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86" name="TextBox 73">
          <a:extLst>
            <a:ext uri="{FF2B5EF4-FFF2-40B4-BE49-F238E27FC236}">
              <a16:creationId xmlns:a16="http://schemas.microsoft.com/office/drawing/2014/main" id="{31E3D009-48F8-48EB-9A91-C4A024888E2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87" name="TextBox 73">
          <a:extLst>
            <a:ext uri="{FF2B5EF4-FFF2-40B4-BE49-F238E27FC236}">
              <a16:creationId xmlns:a16="http://schemas.microsoft.com/office/drawing/2014/main" id="{0A619CA2-8B34-4054-99A1-7C2C3F7E7FE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88" name="TextBox 73">
          <a:extLst>
            <a:ext uri="{FF2B5EF4-FFF2-40B4-BE49-F238E27FC236}">
              <a16:creationId xmlns:a16="http://schemas.microsoft.com/office/drawing/2014/main" id="{99777D44-C8D4-4221-88CD-F64AB0C91CD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89" name="TextBox 73">
          <a:extLst>
            <a:ext uri="{FF2B5EF4-FFF2-40B4-BE49-F238E27FC236}">
              <a16:creationId xmlns:a16="http://schemas.microsoft.com/office/drawing/2014/main" id="{C8BB2089-C8D0-4B72-8A86-549537947BA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90" name="TextBox 73">
          <a:extLst>
            <a:ext uri="{FF2B5EF4-FFF2-40B4-BE49-F238E27FC236}">
              <a16:creationId xmlns:a16="http://schemas.microsoft.com/office/drawing/2014/main" id="{F274F3D0-8E7C-4D4A-AE99-6006B29654B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91" name="TextBox 73">
          <a:extLst>
            <a:ext uri="{FF2B5EF4-FFF2-40B4-BE49-F238E27FC236}">
              <a16:creationId xmlns:a16="http://schemas.microsoft.com/office/drawing/2014/main" id="{35C0FA21-38AF-4F51-9C04-CBB8AB94F98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92" name="TextBox 73">
          <a:extLst>
            <a:ext uri="{FF2B5EF4-FFF2-40B4-BE49-F238E27FC236}">
              <a16:creationId xmlns:a16="http://schemas.microsoft.com/office/drawing/2014/main" id="{5089E854-2601-4AD7-9313-068255CFB8A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93" name="TextBox 73">
          <a:extLst>
            <a:ext uri="{FF2B5EF4-FFF2-40B4-BE49-F238E27FC236}">
              <a16:creationId xmlns:a16="http://schemas.microsoft.com/office/drawing/2014/main" id="{FBEDD0EF-9075-464E-831B-77030C084D5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94" name="TextBox 73">
          <a:extLst>
            <a:ext uri="{FF2B5EF4-FFF2-40B4-BE49-F238E27FC236}">
              <a16:creationId xmlns:a16="http://schemas.microsoft.com/office/drawing/2014/main" id="{07EB65B7-F8F4-4344-8CD5-5EFBAD1E5EC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95" name="TextBox 73">
          <a:extLst>
            <a:ext uri="{FF2B5EF4-FFF2-40B4-BE49-F238E27FC236}">
              <a16:creationId xmlns:a16="http://schemas.microsoft.com/office/drawing/2014/main" id="{05BF162C-E6BB-4B05-AFA2-DFB1086D5B2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96" name="TextBox 73">
          <a:extLst>
            <a:ext uri="{FF2B5EF4-FFF2-40B4-BE49-F238E27FC236}">
              <a16:creationId xmlns:a16="http://schemas.microsoft.com/office/drawing/2014/main" id="{3CD86C9E-1CB7-45B6-879D-A23917EEAAA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97" name="TextBox 73">
          <a:extLst>
            <a:ext uri="{FF2B5EF4-FFF2-40B4-BE49-F238E27FC236}">
              <a16:creationId xmlns:a16="http://schemas.microsoft.com/office/drawing/2014/main" id="{D8872AD4-33EC-4C66-A2C0-7F73067A899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98" name="TextBox 73">
          <a:extLst>
            <a:ext uri="{FF2B5EF4-FFF2-40B4-BE49-F238E27FC236}">
              <a16:creationId xmlns:a16="http://schemas.microsoft.com/office/drawing/2014/main" id="{922B2B69-76C7-4626-86BD-A0EC0348196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699" name="TextBox 73">
          <a:extLst>
            <a:ext uri="{FF2B5EF4-FFF2-40B4-BE49-F238E27FC236}">
              <a16:creationId xmlns:a16="http://schemas.microsoft.com/office/drawing/2014/main" id="{6AB2CAC2-C9FC-42C4-B657-261B5C4ED27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00" name="TextBox 73">
          <a:extLst>
            <a:ext uri="{FF2B5EF4-FFF2-40B4-BE49-F238E27FC236}">
              <a16:creationId xmlns:a16="http://schemas.microsoft.com/office/drawing/2014/main" id="{E83F8B8D-B490-4673-BA2E-B9A5A72D9FD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01" name="TextBox 73">
          <a:extLst>
            <a:ext uri="{FF2B5EF4-FFF2-40B4-BE49-F238E27FC236}">
              <a16:creationId xmlns:a16="http://schemas.microsoft.com/office/drawing/2014/main" id="{9521DB7E-39E3-4FEE-9C8F-1800BE9FBF9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02" name="TextBox 73">
          <a:extLst>
            <a:ext uri="{FF2B5EF4-FFF2-40B4-BE49-F238E27FC236}">
              <a16:creationId xmlns:a16="http://schemas.microsoft.com/office/drawing/2014/main" id="{594241FC-D4F4-439C-A83A-149DD86E7A0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03" name="TextBox 73">
          <a:extLst>
            <a:ext uri="{FF2B5EF4-FFF2-40B4-BE49-F238E27FC236}">
              <a16:creationId xmlns:a16="http://schemas.microsoft.com/office/drawing/2014/main" id="{E0E6DA8E-2423-4828-A870-DA484CE154E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04" name="TextBox 73">
          <a:extLst>
            <a:ext uri="{FF2B5EF4-FFF2-40B4-BE49-F238E27FC236}">
              <a16:creationId xmlns:a16="http://schemas.microsoft.com/office/drawing/2014/main" id="{BFDEC444-C531-4EFB-AD23-CCF02066F66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05" name="TextBox 73">
          <a:extLst>
            <a:ext uri="{FF2B5EF4-FFF2-40B4-BE49-F238E27FC236}">
              <a16:creationId xmlns:a16="http://schemas.microsoft.com/office/drawing/2014/main" id="{08FD2407-EAA2-4A11-939B-2D7DBDEE9B6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06" name="TextBox 73">
          <a:extLst>
            <a:ext uri="{FF2B5EF4-FFF2-40B4-BE49-F238E27FC236}">
              <a16:creationId xmlns:a16="http://schemas.microsoft.com/office/drawing/2014/main" id="{13328C5C-656A-48DD-B307-1C7BA891CD4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07" name="TextBox 73">
          <a:extLst>
            <a:ext uri="{FF2B5EF4-FFF2-40B4-BE49-F238E27FC236}">
              <a16:creationId xmlns:a16="http://schemas.microsoft.com/office/drawing/2014/main" id="{8AEAF4FE-B261-4E28-930B-E2B8D853DBB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08" name="TextBox 73">
          <a:extLst>
            <a:ext uri="{FF2B5EF4-FFF2-40B4-BE49-F238E27FC236}">
              <a16:creationId xmlns:a16="http://schemas.microsoft.com/office/drawing/2014/main" id="{4C1A5D86-7A0E-4206-B496-42981DDAB4D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09" name="TextBox 73">
          <a:extLst>
            <a:ext uri="{FF2B5EF4-FFF2-40B4-BE49-F238E27FC236}">
              <a16:creationId xmlns:a16="http://schemas.microsoft.com/office/drawing/2014/main" id="{B34AE6B6-A1C5-4C4B-BE8B-5341E1D725C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10" name="TextBox 73">
          <a:extLst>
            <a:ext uri="{FF2B5EF4-FFF2-40B4-BE49-F238E27FC236}">
              <a16:creationId xmlns:a16="http://schemas.microsoft.com/office/drawing/2014/main" id="{7B6D07A7-D3DD-43D1-817B-6612B6FF498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11" name="TextBox 73">
          <a:extLst>
            <a:ext uri="{FF2B5EF4-FFF2-40B4-BE49-F238E27FC236}">
              <a16:creationId xmlns:a16="http://schemas.microsoft.com/office/drawing/2014/main" id="{7FA29647-22B5-4C95-AD17-71E80AE547C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12" name="TextBox 73">
          <a:extLst>
            <a:ext uri="{FF2B5EF4-FFF2-40B4-BE49-F238E27FC236}">
              <a16:creationId xmlns:a16="http://schemas.microsoft.com/office/drawing/2014/main" id="{91B56604-4235-4DC2-A3FC-0BAF5E224F5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13" name="TextBox 73">
          <a:extLst>
            <a:ext uri="{FF2B5EF4-FFF2-40B4-BE49-F238E27FC236}">
              <a16:creationId xmlns:a16="http://schemas.microsoft.com/office/drawing/2014/main" id="{395060C0-1137-450D-973F-11192D951D5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14" name="TextBox 73">
          <a:extLst>
            <a:ext uri="{FF2B5EF4-FFF2-40B4-BE49-F238E27FC236}">
              <a16:creationId xmlns:a16="http://schemas.microsoft.com/office/drawing/2014/main" id="{C2E4AB50-E170-4C51-9BE2-B0E3AA0998A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15" name="TextBox 73">
          <a:extLst>
            <a:ext uri="{FF2B5EF4-FFF2-40B4-BE49-F238E27FC236}">
              <a16:creationId xmlns:a16="http://schemas.microsoft.com/office/drawing/2014/main" id="{4EDE4185-4CBE-4227-993D-6558DC4E8F3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16" name="TextBox 73">
          <a:extLst>
            <a:ext uri="{FF2B5EF4-FFF2-40B4-BE49-F238E27FC236}">
              <a16:creationId xmlns:a16="http://schemas.microsoft.com/office/drawing/2014/main" id="{B378FDBC-A783-4461-8CBA-228BF576278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17" name="TextBox 73">
          <a:extLst>
            <a:ext uri="{FF2B5EF4-FFF2-40B4-BE49-F238E27FC236}">
              <a16:creationId xmlns:a16="http://schemas.microsoft.com/office/drawing/2014/main" id="{AE5732CD-2D50-41B9-AF19-852F29A725C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18" name="TextBox 73">
          <a:extLst>
            <a:ext uri="{FF2B5EF4-FFF2-40B4-BE49-F238E27FC236}">
              <a16:creationId xmlns:a16="http://schemas.microsoft.com/office/drawing/2014/main" id="{9E799F7D-EEB8-4F4B-B899-8BD36049929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19" name="TextBox 73">
          <a:extLst>
            <a:ext uri="{FF2B5EF4-FFF2-40B4-BE49-F238E27FC236}">
              <a16:creationId xmlns:a16="http://schemas.microsoft.com/office/drawing/2014/main" id="{30E78CA6-B737-41AF-90A6-EBDF61850B4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20" name="TextBox 73">
          <a:extLst>
            <a:ext uri="{FF2B5EF4-FFF2-40B4-BE49-F238E27FC236}">
              <a16:creationId xmlns:a16="http://schemas.microsoft.com/office/drawing/2014/main" id="{EC31504C-062C-48D2-9E11-0F7EB96BBC4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21" name="TextBox 73">
          <a:extLst>
            <a:ext uri="{FF2B5EF4-FFF2-40B4-BE49-F238E27FC236}">
              <a16:creationId xmlns:a16="http://schemas.microsoft.com/office/drawing/2014/main" id="{38F610DE-AD8F-4E41-917E-772CDFC96C0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22" name="TextBox 73">
          <a:extLst>
            <a:ext uri="{FF2B5EF4-FFF2-40B4-BE49-F238E27FC236}">
              <a16:creationId xmlns:a16="http://schemas.microsoft.com/office/drawing/2014/main" id="{504F8F9E-C023-4724-93B7-CE2E3F51479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23" name="TextBox 73">
          <a:extLst>
            <a:ext uri="{FF2B5EF4-FFF2-40B4-BE49-F238E27FC236}">
              <a16:creationId xmlns:a16="http://schemas.microsoft.com/office/drawing/2014/main" id="{6EB22446-0EEA-49B9-965C-A3639F83291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24" name="TextBox 73">
          <a:extLst>
            <a:ext uri="{FF2B5EF4-FFF2-40B4-BE49-F238E27FC236}">
              <a16:creationId xmlns:a16="http://schemas.microsoft.com/office/drawing/2014/main" id="{4E9E0FAA-5663-4766-9F83-749AFE71314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25" name="TextBox 73">
          <a:extLst>
            <a:ext uri="{FF2B5EF4-FFF2-40B4-BE49-F238E27FC236}">
              <a16:creationId xmlns:a16="http://schemas.microsoft.com/office/drawing/2014/main" id="{14F8DA4A-BC05-4D05-BDC2-78E66A83012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26" name="TextBox 73">
          <a:extLst>
            <a:ext uri="{FF2B5EF4-FFF2-40B4-BE49-F238E27FC236}">
              <a16:creationId xmlns:a16="http://schemas.microsoft.com/office/drawing/2014/main" id="{7B80EE0F-F17A-49CE-A223-D07FBDF2F804}"/>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27" name="TextBox 73">
          <a:extLst>
            <a:ext uri="{FF2B5EF4-FFF2-40B4-BE49-F238E27FC236}">
              <a16:creationId xmlns:a16="http://schemas.microsoft.com/office/drawing/2014/main" id="{1FCDB328-EA27-4D2E-BBB1-203ABBF18F5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28" name="TextBox 73">
          <a:extLst>
            <a:ext uri="{FF2B5EF4-FFF2-40B4-BE49-F238E27FC236}">
              <a16:creationId xmlns:a16="http://schemas.microsoft.com/office/drawing/2014/main" id="{4296FD9E-5B40-4777-8E3F-D79DB1C3F00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29" name="TextBox 73">
          <a:extLst>
            <a:ext uri="{FF2B5EF4-FFF2-40B4-BE49-F238E27FC236}">
              <a16:creationId xmlns:a16="http://schemas.microsoft.com/office/drawing/2014/main" id="{6C5E7953-DC45-4EA8-AEAF-43EF511A7CC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30" name="TextBox 73">
          <a:extLst>
            <a:ext uri="{FF2B5EF4-FFF2-40B4-BE49-F238E27FC236}">
              <a16:creationId xmlns:a16="http://schemas.microsoft.com/office/drawing/2014/main" id="{671E8F66-D669-4914-9CAC-F6990670F9F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31" name="TextBox 73">
          <a:extLst>
            <a:ext uri="{FF2B5EF4-FFF2-40B4-BE49-F238E27FC236}">
              <a16:creationId xmlns:a16="http://schemas.microsoft.com/office/drawing/2014/main" id="{4CAD2F3D-983D-4BF0-A1B5-C18EAE4A8E2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32" name="TextBox 73">
          <a:extLst>
            <a:ext uri="{FF2B5EF4-FFF2-40B4-BE49-F238E27FC236}">
              <a16:creationId xmlns:a16="http://schemas.microsoft.com/office/drawing/2014/main" id="{E6E78517-4D60-422A-B2C5-3149F224A9B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33" name="TextBox 73">
          <a:extLst>
            <a:ext uri="{FF2B5EF4-FFF2-40B4-BE49-F238E27FC236}">
              <a16:creationId xmlns:a16="http://schemas.microsoft.com/office/drawing/2014/main" id="{ECF79DB3-4F75-4F50-9890-347FF4AE337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34" name="TextBox 73">
          <a:extLst>
            <a:ext uri="{FF2B5EF4-FFF2-40B4-BE49-F238E27FC236}">
              <a16:creationId xmlns:a16="http://schemas.microsoft.com/office/drawing/2014/main" id="{0847C5DC-170F-4B22-8F84-2DF666632A7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35" name="TextBox 73">
          <a:extLst>
            <a:ext uri="{FF2B5EF4-FFF2-40B4-BE49-F238E27FC236}">
              <a16:creationId xmlns:a16="http://schemas.microsoft.com/office/drawing/2014/main" id="{36F1B8C2-CF69-4DD1-932E-60C39D7A6A5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36" name="TextBox 73">
          <a:extLst>
            <a:ext uri="{FF2B5EF4-FFF2-40B4-BE49-F238E27FC236}">
              <a16:creationId xmlns:a16="http://schemas.microsoft.com/office/drawing/2014/main" id="{4A3D9FF7-40B2-4538-9D49-2505099479C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37" name="TextBox 73">
          <a:extLst>
            <a:ext uri="{FF2B5EF4-FFF2-40B4-BE49-F238E27FC236}">
              <a16:creationId xmlns:a16="http://schemas.microsoft.com/office/drawing/2014/main" id="{7AB6E0E0-6B91-4CCD-82B9-67541D0EB3E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38" name="TextBox 73">
          <a:extLst>
            <a:ext uri="{FF2B5EF4-FFF2-40B4-BE49-F238E27FC236}">
              <a16:creationId xmlns:a16="http://schemas.microsoft.com/office/drawing/2014/main" id="{A5562ED0-DA82-4ED1-84E0-33AEE0DC98B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39" name="TextBox 73">
          <a:extLst>
            <a:ext uri="{FF2B5EF4-FFF2-40B4-BE49-F238E27FC236}">
              <a16:creationId xmlns:a16="http://schemas.microsoft.com/office/drawing/2014/main" id="{EDDC4C05-2241-4E1F-926F-EF775FA81B6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40" name="TextBox 73">
          <a:extLst>
            <a:ext uri="{FF2B5EF4-FFF2-40B4-BE49-F238E27FC236}">
              <a16:creationId xmlns:a16="http://schemas.microsoft.com/office/drawing/2014/main" id="{3CF47FEA-480C-446F-8148-33B3CE40253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41" name="TextBox 73">
          <a:extLst>
            <a:ext uri="{FF2B5EF4-FFF2-40B4-BE49-F238E27FC236}">
              <a16:creationId xmlns:a16="http://schemas.microsoft.com/office/drawing/2014/main" id="{53309383-3B21-44C1-873D-EF3183609CC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42" name="TextBox 73">
          <a:extLst>
            <a:ext uri="{FF2B5EF4-FFF2-40B4-BE49-F238E27FC236}">
              <a16:creationId xmlns:a16="http://schemas.microsoft.com/office/drawing/2014/main" id="{36046F13-CC83-4F82-A364-28D010760EE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43" name="TextBox 73">
          <a:extLst>
            <a:ext uri="{FF2B5EF4-FFF2-40B4-BE49-F238E27FC236}">
              <a16:creationId xmlns:a16="http://schemas.microsoft.com/office/drawing/2014/main" id="{25376A41-C260-40D5-AA85-C54DDA72133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44" name="TextBox 73">
          <a:extLst>
            <a:ext uri="{FF2B5EF4-FFF2-40B4-BE49-F238E27FC236}">
              <a16:creationId xmlns:a16="http://schemas.microsoft.com/office/drawing/2014/main" id="{67669A55-CA66-41A3-BF36-C72454E3FEA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45" name="TextBox 73">
          <a:extLst>
            <a:ext uri="{FF2B5EF4-FFF2-40B4-BE49-F238E27FC236}">
              <a16:creationId xmlns:a16="http://schemas.microsoft.com/office/drawing/2014/main" id="{CD0C68E0-C0C5-40D5-98B1-37D0C2FAD0E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46" name="TextBox 73">
          <a:extLst>
            <a:ext uri="{FF2B5EF4-FFF2-40B4-BE49-F238E27FC236}">
              <a16:creationId xmlns:a16="http://schemas.microsoft.com/office/drawing/2014/main" id="{89736C52-5CC6-4DF7-9D37-B6EAE4D0163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47" name="TextBox 73">
          <a:extLst>
            <a:ext uri="{FF2B5EF4-FFF2-40B4-BE49-F238E27FC236}">
              <a16:creationId xmlns:a16="http://schemas.microsoft.com/office/drawing/2014/main" id="{EFAE01E9-AC0C-495A-9524-0ABA527468E4}"/>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48" name="TextBox 73">
          <a:extLst>
            <a:ext uri="{FF2B5EF4-FFF2-40B4-BE49-F238E27FC236}">
              <a16:creationId xmlns:a16="http://schemas.microsoft.com/office/drawing/2014/main" id="{329CCCBA-DE7E-4B78-8C43-251F7D02258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49" name="TextBox 73">
          <a:extLst>
            <a:ext uri="{FF2B5EF4-FFF2-40B4-BE49-F238E27FC236}">
              <a16:creationId xmlns:a16="http://schemas.microsoft.com/office/drawing/2014/main" id="{FAE62E3D-5C29-4C4E-8B32-5E9945AAA88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50" name="TextBox 73">
          <a:extLst>
            <a:ext uri="{FF2B5EF4-FFF2-40B4-BE49-F238E27FC236}">
              <a16:creationId xmlns:a16="http://schemas.microsoft.com/office/drawing/2014/main" id="{2AF8BF82-0C68-4562-A528-FFB6658DECE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51" name="TextBox 73">
          <a:extLst>
            <a:ext uri="{FF2B5EF4-FFF2-40B4-BE49-F238E27FC236}">
              <a16:creationId xmlns:a16="http://schemas.microsoft.com/office/drawing/2014/main" id="{9E7BA32F-2CF9-425B-A9EC-0AAEF7A2FA1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52" name="TextBox 73">
          <a:extLst>
            <a:ext uri="{FF2B5EF4-FFF2-40B4-BE49-F238E27FC236}">
              <a16:creationId xmlns:a16="http://schemas.microsoft.com/office/drawing/2014/main" id="{67098008-1336-4DA8-AC49-6E0392FCB26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53" name="TextBox 73">
          <a:extLst>
            <a:ext uri="{FF2B5EF4-FFF2-40B4-BE49-F238E27FC236}">
              <a16:creationId xmlns:a16="http://schemas.microsoft.com/office/drawing/2014/main" id="{E926AAD8-9A70-4F69-B6DC-30991621DEC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54" name="TextBox 73">
          <a:extLst>
            <a:ext uri="{FF2B5EF4-FFF2-40B4-BE49-F238E27FC236}">
              <a16:creationId xmlns:a16="http://schemas.microsoft.com/office/drawing/2014/main" id="{EB5D5CC5-07C0-4169-9C02-842BDC0A8BD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55" name="TextBox 73">
          <a:extLst>
            <a:ext uri="{FF2B5EF4-FFF2-40B4-BE49-F238E27FC236}">
              <a16:creationId xmlns:a16="http://schemas.microsoft.com/office/drawing/2014/main" id="{EEF13478-9389-4C4F-B1A5-05B93319968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56" name="TextBox 73">
          <a:extLst>
            <a:ext uri="{FF2B5EF4-FFF2-40B4-BE49-F238E27FC236}">
              <a16:creationId xmlns:a16="http://schemas.microsoft.com/office/drawing/2014/main" id="{8361B02F-89BB-4D0C-B5E2-5314A1C1F9C4}"/>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57" name="TextBox 73">
          <a:extLst>
            <a:ext uri="{FF2B5EF4-FFF2-40B4-BE49-F238E27FC236}">
              <a16:creationId xmlns:a16="http://schemas.microsoft.com/office/drawing/2014/main" id="{E5F1602E-9995-4CDC-8E94-517956469CF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58" name="TextBox 73">
          <a:extLst>
            <a:ext uri="{FF2B5EF4-FFF2-40B4-BE49-F238E27FC236}">
              <a16:creationId xmlns:a16="http://schemas.microsoft.com/office/drawing/2014/main" id="{9A948ECB-CA64-4CAB-9D41-C62A7FF2796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59" name="TextBox 73">
          <a:extLst>
            <a:ext uri="{FF2B5EF4-FFF2-40B4-BE49-F238E27FC236}">
              <a16:creationId xmlns:a16="http://schemas.microsoft.com/office/drawing/2014/main" id="{F1EF2FD9-077E-4BD8-BC95-69B2B0E44CD4}"/>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60" name="TextBox 73">
          <a:extLst>
            <a:ext uri="{FF2B5EF4-FFF2-40B4-BE49-F238E27FC236}">
              <a16:creationId xmlns:a16="http://schemas.microsoft.com/office/drawing/2014/main" id="{802BBF86-EF3F-47EE-B312-A60DFCD91D5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61" name="TextBox 73">
          <a:extLst>
            <a:ext uri="{FF2B5EF4-FFF2-40B4-BE49-F238E27FC236}">
              <a16:creationId xmlns:a16="http://schemas.microsoft.com/office/drawing/2014/main" id="{3F73186F-79AE-46A8-905A-CA315EF6667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62" name="TextBox 73">
          <a:extLst>
            <a:ext uri="{FF2B5EF4-FFF2-40B4-BE49-F238E27FC236}">
              <a16:creationId xmlns:a16="http://schemas.microsoft.com/office/drawing/2014/main" id="{5B4E61A1-8316-4D83-9D8B-2CA14F75C98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63" name="TextBox 73">
          <a:extLst>
            <a:ext uri="{FF2B5EF4-FFF2-40B4-BE49-F238E27FC236}">
              <a16:creationId xmlns:a16="http://schemas.microsoft.com/office/drawing/2014/main" id="{A1AFF2DA-7F22-44BC-846A-9B99472F390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64" name="TextBox 73">
          <a:extLst>
            <a:ext uri="{FF2B5EF4-FFF2-40B4-BE49-F238E27FC236}">
              <a16:creationId xmlns:a16="http://schemas.microsoft.com/office/drawing/2014/main" id="{ED176681-F420-4E9D-97E6-3CE3F6616EC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65" name="TextBox 73">
          <a:extLst>
            <a:ext uri="{FF2B5EF4-FFF2-40B4-BE49-F238E27FC236}">
              <a16:creationId xmlns:a16="http://schemas.microsoft.com/office/drawing/2014/main" id="{E3E388D6-E7A3-4A83-8F01-7E2459D093F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66" name="TextBox 73">
          <a:extLst>
            <a:ext uri="{FF2B5EF4-FFF2-40B4-BE49-F238E27FC236}">
              <a16:creationId xmlns:a16="http://schemas.microsoft.com/office/drawing/2014/main" id="{1362CBA5-033E-4C00-A09D-479BA4C0769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67" name="TextBox 73">
          <a:extLst>
            <a:ext uri="{FF2B5EF4-FFF2-40B4-BE49-F238E27FC236}">
              <a16:creationId xmlns:a16="http://schemas.microsoft.com/office/drawing/2014/main" id="{921FCAF0-9A87-4E6F-883F-8DCE81D213C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68" name="TextBox 73">
          <a:extLst>
            <a:ext uri="{FF2B5EF4-FFF2-40B4-BE49-F238E27FC236}">
              <a16:creationId xmlns:a16="http://schemas.microsoft.com/office/drawing/2014/main" id="{BC6EBBA1-E4B6-42EA-B232-711155771A2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69" name="TextBox 73">
          <a:extLst>
            <a:ext uri="{FF2B5EF4-FFF2-40B4-BE49-F238E27FC236}">
              <a16:creationId xmlns:a16="http://schemas.microsoft.com/office/drawing/2014/main" id="{E670BEA5-D1CB-4F24-B43B-A461DCD3C61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70" name="TextBox 73">
          <a:extLst>
            <a:ext uri="{FF2B5EF4-FFF2-40B4-BE49-F238E27FC236}">
              <a16:creationId xmlns:a16="http://schemas.microsoft.com/office/drawing/2014/main" id="{182676CD-58BE-4760-AB47-37DF1B2C45E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71" name="TextBox 73">
          <a:extLst>
            <a:ext uri="{FF2B5EF4-FFF2-40B4-BE49-F238E27FC236}">
              <a16:creationId xmlns:a16="http://schemas.microsoft.com/office/drawing/2014/main" id="{2FCB891D-B267-4257-99EA-87DE3A5161A4}"/>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72" name="TextBox 73">
          <a:extLst>
            <a:ext uri="{FF2B5EF4-FFF2-40B4-BE49-F238E27FC236}">
              <a16:creationId xmlns:a16="http://schemas.microsoft.com/office/drawing/2014/main" id="{7C783982-D515-4021-A5B0-A7D2B28886E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73" name="TextBox 73">
          <a:extLst>
            <a:ext uri="{FF2B5EF4-FFF2-40B4-BE49-F238E27FC236}">
              <a16:creationId xmlns:a16="http://schemas.microsoft.com/office/drawing/2014/main" id="{09A65947-4AE9-45A3-8327-D46CD3D6F20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74" name="TextBox 73">
          <a:extLst>
            <a:ext uri="{FF2B5EF4-FFF2-40B4-BE49-F238E27FC236}">
              <a16:creationId xmlns:a16="http://schemas.microsoft.com/office/drawing/2014/main" id="{9BD7A064-5528-40D6-97A1-DDCAD1938E5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75" name="TextBox 73">
          <a:extLst>
            <a:ext uri="{FF2B5EF4-FFF2-40B4-BE49-F238E27FC236}">
              <a16:creationId xmlns:a16="http://schemas.microsoft.com/office/drawing/2014/main" id="{56BD185E-CB97-4CB5-9F6C-0B1F5505497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76" name="TextBox 73">
          <a:extLst>
            <a:ext uri="{FF2B5EF4-FFF2-40B4-BE49-F238E27FC236}">
              <a16:creationId xmlns:a16="http://schemas.microsoft.com/office/drawing/2014/main" id="{B20629D8-8FA2-4AF0-A6EC-AFEBF2FC1EC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2777" name="TextBox 73">
          <a:extLst>
            <a:ext uri="{FF2B5EF4-FFF2-40B4-BE49-F238E27FC236}">
              <a16:creationId xmlns:a16="http://schemas.microsoft.com/office/drawing/2014/main" id="{F78C9057-9BBE-431F-A8DC-DF6DCD1D17B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2778" name="TextBox 73">
          <a:extLst>
            <a:ext uri="{FF2B5EF4-FFF2-40B4-BE49-F238E27FC236}">
              <a16:creationId xmlns:a16="http://schemas.microsoft.com/office/drawing/2014/main" id="{9AA72B8E-AC52-4C3C-97D2-F0A591093318}"/>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2779" name="TextBox 73">
          <a:extLst>
            <a:ext uri="{FF2B5EF4-FFF2-40B4-BE49-F238E27FC236}">
              <a16:creationId xmlns:a16="http://schemas.microsoft.com/office/drawing/2014/main" id="{2E74561F-3947-4E4C-B626-4DF6F848546A}"/>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2780" name="TextBox 73">
          <a:extLst>
            <a:ext uri="{FF2B5EF4-FFF2-40B4-BE49-F238E27FC236}">
              <a16:creationId xmlns:a16="http://schemas.microsoft.com/office/drawing/2014/main" id="{1BFBC532-A549-4538-A4BE-15755A6463A4}"/>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2781" name="TextBox 73">
          <a:extLst>
            <a:ext uri="{FF2B5EF4-FFF2-40B4-BE49-F238E27FC236}">
              <a16:creationId xmlns:a16="http://schemas.microsoft.com/office/drawing/2014/main" id="{87942292-25EB-4719-AE89-70E809AD7B92}"/>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2782" name="TextBox 73">
          <a:extLst>
            <a:ext uri="{FF2B5EF4-FFF2-40B4-BE49-F238E27FC236}">
              <a16:creationId xmlns:a16="http://schemas.microsoft.com/office/drawing/2014/main" id="{54BCBAA8-B6D0-4218-932E-D0D434B89941}"/>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2783" name="TextBox 73">
          <a:extLst>
            <a:ext uri="{FF2B5EF4-FFF2-40B4-BE49-F238E27FC236}">
              <a16:creationId xmlns:a16="http://schemas.microsoft.com/office/drawing/2014/main" id="{55AFC147-E85D-44A5-A6A6-B58E285C9A4C}"/>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2784" name="TextBox 73">
          <a:extLst>
            <a:ext uri="{FF2B5EF4-FFF2-40B4-BE49-F238E27FC236}">
              <a16:creationId xmlns:a16="http://schemas.microsoft.com/office/drawing/2014/main" id="{136E6243-8404-415B-A04A-BE9FF14084B9}"/>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2785" name="TextBox 73">
          <a:extLst>
            <a:ext uri="{FF2B5EF4-FFF2-40B4-BE49-F238E27FC236}">
              <a16:creationId xmlns:a16="http://schemas.microsoft.com/office/drawing/2014/main" id="{0B38861E-645E-40B3-A3E9-FA52EC4EA4D5}"/>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786" name="TextBox 73">
          <a:extLst>
            <a:ext uri="{FF2B5EF4-FFF2-40B4-BE49-F238E27FC236}">
              <a16:creationId xmlns:a16="http://schemas.microsoft.com/office/drawing/2014/main" id="{DE750324-E466-483D-A0E7-AD2858056A19}"/>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787" name="TextBox 73">
          <a:extLst>
            <a:ext uri="{FF2B5EF4-FFF2-40B4-BE49-F238E27FC236}">
              <a16:creationId xmlns:a16="http://schemas.microsoft.com/office/drawing/2014/main" id="{F8C35E9D-DBD8-460D-9CB4-C050DDBEA0D7}"/>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788" name="TextBox 73">
          <a:extLst>
            <a:ext uri="{FF2B5EF4-FFF2-40B4-BE49-F238E27FC236}">
              <a16:creationId xmlns:a16="http://schemas.microsoft.com/office/drawing/2014/main" id="{70C217CE-C7FC-4437-9615-9F3ABB313CB6}"/>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789" name="TextBox 73">
          <a:extLst>
            <a:ext uri="{FF2B5EF4-FFF2-40B4-BE49-F238E27FC236}">
              <a16:creationId xmlns:a16="http://schemas.microsoft.com/office/drawing/2014/main" id="{C0F86E9E-B72D-4F54-BC33-A485D7441C1A}"/>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790" name="TextBox 73">
          <a:extLst>
            <a:ext uri="{FF2B5EF4-FFF2-40B4-BE49-F238E27FC236}">
              <a16:creationId xmlns:a16="http://schemas.microsoft.com/office/drawing/2014/main" id="{4D84478B-D007-4E3E-8A39-4E7AB74CF007}"/>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791" name="TextBox 73">
          <a:extLst>
            <a:ext uri="{FF2B5EF4-FFF2-40B4-BE49-F238E27FC236}">
              <a16:creationId xmlns:a16="http://schemas.microsoft.com/office/drawing/2014/main" id="{3230E3C5-B383-4244-B5A6-10F389DEA29B}"/>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792" name="TextBox 73">
          <a:extLst>
            <a:ext uri="{FF2B5EF4-FFF2-40B4-BE49-F238E27FC236}">
              <a16:creationId xmlns:a16="http://schemas.microsoft.com/office/drawing/2014/main" id="{7FC517F9-29E0-4EC0-B50D-0E15364CD610}"/>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793" name="TextBox 73">
          <a:extLst>
            <a:ext uri="{FF2B5EF4-FFF2-40B4-BE49-F238E27FC236}">
              <a16:creationId xmlns:a16="http://schemas.microsoft.com/office/drawing/2014/main" id="{52AD4B29-3293-485A-B050-0A3020B58931}"/>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2794" name="TextBox 73">
          <a:extLst>
            <a:ext uri="{FF2B5EF4-FFF2-40B4-BE49-F238E27FC236}">
              <a16:creationId xmlns:a16="http://schemas.microsoft.com/office/drawing/2014/main" id="{54990732-C09B-473D-8014-B6C7090511F2}"/>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2795" name="TextBox 73">
          <a:extLst>
            <a:ext uri="{FF2B5EF4-FFF2-40B4-BE49-F238E27FC236}">
              <a16:creationId xmlns:a16="http://schemas.microsoft.com/office/drawing/2014/main" id="{663ADCE0-C051-48F7-801C-155F6E74EA19}"/>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2796" name="TextBox 73">
          <a:extLst>
            <a:ext uri="{FF2B5EF4-FFF2-40B4-BE49-F238E27FC236}">
              <a16:creationId xmlns:a16="http://schemas.microsoft.com/office/drawing/2014/main" id="{DE35B87B-4A03-4F95-8D76-045658275A30}"/>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2797" name="TextBox 73">
          <a:extLst>
            <a:ext uri="{FF2B5EF4-FFF2-40B4-BE49-F238E27FC236}">
              <a16:creationId xmlns:a16="http://schemas.microsoft.com/office/drawing/2014/main" id="{9DEB717C-4F59-457B-B09C-C14CE8361BB8}"/>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2798" name="TextBox 73">
          <a:extLst>
            <a:ext uri="{FF2B5EF4-FFF2-40B4-BE49-F238E27FC236}">
              <a16:creationId xmlns:a16="http://schemas.microsoft.com/office/drawing/2014/main" id="{1B524A6B-401F-4984-A6CC-ECD12E51F454}"/>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2799" name="TextBox 73">
          <a:extLst>
            <a:ext uri="{FF2B5EF4-FFF2-40B4-BE49-F238E27FC236}">
              <a16:creationId xmlns:a16="http://schemas.microsoft.com/office/drawing/2014/main" id="{7E2FCEF7-D437-40E2-9545-1A9E66B3D5A1}"/>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2800" name="TextBox 73">
          <a:extLst>
            <a:ext uri="{FF2B5EF4-FFF2-40B4-BE49-F238E27FC236}">
              <a16:creationId xmlns:a16="http://schemas.microsoft.com/office/drawing/2014/main" id="{5123294C-4586-4410-B36A-3ACE9CD095FE}"/>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2801" name="TextBox 73">
          <a:extLst>
            <a:ext uri="{FF2B5EF4-FFF2-40B4-BE49-F238E27FC236}">
              <a16:creationId xmlns:a16="http://schemas.microsoft.com/office/drawing/2014/main" id="{AE0DC73D-E43F-43AD-A67B-21FC2B460F78}"/>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802" name="TextBox 73">
          <a:extLst>
            <a:ext uri="{FF2B5EF4-FFF2-40B4-BE49-F238E27FC236}">
              <a16:creationId xmlns:a16="http://schemas.microsoft.com/office/drawing/2014/main" id="{95CE8618-F99D-44CB-8773-4FD744A47AD7}"/>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803" name="TextBox 73">
          <a:extLst>
            <a:ext uri="{FF2B5EF4-FFF2-40B4-BE49-F238E27FC236}">
              <a16:creationId xmlns:a16="http://schemas.microsoft.com/office/drawing/2014/main" id="{3D2FD9C6-D2EF-48DC-ABD1-D84F2D90E5D4}"/>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804" name="TextBox 73">
          <a:extLst>
            <a:ext uri="{FF2B5EF4-FFF2-40B4-BE49-F238E27FC236}">
              <a16:creationId xmlns:a16="http://schemas.microsoft.com/office/drawing/2014/main" id="{7B0DC2ED-5939-4AC1-A281-AB5C5B3C842B}"/>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805" name="TextBox 73">
          <a:extLst>
            <a:ext uri="{FF2B5EF4-FFF2-40B4-BE49-F238E27FC236}">
              <a16:creationId xmlns:a16="http://schemas.microsoft.com/office/drawing/2014/main" id="{292A0AA4-2F96-4499-B9DD-D037A0407B67}"/>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806" name="TextBox 73">
          <a:extLst>
            <a:ext uri="{FF2B5EF4-FFF2-40B4-BE49-F238E27FC236}">
              <a16:creationId xmlns:a16="http://schemas.microsoft.com/office/drawing/2014/main" id="{2A6CF4B5-33B5-422D-9D09-83C5EC295A8F}"/>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807" name="TextBox 73">
          <a:extLst>
            <a:ext uri="{FF2B5EF4-FFF2-40B4-BE49-F238E27FC236}">
              <a16:creationId xmlns:a16="http://schemas.microsoft.com/office/drawing/2014/main" id="{3370BB8E-5E58-4E0D-A089-29765ECECE92}"/>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808" name="TextBox 73">
          <a:extLst>
            <a:ext uri="{FF2B5EF4-FFF2-40B4-BE49-F238E27FC236}">
              <a16:creationId xmlns:a16="http://schemas.microsoft.com/office/drawing/2014/main" id="{0D360C75-4088-4075-AB94-D91431D23316}"/>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2809" name="TextBox 73">
          <a:extLst>
            <a:ext uri="{FF2B5EF4-FFF2-40B4-BE49-F238E27FC236}">
              <a16:creationId xmlns:a16="http://schemas.microsoft.com/office/drawing/2014/main" id="{3EA5E996-EBE0-4164-B9AA-5A192C53ACB8}"/>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10" name="TextBox 73">
          <a:extLst>
            <a:ext uri="{FF2B5EF4-FFF2-40B4-BE49-F238E27FC236}">
              <a16:creationId xmlns:a16="http://schemas.microsoft.com/office/drawing/2014/main" id="{A712186F-615D-45CF-9030-D98D7790308B}"/>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11" name="TextBox 73">
          <a:extLst>
            <a:ext uri="{FF2B5EF4-FFF2-40B4-BE49-F238E27FC236}">
              <a16:creationId xmlns:a16="http://schemas.microsoft.com/office/drawing/2014/main" id="{968834B9-30AE-43B1-A53B-ED49F8EE321C}"/>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12" name="TextBox 73">
          <a:extLst>
            <a:ext uri="{FF2B5EF4-FFF2-40B4-BE49-F238E27FC236}">
              <a16:creationId xmlns:a16="http://schemas.microsoft.com/office/drawing/2014/main" id="{5ED1AC4C-CC3F-4135-B766-7BF012871F3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13" name="TextBox 73">
          <a:extLst>
            <a:ext uri="{FF2B5EF4-FFF2-40B4-BE49-F238E27FC236}">
              <a16:creationId xmlns:a16="http://schemas.microsoft.com/office/drawing/2014/main" id="{1917E928-08D0-44A4-8F4E-048DEDD4F5EC}"/>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14" name="TextBox 73">
          <a:extLst>
            <a:ext uri="{FF2B5EF4-FFF2-40B4-BE49-F238E27FC236}">
              <a16:creationId xmlns:a16="http://schemas.microsoft.com/office/drawing/2014/main" id="{869F54F0-3EF6-41C6-8770-A067B8B052B6}"/>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15" name="TextBox 73">
          <a:extLst>
            <a:ext uri="{FF2B5EF4-FFF2-40B4-BE49-F238E27FC236}">
              <a16:creationId xmlns:a16="http://schemas.microsoft.com/office/drawing/2014/main" id="{B5F0D7DA-E47C-4D2E-9689-CBF137EDA3A0}"/>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16" name="TextBox 73">
          <a:extLst>
            <a:ext uri="{FF2B5EF4-FFF2-40B4-BE49-F238E27FC236}">
              <a16:creationId xmlns:a16="http://schemas.microsoft.com/office/drawing/2014/main" id="{2AB75D15-6D97-4407-9EF5-A1EAB84ACB15}"/>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17" name="TextBox 73">
          <a:extLst>
            <a:ext uri="{FF2B5EF4-FFF2-40B4-BE49-F238E27FC236}">
              <a16:creationId xmlns:a16="http://schemas.microsoft.com/office/drawing/2014/main" id="{DAB03FB0-6A5A-4BD5-9112-FD17FCC66877}"/>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818" name="TextBox 73">
          <a:extLst>
            <a:ext uri="{FF2B5EF4-FFF2-40B4-BE49-F238E27FC236}">
              <a16:creationId xmlns:a16="http://schemas.microsoft.com/office/drawing/2014/main" id="{6A0FAD74-E07A-44FB-9F8F-6D98E2C7491F}"/>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819" name="TextBox 73">
          <a:extLst>
            <a:ext uri="{FF2B5EF4-FFF2-40B4-BE49-F238E27FC236}">
              <a16:creationId xmlns:a16="http://schemas.microsoft.com/office/drawing/2014/main" id="{0ACC01DC-F5A4-477F-BDFF-AF05459F144E}"/>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820" name="TextBox 73">
          <a:extLst>
            <a:ext uri="{FF2B5EF4-FFF2-40B4-BE49-F238E27FC236}">
              <a16:creationId xmlns:a16="http://schemas.microsoft.com/office/drawing/2014/main" id="{EBB4A595-7768-4AC4-A3E4-FF80566A1B6C}"/>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821" name="TextBox 73">
          <a:extLst>
            <a:ext uri="{FF2B5EF4-FFF2-40B4-BE49-F238E27FC236}">
              <a16:creationId xmlns:a16="http://schemas.microsoft.com/office/drawing/2014/main" id="{536C9999-9F68-4A63-88E6-4E661A000B89}"/>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822" name="TextBox 73">
          <a:extLst>
            <a:ext uri="{FF2B5EF4-FFF2-40B4-BE49-F238E27FC236}">
              <a16:creationId xmlns:a16="http://schemas.microsoft.com/office/drawing/2014/main" id="{319F77A1-44E1-4A54-A45C-68D3BB6884C8}"/>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823" name="TextBox 73">
          <a:extLst>
            <a:ext uri="{FF2B5EF4-FFF2-40B4-BE49-F238E27FC236}">
              <a16:creationId xmlns:a16="http://schemas.microsoft.com/office/drawing/2014/main" id="{3CE6BE6C-6BE5-4D48-A810-0976161DFCDD}"/>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824" name="TextBox 73">
          <a:extLst>
            <a:ext uri="{FF2B5EF4-FFF2-40B4-BE49-F238E27FC236}">
              <a16:creationId xmlns:a16="http://schemas.microsoft.com/office/drawing/2014/main" id="{D06BF65D-B324-44DF-8848-5FFC1E5E86B2}"/>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2825" name="TextBox 73">
          <a:extLst>
            <a:ext uri="{FF2B5EF4-FFF2-40B4-BE49-F238E27FC236}">
              <a16:creationId xmlns:a16="http://schemas.microsoft.com/office/drawing/2014/main" id="{4B381867-B375-4808-A726-7AE327F650BC}"/>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826" name="TextBox 73">
          <a:extLst>
            <a:ext uri="{FF2B5EF4-FFF2-40B4-BE49-F238E27FC236}">
              <a16:creationId xmlns:a16="http://schemas.microsoft.com/office/drawing/2014/main" id="{3F8E2C07-4B4A-4775-955E-707CCAC33226}"/>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827" name="TextBox 73">
          <a:extLst>
            <a:ext uri="{FF2B5EF4-FFF2-40B4-BE49-F238E27FC236}">
              <a16:creationId xmlns:a16="http://schemas.microsoft.com/office/drawing/2014/main" id="{C297E625-424B-4462-8E4E-6A8CA8539ABE}"/>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828" name="TextBox 73">
          <a:extLst>
            <a:ext uri="{FF2B5EF4-FFF2-40B4-BE49-F238E27FC236}">
              <a16:creationId xmlns:a16="http://schemas.microsoft.com/office/drawing/2014/main" id="{3B50F8F8-3931-49B6-AA49-A31880076E2E}"/>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829" name="TextBox 73">
          <a:extLst>
            <a:ext uri="{FF2B5EF4-FFF2-40B4-BE49-F238E27FC236}">
              <a16:creationId xmlns:a16="http://schemas.microsoft.com/office/drawing/2014/main" id="{E5CE4C86-58C3-444C-BCD1-E558F635A9B0}"/>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830" name="TextBox 73">
          <a:extLst>
            <a:ext uri="{FF2B5EF4-FFF2-40B4-BE49-F238E27FC236}">
              <a16:creationId xmlns:a16="http://schemas.microsoft.com/office/drawing/2014/main" id="{16475472-A4ED-4E1C-A66B-BC1C7974A696}"/>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831" name="TextBox 73">
          <a:extLst>
            <a:ext uri="{FF2B5EF4-FFF2-40B4-BE49-F238E27FC236}">
              <a16:creationId xmlns:a16="http://schemas.microsoft.com/office/drawing/2014/main" id="{FFBF3ECA-D7FB-4F2E-85F6-DDF54EA3FD2D}"/>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832" name="TextBox 73">
          <a:extLst>
            <a:ext uri="{FF2B5EF4-FFF2-40B4-BE49-F238E27FC236}">
              <a16:creationId xmlns:a16="http://schemas.microsoft.com/office/drawing/2014/main" id="{F5D5D3F5-F6F5-4EC3-97B4-E6A0499DF602}"/>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2833" name="TextBox 73">
          <a:extLst>
            <a:ext uri="{FF2B5EF4-FFF2-40B4-BE49-F238E27FC236}">
              <a16:creationId xmlns:a16="http://schemas.microsoft.com/office/drawing/2014/main" id="{354A84D1-76BB-4166-9EE7-51569F66F1E5}"/>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2834" name="TextBox 73">
          <a:extLst>
            <a:ext uri="{FF2B5EF4-FFF2-40B4-BE49-F238E27FC236}">
              <a16:creationId xmlns:a16="http://schemas.microsoft.com/office/drawing/2014/main" id="{BA817E23-2D51-419D-BED1-AEFEBDA6E45A}"/>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2835" name="TextBox 73">
          <a:extLst>
            <a:ext uri="{FF2B5EF4-FFF2-40B4-BE49-F238E27FC236}">
              <a16:creationId xmlns:a16="http://schemas.microsoft.com/office/drawing/2014/main" id="{78AB8B0E-CE0E-4032-94A2-CFEB5258CC51}"/>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2836" name="TextBox 73">
          <a:extLst>
            <a:ext uri="{FF2B5EF4-FFF2-40B4-BE49-F238E27FC236}">
              <a16:creationId xmlns:a16="http://schemas.microsoft.com/office/drawing/2014/main" id="{B1848FD1-5D68-444D-AAD0-E1697A619B64}"/>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2837" name="TextBox 73">
          <a:extLst>
            <a:ext uri="{FF2B5EF4-FFF2-40B4-BE49-F238E27FC236}">
              <a16:creationId xmlns:a16="http://schemas.microsoft.com/office/drawing/2014/main" id="{B352D68C-E794-40F4-84B5-0FCBB957919B}"/>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2838" name="TextBox 73">
          <a:extLst>
            <a:ext uri="{FF2B5EF4-FFF2-40B4-BE49-F238E27FC236}">
              <a16:creationId xmlns:a16="http://schemas.microsoft.com/office/drawing/2014/main" id="{56D739FE-ADE3-4E5C-A385-1FB5CA2DCDC9}"/>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2839" name="TextBox 73">
          <a:extLst>
            <a:ext uri="{FF2B5EF4-FFF2-40B4-BE49-F238E27FC236}">
              <a16:creationId xmlns:a16="http://schemas.microsoft.com/office/drawing/2014/main" id="{464D23C2-6EB7-412E-A731-882316D7E953}"/>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2840" name="TextBox 73">
          <a:extLst>
            <a:ext uri="{FF2B5EF4-FFF2-40B4-BE49-F238E27FC236}">
              <a16:creationId xmlns:a16="http://schemas.microsoft.com/office/drawing/2014/main" id="{DA267C1F-427A-4A73-AB07-14CB116BC22C}"/>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2841" name="TextBox 73">
          <a:extLst>
            <a:ext uri="{FF2B5EF4-FFF2-40B4-BE49-F238E27FC236}">
              <a16:creationId xmlns:a16="http://schemas.microsoft.com/office/drawing/2014/main" id="{3D4B3215-6BDF-421F-8B36-904F59686B05}"/>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842" name="TextBox 73">
          <a:extLst>
            <a:ext uri="{FF2B5EF4-FFF2-40B4-BE49-F238E27FC236}">
              <a16:creationId xmlns:a16="http://schemas.microsoft.com/office/drawing/2014/main" id="{C9D758C6-DDF2-4083-8402-465EA44678A3}"/>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843" name="TextBox 73">
          <a:extLst>
            <a:ext uri="{FF2B5EF4-FFF2-40B4-BE49-F238E27FC236}">
              <a16:creationId xmlns:a16="http://schemas.microsoft.com/office/drawing/2014/main" id="{838DA297-A527-4BA7-8B4D-118E34355EF0}"/>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844" name="TextBox 73">
          <a:extLst>
            <a:ext uri="{FF2B5EF4-FFF2-40B4-BE49-F238E27FC236}">
              <a16:creationId xmlns:a16="http://schemas.microsoft.com/office/drawing/2014/main" id="{B836B336-4D4D-4468-B361-F17797A9D950}"/>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845" name="TextBox 73">
          <a:extLst>
            <a:ext uri="{FF2B5EF4-FFF2-40B4-BE49-F238E27FC236}">
              <a16:creationId xmlns:a16="http://schemas.microsoft.com/office/drawing/2014/main" id="{ED1061C1-7710-4561-A719-C60323FC75BD}"/>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846" name="TextBox 73">
          <a:extLst>
            <a:ext uri="{FF2B5EF4-FFF2-40B4-BE49-F238E27FC236}">
              <a16:creationId xmlns:a16="http://schemas.microsoft.com/office/drawing/2014/main" id="{8DC9BFA3-9B36-42CC-8832-07DFD45B213F}"/>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847" name="TextBox 73">
          <a:extLst>
            <a:ext uri="{FF2B5EF4-FFF2-40B4-BE49-F238E27FC236}">
              <a16:creationId xmlns:a16="http://schemas.microsoft.com/office/drawing/2014/main" id="{BEE41D08-5D76-41CA-8402-C0C2775330D5}"/>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848" name="TextBox 73">
          <a:extLst>
            <a:ext uri="{FF2B5EF4-FFF2-40B4-BE49-F238E27FC236}">
              <a16:creationId xmlns:a16="http://schemas.microsoft.com/office/drawing/2014/main" id="{2C204C95-AA9F-4F15-97D6-19783251A6AD}"/>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2849" name="TextBox 73">
          <a:extLst>
            <a:ext uri="{FF2B5EF4-FFF2-40B4-BE49-F238E27FC236}">
              <a16:creationId xmlns:a16="http://schemas.microsoft.com/office/drawing/2014/main" id="{C6CD3B6A-5B58-43B3-9E50-8722C0D8AE69}"/>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50" name="TextBox 73">
          <a:extLst>
            <a:ext uri="{FF2B5EF4-FFF2-40B4-BE49-F238E27FC236}">
              <a16:creationId xmlns:a16="http://schemas.microsoft.com/office/drawing/2014/main" id="{53159B1A-61A6-418A-97FE-3E4E162E4690}"/>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51" name="TextBox 73">
          <a:extLst>
            <a:ext uri="{FF2B5EF4-FFF2-40B4-BE49-F238E27FC236}">
              <a16:creationId xmlns:a16="http://schemas.microsoft.com/office/drawing/2014/main" id="{A54FA615-5CDB-4F2E-8CD6-055447AF7744}"/>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52" name="TextBox 73">
          <a:extLst>
            <a:ext uri="{FF2B5EF4-FFF2-40B4-BE49-F238E27FC236}">
              <a16:creationId xmlns:a16="http://schemas.microsoft.com/office/drawing/2014/main" id="{7C1970D0-9F1E-4FAA-AAE0-262460B504F6}"/>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53" name="TextBox 73">
          <a:extLst>
            <a:ext uri="{FF2B5EF4-FFF2-40B4-BE49-F238E27FC236}">
              <a16:creationId xmlns:a16="http://schemas.microsoft.com/office/drawing/2014/main" id="{1C16CB15-A390-477A-B559-2EF3499A7353}"/>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54" name="TextBox 73">
          <a:extLst>
            <a:ext uri="{FF2B5EF4-FFF2-40B4-BE49-F238E27FC236}">
              <a16:creationId xmlns:a16="http://schemas.microsoft.com/office/drawing/2014/main" id="{63B256EC-146F-493A-92D8-C4B9AC0B98DC}"/>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55" name="TextBox 73">
          <a:extLst>
            <a:ext uri="{FF2B5EF4-FFF2-40B4-BE49-F238E27FC236}">
              <a16:creationId xmlns:a16="http://schemas.microsoft.com/office/drawing/2014/main" id="{6CB02BB8-4B15-4E79-9522-C9E87A4744C2}"/>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56" name="TextBox 73">
          <a:extLst>
            <a:ext uri="{FF2B5EF4-FFF2-40B4-BE49-F238E27FC236}">
              <a16:creationId xmlns:a16="http://schemas.microsoft.com/office/drawing/2014/main" id="{1E452591-10F9-4C96-B628-F05C0F77CF94}"/>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57" name="TextBox 73">
          <a:extLst>
            <a:ext uri="{FF2B5EF4-FFF2-40B4-BE49-F238E27FC236}">
              <a16:creationId xmlns:a16="http://schemas.microsoft.com/office/drawing/2014/main" id="{CB4F7D94-BC38-4847-B2F0-7DD740F126FC}"/>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58" name="TextBox 73">
          <a:extLst>
            <a:ext uri="{FF2B5EF4-FFF2-40B4-BE49-F238E27FC236}">
              <a16:creationId xmlns:a16="http://schemas.microsoft.com/office/drawing/2014/main" id="{C4164B9E-18BF-496B-A7F6-2B643E2BDC5E}"/>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59" name="TextBox 73">
          <a:extLst>
            <a:ext uri="{FF2B5EF4-FFF2-40B4-BE49-F238E27FC236}">
              <a16:creationId xmlns:a16="http://schemas.microsoft.com/office/drawing/2014/main" id="{C72F03BD-796F-4B26-811A-B3D33AEED880}"/>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60" name="TextBox 73">
          <a:extLst>
            <a:ext uri="{FF2B5EF4-FFF2-40B4-BE49-F238E27FC236}">
              <a16:creationId xmlns:a16="http://schemas.microsoft.com/office/drawing/2014/main" id="{1697279F-C94F-40F1-850E-1FE6D772B177}"/>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61" name="TextBox 73">
          <a:extLst>
            <a:ext uri="{FF2B5EF4-FFF2-40B4-BE49-F238E27FC236}">
              <a16:creationId xmlns:a16="http://schemas.microsoft.com/office/drawing/2014/main" id="{5E770095-CA97-437C-9EE6-4ECE131941B1}"/>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62" name="TextBox 73">
          <a:extLst>
            <a:ext uri="{FF2B5EF4-FFF2-40B4-BE49-F238E27FC236}">
              <a16:creationId xmlns:a16="http://schemas.microsoft.com/office/drawing/2014/main" id="{15C7B3A8-5815-47EA-BE86-89C459F40A8C}"/>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63" name="TextBox 73">
          <a:extLst>
            <a:ext uri="{FF2B5EF4-FFF2-40B4-BE49-F238E27FC236}">
              <a16:creationId xmlns:a16="http://schemas.microsoft.com/office/drawing/2014/main" id="{D0159BA6-A891-4832-9496-7A6414280E76}"/>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64" name="TextBox 73">
          <a:extLst>
            <a:ext uri="{FF2B5EF4-FFF2-40B4-BE49-F238E27FC236}">
              <a16:creationId xmlns:a16="http://schemas.microsoft.com/office/drawing/2014/main" id="{139D0C70-D516-4A74-B79B-3A18D26C0C99}"/>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65" name="TextBox 73">
          <a:extLst>
            <a:ext uri="{FF2B5EF4-FFF2-40B4-BE49-F238E27FC236}">
              <a16:creationId xmlns:a16="http://schemas.microsoft.com/office/drawing/2014/main" id="{95495446-64B9-4EC1-BB4D-A710DA3BC7AC}"/>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66" name="TextBox 73">
          <a:extLst>
            <a:ext uri="{FF2B5EF4-FFF2-40B4-BE49-F238E27FC236}">
              <a16:creationId xmlns:a16="http://schemas.microsoft.com/office/drawing/2014/main" id="{CEB85145-071A-4FC4-96EB-D44D9C4B7031}"/>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67" name="TextBox 73">
          <a:extLst>
            <a:ext uri="{FF2B5EF4-FFF2-40B4-BE49-F238E27FC236}">
              <a16:creationId xmlns:a16="http://schemas.microsoft.com/office/drawing/2014/main" id="{A78FF384-6F63-4F2C-88BB-1AA9714E1FFB}"/>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68" name="TextBox 73">
          <a:extLst>
            <a:ext uri="{FF2B5EF4-FFF2-40B4-BE49-F238E27FC236}">
              <a16:creationId xmlns:a16="http://schemas.microsoft.com/office/drawing/2014/main" id="{B33211E0-2492-4AFA-883A-F358EB49F3DC}"/>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69" name="TextBox 73">
          <a:extLst>
            <a:ext uri="{FF2B5EF4-FFF2-40B4-BE49-F238E27FC236}">
              <a16:creationId xmlns:a16="http://schemas.microsoft.com/office/drawing/2014/main" id="{D7001905-6116-45CF-B629-B493BF1A6AAD}"/>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70" name="TextBox 73">
          <a:extLst>
            <a:ext uri="{FF2B5EF4-FFF2-40B4-BE49-F238E27FC236}">
              <a16:creationId xmlns:a16="http://schemas.microsoft.com/office/drawing/2014/main" id="{0A3D2CEE-F243-4362-926C-3489BADC34DD}"/>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71" name="TextBox 73">
          <a:extLst>
            <a:ext uri="{FF2B5EF4-FFF2-40B4-BE49-F238E27FC236}">
              <a16:creationId xmlns:a16="http://schemas.microsoft.com/office/drawing/2014/main" id="{34CEF294-7A66-434C-87E5-BECB0148D981}"/>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72" name="TextBox 73">
          <a:extLst>
            <a:ext uri="{FF2B5EF4-FFF2-40B4-BE49-F238E27FC236}">
              <a16:creationId xmlns:a16="http://schemas.microsoft.com/office/drawing/2014/main" id="{310B5F91-05C8-406B-AC60-409765FF9F59}"/>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2873" name="TextBox 73">
          <a:extLst>
            <a:ext uri="{FF2B5EF4-FFF2-40B4-BE49-F238E27FC236}">
              <a16:creationId xmlns:a16="http://schemas.microsoft.com/office/drawing/2014/main" id="{15774F8C-9C3F-4C74-BA78-E085E84CA1BE}"/>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74" name="TextBox 73">
          <a:extLst>
            <a:ext uri="{FF2B5EF4-FFF2-40B4-BE49-F238E27FC236}">
              <a16:creationId xmlns:a16="http://schemas.microsoft.com/office/drawing/2014/main" id="{A016E07C-1AB3-4344-8BAA-2896FE7C4325}"/>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75" name="TextBox 73">
          <a:extLst>
            <a:ext uri="{FF2B5EF4-FFF2-40B4-BE49-F238E27FC236}">
              <a16:creationId xmlns:a16="http://schemas.microsoft.com/office/drawing/2014/main" id="{5A440F9B-5D1A-4362-8F35-237861BE4C5A}"/>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76" name="TextBox 73">
          <a:extLst>
            <a:ext uri="{FF2B5EF4-FFF2-40B4-BE49-F238E27FC236}">
              <a16:creationId xmlns:a16="http://schemas.microsoft.com/office/drawing/2014/main" id="{E0991CB1-D855-4CEB-95CA-7DA6184A6D38}"/>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77" name="TextBox 73">
          <a:extLst>
            <a:ext uri="{FF2B5EF4-FFF2-40B4-BE49-F238E27FC236}">
              <a16:creationId xmlns:a16="http://schemas.microsoft.com/office/drawing/2014/main" id="{80220940-A34A-4BFD-B7A1-F1EDD1C5DA69}"/>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78" name="TextBox 73">
          <a:extLst>
            <a:ext uri="{FF2B5EF4-FFF2-40B4-BE49-F238E27FC236}">
              <a16:creationId xmlns:a16="http://schemas.microsoft.com/office/drawing/2014/main" id="{19E264CB-BA12-441E-B058-D24D870EAFDC}"/>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79" name="TextBox 73">
          <a:extLst>
            <a:ext uri="{FF2B5EF4-FFF2-40B4-BE49-F238E27FC236}">
              <a16:creationId xmlns:a16="http://schemas.microsoft.com/office/drawing/2014/main" id="{423CCAFD-7E33-40BD-898B-73BC51E43087}"/>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80" name="TextBox 73">
          <a:extLst>
            <a:ext uri="{FF2B5EF4-FFF2-40B4-BE49-F238E27FC236}">
              <a16:creationId xmlns:a16="http://schemas.microsoft.com/office/drawing/2014/main" id="{02D14356-8294-4714-BB34-E11C24556C72}"/>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2881" name="TextBox 73">
          <a:extLst>
            <a:ext uri="{FF2B5EF4-FFF2-40B4-BE49-F238E27FC236}">
              <a16:creationId xmlns:a16="http://schemas.microsoft.com/office/drawing/2014/main" id="{7D8642FC-1A13-455A-878E-27F1E46167EB}"/>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82" name="TextBox 73">
          <a:extLst>
            <a:ext uri="{FF2B5EF4-FFF2-40B4-BE49-F238E27FC236}">
              <a16:creationId xmlns:a16="http://schemas.microsoft.com/office/drawing/2014/main" id="{76996FAD-4DFF-4AF2-BA41-C26646EE70D1}"/>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83" name="TextBox 73">
          <a:extLst>
            <a:ext uri="{FF2B5EF4-FFF2-40B4-BE49-F238E27FC236}">
              <a16:creationId xmlns:a16="http://schemas.microsoft.com/office/drawing/2014/main" id="{10164BA6-B193-4878-87D3-E269A4196C5B}"/>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84" name="TextBox 73">
          <a:extLst>
            <a:ext uri="{FF2B5EF4-FFF2-40B4-BE49-F238E27FC236}">
              <a16:creationId xmlns:a16="http://schemas.microsoft.com/office/drawing/2014/main" id="{864D0241-7A27-4C8A-8E31-C74552204857}"/>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85" name="TextBox 73">
          <a:extLst>
            <a:ext uri="{FF2B5EF4-FFF2-40B4-BE49-F238E27FC236}">
              <a16:creationId xmlns:a16="http://schemas.microsoft.com/office/drawing/2014/main" id="{EEF1754B-1F0C-4A2D-AB85-320DE7039F6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86" name="TextBox 73">
          <a:extLst>
            <a:ext uri="{FF2B5EF4-FFF2-40B4-BE49-F238E27FC236}">
              <a16:creationId xmlns:a16="http://schemas.microsoft.com/office/drawing/2014/main" id="{A6838E2C-959D-4FDA-9F28-05578D6892B0}"/>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87" name="TextBox 73">
          <a:extLst>
            <a:ext uri="{FF2B5EF4-FFF2-40B4-BE49-F238E27FC236}">
              <a16:creationId xmlns:a16="http://schemas.microsoft.com/office/drawing/2014/main" id="{C81E5449-9809-42BC-B811-C1F857797422}"/>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88" name="TextBox 73">
          <a:extLst>
            <a:ext uri="{FF2B5EF4-FFF2-40B4-BE49-F238E27FC236}">
              <a16:creationId xmlns:a16="http://schemas.microsoft.com/office/drawing/2014/main" id="{CAA5D035-BB83-4551-A6C8-BE15FFE203F0}"/>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89" name="TextBox 73">
          <a:extLst>
            <a:ext uri="{FF2B5EF4-FFF2-40B4-BE49-F238E27FC236}">
              <a16:creationId xmlns:a16="http://schemas.microsoft.com/office/drawing/2014/main" id="{06441326-8940-4C92-B0F6-944A9F80D451}"/>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90" name="TextBox 73">
          <a:extLst>
            <a:ext uri="{FF2B5EF4-FFF2-40B4-BE49-F238E27FC236}">
              <a16:creationId xmlns:a16="http://schemas.microsoft.com/office/drawing/2014/main" id="{FE05251C-09C5-4562-8787-814A5B13A912}"/>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91" name="TextBox 73">
          <a:extLst>
            <a:ext uri="{FF2B5EF4-FFF2-40B4-BE49-F238E27FC236}">
              <a16:creationId xmlns:a16="http://schemas.microsoft.com/office/drawing/2014/main" id="{4C242A4C-3A2C-4509-8DC8-D311F9AA3CC0}"/>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92" name="TextBox 73">
          <a:extLst>
            <a:ext uri="{FF2B5EF4-FFF2-40B4-BE49-F238E27FC236}">
              <a16:creationId xmlns:a16="http://schemas.microsoft.com/office/drawing/2014/main" id="{F868D8B4-C53E-4377-85E1-71D95D54E8C8}"/>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93" name="TextBox 73">
          <a:extLst>
            <a:ext uri="{FF2B5EF4-FFF2-40B4-BE49-F238E27FC236}">
              <a16:creationId xmlns:a16="http://schemas.microsoft.com/office/drawing/2014/main" id="{7B582791-8B3D-4CA1-97B5-CDE04328B671}"/>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94" name="TextBox 73">
          <a:extLst>
            <a:ext uri="{FF2B5EF4-FFF2-40B4-BE49-F238E27FC236}">
              <a16:creationId xmlns:a16="http://schemas.microsoft.com/office/drawing/2014/main" id="{64627D9F-5786-4A35-9450-12498A949F3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95" name="TextBox 73">
          <a:extLst>
            <a:ext uri="{FF2B5EF4-FFF2-40B4-BE49-F238E27FC236}">
              <a16:creationId xmlns:a16="http://schemas.microsoft.com/office/drawing/2014/main" id="{65F092A6-E6A8-482B-AB1D-38DB0564ECD8}"/>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96" name="TextBox 73">
          <a:extLst>
            <a:ext uri="{FF2B5EF4-FFF2-40B4-BE49-F238E27FC236}">
              <a16:creationId xmlns:a16="http://schemas.microsoft.com/office/drawing/2014/main" id="{BDF97620-596F-43F1-B48F-D8E513124BC0}"/>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97" name="TextBox 73">
          <a:extLst>
            <a:ext uri="{FF2B5EF4-FFF2-40B4-BE49-F238E27FC236}">
              <a16:creationId xmlns:a16="http://schemas.microsoft.com/office/drawing/2014/main" id="{3054E28B-63A2-4F9B-B036-0EEBCA143E3B}"/>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98" name="TextBox 73">
          <a:extLst>
            <a:ext uri="{FF2B5EF4-FFF2-40B4-BE49-F238E27FC236}">
              <a16:creationId xmlns:a16="http://schemas.microsoft.com/office/drawing/2014/main" id="{3E96607D-3C74-40B2-9E65-F497D3DF3568}"/>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899" name="TextBox 73">
          <a:extLst>
            <a:ext uri="{FF2B5EF4-FFF2-40B4-BE49-F238E27FC236}">
              <a16:creationId xmlns:a16="http://schemas.microsoft.com/office/drawing/2014/main" id="{1B433098-DBDE-4102-859D-6246BE493D40}"/>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00" name="TextBox 73">
          <a:extLst>
            <a:ext uri="{FF2B5EF4-FFF2-40B4-BE49-F238E27FC236}">
              <a16:creationId xmlns:a16="http://schemas.microsoft.com/office/drawing/2014/main" id="{ECD3647D-9D7F-4E0F-9ECE-834EEC664C6A}"/>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01" name="TextBox 73">
          <a:extLst>
            <a:ext uri="{FF2B5EF4-FFF2-40B4-BE49-F238E27FC236}">
              <a16:creationId xmlns:a16="http://schemas.microsoft.com/office/drawing/2014/main" id="{4FC41B60-7063-4CFC-9F45-A962B5996D6D}"/>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02" name="TextBox 73">
          <a:extLst>
            <a:ext uri="{FF2B5EF4-FFF2-40B4-BE49-F238E27FC236}">
              <a16:creationId xmlns:a16="http://schemas.microsoft.com/office/drawing/2014/main" id="{3FE077F1-BD7A-4378-BFF0-AF1736365B12}"/>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03" name="TextBox 73">
          <a:extLst>
            <a:ext uri="{FF2B5EF4-FFF2-40B4-BE49-F238E27FC236}">
              <a16:creationId xmlns:a16="http://schemas.microsoft.com/office/drawing/2014/main" id="{BED532B2-DCFC-47FB-B1E9-832AA014A7B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04" name="TextBox 73">
          <a:extLst>
            <a:ext uri="{FF2B5EF4-FFF2-40B4-BE49-F238E27FC236}">
              <a16:creationId xmlns:a16="http://schemas.microsoft.com/office/drawing/2014/main" id="{7AEA7638-EEFB-4E0E-AE11-7C68ADBF02A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05" name="TextBox 73">
          <a:extLst>
            <a:ext uri="{FF2B5EF4-FFF2-40B4-BE49-F238E27FC236}">
              <a16:creationId xmlns:a16="http://schemas.microsoft.com/office/drawing/2014/main" id="{1B00B02B-A0FA-45A9-A3C7-7AC008398F91}"/>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2906" name="TextBox 73">
          <a:extLst>
            <a:ext uri="{FF2B5EF4-FFF2-40B4-BE49-F238E27FC236}">
              <a16:creationId xmlns:a16="http://schemas.microsoft.com/office/drawing/2014/main" id="{25B80AC5-8F7B-407A-8224-6FBB653C6BE7}"/>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2907" name="TextBox 73">
          <a:extLst>
            <a:ext uri="{FF2B5EF4-FFF2-40B4-BE49-F238E27FC236}">
              <a16:creationId xmlns:a16="http://schemas.microsoft.com/office/drawing/2014/main" id="{DD9374B8-C9BF-4CD3-9AD7-2053FEFD92BC}"/>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2908" name="TextBox 73">
          <a:extLst>
            <a:ext uri="{FF2B5EF4-FFF2-40B4-BE49-F238E27FC236}">
              <a16:creationId xmlns:a16="http://schemas.microsoft.com/office/drawing/2014/main" id="{6959B8C5-A183-4D3F-9F82-37F5E47C237B}"/>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2909" name="TextBox 73">
          <a:extLst>
            <a:ext uri="{FF2B5EF4-FFF2-40B4-BE49-F238E27FC236}">
              <a16:creationId xmlns:a16="http://schemas.microsoft.com/office/drawing/2014/main" id="{912FA49C-47A8-4FEF-AC41-1FF751E432BD}"/>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2910" name="TextBox 73">
          <a:extLst>
            <a:ext uri="{FF2B5EF4-FFF2-40B4-BE49-F238E27FC236}">
              <a16:creationId xmlns:a16="http://schemas.microsoft.com/office/drawing/2014/main" id="{C334CB6F-FBE1-4C7D-B0EE-3AF0032ECDF7}"/>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2911" name="TextBox 73">
          <a:extLst>
            <a:ext uri="{FF2B5EF4-FFF2-40B4-BE49-F238E27FC236}">
              <a16:creationId xmlns:a16="http://schemas.microsoft.com/office/drawing/2014/main" id="{6F38BD9C-7BD1-4A68-9521-6407101E0ED3}"/>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2912" name="TextBox 73">
          <a:extLst>
            <a:ext uri="{FF2B5EF4-FFF2-40B4-BE49-F238E27FC236}">
              <a16:creationId xmlns:a16="http://schemas.microsoft.com/office/drawing/2014/main" id="{03951C5F-EBB3-4C14-90C2-59794BD94493}"/>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2913" name="TextBox 73">
          <a:extLst>
            <a:ext uri="{FF2B5EF4-FFF2-40B4-BE49-F238E27FC236}">
              <a16:creationId xmlns:a16="http://schemas.microsoft.com/office/drawing/2014/main" id="{B2262230-0347-412D-BA94-3AF9384D708B}"/>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14" name="TextBox 73">
          <a:extLst>
            <a:ext uri="{FF2B5EF4-FFF2-40B4-BE49-F238E27FC236}">
              <a16:creationId xmlns:a16="http://schemas.microsoft.com/office/drawing/2014/main" id="{D9E34551-E5E7-4E99-936E-219CEE17910E}"/>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15" name="TextBox 73">
          <a:extLst>
            <a:ext uri="{FF2B5EF4-FFF2-40B4-BE49-F238E27FC236}">
              <a16:creationId xmlns:a16="http://schemas.microsoft.com/office/drawing/2014/main" id="{5CE90C86-AE2D-4C1F-BD3E-A8C188C47910}"/>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16" name="TextBox 73">
          <a:extLst>
            <a:ext uri="{FF2B5EF4-FFF2-40B4-BE49-F238E27FC236}">
              <a16:creationId xmlns:a16="http://schemas.microsoft.com/office/drawing/2014/main" id="{B8417ABF-E582-4F2B-B77D-96E92997F465}"/>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17" name="TextBox 73">
          <a:extLst>
            <a:ext uri="{FF2B5EF4-FFF2-40B4-BE49-F238E27FC236}">
              <a16:creationId xmlns:a16="http://schemas.microsoft.com/office/drawing/2014/main" id="{881569A7-E65A-4D82-B024-A010E7E30A8B}"/>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18" name="TextBox 73">
          <a:extLst>
            <a:ext uri="{FF2B5EF4-FFF2-40B4-BE49-F238E27FC236}">
              <a16:creationId xmlns:a16="http://schemas.microsoft.com/office/drawing/2014/main" id="{84BDA499-6876-443F-8D70-966D7A443B95}"/>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19" name="TextBox 73">
          <a:extLst>
            <a:ext uri="{FF2B5EF4-FFF2-40B4-BE49-F238E27FC236}">
              <a16:creationId xmlns:a16="http://schemas.microsoft.com/office/drawing/2014/main" id="{7BC1CBF6-5092-47C6-9F6E-D2AC9FCC8D34}"/>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20" name="TextBox 73">
          <a:extLst>
            <a:ext uri="{FF2B5EF4-FFF2-40B4-BE49-F238E27FC236}">
              <a16:creationId xmlns:a16="http://schemas.microsoft.com/office/drawing/2014/main" id="{F31B8450-7788-4FA0-9299-63851230166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2921" name="TextBox 73">
          <a:extLst>
            <a:ext uri="{FF2B5EF4-FFF2-40B4-BE49-F238E27FC236}">
              <a16:creationId xmlns:a16="http://schemas.microsoft.com/office/drawing/2014/main" id="{3C891C8E-3231-4FD9-9592-98596AD1318B}"/>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922" name="TextBox 73">
          <a:extLst>
            <a:ext uri="{FF2B5EF4-FFF2-40B4-BE49-F238E27FC236}">
              <a16:creationId xmlns:a16="http://schemas.microsoft.com/office/drawing/2014/main" id="{D9151141-C959-416E-9EC9-81343102B1FB}"/>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923" name="TextBox 73">
          <a:extLst>
            <a:ext uri="{FF2B5EF4-FFF2-40B4-BE49-F238E27FC236}">
              <a16:creationId xmlns:a16="http://schemas.microsoft.com/office/drawing/2014/main" id="{016E633B-FF1E-4142-AE3E-BC86722E7BD2}"/>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924" name="TextBox 73">
          <a:extLst>
            <a:ext uri="{FF2B5EF4-FFF2-40B4-BE49-F238E27FC236}">
              <a16:creationId xmlns:a16="http://schemas.microsoft.com/office/drawing/2014/main" id="{88E600D7-7490-48E5-B775-5492316556B2}"/>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925" name="TextBox 73">
          <a:extLst>
            <a:ext uri="{FF2B5EF4-FFF2-40B4-BE49-F238E27FC236}">
              <a16:creationId xmlns:a16="http://schemas.microsoft.com/office/drawing/2014/main" id="{623890E8-9C67-4029-846E-FEDD14918C11}"/>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926" name="TextBox 73">
          <a:extLst>
            <a:ext uri="{FF2B5EF4-FFF2-40B4-BE49-F238E27FC236}">
              <a16:creationId xmlns:a16="http://schemas.microsoft.com/office/drawing/2014/main" id="{A172655E-31FB-49E7-99E9-440A36331316}"/>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927" name="TextBox 73">
          <a:extLst>
            <a:ext uri="{FF2B5EF4-FFF2-40B4-BE49-F238E27FC236}">
              <a16:creationId xmlns:a16="http://schemas.microsoft.com/office/drawing/2014/main" id="{1F2AD2F9-94F2-4FD7-845D-8186D65CBE09}"/>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928" name="TextBox 73">
          <a:extLst>
            <a:ext uri="{FF2B5EF4-FFF2-40B4-BE49-F238E27FC236}">
              <a16:creationId xmlns:a16="http://schemas.microsoft.com/office/drawing/2014/main" id="{ED0F89E1-40A4-4917-90AE-4787F0BE8533}"/>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2929" name="TextBox 73">
          <a:extLst>
            <a:ext uri="{FF2B5EF4-FFF2-40B4-BE49-F238E27FC236}">
              <a16:creationId xmlns:a16="http://schemas.microsoft.com/office/drawing/2014/main" id="{E2CCFD11-4C4C-433C-BD41-0D3D94291A6D}"/>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2930" name="TextBox 73">
          <a:extLst>
            <a:ext uri="{FF2B5EF4-FFF2-40B4-BE49-F238E27FC236}">
              <a16:creationId xmlns:a16="http://schemas.microsoft.com/office/drawing/2014/main" id="{C20105D1-D04E-4BAD-9D78-6869118F44F8}"/>
            </a:ext>
          </a:extLst>
        </xdr:cNvPr>
        <xdr:cNvSpPr txBox="1"/>
      </xdr:nvSpPr>
      <xdr:spPr>
        <a:xfrm>
          <a:off x="55969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2931" name="TextBox 73">
          <a:extLst>
            <a:ext uri="{FF2B5EF4-FFF2-40B4-BE49-F238E27FC236}">
              <a16:creationId xmlns:a16="http://schemas.microsoft.com/office/drawing/2014/main" id="{85D13AC5-BF1A-4E81-AF23-A16EE8F44024}"/>
            </a:ext>
          </a:extLst>
        </xdr:cNvPr>
        <xdr:cNvSpPr txBox="1"/>
      </xdr:nvSpPr>
      <xdr:spPr>
        <a:xfrm>
          <a:off x="55969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2932" name="TextBox 73">
          <a:extLst>
            <a:ext uri="{FF2B5EF4-FFF2-40B4-BE49-F238E27FC236}">
              <a16:creationId xmlns:a16="http://schemas.microsoft.com/office/drawing/2014/main" id="{220836BE-D00D-42CF-ACE7-871BEE46C788}"/>
            </a:ext>
          </a:extLst>
        </xdr:cNvPr>
        <xdr:cNvSpPr txBox="1"/>
      </xdr:nvSpPr>
      <xdr:spPr>
        <a:xfrm>
          <a:off x="55969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2933" name="TextBox 73">
          <a:extLst>
            <a:ext uri="{FF2B5EF4-FFF2-40B4-BE49-F238E27FC236}">
              <a16:creationId xmlns:a16="http://schemas.microsoft.com/office/drawing/2014/main" id="{7429BEEA-1737-4CEC-99AF-015A6D026BA0}"/>
            </a:ext>
          </a:extLst>
        </xdr:cNvPr>
        <xdr:cNvSpPr txBox="1"/>
      </xdr:nvSpPr>
      <xdr:spPr>
        <a:xfrm>
          <a:off x="55969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2934" name="TextBox 73">
          <a:extLst>
            <a:ext uri="{FF2B5EF4-FFF2-40B4-BE49-F238E27FC236}">
              <a16:creationId xmlns:a16="http://schemas.microsoft.com/office/drawing/2014/main" id="{54338D0C-D717-4067-82EE-93217C5E6C18}"/>
            </a:ext>
          </a:extLst>
        </xdr:cNvPr>
        <xdr:cNvSpPr txBox="1"/>
      </xdr:nvSpPr>
      <xdr:spPr>
        <a:xfrm>
          <a:off x="55969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2935" name="TextBox 73">
          <a:extLst>
            <a:ext uri="{FF2B5EF4-FFF2-40B4-BE49-F238E27FC236}">
              <a16:creationId xmlns:a16="http://schemas.microsoft.com/office/drawing/2014/main" id="{5D0703A2-75C1-4961-8B23-1C5D3A27CC0C}"/>
            </a:ext>
          </a:extLst>
        </xdr:cNvPr>
        <xdr:cNvSpPr txBox="1"/>
      </xdr:nvSpPr>
      <xdr:spPr>
        <a:xfrm>
          <a:off x="55969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2936" name="TextBox 73">
          <a:extLst>
            <a:ext uri="{FF2B5EF4-FFF2-40B4-BE49-F238E27FC236}">
              <a16:creationId xmlns:a16="http://schemas.microsoft.com/office/drawing/2014/main" id="{974036B8-F9A8-45E5-A424-9400FE8929F8}"/>
            </a:ext>
          </a:extLst>
        </xdr:cNvPr>
        <xdr:cNvSpPr txBox="1"/>
      </xdr:nvSpPr>
      <xdr:spPr>
        <a:xfrm>
          <a:off x="55969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2937" name="TextBox 73">
          <a:extLst>
            <a:ext uri="{FF2B5EF4-FFF2-40B4-BE49-F238E27FC236}">
              <a16:creationId xmlns:a16="http://schemas.microsoft.com/office/drawing/2014/main" id="{D76F0F3C-4B6D-4560-8EB2-0668F5A2374E}"/>
            </a:ext>
          </a:extLst>
        </xdr:cNvPr>
        <xdr:cNvSpPr txBox="1"/>
      </xdr:nvSpPr>
      <xdr:spPr>
        <a:xfrm>
          <a:off x="55969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2938" name="TextBox 73">
          <a:extLst>
            <a:ext uri="{FF2B5EF4-FFF2-40B4-BE49-F238E27FC236}">
              <a16:creationId xmlns:a16="http://schemas.microsoft.com/office/drawing/2014/main" id="{42528538-A91B-4100-819E-4A610A8860F3}"/>
            </a:ext>
          </a:extLst>
        </xdr:cNvPr>
        <xdr:cNvSpPr txBox="1"/>
      </xdr:nvSpPr>
      <xdr:spPr>
        <a:xfrm>
          <a:off x="55969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2939" name="TextBox 73">
          <a:extLst>
            <a:ext uri="{FF2B5EF4-FFF2-40B4-BE49-F238E27FC236}">
              <a16:creationId xmlns:a16="http://schemas.microsoft.com/office/drawing/2014/main" id="{C33E96C9-80A0-4CF8-AF99-63E49C356B21}"/>
            </a:ext>
          </a:extLst>
        </xdr:cNvPr>
        <xdr:cNvSpPr txBox="1"/>
      </xdr:nvSpPr>
      <xdr:spPr>
        <a:xfrm>
          <a:off x="55969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2940" name="TextBox 73">
          <a:extLst>
            <a:ext uri="{FF2B5EF4-FFF2-40B4-BE49-F238E27FC236}">
              <a16:creationId xmlns:a16="http://schemas.microsoft.com/office/drawing/2014/main" id="{6EF43923-B5DD-4950-B663-F1DCD44EB7F3}"/>
            </a:ext>
          </a:extLst>
        </xdr:cNvPr>
        <xdr:cNvSpPr txBox="1"/>
      </xdr:nvSpPr>
      <xdr:spPr>
        <a:xfrm>
          <a:off x="55969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2941" name="TextBox 73">
          <a:extLst>
            <a:ext uri="{FF2B5EF4-FFF2-40B4-BE49-F238E27FC236}">
              <a16:creationId xmlns:a16="http://schemas.microsoft.com/office/drawing/2014/main" id="{2B412DD0-46CC-4DD3-93AB-BAC025B34CA5}"/>
            </a:ext>
          </a:extLst>
        </xdr:cNvPr>
        <xdr:cNvSpPr txBox="1"/>
      </xdr:nvSpPr>
      <xdr:spPr>
        <a:xfrm>
          <a:off x="55969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2942" name="TextBox 73">
          <a:extLst>
            <a:ext uri="{FF2B5EF4-FFF2-40B4-BE49-F238E27FC236}">
              <a16:creationId xmlns:a16="http://schemas.microsoft.com/office/drawing/2014/main" id="{FEF169A0-38CD-4517-86D6-9A9C6ADAE422}"/>
            </a:ext>
          </a:extLst>
        </xdr:cNvPr>
        <xdr:cNvSpPr txBox="1"/>
      </xdr:nvSpPr>
      <xdr:spPr>
        <a:xfrm>
          <a:off x="55969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2943" name="TextBox 73">
          <a:extLst>
            <a:ext uri="{FF2B5EF4-FFF2-40B4-BE49-F238E27FC236}">
              <a16:creationId xmlns:a16="http://schemas.microsoft.com/office/drawing/2014/main" id="{9DB64EC8-CB41-4A25-94E0-F07688FF409C}"/>
            </a:ext>
          </a:extLst>
        </xdr:cNvPr>
        <xdr:cNvSpPr txBox="1"/>
      </xdr:nvSpPr>
      <xdr:spPr>
        <a:xfrm>
          <a:off x="55969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2944" name="TextBox 73">
          <a:extLst>
            <a:ext uri="{FF2B5EF4-FFF2-40B4-BE49-F238E27FC236}">
              <a16:creationId xmlns:a16="http://schemas.microsoft.com/office/drawing/2014/main" id="{4A92C826-24A6-48D8-B097-831EA99B1E67}"/>
            </a:ext>
          </a:extLst>
        </xdr:cNvPr>
        <xdr:cNvSpPr txBox="1"/>
      </xdr:nvSpPr>
      <xdr:spPr>
        <a:xfrm>
          <a:off x="55969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2945" name="TextBox 73">
          <a:extLst>
            <a:ext uri="{FF2B5EF4-FFF2-40B4-BE49-F238E27FC236}">
              <a16:creationId xmlns:a16="http://schemas.microsoft.com/office/drawing/2014/main" id="{F0BE0283-A2D9-445F-A622-3DC6822C808C}"/>
            </a:ext>
          </a:extLst>
        </xdr:cNvPr>
        <xdr:cNvSpPr txBox="1"/>
      </xdr:nvSpPr>
      <xdr:spPr>
        <a:xfrm>
          <a:off x="55969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2946" name="TextBox 73">
          <a:extLst>
            <a:ext uri="{FF2B5EF4-FFF2-40B4-BE49-F238E27FC236}">
              <a16:creationId xmlns:a16="http://schemas.microsoft.com/office/drawing/2014/main" id="{6A1A3630-0A70-42F2-A24A-94E9AE26FE4B}"/>
            </a:ext>
          </a:extLst>
        </xdr:cNvPr>
        <xdr:cNvSpPr txBox="1"/>
      </xdr:nvSpPr>
      <xdr:spPr>
        <a:xfrm>
          <a:off x="55969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2947" name="TextBox 73">
          <a:extLst>
            <a:ext uri="{FF2B5EF4-FFF2-40B4-BE49-F238E27FC236}">
              <a16:creationId xmlns:a16="http://schemas.microsoft.com/office/drawing/2014/main" id="{D13AAD9C-431E-4729-9E75-88AA6AD6C3E9}"/>
            </a:ext>
          </a:extLst>
        </xdr:cNvPr>
        <xdr:cNvSpPr txBox="1"/>
      </xdr:nvSpPr>
      <xdr:spPr>
        <a:xfrm>
          <a:off x="55969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2948" name="TextBox 73">
          <a:extLst>
            <a:ext uri="{FF2B5EF4-FFF2-40B4-BE49-F238E27FC236}">
              <a16:creationId xmlns:a16="http://schemas.microsoft.com/office/drawing/2014/main" id="{88D0690E-4680-4331-986D-E5776E50F09A}"/>
            </a:ext>
          </a:extLst>
        </xdr:cNvPr>
        <xdr:cNvSpPr txBox="1"/>
      </xdr:nvSpPr>
      <xdr:spPr>
        <a:xfrm>
          <a:off x="55969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2949" name="TextBox 73">
          <a:extLst>
            <a:ext uri="{FF2B5EF4-FFF2-40B4-BE49-F238E27FC236}">
              <a16:creationId xmlns:a16="http://schemas.microsoft.com/office/drawing/2014/main" id="{9E8CF495-8899-4610-8AE4-D2DF73895C83}"/>
            </a:ext>
          </a:extLst>
        </xdr:cNvPr>
        <xdr:cNvSpPr txBox="1"/>
      </xdr:nvSpPr>
      <xdr:spPr>
        <a:xfrm>
          <a:off x="55969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2950" name="TextBox 73">
          <a:extLst>
            <a:ext uri="{FF2B5EF4-FFF2-40B4-BE49-F238E27FC236}">
              <a16:creationId xmlns:a16="http://schemas.microsoft.com/office/drawing/2014/main" id="{4230DEE0-C3EA-42EF-AEB6-AA570102369A}"/>
            </a:ext>
          </a:extLst>
        </xdr:cNvPr>
        <xdr:cNvSpPr txBox="1"/>
      </xdr:nvSpPr>
      <xdr:spPr>
        <a:xfrm>
          <a:off x="55969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2951" name="TextBox 73">
          <a:extLst>
            <a:ext uri="{FF2B5EF4-FFF2-40B4-BE49-F238E27FC236}">
              <a16:creationId xmlns:a16="http://schemas.microsoft.com/office/drawing/2014/main" id="{2B383368-067B-4048-BD92-0D879394F318}"/>
            </a:ext>
          </a:extLst>
        </xdr:cNvPr>
        <xdr:cNvSpPr txBox="1"/>
      </xdr:nvSpPr>
      <xdr:spPr>
        <a:xfrm>
          <a:off x="55969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2952" name="TextBox 73">
          <a:extLst>
            <a:ext uri="{FF2B5EF4-FFF2-40B4-BE49-F238E27FC236}">
              <a16:creationId xmlns:a16="http://schemas.microsoft.com/office/drawing/2014/main" id="{3BD119F7-75BA-4886-B1CC-2628F2668DD1}"/>
            </a:ext>
          </a:extLst>
        </xdr:cNvPr>
        <xdr:cNvSpPr txBox="1"/>
      </xdr:nvSpPr>
      <xdr:spPr>
        <a:xfrm>
          <a:off x="55969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2953" name="TextBox 73">
          <a:extLst>
            <a:ext uri="{FF2B5EF4-FFF2-40B4-BE49-F238E27FC236}">
              <a16:creationId xmlns:a16="http://schemas.microsoft.com/office/drawing/2014/main" id="{E7BE112B-3C26-462D-8FEA-FA2C538656CD}"/>
            </a:ext>
          </a:extLst>
        </xdr:cNvPr>
        <xdr:cNvSpPr txBox="1"/>
      </xdr:nvSpPr>
      <xdr:spPr>
        <a:xfrm>
          <a:off x="55969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2954" name="TextBox 73">
          <a:extLst>
            <a:ext uri="{FF2B5EF4-FFF2-40B4-BE49-F238E27FC236}">
              <a16:creationId xmlns:a16="http://schemas.microsoft.com/office/drawing/2014/main" id="{FC571621-B195-4EEA-99B4-9A94A84DD04C}"/>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2955" name="TextBox 73">
          <a:extLst>
            <a:ext uri="{FF2B5EF4-FFF2-40B4-BE49-F238E27FC236}">
              <a16:creationId xmlns:a16="http://schemas.microsoft.com/office/drawing/2014/main" id="{E1BE0A5E-E997-44C8-B63F-FF74D77B51AB}"/>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2956" name="TextBox 73">
          <a:extLst>
            <a:ext uri="{FF2B5EF4-FFF2-40B4-BE49-F238E27FC236}">
              <a16:creationId xmlns:a16="http://schemas.microsoft.com/office/drawing/2014/main" id="{57599921-78D0-451F-81B7-35643FE39681}"/>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2957" name="TextBox 73">
          <a:extLst>
            <a:ext uri="{FF2B5EF4-FFF2-40B4-BE49-F238E27FC236}">
              <a16:creationId xmlns:a16="http://schemas.microsoft.com/office/drawing/2014/main" id="{BA5B40D6-347B-432F-8701-8026248818B5}"/>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2958" name="TextBox 73">
          <a:extLst>
            <a:ext uri="{FF2B5EF4-FFF2-40B4-BE49-F238E27FC236}">
              <a16:creationId xmlns:a16="http://schemas.microsoft.com/office/drawing/2014/main" id="{23C6AD2E-A14B-405C-BE9A-4CA14BF27B7B}"/>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2959" name="TextBox 73">
          <a:extLst>
            <a:ext uri="{FF2B5EF4-FFF2-40B4-BE49-F238E27FC236}">
              <a16:creationId xmlns:a16="http://schemas.microsoft.com/office/drawing/2014/main" id="{1FE75332-E37F-4F5A-92E7-A78CBFF82381}"/>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2960" name="TextBox 73">
          <a:extLst>
            <a:ext uri="{FF2B5EF4-FFF2-40B4-BE49-F238E27FC236}">
              <a16:creationId xmlns:a16="http://schemas.microsoft.com/office/drawing/2014/main" id="{CCEB8B67-CA3A-4CFB-B844-328843B1C658}"/>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2961" name="TextBox 73">
          <a:extLst>
            <a:ext uri="{FF2B5EF4-FFF2-40B4-BE49-F238E27FC236}">
              <a16:creationId xmlns:a16="http://schemas.microsoft.com/office/drawing/2014/main" id="{1D668B86-EDB4-4DEE-927D-8C7C95A15306}"/>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2962" name="TextBox 73">
          <a:extLst>
            <a:ext uri="{FF2B5EF4-FFF2-40B4-BE49-F238E27FC236}">
              <a16:creationId xmlns:a16="http://schemas.microsoft.com/office/drawing/2014/main" id="{D5E9198C-4875-42CD-9084-F7E4390D8F32}"/>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2963" name="TextBox 73">
          <a:extLst>
            <a:ext uri="{FF2B5EF4-FFF2-40B4-BE49-F238E27FC236}">
              <a16:creationId xmlns:a16="http://schemas.microsoft.com/office/drawing/2014/main" id="{DFD2EDA1-D832-4BE1-B430-21E847A5AC30}"/>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2964" name="TextBox 73">
          <a:extLst>
            <a:ext uri="{FF2B5EF4-FFF2-40B4-BE49-F238E27FC236}">
              <a16:creationId xmlns:a16="http://schemas.microsoft.com/office/drawing/2014/main" id="{B5125806-B1D4-4494-AB91-E00101DB323F}"/>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2965" name="TextBox 73">
          <a:extLst>
            <a:ext uri="{FF2B5EF4-FFF2-40B4-BE49-F238E27FC236}">
              <a16:creationId xmlns:a16="http://schemas.microsoft.com/office/drawing/2014/main" id="{56FDBD8C-06B6-4BD3-8C79-CDC37920617F}"/>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2966" name="TextBox 73">
          <a:extLst>
            <a:ext uri="{FF2B5EF4-FFF2-40B4-BE49-F238E27FC236}">
              <a16:creationId xmlns:a16="http://schemas.microsoft.com/office/drawing/2014/main" id="{9A9DE43F-6370-49C5-B507-6F8B695D2B98}"/>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2967" name="TextBox 73">
          <a:extLst>
            <a:ext uri="{FF2B5EF4-FFF2-40B4-BE49-F238E27FC236}">
              <a16:creationId xmlns:a16="http://schemas.microsoft.com/office/drawing/2014/main" id="{AD2F41A9-EF86-469B-995E-A979CEA995CC}"/>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2968" name="TextBox 73">
          <a:extLst>
            <a:ext uri="{FF2B5EF4-FFF2-40B4-BE49-F238E27FC236}">
              <a16:creationId xmlns:a16="http://schemas.microsoft.com/office/drawing/2014/main" id="{3DDBAB00-876B-47AD-A0D5-21403DAA12A5}"/>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2969" name="TextBox 73">
          <a:extLst>
            <a:ext uri="{FF2B5EF4-FFF2-40B4-BE49-F238E27FC236}">
              <a16:creationId xmlns:a16="http://schemas.microsoft.com/office/drawing/2014/main" id="{43BDBA8B-23BF-4EA3-87AF-F8DD269EDDA3}"/>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2970" name="TextBox 73">
          <a:extLst>
            <a:ext uri="{FF2B5EF4-FFF2-40B4-BE49-F238E27FC236}">
              <a16:creationId xmlns:a16="http://schemas.microsoft.com/office/drawing/2014/main" id="{8FE45FF1-EF09-42E4-AD77-A907E3B1A08A}"/>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2971" name="TextBox 73">
          <a:extLst>
            <a:ext uri="{FF2B5EF4-FFF2-40B4-BE49-F238E27FC236}">
              <a16:creationId xmlns:a16="http://schemas.microsoft.com/office/drawing/2014/main" id="{83C6D8D4-E0B7-4F6D-9EA8-D2716ACA025B}"/>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2972" name="TextBox 73">
          <a:extLst>
            <a:ext uri="{FF2B5EF4-FFF2-40B4-BE49-F238E27FC236}">
              <a16:creationId xmlns:a16="http://schemas.microsoft.com/office/drawing/2014/main" id="{EF74D7FA-5970-4723-9E1E-4A27406EB0B2}"/>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2973" name="TextBox 73">
          <a:extLst>
            <a:ext uri="{FF2B5EF4-FFF2-40B4-BE49-F238E27FC236}">
              <a16:creationId xmlns:a16="http://schemas.microsoft.com/office/drawing/2014/main" id="{7329A185-4E91-4B06-BACC-8C68DC5547D6}"/>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2974" name="TextBox 73">
          <a:extLst>
            <a:ext uri="{FF2B5EF4-FFF2-40B4-BE49-F238E27FC236}">
              <a16:creationId xmlns:a16="http://schemas.microsoft.com/office/drawing/2014/main" id="{73B96937-DDF6-4242-8460-3E4233F28E6C}"/>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2975" name="TextBox 73">
          <a:extLst>
            <a:ext uri="{FF2B5EF4-FFF2-40B4-BE49-F238E27FC236}">
              <a16:creationId xmlns:a16="http://schemas.microsoft.com/office/drawing/2014/main" id="{34D14CE0-5B86-48C5-95FD-A01220AD7115}"/>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2976" name="TextBox 73">
          <a:extLst>
            <a:ext uri="{FF2B5EF4-FFF2-40B4-BE49-F238E27FC236}">
              <a16:creationId xmlns:a16="http://schemas.microsoft.com/office/drawing/2014/main" id="{E52729EC-3ED2-487A-B23A-C78BB8EC5941}"/>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2977" name="TextBox 73">
          <a:extLst>
            <a:ext uri="{FF2B5EF4-FFF2-40B4-BE49-F238E27FC236}">
              <a16:creationId xmlns:a16="http://schemas.microsoft.com/office/drawing/2014/main" id="{C2F4A5BD-2219-49D1-9A18-AD5364BB4EC7}"/>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2978" name="TextBox 73">
          <a:extLst>
            <a:ext uri="{FF2B5EF4-FFF2-40B4-BE49-F238E27FC236}">
              <a16:creationId xmlns:a16="http://schemas.microsoft.com/office/drawing/2014/main" id="{7836AA73-675E-4C87-A822-224443568137}"/>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2979" name="TextBox 73">
          <a:extLst>
            <a:ext uri="{FF2B5EF4-FFF2-40B4-BE49-F238E27FC236}">
              <a16:creationId xmlns:a16="http://schemas.microsoft.com/office/drawing/2014/main" id="{2A964F03-12AA-4989-ADAB-31456B9BC27A}"/>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2980" name="TextBox 73">
          <a:extLst>
            <a:ext uri="{FF2B5EF4-FFF2-40B4-BE49-F238E27FC236}">
              <a16:creationId xmlns:a16="http://schemas.microsoft.com/office/drawing/2014/main" id="{96D17B43-2021-46F4-92E8-DED0652072DB}"/>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2981" name="TextBox 73">
          <a:extLst>
            <a:ext uri="{FF2B5EF4-FFF2-40B4-BE49-F238E27FC236}">
              <a16:creationId xmlns:a16="http://schemas.microsoft.com/office/drawing/2014/main" id="{2CCC421D-ED08-49BA-AC5E-203ED6768EE7}"/>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2982" name="TextBox 73">
          <a:extLst>
            <a:ext uri="{FF2B5EF4-FFF2-40B4-BE49-F238E27FC236}">
              <a16:creationId xmlns:a16="http://schemas.microsoft.com/office/drawing/2014/main" id="{1C3C1975-929E-41D1-9A32-C849A05D0F96}"/>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2983" name="TextBox 73">
          <a:extLst>
            <a:ext uri="{FF2B5EF4-FFF2-40B4-BE49-F238E27FC236}">
              <a16:creationId xmlns:a16="http://schemas.microsoft.com/office/drawing/2014/main" id="{75F01368-F790-4866-AFCB-7E539962247F}"/>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2984" name="TextBox 73">
          <a:extLst>
            <a:ext uri="{FF2B5EF4-FFF2-40B4-BE49-F238E27FC236}">
              <a16:creationId xmlns:a16="http://schemas.microsoft.com/office/drawing/2014/main" id="{3028F4FB-1C59-4D17-99F3-80E2D46D8ED7}"/>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2985" name="TextBox 73">
          <a:extLst>
            <a:ext uri="{FF2B5EF4-FFF2-40B4-BE49-F238E27FC236}">
              <a16:creationId xmlns:a16="http://schemas.microsoft.com/office/drawing/2014/main" id="{625DDB36-3D76-402C-A294-34304705FDAB}"/>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2986" name="TextBox 73">
          <a:extLst>
            <a:ext uri="{FF2B5EF4-FFF2-40B4-BE49-F238E27FC236}">
              <a16:creationId xmlns:a16="http://schemas.microsoft.com/office/drawing/2014/main" id="{15AEA225-42BF-46A1-9178-826CAAB38009}"/>
            </a:ext>
          </a:extLst>
        </xdr:cNvPr>
        <xdr:cNvSpPr txBox="1"/>
      </xdr:nvSpPr>
      <xdr:spPr>
        <a:xfrm>
          <a:off x="55969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2987" name="TextBox 73">
          <a:extLst>
            <a:ext uri="{FF2B5EF4-FFF2-40B4-BE49-F238E27FC236}">
              <a16:creationId xmlns:a16="http://schemas.microsoft.com/office/drawing/2014/main" id="{6F8C4B19-AE2B-4789-B0F2-9DDF15CD5477}"/>
            </a:ext>
          </a:extLst>
        </xdr:cNvPr>
        <xdr:cNvSpPr txBox="1"/>
      </xdr:nvSpPr>
      <xdr:spPr>
        <a:xfrm>
          <a:off x="55969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2988" name="TextBox 73">
          <a:extLst>
            <a:ext uri="{FF2B5EF4-FFF2-40B4-BE49-F238E27FC236}">
              <a16:creationId xmlns:a16="http://schemas.microsoft.com/office/drawing/2014/main" id="{2002FBCE-EDA3-42A9-9AE6-E7A617BF0E2E}"/>
            </a:ext>
          </a:extLst>
        </xdr:cNvPr>
        <xdr:cNvSpPr txBox="1"/>
      </xdr:nvSpPr>
      <xdr:spPr>
        <a:xfrm>
          <a:off x="55969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2989" name="TextBox 73">
          <a:extLst>
            <a:ext uri="{FF2B5EF4-FFF2-40B4-BE49-F238E27FC236}">
              <a16:creationId xmlns:a16="http://schemas.microsoft.com/office/drawing/2014/main" id="{67A94D6D-A950-43BF-9919-9424AA4F971F}"/>
            </a:ext>
          </a:extLst>
        </xdr:cNvPr>
        <xdr:cNvSpPr txBox="1"/>
      </xdr:nvSpPr>
      <xdr:spPr>
        <a:xfrm>
          <a:off x="55969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2990" name="TextBox 73">
          <a:extLst>
            <a:ext uri="{FF2B5EF4-FFF2-40B4-BE49-F238E27FC236}">
              <a16:creationId xmlns:a16="http://schemas.microsoft.com/office/drawing/2014/main" id="{3B293B67-E94E-4AAA-8CC5-0FF963C85588}"/>
            </a:ext>
          </a:extLst>
        </xdr:cNvPr>
        <xdr:cNvSpPr txBox="1"/>
      </xdr:nvSpPr>
      <xdr:spPr>
        <a:xfrm>
          <a:off x="55969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2991" name="TextBox 73">
          <a:extLst>
            <a:ext uri="{FF2B5EF4-FFF2-40B4-BE49-F238E27FC236}">
              <a16:creationId xmlns:a16="http://schemas.microsoft.com/office/drawing/2014/main" id="{D2E4C2A4-9367-4B73-870C-7C00E87C683C}"/>
            </a:ext>
          </a:extLst>
        </xdr:cNvPr>
        <xdr:cNvSpPr txBox="1"/>
      </xdr:nvSpPr>
      <xdr:spPr>
        <a:xfrm>
          <a:off x="55969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2992" name="TextBox 73">
          <a:extLst>
            <a:ext uri="{FF2B5EF4-FFF2-40B4-BE49-F238E27FC236}">
              <a16:creationId xmlns:a16="http://schemas.microsoft.com/office/drawing/2014/main" id="{08688DC8-5975-48E3-A496-10EAB8DA5E34}"/>
            </a:ext>
          </a:extLst>
        </xdr:cNvPr>
        <xdr:cNvSpPr txBox="1"/>
      </xdr:nvSpPr>
      <xdr:spPr>
        <a:xfrm>
          <a:off x="55969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2993" name="TextBox 73">
          <a:extLst>
            <a:ext uri="{FF2B5EF4-FFF2-40B4-BE49-F238E27FC236}">
              <a16:creationId xmlns:a16="http://schemas.microsoft.com/office/drawing/2014/main" id="{600C80F2-282A-4D9E-8F52-095CEDF863AF}"/>
            </a:ext>
          </a:extLst>
        </xdr:cNvPr>
        <xdr:cNvSpPr txBox="1"/>
      </xdr:nvSpPr>
      <xdr:spPr>
        <a:xfrm>
          <a:off x="55969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2994" name="TextBox 73">
          <a:extLst>
            <a:ext uri="{FF2B5EF4-FFF2-40B4-BE49-F238E27FC236}">
              <a16:creationId xmlns:a16="http://schemas.microsoft.com/office/drawing/2014/main" id="{C69AA9BF-399E-4BC5-8719-E239068AE2F0}"/>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2995" name="TextBox 73">
          <a:extLst>
            <a:ext uri="{FF2B5EF4-FFF2-40B4-BE49-F238E27FC236}">
              <a16:creationId xmlns:a16="http://schemas.microsoft.com/office/drawing/2014/main" id="{2D1A2F86-C94E-4B5F-942B-0591FED9B275}"/>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2996" name="TextBox 73">
          <a:extLst>
            <a:ext uri="{FF2B5EF4-FFF2-40B4-BE49-F238E27FC236}">
              <a16:creationId xmlns:a16="http://schemas.microsoft.com/office/drawing/2014/main" id="{13CC9977-F944-49F3-9C92-8AC783733969}"/>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2997" name="TextBox 73">
          <a:extLst>
            <a:ext uri="{FF2B5EF4-FFF2-40B4-BE49-F238E27FC236}">
              <a16:creationId xmlns:a16="http://schemas.microsoft.com/office/drawing/2014/main" id="{6D57FEB1-F18B-4258-8393-F9393972B9CA}"/>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2998" name="TextBox 73">
          <a:extLst>
            <a:ext uri="{FF2B5EF4-FFF2-40B4-BE49-F238E27FC236}">
              <a16:creationId xmlns:a16="http://schemas.microsoft.com/office/drawing/2014/main" id="{1B79E5BA-134B-49C2-A866-20FB0E6DFAAB}"/>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2999" name="TextBox 73">
          <a:extLst>
            <a:ext uri="{FF2B5EF4-FFF2-40B4-BE49-F238E27FC236}">
              <a16:creationId xmlns:a16="http://schemas.microsoft.com/office/drawing/2014/main" id="{26CF286B-DF62-4CCA-A1FB-E80665BD7272}"/>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3000" name="TextBox 73">
          <a:extLst>
            <a:ext uri="{FF2B5EF4-FFF2-40B4-BE49-F238E27FC236}">
              <a16:creationId xmlns:a16="http://schemas.microsoft.com/office/drawing/2014/main" id="{F63A010B-B736-4307-8E9D-98E17B54DD6A}"/>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3001" name="TextBox 73">
          <a:extLst>
            <a:ext uri="{FF2B5EF4-FFF2-40B4-BE49-F238E27FC236}">
              <a16:creationId xmlns:a16="http://schemas.microsoft.com/office/drawing/2014/main" id="{CF2C698E-A24B-46AE-AE27-B6E1A684ABD8}"/>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02" name="TextBox 73">
          <a:extLst>
            <a:ext uri="{FF2B5EF4-FFF2-40B4-BE49-F238E27FC236}">
              <a16:creationId xmlns:a16="http://schemas.microsoft.com/office/drawing/2014/main" id="{FD8BEA9D-9C1D-4723-A909-F61BD0C3C562}"/>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03" name="TextBox 73">
          <a:extLst>
            <a:ext uri="{FF2B5EF4-FFF2-40B4-BE49-F238E27FC236}">
              <a16:creationId xmlns:a16="http://schemas.microsoft.com/office/drawing/2014/main" id="{D25F4598-789C-4A02-AE51-32AB9D55767A}"/>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04" name="TextBox 73">
          <a:extLst>
            <a:ext uri="{FF2B5EF4-FFF2-40B4-BE49-F238E27FC236}">
              <a16:creationId xmlns:a16="http://schemas.microsoft.com/office/drawing/2014/main" id="{6793A097-CAA3-4744-9ED7-4305EB3D00B4}"/>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05" name="TextBox 73">
          <a:extLst>
            <a:ext uri="{FF2B5EF4-FFF2-40B4-BE49-F238E27FC236}">
              <a16:creationId xmlns:a16="http://schemas.microsoft.com/office/drawing/2014/main" id="{5F2584A0-1415-4A90-A1A9-92354F87E869}"/>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06" name="TextBox 73">
          <a:extLst>
            <a:ext uri="{FF2B5EF4-FFF2-40B4-BE49-F238E27FC236}">
              <a16:creationId xmlns:a16="http://schemas.microsoft.com/office/drawing/2014/main" id="{F6AB87CF-5125-4D90-9E3A-3EE58F33283A}"/>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07" name="TextBox 73">
          <a:extLst>
            <a:ext uri="{FF2B5EF4-FFF2-40B4-BE49-F238E27FC236}">
              <a16:creationId xmlns:a16="http://schemas.microsoft.com/office/drawing/2014/main" id="{D0AB01F8-08CE-4CCE-B664-516361E34B43}"/>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08" name="TextBox 73">
          <a:extLst>
            <a:ext uri="{FF2B5EF4-FFF2-40B4-BE49-F238E27FC236}">
              <a16:creationId xmlns:a16="http://schemas.microsoft.com/office/drawing/2014/main" id="{D2690768-0BE8-4476-95A3-A000C5CBD184}"/>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09" name="TextBox 73">
          <a:extLst>
            <a:ext uri="{FF2B5EF4-FFF2-40B4-BE49-F238E27FC236}">
              <a16:creationId xmlns:a16="http://schemas.microsoft.com/office/drawing/2014/main" id="{FF5A424E-B00C-40B6-BD13-132317400869}"/>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10" name="TextBox 73">
          <a:extLst>
            <a:ext uri="{FF2B5EF4-FFF2-40B4-BE49-F238E27FC236}">
              <a16:creationId xmlns:a16="http://schemas.microsoft.com/office/drawing/2014/main" id="{A08A2C3F-6BCA-404C-8E23-1862BAC50847}"/>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11" name="TextBox 73">
          <a:extLst>
            <a:ext uri="{FF2B5EF4-FFF2-40B4-BE49-F238E27FC236}">
              <a16:creationId xmlns:a16="http://schemas.microsoft.com/office/drawing/2014/main" id="{452B2969-53B0-4EB9-9C2F-6CC847D0D7DF}"/>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12" name="TextBox 73">
          <a:extLst>
            <a:ext uri="{FF2B5EF4-FFF2-40B4-BE49-F238E27FC236}">
              <a16:creationId xmlns:a16="http://schemas.microsoft.com/office/drawing/2014/main" id="{82DA55C2-7746-4455-BD27-15194893135B}"/>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13" name="TextBox 73">
          <a:extLst>
            <a:ext uri="{FF2B5EF4-FFF2-40B4-BE49-F238E27FC236}">
              <a16:creationId xmlns:a16="http://schemas.microsoft.com/office/drawing/2014/main" id="{42253191-C7BE-4CF0-B089-B91AF1B8017B}"/>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14" name="TextBox 73">
          <a:extLst>
            <a:ext uri="{FF2B5EF4-FFF2-40B4-BE49-F238E27FC236}">
              <a16:creationId xmlns:a16="http://schemas.microsoft.com/office/drawing/2014/main" id="{866C1203-FE40-4C61-AAA9-CBE2CD5EE0A5}"/>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15" name="TextBox 73">
          <a:extLst>
            <a:ext uri="{FF2B5EF4-FFF2-40B4-BE49-F238E27FC236}">
              <a16:creationId xmlns:a16="http://schemas.microsoft.com/office/drawing/2014/main" id="{3E6ED42B-391B-454B-B237-5C36FB279F5C}"/>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16" name="TextBox 73">
          <a:extLst>
            <a:ext uri="{FF2B5EF4-FFF2-40B4-BE49-F238E27FC236}">
              <a16:creationId xmlns:a16="http://schemas.microsoft.com/office/drawing/2014/main" id="{63C27072-C0C3-48D8-B8B7-8617625BC6B2}"/>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17" name="TextBox 73">
          <a:extLst>
            <a:ext uri="{FF2B5EF4-FFF2-40B4-BE49-F238E27FC236}">
              <a16:creationId xmlns:a16="http://schemas.microsoft.com/office/drawing/2014/main" id="{D97C3A60-3E27-4D6F-86CF-26E32D69F6C6}"/>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18" name="TextBox 73">
          <a:extLst>
            <a:ext uri="{FF2B5EF4-FFF2-40B4-BE49-F238E27FC236}">
              <a16:creationId xmlns:a16="http://schemas.microsoft.com/office/drawing/2014/main" id="{5B39DF4B-D54B-4733-AAC5-45265987BDD7}"/>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19" name="TextBox 73">
          <a:extLst>
            <a:ext uri="{FF2B5EF4-FFF2-40B4-BE49-F238E27FC236}">
              <a16:creationId xmlns:a16="http://schemas.microsoft.com/office/drawing/2014/main" id="{DE275DDA-A132-42BB-828B-23F9A13C3083}"/>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20" name="TextBox 73">
          <a:extLst>
            <a:ext uri="{FF2B5EF4-FFF2-40B4-BE49-F238E27FC236}">
              <a16:creationId xmlns:a16="http://schemas.microsoft.com/office/drawing/2014/main" id="{EF44D9C4-0C15-4B9A-92AC-2E09943665C4}"/>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21" name="TextBox 73">
          <a:extLst>
            <a:ext uri="{FF2B5EF4-FFF2-40B4-BE49-F238E27FC236}">
              <a16:creationId xmlns:a16="http://schemas.microsoft.com/office/drawing/2014/main" id="{800E0F58-E268-40F2-A539-5CCB3C60D0A2}"/>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22" name="TextBox 73">
          <a:extLst>
            <a:ext uri="{FF2B5EF4-FFF2-40B4-BE49-F238E27FC236}">
              <a16:creationId xmlns:a16="http://schemas.microsoft.com/office/drawing/2014/main" id="{FD8E5548-7B7E-47D8-8476-15A4936D7F23}"/>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23" name="TextBox 73">
          <a:extLst>
            <a:ext uri="{FF2B5EF4-FFF2-40B4-BE49-F238E27FC236}">
              <a16:creationId xmlns:a16="http://schemas.microsoft.com/office/drawing/2014/main" id="{E7EC3410-D3C3-4E49-B118-F0DB13741FF0}"/>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24" name="TextBox 73">
          <a:extLst>
            <a:ext uri="{FF2B5EF4-FFF2-40B4-BE49-F238E27FC236}">
              <a16:creationId xmlns:a16="http://schemas.microsoft.com/office/drawing/2014/main" id="{24169719-5753-43B2-95B8-E314B57DEF36}"/>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25" name="TextBox 73">
          <a:extLst>
            <a:ext uri="{FF2B5EF4-FFF2-40B4-BE49-F238E27FC236}">
              <a16:creationId xmlns:a16="http://schemas.microsoft.com/office/drawing/2014/main" id="{033768AC-A4B2-4E13-A628-2B73D9A1D07B}"/>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26" name="TextBox 73">
          <a:extLst>
            <a:ext uri="{FF2B5EF4-FFF2-40B4-BE49-F238E27FC236}">
              <a16:creationId xmlns:a16="http://schemas.microsoft.com/office/drawing/2014/main" id="{1E76FAFB-9BDB-4960-9276-413891A4E8A3}"/>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27" name="TextBox 73">
          <a:extLst>
            <a:ext uri="{FF2B5EF4-FFF2-40B4-BE49-F238E27FC236}">
              <a16:creationId xmlns:a16="http://schemas.microsoft.com/office/drawing/2014/main" id="{0A434C6E-94F6-4F2B-AEDF-10943A4C76CE}"/>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28" name="TextBox 73">
          <a:extLst>
            <a:ext uri="{FF2B5EF4-FFF2-40B4-BE49-F238E27FC236}">
              <a16:creationId xmlns:a16="http://schemas.microsoft.com/office/drawing/2014/main" id="{43C175EF-D043-4845-9D13-4BA182E94F8D}"/>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29" name="TextBox 73">
          <a:extLst>
            <a:ext uri="{FF2B5EF4-FFF2-40B4-BE49-F238E27FC236}">
              <a16:creationId xmlns:a16="http://schemas.microsoft.com/office/drawing/2014/main" id="{D8BF4906-2B95-46A8-920E-DF62432F3F30}"/>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30" name="TextBox 73">
          <a:extLst>
            <a:ext uri="{FF2B5EF4-FFF2-40B4-BE49-F238E27FC236}">
              <a16:creationId xmlns:a16="http://schemas.microsoft.com/office/drawing/2014/main" id="{E585E77E-3E34-4DFD-9406-0D2F2DF9FDAE}"/>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31" name="TextBox 73">
          <a:extLst>
            <a:ext uri="{FF2B5EF4-FFF2-40B4-BE49-F238E27FC236}">
              <a16:creationId xmlns:a16="http://schemas.microsoft.com/office/drawing/2014/main" id="{0FE293E1-90E4-4497-A8EE-6DDDB28594D7}"/>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32" name="TextBox 73">
          <a:extLst>
            <a:ext uri="{FF2B5EF4-FFF2-40B4-BE49-F238E27FC236}">
              <a16:creationId xmlns:a16="http://schemas.microsoft.com/office/drawing/2014/main" id="{A58E022C-DED4-43CB-933E-5A4B244D9159}"/>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033" name="TextBox 73">
          <a:extLst>
            <a:ext uri="{FF2B5EF4-FFF2-40B4-BE49-F238E27FC236}">
              <a16:creationId xmlns:a16="http://schemas.microsoft.com/office/drawing/2014/main" id="{1B1A4A7F-1155-4ACC-8B0F-82018239BED7}"/>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34" name="TextBox 73">
          <a:extLst>
            <a:ext uri="{FF2B5EF4-FFF2-40B4-BE49-F238E27FC236}">
              <a16:creationId xmlns:a16="http://schemas.microsoft.com/office/drawing/2014/main" id="{564CB719-F49E-4CA3-A003-126F39CDE71D}"/>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35" name="TextBox 73">
          <a:extLst>
            <a:ext uri="{FF2B5EF4-FFF2-40B4-BE49-F238E27FC236}">
              <a16:creationId xmlns:a16="http://schemas.microsoft.com/office/drawing/2014/main" id="{F6139746-E31E-4CD7-924E-3D5F63F28E1A}"/>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36" name="TextBox 73">
          <a:extLst>
            <a:ext uri="{FF2B5EF4-FFF2-40B4-BE49-F238E27FC236}">
              <a16:creationId xmlns:a16="http://schemas.microsoft.com/office/drawing/2014/main" id="{C5DE4948-768F-4C9A-A11B-DCC64A20DE6D}"/>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37" name="TextBox 73">
          <a:extLst>
            <a:ext uri="{FF2B5EF4-FFF2-40B4-BE49-F238E27FC236}">
              <a16:creationId xmlns:a16="http://schemas.microsoft.com/office/drawing/2014/main" id="{9D121516-D6BE-481F-92A2-B1D98DC3A18B}"/>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38" name="TextBox 73">
          <a:extLst>
            <a:ext uri="{FF2B5EF4-FFF2-40B4-BE49-F238E27FC236}">
              <a16:creationId xmlns:a16="http://schemas.microsoft.com/office/drawing/2014/main" id="{B4ADD930-C27E-4C72-9399-446C500201C4}"/>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39" name="TextBox 73">
          <a:extLst>
            <a:ext uri="{FF2B5EF4-FFF2-40B4-BE49-F238E27FC236}">
              <a16:creationId xmlns:a16="http://schemas.microsoft.com/office/drawing/2014/main" id="{5B6D6D09-AE3D-4A72-ADD4-0A19F50657BE}"/>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40" name="TextBox 73">
          <a:extLst>
            <a:ext uri="{FF2B5EF4-FFF2-40B4-BE49-F238E27FC236}">
              <a16:creationId xmlns:a16="http://schemas.microsoft.com/office/drawing/2014/main" id="{BFB7FBFC-F26D-45A6-8F77-12657EC1A34B}"/>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41" name="TextBox 73">
          <a:extLst>
            <a:ext uri="{FF2B5EF4-FFF2-40B4-BE49-F238E27FC236}">
              <a16:creationId xmlns:a16="http://schemas.microsoft.com/office/drawing/2014/main" id="{864800C6-EA66-46EC-BAAD-997B9CC07A3B}"/>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42" name="TextBox 73">
          <a:extLst>
            <a:ext uri="{FF2B5EF4-FFF2-40B4-BE49-F238E27FC236}">
              <a16:creationId xmlns:a16="http://schemas.microsoft.com/office/drawing/2014/main" id="{A95CDC12-D9E1-44BE-951C-2FF82B1F4835}"/>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43" name="TextBox 73">
          <a:extLst>
            <a:ext uri="{FF2B5EF4-FFF2-40B4-BE49-F238E27FC236}">
              <a16:creationId xmlns:a16="http://schemas.microsoft.com/office/drawing/2014/main" id="{E889E1BD-E72C-4424-BB6D-C99D50D46E68}"/>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44" name="TextBox 73">
          <a:extLst>
            <a:ext uri="{FF2B5EF4-FFF2-40B4-BE49-F238E27FC236}">
              <a16:creationId xmlns:a16="http://schemas.microsoft.com/office/drawing/2014/main" id="{42371B7D-32B5-427C-8752-D9F4ECA17B47}"/>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45" name="TextBox 73">
          <a:extLst>
            <a:ext uri="{FF2B5EF4-FFF2-40B4-BE49-F238E27FC236}">
              <a16:creationId xmlns:a16="http://schemas.microsoft.com/office/drawing/2014/main" id="{1E2A902D-1C50-44FB-9541-7BC2FA4351E0}"/>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46" name="TextBox 73">
          <a:extLst>
            <a:ext uri="{FF2B5EF4-FFF2-40B4-BE49-F238E27FC236}">
              <a16:creationId xmlns:a16="http://schemas.microsoft.com/office/drawing/2014/main" id="{B54AA665-982A-4F68-96E2-1C6734335512}"/>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47" name="TextBox 73">
          <a:extLst>
            <a:ext uri="{FF2B5EF4-FFF2-40B4-BE49-F238E27FC236}">
              <a16:creationId xmlns:a16="http://schemas.microsoft.com/office/drawing/2014/main" id="{8D3A22E1-13E6-42C7-AD6C-DB74522AAD16}"/>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48" name="TextBox 73">
          <a:extLst>
            <a:ext uri="{FF2B5EF4-FFF2-40B4-BE49-F238E27FC236}">
              <a16:creationId xmlns:a16="http://schemas.microsoft.com/office/drawing/2014/main" id="{3269638A-DFB5-4D35-95C4-674F007E57FE}"/>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49" name="TextBox 73">
          <a:extLst>
            <a:ext uri="{FF2B5EF4-FFF2-40B4-BE49-F238E27FC236}">
              <a16:creationId xmlns:a16="http://schemas.microsoft.com/office/drawing/2014/main" id="{41209F58-D347-45BB-93FD-36DC47E14EEA}"/>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50" name="TextBox 73">
          <a:extLst>
            <a:ext uri="{FF2B5EF4-FFF2-40B4-BE49-F238E27FC236}">
              <a16:creationId xmlns:a16="http://schemas.microsoft.com/office/drawing/2014/main" id="{43F17FE6-7AAF-461B-898A-D95197D13C0B}"/>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51" name="TextBox 73">
          <a:extLst>
            <a:ext uri="{FF2B5EF4-FFF2-40B4-BE49-F238E27FC236}">
              <a16:creationId xmlns:a16="http://schemas.microsoft.com/office/drawing/2014/main" id="{83B0C5C2-EB89-4600-9CA4-8C537B76E3BE}"/>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52" name="TextBox 73">
          <a:extLst>
            <a:ext uri="{FF2B5EF4-FFF2-40B4-BE49-F238E27FC236}">
              <a16:creationId xmlns:a16="http://schemas.microsoft.com/office/drawing/2014/main" id="{C4BDED4E-FA3A-44A8-A660-FE988E171B4B}"/>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53" name="TextBox 73">
          <a:extLst>
            <a:ext uri="{FF2B5EF4-FFF2-40B4-BE49-F238E27FC236}">
              <a16:creationId xmlns:a16="http://schemas.microsoft.com/office/drawing/2014/main" id="{6EC13D5C-58BE-46D7-A30F-C845FBE8B079}"/>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54" name="TextBox 73">
          <a:extLst>
            <a:ext uri="{FF2B5EF4-FFF2-40B4-BE49-F238E27FC236}">
              <a16:creationId xmlns:a16="http://schemas.microsoft.com/office/drawing/2014/main" id="{6AB82BE9-A1C0-4A20-939A-4BEA78EEF9FB}"/>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55" name="TextBox 73">
          <a:extLst>
            <a:ext uri="{FF2B5EF4-FFF2-40B4-BE49-F238E27FC236}">
              <a16:creationId xmlns:a16="http://schemas.microsoft.com/office/drawing/2014/main" id="{5BD93350-335A-4400-B36C-A8EF73A3C31C}"/>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56" name="TextBox 73">
          <a:extLst>
            <a:ext uri="{FF2B5EF4-FFF2-40B4-BE49-F238E27FC236}">
              <a16:creationId xmlns:a16="http://schemas.microsoft.com/office/drawing/2014/main" id="{2DE938E2-C650-438E-8FAF-96CFFE105002}"/>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3057" name="TextBox 73">
          <a:extLst>
            <a:ext uri="{FF2B5EF4-FFF2-40B4-BE49-F238E27FC236}">
              <a16:creationId xmlns:a16="http://schemas.microsoft.com/office/drawing/2014/main" id="{116AEB6B-15CE-40E7-BDFB-E66EDC5910DA}"/>
            </a:ext>
          </a:extLst>
        </xdr:cNvPr>
        <xdr:cNvSpPr txBox="1"/>
      </xdr:nvSpPr>
      <xdr:spPr>
        <a:xfrm>
          <a:off x="55969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58" name="TextBox 73">
          <a:extLst>
            <a:ext uri="{FF2B5EF4-FFF2-40B4-BE49-F238E27FC236}">
              <a16:creationId xmlns:a16="http://schemas.microsoft.com/office/drawing/2014/main" id="{5F4D87C4-4AA4-45DF-AB91-6739B07F294C}"/>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59" name="TextBox 73">
          <a:extLst>
            <a:ext uri="{FF2B5EF4-FFF2-40B4-BE49-F238E27FC236}">
              <a16:creationId xmlns:a16="http://schemas.microsoft.com/office/drawing/2014/main" id="{20C212F7-74B7-42D6-8336-BBF7558F7EEA}"/>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60" name="TextBox 73">
          <a:extLst>
            <a:ext uri="{FF2B5EF4-FFF2-40B4-BE49-F238E27FC236}">
              <a16:creationId xmlns:a16="http://schemas.microsoft.com/office/drawing/2014/main" id="{65CF9470-E4F7-4C6B-B181-059214731B7F}"/>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61" name="TextBox 73">
          <a:extLst>
            <a:ext uri="{FF2B5EF4-FFF2-40B4-BE49-F238E27FC236}">
              <a16:creationId xmlns:a16="http://schemas.microsoft.com/office/drawing/2014/main" id="{D613F9F0-FEF3-4D44-9407-305686FA973B}"/>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62" name="TextBox 73">
          <a:extLst>
            <a:ext uri="{FF2B5EF4-FFF2-40B4-BE49-F238E27FC236}">
              <a16:creationId xmlns:a16="http://schemas.microsoft.com/office/drawing/2014/main" id="{3434A811-51DD-405C-9734-EE4EC3E7D843}"/>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63" name="TextBox 73">
          <a:extLst>
            <a:ext uri="{FF2B5EF4-FFF2-40B4-BE49-F238E27FC236}">
              <a16:creationId xmlns:a16="http://schemas.microsoft.com/office/drawing/2014/main" id="{7B1E0BFE-6697-4969-A99E-B68B98442337}"/>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64" name="TextBox 73">
          <a:extLst>
            <a:ext uri="{FF2B5EF4-FFF2-40B4-BE49-F238E27FC236}">
              <a16:creationId xmlns:a16="http://schemas.microsoft.com/office/drawing/2014/main" id="{0B1F3E5C-8E70-4BCB-9607-BFB34C4AA3E3}"/>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65" name="TextBox 73">
          <a:extLst>
            <a:ext uri="{FF2B5EF4-FFF2-40B4-BE49-F238E27FC236}">
              <a16:creationId xmlns:a16="http://schemas.microsoft.com/office/drawing/2014/main" id="{322E0C2B-0D56-4DEB-B32C-805CBFE2F378}"/>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66" name="TextBox 73">
          <a:extLst>
            <a:ext uri="{FF2B5EF4-FFF2-40B4-BE49-F238E27FC236}">
              <a16:creationId xmlns:a16="http://schemas.microsoft.com/office/drawing/2014/main" id="{5D1C772F-9D0F-46C1-A98E-6734CE799BCE}"/>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67" name="TextBox 73">
          <a:extLst>
            <a:ext uri="{FF2B5EF4-FFF2-40B4-BE49-F238E27FC236}">
              <a16:creationId xmlns:a16="http://schemas.microsoft.com/office/drawing/2014/main" id="{4309B7CA-5542-4DC1-8B33-B74194AAFEDA}"/>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68" name="TextBox 73">
          <a:extLst>
            <a:ext uri="{FF2B5EF4-FFF2-40B4-BE49-F238E27FC236}">
              <a16:creationId xmlns:a16="http://schemas.microsoft.com/office/drawing/2014/main" id="{C10BFB5C-C330-4AE8-844B-03100EC76B03}"/>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69" name="TextBox 73">
          <a:extLst>
            <a:ext uri="{FF2B5EF4-FFF2-40B4-BE49-F238E27FC236}">
              <a16:creationId xmlns:a16="http://schemas.microsoft.com/office/drawing/2014/main" id="{256E09AA-D5D0-4202-BE8C-C36720E3FC56}"/>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70" name="TextBox 73">
          <a:extLst>
            <a:ext uri="{FF2B5EF4-FFF2-40B4-BE49-F238E27FC236}">
              <a16:creationId xmlns:a16="http://schemas.microsoft.com/office/drawing/2014/main" id="{DFAACCA4-A68E-46F7-BB7F-7A64056C1A8E}"/>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71" name="TextBox 73">
          <a:extLst>
            <a:ext uri="{FF2B5EF4-FFF2-40B4-BE49-F238E27FC236}">
              <a16:creationId xmlns:a16="http://schemas.microsoft.com/office/drawing/2014/main" id="{35F044F6-EE9D-4C64-8BDC-68BE70353A5B}"/>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72" name="TextBox 73">
          <a:extLst>
            <a:ext uri="{FF2B5EF4-FFF2-40B4-BE49-F238E27FC236}">
              <a16:creationId xmlns:a16="http://schemas.microsoft.com/office/drawing/2014/main" id="{C601F879-050E-4B2A-8EAA-19E08D54C02F}"/>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073" name="TextBox 73">
          <a:extLst>
            <a:ext uri="{FF2B5EF4-FFF2-40B4-BE49-F238E27FC236}">
              <a16:creationId xmlns:a16="http://schemas.microsoft.com/office/drawing/2014/main" id="{D8938B4B-2101-40C9-A98E-C0451AB24113}"/>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3074" name="TextBox 73">
          <a:extLst>
            <a:ext uri="{FF2B5EF4-FFF2-40B4-BE49-F238E27FC236}">
              <a16:creationId xmlns:a16="http://schemas.microsoft.com/office/drawing/2014/main" id="{47BB1073-E885-445D-9F3C-F40102AEE1D2}"/>
            </a:ext>
          </a:extLst>
        </xdr:cNvPr>
        <xdr:cNvSpPr txBox="1"/>
      </xdr:nvSpPr>
      <xdr:spPr>
        <a:xfrm>
          <a:off x="55969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3075" name="TextBox 73">
          <a:extLst>
            <a:ext uri="{FF2B5EF4-FFF2-40B4-BE49-F238E27FC236}">
              <a16:creationId xmlns:a16="http://schemas.microsoft.com/office/drawing/2014/main" id="{B90009CC-4F99-4FEC-87FA-1085A920BDB4}"/>
            </a:ext>
          </a:extLst>
        </xdr:cNvPr>
        <xdr:cNvSpPr txBox="1"/>
      </xdr:nvSpPr>
      <xdr:spPr>
        <a:xfrm>
          <a:off x="55969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3076" name="TextBox 73">
          <a:extLst>
            <a:ext uri="{FF2B5EF4-FFF2-40B4-BE49-F238E27FC236}">
              <a16:creationId xmlns:a16="http://schemas.microsoft.com/office/drawing/2014/main" id="{FC49A843-9755-4ACB-9905-C1EA8768CA11}"/>
            </a:ext>
          </a:extLst>
        </xdr:cNvPr>
        <xdr:cNvSpPr txBox="1"/>
      </xdr:nvSpPr>
      <xdr:spPr>
        <a:xfrm>
          <a:off x="55969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3077" name="TextBox 73">
          <a:extLst>
            <a:ext uri="{FF2B5EF4-FFF2-40B4-BE49-F238E27FC236}">
              <a16:creationId xmlns:a16="http://schemas.microsoft.com/office/drawing/2014/main" id="{55F3F53F-BA78-44F2-8950-BE1C9DC53114}"/>
            </a:ext>
          </a:extLst>
        </xdr:cNvPr>
        <xdr:cNvSpPr txBox="1"/>
      </xdr:nvSpPr>
      <xdr:spPr>
        <a:xfrm>
          <a:off x="55969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3078" name="TextBox 73">
          <a:extLst>
            <a:ext uri="{FF2B5EF4-FFF2-40B4-BE49-F238E27FC236}">
              <a16:creationId xmlns:a16="http://schemas.microsoft.com/office/drawing/2014/main" id="{D9E54E19-4A3A-441A-A90F-47CEF3A05176}"/>
            </a:ext>
          </a:extLst>
        </xdr:cNvPr>
        <xdr:cNvSpPr txBox="1"/>
      </xdr:nvSpPr>
      <xdr:spPr>
        <a:xfrm>
          <a:off x="55969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3079" name="TextBox 73">
          <a:extLst>
            <a:ext uri="{FF2B5EF4-FFF2-40B4-BE49-F238E27FC236}">
              <a16:creationId xmlns:a16="http://schemas.microsoft.com/office/drawing/2014/main" id="{5B32598F-28FD-4C4E-9BEA-B5F8C2164751}"/>
            </a:ext>
          </a:extLst>
        </xdr:cNvPr>
        <xdr:cNvSpPr txBox="1"/>
      </xdr:nvSpPr>
      <xdr:spPr>
        <a:xfrm>
          <a:off x="55969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3080" name="TextBox 73">
          <a:extLst>
            <a:ext uri="{FF2B5EF4-FFF2-40B4-BE49-F238E27FC236}">
              <a16:creationId xmlns:a16="http://schemas.microsoft.com/office/drawing/2014/main" id="{305E3EBF-42F4-4E51-BF2A-4280F6024CC8}"/>
            </a:ext>
          </a:extLst>
        </xdr:cNvPr>
        <xdr:cNvSpPr txBox="1"/>
      </xdr:nvSpPr>
      <xdr:spPr>
        <a:xfrm>
          <a:off x="55969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3081" name="TextBox 73">
          <a:extLst>
            <a:ext uri="{FF2B5EF4-FFF2-40B4-BE49-F238E27FC236}">
              <a16:creationId xmlns:a16="http://schemas.microsoft.com/office/drawing/2014/main" id="{6A6F8A77-383E-4EE5-96D3-82E8213A686C}"/>
            </a:ext>
          </a:extLst>
        </xdr:cNvPr>
        <xdr:cNvSpPr txBox="1"/>
      </xdr:nvSpPr>
      <xdr:spPr>
        <a:xfrm>
          <a:off x="55969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082" name="TextBox 73">
          <a:extLst>
            <a:ext uri="{FF2B5EF4-FFF2-40B4-BE49-F238E27FC236}">
              <a16:creationId xmlns:a16="http://schemas.microsoft.com/office/drawing/2014/main" id="{9C20CBEE-F575-4FC9-BBE3-6F044D4474AE}"/>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083" name="TextBox 73">
          <a:extLst>
            <a:ext uri="{FF2B5EF4-FFF2-40B4-BE49-F238E27FC236}">
              <a16:creationId xmlns:a16="http://schemas.microsoft.com/office/drawing/2014/main" id="{3CAFA8F3-22D5-47FD-8056-E62D4814D9CF}"/>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084" name="TextBox 73">
          <a:extLst>
            <a:ext uri="{FF2B5EF4-FFF2-40B4-BE49-F238E27FC236}">
              <a16:creationId xmlns:a16="http://schemas.microsoft.com/office/drawing/2014/main" id="{EB381CA0-07E7-4AF5-8256-A22809679CF6}"/>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085" name="TextBox 73">
          <a:extLst>
            <a:ext uri="{FF2B5EF4-FFF2-40B4-BE49-F238E27FC236}">
              <a16:creationId xmlns:a16="http://schemas.microsoft.com/office/drawing/2014/main" id="{3D1D41CB-CF71-44DE-AA48-9AB693B8622A}"/>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086" name="TextBox 73">
          <a:extLst>
            <a:ext uri="{FF2B5EF4-FFF2-40B4-BE49-F238E27FC236}">
              <a16:creationId xmlns:a16="http://schemas.microsoft.com/office/drawing/2014/main" id="{294C9765-52E9-4DB2-AC64-6DAA5E95FA06}"/>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087" name="TextBox 73">
          <a:extLst>
            <a:ext uri="{FF2B5EF4-FFF2-40B4-BE49-F238E27FC236}">
              <a16:creationId xmlns:a16="http://schemas.microsoft.com/office/drawing/2014/main" id="{AD593B9F-2870-40C0-8982-CDDC4E2AD213}"/>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088" name="TextBox 73">
          <a:extLst>
            <a:ext uri="{FF2B5EF4-FFF2-40B4-BE49-F238E27FC236}">
              <a16:creationId xmlns:a16="http://schemas.microsoft.com/office/drawing/2014/main" id="{770479B4-D3B1-4340-9AB2-07CB1CC93867}"/>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089" name="TextBox 73">
          <a:extLst>
            <a:ext uri="{FF2B5EF4-FFF2-40B4-BE49-F238E27FC236}">
              <a16:creationId xmlns:a16="http://schemas.microsoft.com/office/drawing/2014/main" id="{B6112D16-BED1-4E8D-B7BD-E3E02E3AA4B5}"/>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3090" name="TextBox 73">
          <a:extLst>
            <a:ext uri="{FF2B5EF4-FFF2-40B4-BE49-F238E27FC236}">
              <a16:creationId xmlns:a16="http://schemas.microsoft.com/office/drawing/2014/main" id="{C80B86ED-5C36-4D87-BE11-BE1618DEEC8A}"/>
            </a:ext>
          </a:extLst>
        </xdr:cNvPr>
        <xdr:cNvSpPr txBox="1"/>
      </xdr:nvSpPr>
      <xdr:spPr>
        <a:xfrm>
          <a:off x="55969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3091" name="TextBox 73">
          <a:extLst>
            <a:ext uri="{FF2B5EF4-FFF2-40B4-BE49-F238E27FC236}">
              <a16:creationId xmlns:a16="http://schemas.microsoft.com/office/drawing/2014/main" id="{31E540AF-6C5C-4161-9D1B-CA0D06A0C9C5}"/>
            </a:ext>
          </a:extLst>
        </xdr:cNvPr>
        <xdr:cNvSpPr txBox="1"/>
      </xdr:nvSpPr>
      <xdr:spPr>
        <a:xfrm>
          <a:off x="55969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3092" name="TextBox 73">
          <a:extLst>
            <a:ext uri="{FF2B5EF4-FFF2-40B4-BE49-F238E27FC236}">
              <a16:creationId xmlns:a16="http://schemas.microsoft.com/office/drawing/2014/main" id="{AE418162-7368-4C95-863A-40A1036C58F1}"/>
            </a:ext>
          </a:extLst>
        </xdr:cNvPr>
        <xdr:cNvSpPr txBox="1"/>
      </xdr:nvSpPr>
      <xdr:spPr>
        <a:xfrm>
          <a:off x="55969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3093" name="TextBox 73">
          <a:extLst>
            <a:ext uri="{FF2B5EF4-FFF2-40B4-BE49-F238E27FC236}">
              <a16:creationId xmlns:a16="http://schemas.microsoft.com/office/drawing/2014/main" id="{6BB8C1BA-F0F4-40AA-BBC7-1926D81D680E}"/>
            </a:ext>
          </a:extLst>
        </xdr:cNvPr>
        <xdr:cNvSpPr txBox="1"/>
      </xdr:nvSpPr>
      <xdr:spPr>
        <a:xfrm>
          <a:off x="55969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3094" name="TextBox 73">
          <a:extLst>
            <a:ext uri="{FF2B5EF4-FFF2-40B4-BE49-F238E27FC236}">
              <a16:creationId xmlns:a16="http://schemas.microsoft.com/office/drawing/2014/main" id="{C2E58AA5-395C-4FBA-BC66-8315FED2D0C0}"/>
            </a:ext>
          </a:extLst>
        </xdr:cNvPr>
        <xdr:cNvSpPr txBox="1"/>
      </xdr:nvSpPr>
      <xdr:spPr>
        <a:xfrm>
          <a:off x="55969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3095" name="TextBox 73">
          <a:extLst>
            <a:ext uri="{FF2B5EF4-FFF2-40B4-BE49-F238E27FC236}">
              <a16:creationId xmlns:a16="http://schemas.microsoft.com/office/drawing/2014/main" id="{8A9E08ED-06DB-43D2-917F-21559E4C7188}"/>
            </a:ext>
          </a:extLst>
        </xdr:cNvPr>
        <xdr:cNvSpPr txBox="1"/>
      </xdr:nvSpPr>
      <xdr:spPr>
        <a:xfrm>
          <a:off x="55969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3096" name="TextBox 73">
          <a:extLst>
            <a:ext uri="{FF2B5EF4-FFF2-40B4-BE49-F238E27FC236}">
              <a16:creationId xmlns:a16="http://schemas.microsoft.com/office/drawing/2014/main" id="{3B400B29-A0B3-4B36-9F40-D7B6122294F3}"/>
            </a:ext>
          </a:extLst>
        </xdr:cNvPr>
        <xdr:cNvSpPr txBox="1"/>
      </xdr:nvSpPr>
      <xdr:spPr>
        <a:xfrm>
          <a:off x="55969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3097" name="TextBox 73">
          <a:extLst>
            <a:ext uri="{FF2B5EF4-FFF2-40B4-BE49-F238E27FC236}">
              <a16:creationId xmlns:a16="http://schemas.microsoft.com/office/drawing/2014/main" id="{4A42486F-35BD-409E-A207-66F6BB4B5E62}"/>
            </a:ext>
          </a:extLst>
        </xdr:cNvPr>
        <xdr:cNvSpPr txBox="1"/>
      </xdr:nvSpPr>
      <xdr:spPr>
        <a:xfrm>
          <a:off x="55969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3098" name="TextBox 73">
          <a:extLst>
            <a:ext uri="{FF2B5EF4-FFF2-40B4-BE49-F238E27FC236}">
              <a16:creationId xmlns:a16="http://schemas.microsoft.com/office/drawing/2014/main" id="{CB70D348-20AA-4470-B29B-76D5D5F7D666}"/>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3099" name="TextBox 73">
          <a:extLst>
            <a:ext uri="{FF2B5EF4-FFF2-40B4-BE49-F238E27FC236}">
              <a16:creationId xmlns:a16="http://schemas.microsoft.com/office/drawing/2014/main" id="{A23B7658-A915-4AA2-860E-601133927ACB}"/>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3100" name="TextBox 73">
          <a:extLst>
            <a:ext uri="{FF2B5EF4-FFF2-40B4-BE49-F238E27FC236}">
              <a16:creationId xmlns:a16="http://schemas.microsoft.com/office/drawing/2014/main" id="{8A695D11-A8B1-4727-A21C-9E92673BA146}"/>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3101" name="TextBox 73">
          <a:extLst>
            <a:ext uri="{FF2B5EF4-FFF2-40B4-BE49-F238E27FC236}">
              <a16:creationId xmlns:a16="http://schemas.microsoft.com/office/drawing/2014/main" id="{CFB204B0-7339-4134-A796-D31FB1497A57}"/>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3102" name="TextBox 73">
          <a:extLst>
            <a:ext uri="{FF2B5EF4-FFF2-40B4-BE49-F238E27FC236}">
              <a16:creationId xmlns:a16="http://schemas.microsoft.com/office/drawing/2014/main" id="{A3B31886-8CD1-4C92-9D85-CE2CD45B539F}"/>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3103" name="TextBox 73">
          <a:extLst>
            <a:ext uri="{FF2B5EF4-FFF2-40B4-BE49-F238E27FC236}">
              <a16:creationId xmlns:a16="http://schemas.microsoft.com/office/drawing/2014/main" id="{1A670249-BDCB-4B00-824A-AD747B552A40}"/>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3104" name="TextBox 73">
          <a:extLst>
            <a:ext uri="{FF2B5EF4-FFF2-40B4-BE49-F238E27FC236}">
              <a16:creationId xmlns:a16="http://schemas.microsoft.com/office/drawing/2014/main" id="{83E029D0-FF11-460D-AE9C-CC3F7FC628FB}"/>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3105" name="TextBox 73">
          <a:extLst>
            <a:ext uri="{FF2B5EF4-FFF2-40B4-BE49-F238E27FC236}">
              <a16:creationId xmlns:a16="http://schemas.microsoft.com/office/drawing/2014/main" id="{2873E0B3-D369-4187-B587-E3F7E11B98E7}"/>
            </a:ext>
          </a:extLst>
        </xdr:cNvPr>
        <xdr:cNvSpPr txBox="1"/>
      </xdr:nvSpPr>
      <xdr:spPr>
        <a:xfrm>
          <a:off x="55969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06" name="TextBox 73">
          <a:extLst>
            <a:ext uri="{FF2B5EF4-FFF2-40B4-BE49-F238E27FC236}">
              <a16:creationId xmlns:a16="http://schemas.microsoft.com/office/drawing/2014/main" id="{C070C86F-0D0F-4344-997E-3CA0E6CE059F}"/>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07" name="TextBox 73">
          <a:extLst>
            <a:ext uri="{FF2B5EF4-FFF2-40B4-BE49-F238E27FC236}">
              <a16:creationId xmlns:a16="http://schemas.microsoft.com/office/drawing/2014/main" id="{2D9A105E-5716-41E9-95E6-F049408E4249}"/>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08" name="TextBox 73">
          <a:extLst>
            <a:ext uri="{FF2B5EF4-FFF2-40B4-BE49-F238E27FC236}">
              <a16:creationId xmlns:a16="http://schemas.microsoft.com/office/drawing/2014/main" id="{BB8972CC-9A97-48F0-9C95-29D262AD0AFF}"/>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09" name="TextBox 73">
          <a:extLst>
            <a:ext uri="{FF2B5EF4-FFF2-40B4-BE49-F238E27FC236}">
              <a16:creationId xmlns:a16="http://schemas.microsoft.com/office/drawing/2014/main" id="{ACB9545F-AE1E-4FB5-8A32-DA6EFFC0E094}"/>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10" name="TextBox 73">
          <a:extLst>
            <a:ext uri="{FF2B5EF4-FFF2-40B4-BE49-F238E27FC236}">
              <a16:creationId xmlns:a16="http://schemas.microsoft.com/office/drawing/2014/main" id="{14BF3876-EE93-4180-B13E-6374F8E8F16F}"/>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11" name="TextBox 73">
          <a:extLst>
            <a:ext uri="{FF2B5EF4-FFF2-40B4-BE49-F238E27FC236}">
              <a16:creationId xmlns:a16="http://schemas.microsoft.com/office/drawing/2014/main" id="{10FC5164-06A7-43CC-AC19-9A26159427AB}"/>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12" name="TextBox 73">
          <a:extLst>
            <a:ext uri="{FF2B5EF4-FFF2-40B4-BE49-F238E27FC236}">
              <a16:creationId xmlns:a16="http://schemas.microsoft.com/office/drawing/2014/main" id="{0C28DB84-B223-40EA-8EC5-3A131FE817C4}"/>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13" name="TextBox 73">
          <a:extLst>
            <a:ext uri="{FF2B5EF4-FFF2-40B4-BE49-F238E27FC236}">
              <a16:creationId xmlns:a16="http://schemas.microsoft.com/office/drawing/2014/main" id="{1969773E-8DAA-46DB-96A7-AC370C7EF588}"/>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3114" name="TextBox 73">
          <a:extLst>
            <a:ext uri="{FF2B5EF4-FFF2-40B4-BE49-F238E27FC236}">
              <a16:creationId xmlns:a16="http://schemas.microsoft.com/office/drawing/2014/main" id="{CC242E9B-8CB0-498A-87E0-2F37218D41E5}"/>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3115" name="TextBox 73">
          <a:extLst>
            <a:ext uri="{FF2B5EF4-FFF2-40B4-BE49-F238E27FC236}">
              <a16:creationId xmlns:a16="http://schemas.microsoft.com/office/drawing/2014/main" id="{5DD5794B-74D3-44FF-BEAB-2A37CB119E4D}"/>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3116" name="TextBox 73">
          <a:extLst>
            <a:ext uri="{FF2B5EF4-FFF2-40B4-BE49-F238E27FC236}">
              <a16:creationId xmlns:a16="http://schemas.microsoft.com/office/drawing/2014/main" id="{6E7C5160-4B45-4E44-8CEE-A85A0161EA65}"/>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3117" name="TextBox 73">
          <a:extLst>
            <a:ext uri="{FF2B5EF4-FFF2-40B4-BE49-F238E27FC236}">
              <a16:creationId xmlns:a16="http://schemas.microsoft.com/office/drawing/2014/main" id="{E5E16E9B-E58F-41E5-96CE-4FD351683258}"/>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3118" name="TextBox 73">
          <a:extLst>
            <a:ext uri="{FF2B5EF4-FFF2-40B4-BE49-F238E27FC236}">
              <a16:creationId xmlns:a16="http://schemas.microsoft.com/office/drawing/2014/main" id="{DEE365F4-F1BF-4A13-B9F8-E75DE767D950}"/>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3119" name="TextBox 73">
          <a:extLst>
            <a:ext uri="{FF2B5EF4-FFF2-40B4-BE49-F238E27FC236}">
              <a16:creationId xmlns:a16="http://schemas.microsoft.com/office/drawing/2014/main" id="{2140E6D5-1622-492A-96E0-A8DE5D9C35CA}"/>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3120" name="TextBox 73">
          <a:extLst>
            <a:ext uri="{FF2B5EF4-FFF2-40B4-BE49-F238E27FC236}">
              <a16:creationId xmlns:a16="http://schemas.microsoft.com/office/drawing/2014/main" id="{AA884CA9-5C5A-40D4-AB43-135CFE448B09}"/>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3121" name="TextBox 73">
          <a:extLst>
            <a:ext uri="{FF2B5EF4-FFF2-40B4-BE49-F238E27FC236}">
              <a16:creationId xmlns:a16="http://schemas.microsoft.com/office/drawing/2014/main" id="{4605009C-3A16-4775-92AF-C09778E14CE0}"/>
            </a:ext>
          </a:extLst>
        </xdr:cNvPr>
        <xdr:cNvSpPr txBox="1"/>
      </xdr:nvSpPr>
      <xdr:spPr>
        <a:xfrm>
          <a:off x="55969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3122" name="TextBox 73">
          <a:extLst>
            <a:ext uri="{FF2B5EF4-FFF2-40B4-BE49-F238E27FC236}">
              <a16:creationId xmlns:a16="http://schemas.microsoft.com/office/drawing/2014/main" id="{08B7BC76-38E0-4AD3-AC6D-6E5300AF5410}"/>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3123" name="TextBox 73">
          <a:extLst>
            <a:ext uri="{FF2B5EF4-FFF2-40B4-BE49-F238E27FC236}">
              <a16:creationId xmlns:a16="http://schemas.microsoft.com/office/drawing/2014/main" id="{C1C0F740-CC47-47D5-AF16-3B82E31A348D}"/>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3124" name="TextBox 73">
          <a:extLst>
            <a:ext uri="{FF2B5EF4-FFF2-40B4-BE49-F238E27FC236}">
              <a16:creationId xmlns:a16="http://schemas.microsoft.com/office/drawing/2014/main" id="{1C96AA57-9B12-49D4-AFDF-409293E00999}"/>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3125" name="TextBox 73">
          <a:extLst>
            <a:ext uri="{FF2B5EF4-FFF2-40B4-BE49-F238E27FC236}">
              <a16:creationId xmlns:a16="http://schemas.microsoft.com/office/drawing/2014/main" id="{8CADE7B4-E18F-4143-8186-E7E4B0DF5E80}"/>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3126" name="TextBox 73">
          <a:extLst>
            <a:ext uri="{FF2B5EF4-FFF2-40B4-BE49-F238E27FC236}">
              <a16:creationId xmlns:a16="http://schemas.microsoft.com/office/drawing/2014/main" id="{85AF4C98-E2FD-4206-92CF-F416041A3D37}"/>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3127" name="TextBox 73">
          <a:extLst>
            <a:ext uri="{FF2B5EF4-FFF2-40B4-BE49-F238E27FC236}">
              <a16:creationId xmlns:a16="http://schemas.microsoft.com/office/drawing/2014/main" id="{82FAC742-9064-4739-8802-B345E4EE3F91}"/>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3128" name="TextBox 73">
          <a:extLst>
            <a:ext uri="{FF2B5EF4-FFF2-40B4-BE49-F238E27FC236}">
              <a16:creationId xmlns:a16="http://schemas.microsoft.com/office/drawing/2014/main" id="{3DAA9EB3-E04F-4132-BAEB-3786954DAC26}"/>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3129" name="TextBox 73">
          <a:extLst>
            <a:ext uri="{FF2B5EF4-FFF2-40B4-BE49-F238E27FC236}">
              <a16:creationId xmlns:a16="http://schemas.microsoft.com/office/drawing/2014/main" id="{EB4FE2B1-1087-4FDD-B1CE-991F7BF5004D}"/>
            </a:ext>
          </a:extLst>
        </xdr:cNvPr>
        <xdr:cNvSpPr txBox="1"/>
      </xdr:nvSpPr>
      <xdr:spPr>
        <a:xfrm>
          <a:off x="55969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3130" name="TextBox 73">
          <a:extLst>
            <a:ext uri="{FF2B5EF4-FFF2-40B4-BE49-F238E27FC236}">
              <a16:creationId xmlns:a16="http://schemas.microsoft.com/office/drawing/2014/main" id="{42606419-7EB2-473B-9497-C5BFA3B732A8}"/>
            </a:ext>
          </a:extLst>
        </xdr:cNvPr>
        <xdr:cNvSpPr txBox="1"/>
      </xdr:nvSpPr>
      <xdr:spPr>
        <a:xfrm>
          <a:off x="55969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3131" name="TextBox 73">
          <a:extLst>
            <a:ext uri="{FF2B5EF4-FFF2-40B4-BE49-F238E27FC236}">
              <a16:creationId xmlns:a16="http://schemas.microsoft.com/office/drawing/2014/main" id="{9D9D8725-F1DE-4863-A6CD-8B87899C99F1}"/>
            </a:ext>
          </a:extLst>
        </xdr:cNvPr>
        <xdr:cNvSpPr txBox="1"/>
      </xdr:nvSpPr>
      <xdr:spPr>
        <a:xfrm>
          <a:off x="55969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3132" name="TextBox 73">
          <a:extLst>
            <a:ext uri="{FF2B5EF4-FFF2-40B4-BE49-F238E27FC236}">
              <a16:creationId xmlns:a16="http://schemas.microsoft.com/office/drawing/2014/main" id="{95ECC0D8-8412-4F65-9A18-48FCBAE06A4B}"/>
            </a:ext>
          </a:extLst>
        </xdr:cNvPr>
        <xdr:cNvSpPr txBox="1"/>
      </xdr:nvSpPr>
      <xdr:spPr>
        <a:xfrm>
          <a:off x="55969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3133" name="TextBox 73">
          <a:extLst>
            <a:ext uri="{FF2B5EF4-FFF2-40B4-BE49-F238E27FC236}">
              <a16:creationId xmlns:a16="http://schemas.microsoft.com/office/drawing/2014/main" id="{5D8B722E-C840-4F5A-AF4C-763F608D1DC2}"/>
            </a:ext>
          </a:extLst>
        </xdr:cNvPr>
        <xdr:cNvSpPr txBox="1"/>
      </xdr:nvSpPr>
      <xdr:spPr>
        <a:xfrm>
          <a:off x="55969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3134" name="TextBox 73">
          <a:extLst>
            <a:ext uri="{FF2B5EF4-FFF2-40B4-BE49-F238E27FC236}">
              <a16:creationId xmlns:a16="http://schemas.microsoft.com/office/drawing/2014/main" id="{59543F40-31F1-4756-847D-D9E0AFBDB4DF}"/>
            </a:ext>
          </a:extLst>
        </xdr:cNvPr>
        <xdr:cNvSpPr txBox="1"/>
      </xdr:nvSpPr>
      <xdr:spPr>
        <a:xfrm>
          <a:off x="55969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3135" name="TextBox 73">
          <a:extLst>
            <a:ext uri="{FF2B5EF4-FFF2-40B4-BE49-F238E27FC236}">
              <a16:creationId xmlns:a16="http://schemas.microsoft.com/office/drawing/2014/main" id="{49B196AA-72F8-4A53-AC3B-2E26AD6C9103}"/>
            </a:ext>
          </a:extLst>
        </xdr:cNvPr>
        <xdr:cNvSpPr txBox="1"/>
      </xdr:nvSpPr>
      <xdr:spPr>
        <a:xfrm>
          <a:off x="55969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3136" name="TextBox 73">
          <a:extLst>
            <a:ext uri="{FF2B5EF4-FFF2-40B4-BE49-F238E27FC236}">
              <a16:creationId xmlns:a16="http://schemas.microsoft.com/office/drawing/2014/main" id="{0850B416-D0DB-40C6-B6AD-D8D2532D35C2}"/>
            </a:ext>
          </a:extLst>
        </xdr:cNvPr>
        <xdr:cNvSpPr txBox="1"/>
      </xdr:nvSpPr>
      <xdr:spPr>
        <a:xfrm>
          <a:off x="55969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3137" name="TextBox 73">
          <a:extLst>
            <a:ext uri="{FF2B5EF4-FFF2-40B4-BE49-F238E27FC236}">
              <a16:creationId xmlns:a16="http://schemas.microsoft.com/office/drawing/2014/main" id="{B3875DE4-CBA1-4F2D-AC7F-7563C42AF3C5}"/>
            </a:ext>
          </a:extLst>
        </xdr:cNvPr>
        <xdr:cNvSpPr txBox="1"/>
      </xdr:nvSpPr>
      <xdr:spPr>
        <a:xfrm>
          <a:off x="55969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3138" name="TextBox 73">
          <a:extLst>
            <a:ext uri="{FF2B5EF4-FFF2-40B4-BE49-F238E27FC236}">
              <a16:creationId xmlns:a16="http://schemas.microsoft.com/office/drawing/2014/main" id="{701C10FF-7084-4919-A08F-B1B4F490EC06}"/>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3139" name="TextBox 73">
          <a:extLst>
            <a:ext uri="{FF2B5EF4-FFF2-40B4-BE49-F238E27FC236}">
              <a16:creationId xmlns:a16="http://schemas.microsoft.com/office/drawing/2014/main" id="{A95AF2E7-0FC4-4CEC-B511-6C9496527C15}"/>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3140" name="TextBox 73">
          <a:extLst>
            <a:ext uri="{FF2B5EF4-FFF2-40B4-BE49-F238E27FC236}">
              <a16:creationId xmlns:a16="http://schemas.microsoft.com/office/drawing/2014/main" id="{D195E137-E4EE-4B72-9EEB-4743E2A69401}"/>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3141" name="TextBox 73">
          <a:extLst>
            <a:ext uri="{FF2B5EF4-FFF2-40B4-BE49-F238E27FC236}">
              <a16:creationId xmlns:a16="http://schemas.microsoft.com/office/drawing/2014/main" id="{E4C29171-6A1A-4C5E-A3CB-03E5D546F511}"/>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3142" name="TextBox 73">
          <a:extLst>
            <a:ext uri="{FF2B5EF4-FFF2-40B4-BE49-F238E27FC236}">
              <a16:creationId xmlns:a16="http://schemas.microsoft.com/office/drawing/2014/main" id="{66734E35-9957-4622-AADD-1865F778E265}"/>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3143" name="TextBox 73">
          <a:extLst>
            <a:ext uri="{FF2B5EF4-FFF2-40B4-BE49-F238E27FC236}">
              <a16:creationId xmlns:a16="http://schemas.microsoft.com/office/drawing/2014/main" id="{29C87F93-34C6-434F-955A-73E356A1D142}"/>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3144" name="TextBox 73">
          <a:extLst>
            <a:ext uri="{FF2B5EF4-FFF2-40B4-BE49-F238E27FC236}">
              <a16:creationId xmlns:a16="http://schemas.microsoft.com/office/drawing/2014/main" id="{E1BF09C1-807C-4800-ADCF-4FB1DC80F4FB}"/>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3145" name="TextBox 73">
          <a:extLst>
            <a:ext uri="{FF2B5EF4-FFF2-40B4-BE49-F238E27FC236}">
              <a16:creationId xmlns:a16="http://schemas.microsoft.com/office/drawing/2014/main" id="{3061B175-3AE0-49A2-B4E9-9D1CA14EAF17}"/>
            </a:ext>
          </a:extLst>
        </xdr:cNvPr>
        <xdr:cNvSpPr txBox="1"/>
      </xdr:nvSpPr>
      <xdr:spPr>
        <a:xfrm>
          <a:off x="55969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46" name="TextBox 73">
          <a:extLst>
            <a:ext uri="{FF2B5EF4-FFF2-40B4-BE49-F238E27FC236}">
              <a16:creationId xmlns:a16="http://schemas.microsoft.com/office/drawing/2014/main" id="{C39C5817-B589-4F70-A39B-B3C3D6E27ABC}"/>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47" name="TextBox 73">
          <a:extLst>
            <a:ext uri="{FF2B5EF4-FFF2-40B4-BE49-F238E27FC236}">
              <a16:creationId xmlns:a16="http://schemas.microsoft.com/office/drawing/2014/main" id="{CD4A8956-A9E0-4CB7-A5F9-5A0B4D7B0C9B}"/>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48" name="TextBox 73">
          <a:extLst>
            <a:ext uri="{FF2B5EF4-FFF2-40B4-BE49-F238E27FC236}">
              <a16:creationId xmlns:a16="http://schemas.microsoft.com/office/drawing/2014/main" id="{40BC141E-1B35-4EF6-AFEA-7E4A79E58BCD}"/>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49" name="TextBox 73">
          <a:extLst>
            <a:ext uri="{FF2B5EF4-FFF2-40B4-BE49-F238E27FC236}">
              <a16:creationId xmlns:a16="http://schemas.microsoft.com/office/drawing/2014/main" id="{7AF1658C-34B1-4C4B-A8A6-C0B4C05BDD1A}"/>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50" name="TextBox 73">
          <a:extLst>
            <a:ext uri="{FF2B5EF4-FFF2-40B4-BE49-F238E27FC236}">
              <a16:creationId xmlns:a16="http://schemas.microsoft.com/office/drawing/2014/main" id="{D6071153-E47B-4EA2-85A8-BDFE1B4BB81A}"/>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51" name="TextBox 73">
          <a:extLst>
            <a:ext uri="{FF2B5EF4-FFF2-40B4-BE49-F238E27FC236}">
              <a16:creationId xmlns:a16="http://schemas.microsoft.com/office/drawing/2014/main" id="{52DF1168-BF6B-4CEA-A6D8-4AF7876A7F3A}"/>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52" name="TextBox 73">
          <a:extLst>
            <a:ext uri="{FF2B5EF4-FFF2-40B4-BE49-F238E27FC236}">
              <a16:creationId xmlns:a16="http://schemas.microsoft.com/office/drawing/2014/main" id="{BBC50F75-CBD1-48B6-B657-641B81037598}"/>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53" name="TextBox 73">
          <a:extLst>
            <a:ext uri="{FF2B5EF4-FFF2-40B4-BE49-F238E27FC236}">
              <a16:creationId xmlns:a16="http://schemas.microsoft.com/office/drawing/2014/main" id="{45700149-6517-4AF1-94E1-00621BEA2403}"/>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54" name="TextBox 73">
          <a:extLst>
            <a:ext uri="{FF2B5EF4-FFF2-40B4-BE49-F238E27FC236}">
              <a16:creationId xmlns:a16="http://schemas.microsoft.com/office/drawing/2014/main" id="{5E327BC3-0860-494C-ADD8-5DA409A9FB75}"/>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55" name="TextBox 73">
          <a:extLst>
            <a:ext uri="{FF2B5EF4-FFF2-40B4-BE49-F238E27FC236}">
              <a16:creationId xmlns:a16="http://schemas.microsoft.com/office/drawing/2014/main" id="{F487E8D4-053A-4726-A892-221F23BA5D5B}"/>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56" name="TextBox 73">
          <a:extLst>
            <a:ext uri="{FF2B5EF4-FFF2-40B4-BE49-F238E27FC236}">
              <a16:creationId xmlns:a16="http://schemas.microsoft.com/office/drawing/2014/main" id="{EDEF68A2-26AA-45BA-BDB3-9AB0B48BE513}"/>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57" name="TextBox 73">
          <a:extLst>
            <a:ext uri="{FF2B5EF4-FFF2-40B4-BE49-F238E27FC236}">
              <a16:creationId xmlns:a16="http://schemas.microsoft.com/office/drawing/2014/main" id="{95418F25-3325-40F4-BF6C-2524BD188D4D}"/>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58" name="TextBox 73">
          <a:extLst>
            <a:ext uri="{FF2B5EF4-FFF2-40B4-BE49-F238E27FC236}">
              <a16:creationId xmlns:a16="http://schemas.microsoft.com/office/drawing/2014/main" id="{5D6640C4-B0A7-4A4D-A94E-A23BAD756544}"/>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59" name="TextBox 73">
          <a:extLst>
            <a:ext uri="{FF2B5EF4-FFF2-40B4-BE49-F238E27FC236}">
              <a16:creationId xmlns:a16="http://schemas.microsoft.com/office/drawing/2014/main" id="{D5B1A587-C1DA-4870-A09E-10AB43ABA4EA}"/>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60" name="TextBox 73">
          <a:extLst>
            <a:ext uri="{FF2B5EF4-FFF2-40B4-BE49-F238E27FC236}">
              <a16:creationId xmlns:a16="http://schemas.microsoft.com/office/drawing/2014/main" id="{859D76C7-321B-4823-8C4B-2DF4541B520B}"/>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61" name="TextBox 73">
          <a:extLst>
            <a:ext uri="{FF2B5EF4-FFF2-40B4-BE49-F238E27FC236}">
              <a16:creationId xmlns:a16="http://schemas.microsoft.com/office/drawing/2014/main" id="{748BEF11-134F-42F2-994A-5ECF662B2729}"/>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62" name="TextBox 73">
          <a:extLst>
            <a:ext uri="{FF2B5EF4-FFF2-40B4-BE49-F238E27FC236}">
              <a16:creationId xmlns:a16="http://schemas.microsoft.com/office/drawing/2014/main" id="{3D2B9B11-F86C-496F-9689-32607515FD15}"/>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63" name="TextBox 73">
          <a:extLst>
            <a:ext uri="{FF2B5EF4-FFF2-40B4-BE49-F238E27FC236}">
              <a16:creationId xmlns:a16="http://schemas.microsoft.com/office/drawing/2014/main" id="{52F5CB8A-F7B2-4D00-BBD1-A5A6F2206117}"/>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64" name="TextBox 73">
          <a:extLst>
            <a:ext uri="{FF2B5EF4-FFF2-40B4-BE49-F238E27FC236}">
              <a16:creationId xmlns:a16="http://schemas.microsoft.com/office/drawing/2014/main" id="{CE0F8CCF-5440-494C-B84B-9438773A2B87}"/>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65" name="TextBox 73">
          <a:extLst>
            <a:ext uri="{FF2B5EF4-FFF2-40B4-BE49-F238E27FC236}">
              <a16:creationId xmlns:a16="http://schemas.microsoft.com/office/drawing/2014/main" id="{C38CCB7A-F145-423B-A5F3-2DCBEFA52F86}"/>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66" name="TextBox 73">
          <a:extLst>
            <a:ext uri="{FF2B5EF4-FFF2-40B4-BE49-F238E27FC236}">
              <a16:creationId xmlns:a16="http://schemas.microsoft.com/office/drawing/2014/main" id="{DA4466BA-B1D9-416C-9F04-4E60EAB421ED}"/>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67" name="TextBox 73">
          <a:extLst>
            <a:ext uri="{FF2B5EF4-FFF2-40B4-BE49-F238E27FC236}">
              <a16:creationId xmlns:a16="http://schemas.microsoft.com/office/drawing/2014/main" id="{C8671860-0A1A-43BC-94BE-DC78CDA1B074}"/>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68" name="TextBox 73">
          <a:extLst>
            <a:ext uri="{FF2B5EF4-FFF2-40B4-BE49-F238E27FC236}">
              <a16:creationId xmlns:a16="http://schemas.microsoft.com/office/drawing/2014/main" id="{AD65C059-6B5A-4A05-99E3-72F079BFE808}"/>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3169" name="TextBox 73">
          <a:extLst>
            <a:ext uri="{FF2B5EF4-FFF2-40B4-BE49-F238E27FC236}">
              <a16:creationId xmlns:a16="http://schemas.microsoft.com/office/drawing/2014/main" id="{0A5AFB14-0D72-45EF-BE17-80ECBC4D2F28}"/>
            </a:ext>
          </a:extLst>
        </xdr:cNvPr>
        <xdr:cNvSpPr txBox="1"/>
      </xdr:nvSpPr>
      <xdr:spPr>
        <a:xfrm>
          <a:off x="55969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70" name="TextBox 73">
          <a:extLst>
            <a:ext uri="{FF2B5EF4-FFF2-40B4-BE49-F238E27FC236}">
              <a16:creationId xmlns:a16="http://schemas.microsoft.com/office/drawing/2014/main" id="{A1E78F6B-F65C-4887-B329-835F7801AA04}"/>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71" name="TextBox 73">
          <a:extLst>
            <a:ext uri="{FF2B5EF4-FFF2-40B4-BE49-F238E27FC236}">
              <a16:creationId xmlns:a16="http://schemas.microsoft.com/office/drawing/2014/main" id="{2FD0BAD7-3ED8-4D29-AAEB-768FEDDEFF10}"/>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72" name="TextBox 73">
          <a:extLst>
            <a:ext uri="{FF2B5EF4-FFF2-40B4-BE49-F238E27FC236}">
              <a16:creationId xmlns:a16="http://schemas.microsoft.com/office/drawing/2014/main" id="{DF75B195-92B0-4BDC-9B1F-1265F38F0D20}"/>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73" name="TextBox 73">
          <a:extLst>
            <a:ext uri="{FF2B5EF4-FFF2-40B4-BE49-F238E27FC236}">
              <a16:creationId xmlns:a16="http://schemas.microsoft.com/office/drawing/2014/main" id="{6A85D81E-AAE4-43BB-BB87-D0BD760D9E79}"/>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74" name="TextBox 73">
          <a:extLst>
            <a:ext uri="{FF2B5EF4-FFF2-40B4-BE49-F238E27FC236}">
              <a16:creationId xmlns:a16="http://schemas.microsoft.com/office/drawing/2014/main" id="{FBA8B342-C26F-4467-8044-CFC176B704FF}"/>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75" name="TextBox 73">
          <a:extLst>
            <a:ext uri="{FF2B5EF4-FFF2-40B4-BE49-F238E27FC236}">
              <a16:creationId xmlns:a16="http://schemas.microsoft.com/office/drawing/2014/main" id="{AC778F9B-8035-4ACD-A499-8B589923806C}"/>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76" name="TextBox 73">
          <a:extLst>
            <a:ext uri="{FF2B5EF4-FFF2-40B4-BE49-F238E27FC236}">
              <a16:creationId xmlns:a16="http://schemas.microsoft.com/office/drawing/2014/main" id="{C5386DF4-23B5-442A-9CF3-D8B1D2BC8973}"/>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3177" name="TextBox 73">
          <a:extLst>
            <a:ext uri="{FF2B5EF4-FFF2-40B4-BE49-F238E27FC236}">
              <a16:creationId xmlns:a16="http://schemas.microsoft.com/office/drawing/2014/main" id="{A073B3D1-4661-4C8E-8E16-126926887055}"/>
            </a:ext>
          </a:extLst>
        </xdr:cNvPr>
        <xdr:cNvSpPr txBox="1"/>
      </xdr:nvSpPr>
      <xdr:spPr>
        <a:xfrm>
          <a:off x="55969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78" name="TextBox 73">
          <a:extLst>
            <a:ext uri="{FF2B5EF4-FFF2-40B4-BE49-F238E27FC236}">
              <a16:creationId xmlns:a16="http://schemas.microsoft.com/office/drawing/2014/main" id="{88A42081-E5E0-4AA3-9C51-90FE01478B55}"/>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79" name="TextBox 73">
          <a:extLst>
            <a:ext uri="{FF2B5EF4-FFF2-40B4-BE49-F238E27FC236}">
              <a16:creationId xmlns:a16="http://schemas.microsoft.com/office/drawing/2014/main" id="{65013846-9AA2-4787-94B7-53065A52BB30}"/>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80" name="TextBox 73">
          <a:extLst>
            <a:ext uri="{FF2B5EF4-FFF2-40B4-BE49-F238E27FC236}">
              <a16:creationId xmlns:a16="http://schemas.microsoft.com/office/drawing/2014/main" id="{B1A8C75B-C41B-4B5F-9D52-85FCF9875750}"/>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81" name="TextBox 73">
          <a:extLst>
            <a:ext uri="{FF2B5EF4-FFF2-40B4-BE49-F238E27FC236}">
              <a16:creationId xmlns:a16="http://schemas.microsoft.com/office/drawing/2014/main" id="{41B4FA87-7517-48F3-B6E7-263985705FEB}"/>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82" name="TextBox 73">
          <a:extLst>
            <a:ext uri="{FF2B5EF4-FFF2-40B4-BE49-F238E27FC236}">
              <a16:creationId xmlns:a16="http://schemas.microsoft.com/office/drawing/2014/main" id="{947F7B31-4EAA-473F-8BB4-028DC23D6E88}"/>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83" name="TextBox 73">
          <a:extLst>
            <a:ext uri="{FF2B5EF4-FFF2-40B4-BE49-F238E27FC236}">
              <a16:creationId xmlns:a16="http://schemas.microsoft.com/office/drawing/2014/main" id="{9F62452C-6095-4BAB-B486-9E296AE66A46}"/>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84" name="TextBox 73">
          <a:extLst>
            <a:ext uri="{FF2B5EF4-FFF2-40B4-BE49-F238E27FC236}">
              <a16:creationId xmlns:a16="http://schemas.microsoft.com/office/drawing/2014/main" id="{2F4A919E-295F-476B-BA28-40AF75343E56}"/>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85" name="TextBox 73">
          <a:extLst>
            <a:ext uri="{FF2B5EF4-FFF2-40B4-BE49-F238E27FC236}">
              <a16:creationId xmlns:a16="http://schemas.microsoft.com/office/drawing/2014/main" id="{6DF2A9B6-01E8-4B03-8B49-EE45B0B45351}"/>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86" name="TextBox 73">
          <a:extLst>
            <a:ext uri="{FF2B5EF4-FFF2-40B4-BE49-F238E27FC236}">
              <a16:creationId xmlns:a16="http://schemas.microsoft.com/office/drawing/2014/main" id="{43EEE6B9-EA0F-4F2D-9EA1-ED3A0E63BF3E}"/>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87" name="TextBox 73">
          <a:extLst>
            <a:ext uri="{FF2B5EF4-FFF2-40B4-BE49-F238E27FC236}">
              <a16:creationId xmlns:a16="http://schemas.microsoft.com/office/drawing/2014/main" id="{DA25CA41-4748-499B-80B9-F8155CABCC0B}"/>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88" name="TextBox 73">
          <a:extLst>
            <a:ext uri="{FF2B5EF4-FFF2-40B4-BE49-F238E27FC236}">
              <a16:creationId xmlns:a16="http://schemas.microsoft.com/office/drawing/2014/main" id="{DD332569-1084-4F2D-A2FE-F96D4EF87161}"/>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89" name="TextBox 73">
          <a:extLst>
            <a:ext uri="{FF2B5EF4-FFF2-40B4-BE49-F238E27FC236}">
              <a16:creationId xmlns:a16="http://schemas.microsoft.com/office/drawing/2014/main" id="{5F08BDB5-2019-4CC4-A5DC-8EFF8F80D3DE}"/>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90" name="TextBox 73">
          <a:extLst>
            <a:ext uri="{FF2B5EF4-FFF2-40B4-BE49-F238E27FC236}">
              <a16:creationId xmlns:a16="http://schemas.microsoft.com/office/drawing/2014/main" id="{F2AA58BC-2568-452D-BEC9-CD8F5124DCA7}"/>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91" name="TextBox 73">
          <a:extLst>
            <a:ext uri="{FF2B5EF4-FFF2-40B4-BE49-F238E27FC236}">
              <a16:creationId xmlns:a16="http://schemas.microsoft.com/office/drawing/2014/main" id="{163987C2-FAE3-4403-8222-A6A3070B56E0}"/>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92" name="TextBox 73">
          <a:extLst>
            <a:ext uri="{FF2B5EF4-FFF2-40B4-BE49-F238E27FC236}">
              <a16:creationId xmlns:a16="http://schemas.microsoft.com/office/drawing/2014/main" id="{A289103E-73FD-4235-8BE5-DEFBDD5CB80E}"/>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93" name="TextBox 73">
          <a:extLst>
            <a:ext uri="{FF2B5EF4-FFF2-40B4-BE49-F238E27FC236}">
              <a16:creationId xmlns:a16="http://schemas.microsoft.com/office/drawing/2014/main" id="{2A5E3AE6-A33D-4962-BE05-6C2C8F2ECFC4}"/>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94" name="TextBox 73">
          <a:extLst>
            <a:ext uri="{FF2B5EF4-FFF2-40B4-BE49-F238E27FC236}">
              <a16:creationId xmlns:a16="http://schemas.microsoft.com/office/drawing/2014/main" id="{E5A045EF-4174-47C0-BF8C-264378712ED6}"/>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95" name="TextBox 73">
          <a:extLst>
            <a:ext uri="{FF2B5EF4-FFF2-40B4-BE49-F238E27FC236}">
              <a16:creationId xmlns:a16="http://schemas.microsoft.com/office/drawing/2014/main" id="{572B39AE-BE14-458F-88AC-6DBE6640211D}"/>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96" name="TextBox 73">
          <a:extLst>
            <a:ext uri="{FF2B5EF4-FFF2-40B4-BE49-F238E27FC236}">
              <a16:creationId xmlns:a16="http://schemas.microsoft.com/office/drawing/2014/main" id="{58932853-BDB4-48AF-828E-CD7913E5F1EE}"/>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97" name="TextBox 73">
          <a:extLst>
            <a:ext uri="{FF2B5EF4-FFF2-40B4-BE49-F238E27FC236}">
              <a16:creationId xmlns:a16="http://schemas.microsoft.com/office/drawing/2014/main" id="{ADAA89F7-4EAB-41F5-9D96-1F7B6F3E612E}"/>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98" name="TextBox 73">
          <a:extLst>
            <a:ext uri="{FF2B5EF4-FFF2-40B4-BE49-F238E27FC236}">
              <a16:creationId xmlns:a16="http://schemas.microsoft.com/office/drawing/2014/main" id="{DFFDE1F5-AFD0-4047-BF5C-8D9BACA2E07E}"/>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199" name="TextBox 73">
          <a:extLst>
            <a:ext uri="{FF2B5EF4-FFF2-40B4-BE49-F238E27FC236}">
              <a16:creationId xmlns:a16="http://schemas.microsoft.com/office/drawing/2014/main" id="{8B027834-0CB6-4355-AE68-BA521F07A066}"/>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200" name="TextBox 73">
          <a:extLst>
            <a:ext uri="{FF2B5EF4-FFF2-40B4-BE49-F238E27FC236}">
              <a16:creationId xmlns:a16="http://schemas.microsoft.com/office/drawing/2014/main" id="{907F5F77-1682-4B12-BBF3-D6734203A618}"/>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201" name="TextBox 73">
          <a:extLst>
            <a:ext uri="{FF2B5EF4-FFF2-40B4-BE49-F238E27FC236}">
              <a16:creationId xmlns:a16="http://schemas.microsoft.com/office/drawing/2014/main" id="{A78D78B4-2BC1-48B3-8D4B-4333146477F2}"/>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3202" name="TextBox 73">
          <a:extLst>
            <a:ext uri="{FF2B5EF4-FFF2-40B4-BE49-F238E27FC236}">
              <a16:creationId xmlns:a16="http://schemas.microsoft.com/office/drawing/2014/main" id="{8A16EF73-97AC-459A-9888-78DB569AF358}"/>
            </a:ext>
          </a:extLst>
        </xdr:cNvPr>
        <xdr:cNvSpPr txBox="1"/>
      </xdr:nvSpPr>
      <xdr:spPr>
        <a:xfrm>
          <a:off x="55969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3203" name="TextBox 73">
          <a:extLst>
            <a:ext uri="{FF2B5EF4-FFF2-40B4-BE49-F238E27FC236}">
              <a16:creationId xmlns:a16="http://schemas.microsoft.com/office/drawing/2014/main" id="{DB82535B-1998-4BD7-B343-0A163F32A7FA}"/>
            </a:ext>
          </a:extLst>
        </xdr:cNvPr>
        <xdr:cNvSpPr txBox="1"/>
      </xdr:nvSpPr>
      <xdr:spPr>
        <a:xfrm>
          <a:off x="55969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3204" name="TextBox 73">
          <a:extLst>
            <a:ext uri="{FF2B5EF4-FFF2-40B4-BE49-F238E27FC236}">
              <a16:creationId xmlns:a16="http://schemas.microsoft.com/office/drawing/2014/main" id="{E114F5C8-772D-4101-AA91-4AFBAE37D763}"/>
            </a:ext>
          </a:extLst>
        </xdr:cNvPr>
        <xdr:cNvSpPr txBox="1"/>
      </xdr:nvSpPr>
      <xdr:spPr>
        <a:xfrm>
          <a:off x="55969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3205" name="TextBox 73">
          <a:extLst>
            <a:ext uri="{FF2B5EF4-FFF2-40B4-BE49-F238E27FC236}">
              <a16:creationId xmlns:a16="http://schemas.microsoft.com/office/drawing/2014/main" id="{A16DF1B3-FD95-4691-BC40-E2C67AAD9D91}"/>
            </a:ext>
          </a:extLst>
        </xdr:cNvPr>
        <xdr:cNvSpPr txBox="1"/>
      </xdr:nvSpPr>
      <xdr:spPr>
        <a:xfrm>
          <a:off x="55969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3206" name="TextBox 73">
          <a:extLst>
            <a:ext uri="{FF2B5EF4-FFF2-40B4-BE49-F238E27FC236}">
              <a16:creationId xmlns:a16="http://schemas.microsoft.com/office/drawing/2014/main" id="{36109589-BC39-49BC-B289-43EBA52FECF8}"/>
            </a:ext>
          </a:extLst>
        </xdr:cNvPr>
        <xdr:cNvSpPr txBox="1"/>
      </xdr:nvSpPr>
      <xdr:spPr>
        <a:xfrm>
          <a:off x="55969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3207" name="TextBox 73">
          <a:extLst>
            <a:ext uri="{FF2B5EF4-FFF2-40B4-BE49-F238E27FC236}">
              <a16:creationId xmlns:a16="http://schemas.microsoft.com/office/drawing/2014/main" id="{0C992B95-2B83-45C3-A5DC-E57E7692DC14}"/>
            </a:ext>
          </a:extLst>
        </xdr:cNvPr>
        <xdr:cNvSpPr txBox="1"/>
      </xdr:nvSpPr>
      <xdr:spPr>
        <a:xfrm>
          <a:off x="55969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3208" name="TextBox 73">
          <a:extLst>
            <a:ext uri="{FF2B5EF4-FFF2-40B4-BE49-F238E27FC236}">
              <a16:creationId xmlns:a16="http://schemas.microsoft.com/office/drawing/2014/main" id="{6155607F-0AF4-4634-8B4D-80AB7793A45E}"/>
            </a:ext>
          </a:extLst>
        </xdr:cNvPr>
        <xdr:cNvSpPr txBox="1"/>
      </xdr:nvSpPr>
      <xdr:spPr>
        <a:xfrm>
          <a:off x="55969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3209" name="TextBox 73">
          <a:extLst>
            <a:ext uri="{FF2B5EF4-FFF2-40B4-BE49-F238E27FC236}">
              <a16:creationId xmlns:a16="http://schemas.microsoft.com/office/drawing/2014/main" id="{22EAA0C8-3C57-4D82-B916-EEF072B40997}"/>
            </a:ext>
          </a:extLst>
        </xdr:cNvPr>
        <xdr:cNvSpPr txBox="1"/>
      </xdr:nvSpPr>
      <xdr:spPr>
        <a:xfrm>
          <a:off x="55969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210" name="TextBox 73">
          <a:extLst>
            <a:ext uri="{FF2B5EF4-FFF2-40B4-BE49-F238E27FC236}">
              <a16:creationId xmlns:a16="http://schemas.microsoft.com/office/drawing/2014/main" id="{4C616CBD-7354-4C69-8AEA-1629AD1645AB}"/>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211" name="TextBox 73">
          <a:extLst>
            <a:ext uri="{FF2B5EF4-FFF2-40B4-BE49-F238E27FC236}">
              <a16:creationId xmlns:a16="http://schemas.microsoft.com/office/drawing/2014/main" id="{FF5A20DB-20F3-48EE-9FAB-9A4A3DAE375F}"/>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212" name="TextBox 73">
          <a:extLst>
            <a:ext uri="{FF2B5EF4-FFF2-40B4-BE49-F238E27FC236}">
              <a16:creationId xmlns:a16="http://schemas.microsoft.com/office/drawing/2014/main" id="{ADB7868E-3001-4927-AA5C-95D88EB81BA6}"/>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213" name="TextBox 73">
          <a:extLst>
            <a:ext uri="{FF2B5EF4-FFF2-40B4-BE49-F238E27FC236}">
              <a16:creationId xmlns:a16="http://schemas.microsoft.com/office/drawing/2014/main" id="{17D0CECB-30FF-466A-98C5-70A1E787D586}"/>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214" name="TextBox 73">
          <a:extLst>
            <a:ext uri="{FF2B5EF4-FFF2-40B4-BE49-F238E27FC236}">
              <a16:creationId xmlns:a16="http://schemas.microsoft.com/office/drawing/2014/main" id="{4C4E79F9-9959-4416-9A2D-60999429EC62}"/>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215" name="TextBox 73">
          <a:extLst>
            <a:ext uri="{FF2B5EF4-FFF2-40B4-BE49-F238E27FC236}">
              <a16:creationId xmlns:a16="http://schemas.microsoft.com/office/drawing/2014/main" id="{490C7D32-63B1-4AB3-8EB6-D81FD53D398C}"/>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216" name="TextBox 73">
          <a:extLst>
            <a:ext uri="{FF2B5EF4-FFF2-40B4-BE49-F238E27FC236}">
              <a16:creationId xmlns:a16="http://schemas.microsoft.com/office/drawing/2014/main" id="{7C260903-2AB3-4428-AD4A-8C9C4DBA6272}"/>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3217" name="TextBox 73">
          <a:extLst>
            <a:ext uri="{FF2B5EF4-FFF2-40B4-BE49-F238E27FC236}">
              <a16:creationId xmlns:a16="http://schemas.microsoft.com/office/drawing/2014/main" id="{94F923D2-78C4-4EC0-A273-2DA3F80AC127}"/>
            </a:ext>
          </a:extLst>
        </xdr:cNvPr>
        <xdr:cNvSpPr txBox="1"/>
      </xdr:nvSpPr>
      <xdr:spPr>
        <a:xfrm>
          <a:off x="55969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218" name="TextBox 73">
          <a:extLst>
            <a:ext uri="{FF2B5EF4-FFF2-40B4-BE49-F238E27FC236}">
              <a16:creationId xmlns:a16="http://schemas.microsoft.com/office/drawing/2014/main" id="{1B76F919-A5BF-4427-AD61-4EA597B96990}"/>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219" name="TextBox 73">
          <a:extLst>
            <a:ext uri="{FF2B5EF4-FFF2-40B4-BE49-F238E27FC236}">
              <a16:creationId xmlns:a16="http://schemas.microsoft.com/office/drawing/2014/main" id="{6DF0B62E-82E1-4B69-B972-032CB81F42ED}"/>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220" name="TextBox 73">
          <a:extLst>
            <a:ext uri="{FF2B5EF4-FFF2-40B4-BE49-F238E27FC236}">
              <a16:creationId xmlns:a16="http://schemas.microsoft.com/office/drawing/2014/main" id="{B4D65553-0803-44CD-8560-F686D54FD19E}"/>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221" name="TextBox 73">
          <a:extLst>
            <a:ext uri="{FF2B5EF4-FFF2-40B4-BE49-F238E27FC236}">
              <a16:creationId xmlns:a16="http://schemas.microsoft.com/office/drawing/2014/main" id="{F1898A12-9F45-472F-B067-73E4F9DF882F}"/>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222" name="TextBox 73">
          <a:extLst>
            <a:ext uri="{FF2B5EF4-FFF2-40B4-BE49-F238E27FC236}">
              <a16:creationId xmlns:a16="http://schemas.microsoft.com/office/drawing/2014/main" id="{67C2C831-4313-4D8B-9F08-B23E3E7C56EB}"/>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223" name="TextBox 73">
          <a:extLst>
            <a:ext uri="{FF2B5EF4-FFF2-40B4-BE49-F238E27FC236}">
              <a16:creationId xmlns:a16="http://schemas.microsoft.com/office/drawing/2014/main" id="{6B3F668F-5480-4370-9470-ED2BA63455D6}"/>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224" name="TextBox 73">
          <a:extLst>
            <a:ext uri="{FF2B5EF4-FFF2-40B4-BE49-F238E27FC236}">
              <a16:creationId xmlns:a16="http://schemas.microsoft.com/office/drawing/2014/main" id="{4990CEDD-DA64-404C-9173-651EFA77C713}"/>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3225" name="TextBox 73">
          <a:extLst>
            <a:ext uri="{FF2B5EF4-FFF2-40B4-BE49-F238E27FC236}">
              <a16:creationId xmlns:a16="http://schemas.microsoft.com/office/drawing/2014/main" id="{7FF9ED25-2F5F-4E38-8D79-4CDF34C0903F}"/>
            </a:ext>
          </a:extLst>
        </xdr:cNvPr>
        <xdr:cNvSpPr txBox="1"/>
      </xdr:nvSpPr>
      <xdr:spPr>
        <a:xfrm>
          <a:off x="55969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1268</xdr:row>
      <xdr:rowOff>102177</xdr:rowOff>
    </xdr:from>
    <xdr:ext cx="184731" cy="264560"/>
    <xdr:sp macro="" textlink="">
      <xdr:nvSpPr>
        <xdr:cNvPr id="3226" name="TextBox 3225">
          <a:extLst>
            <a:ext uri="{FF2B5EF4-FFF2-40B4-BE49-F238E27FC236}">
              <a16:creationId xmlns:a16="http://schemas.microsoft.com/office/drawing/2014/main" id="{6E64B6B9-4958-4F5F-80E9-94D537231EAF}"/>
            </a:ext>
          </a:extLst>
        </xdr:cNvPr>
        <xdr:cNvSpPr txBox="1"/>
      </xdr:nvSpPr>
      <xdr:spPr>
        <a:xfrm>
          <a:off x="4111003" y="8106796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1268</xdr:row>
      <xdr:rowOff>102177</xdr:rowOff>
    </xdr:from>
    <xdr:ext cx="184731" cy="264560"/>
    <xdr:sp macro="" textlink="">
      <xdr:nvSpPr>
        <xdr:cNvPr id="3227" name="TextBox 74">
          <a:extLst>
            <a:ext uri="{FF2B5EF4-FFF2-40B4-BE49-F238E27FC236}">
              <a16:creationId xmlns:a16="http://schemas.microsoft.com/office/drawing/2014/main" id="{7898D48B-7363-43EC-A2C7-7D30A013A22F}"/>
            </a:ext>
          </a:extLst>
        </xdr:cNvPr>
        <xdr:cNvSpPr txBox="1"/>
      </xdr:nvSpPr>
      <xdr:spPr>
        <a:xfrm>
          <a:off x="4111003" y="8106796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1268</xdr:row>
      <xdr:rowOff>102177</xdr:rowOff>
    </xdr:from>
    <xdr:ext cx="184731" cy="264560"/>
    <xdr:sp macro="" textlink="">
      <xdr:nvSpPr>
        <xdr:cNvPr id="3228" name="TextBox 75">
          <a:extLst>
            <a:ext uri="{FF2B5EF4-FFF2-40B4-BE49-F238E27FC236}">
              <a16:creationId xmlns:a16="http://schemas.microsoft.com/office/drawing/2014/main" id="{599F9D25-6614-4DA9-936A-0D5C6AD1BC75}"/>
            </a:ext>
          </a:extLst>
        </xdr:cNvPr>
        <xdr:cNvSpPr txBox="1"/>
      </xdr:nvSpPr>
      <xdr:spPr>
        <a:xfrm>
          <a:off x="4111003" y="8106796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1268</xdr:row>
      <xdr:rowOff>0</xdr:rowOff>
    </xdr:from>
    <xdr:ext cx="184731" cy="264560"/>
    <xdr:sp macro="" textlink="">
      <xdr:nvSpPr>
        <xdr:cNvPr id="3229" name="TextBox 73">
          <a:extLst>
            <a:ext uri="{FF2B5EF4-FFF2-40B4-BE49-F238E27FC236}">
              <a16:creationId xmlns:a16="http://schemas.microsoft.com/office/drawing/2014/main" id="{414A6261-8655-4544-9952-9A65093422B3}"/>
            </a:ext>
          </a:extLst>
        </xdr:cNvPr>
        <xdr:cNvSpPr txBox="1"/>
      </xdr:nvSpPr>
      <xdr:spPr>
        <a:xfrm>
          <a:off x="3987178" y="81057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1197</xdr:row>
      <xdr:rowOff>102177</xdr:rowOff>
    </xdr:from>
    <xdr:ext cx="184731" cy="264560"/>
    <xdr:sp macro="" textlink="">
      <xdr:nvSpPr>
        <xdr:cNvPr id="3230" name="TextBox 1">
          <a:extLst>
            <a:ext uri="{FF2B5EF4-FFF2-40B4-BE49-F238E27FC236}">
              <a16:creationId xmlns:a16="http://schemas.microsoft.com/office/drawing/2014/main" id="{738EFD7B-40BC-4558-8B7D-854D33D24BD4}"/>
            </a:ext>
          </a:extLst>
        </xdr:cNvPr>
        <xdr:cNvSpPr txBox="1"/>
      </xdr:nvSpPr>
      <xdr:spPr>
        <a:xfrm>
          <a:off x="4111003" y="791001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1197</xdr:row>
      <xdr:rowOff>102177</xdr:rowOff>
    </xdr:from>
    <xdr:ext cx="184731" cy="264560"/>
    <xdr:sp macro="" textlink="">
      <xdr:nvSpPr>
        <xdr:cNvPr id="3231" name="TextBox 74">
          <a:extLst>
            <a:ext uri="{FF2B5EF4-FFF2-40B4-BE49-F238E27FC236}">
              <a16:creationId xmlns:a16="http://schemas.microsoft.com/office/drawing/2014/main" id="{AD3C8BE1-209B-4D43-8630-4C51F5BBDD04}"/>
            </a:ext>
          </a:extLst>
        </xdr:cNvPr>
        <xdr:cNvSpPr txBox="1"/>
      </xdr:nvSpPr>
      <xdr:spPr>
        <a:xfrm>
          <a:off x="4111003" y="791001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1197</xdr:row>
      <xdr:rowOff>102177</xdr:rowOff>
    </xdr:from>
    <xdr:ext cx="184731" cy="264560"/>
    <xdr:sp macro="" textlink="">
      <xdr:nvSpPr>
        <xdr:cNvPr id="3232" name="TextBox 75">
          <a:extLst>
            <a:ext uri="{FF2B5EF4-FFF2-40B4-BE49-F238E27FC236}">
              <a16:creationId xmlns:a16="http://schemas.microsoft.com/office/drawing/2014/main" id="{E5A943F5-2A39-4EF8-BC78-B4F875675C06}"/>
            </a:ext>
          </a:extLst>
        </xdr:cNvPr>
        <xdr:cNvSpPr txBox="1"/>
      </xdr:nvSpPr>
      <xdr:spPr>
        <a:xfrm>
          <a:off x="4111003" y="791001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1198</xdr:row>
      <xdr:rowOff>102177</xdr:rowOff>
    </xdr:from>
    <xdr:ext cx="184731" cy="264560"/>
    <xdr:sp macro="" textlink="">
      <xdr:nvSpPr>
        <xdr:cNvPr id="3233" name="TextBox 1">
          <a:extLst>
            <a:ext uri="{FF2B5EF4-FFF2-40B4-BE49-F238E27FC236}">
              <a16:creationId xmlns:a16="http://schemas.microsoft.com/office/drawing/2014/main" id="{4EFAB044-E1FB-4D89-84F6-BC65C48FE836}"/>
            </a:ext>
          </a:extLst>
        </xdr:cNvPr>
        <xdr:cNvSpPr txBox="1"/>
      </xdr:nvSpPr>
      <xdr:spPr>
        <a:xfrm>
          <a:off x="4111003"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1198</xdr:row>
      <xdr:rowOff>102177</xdr:rowOff>
    </xdr:from>
    <xdr:ext cx="184731" cy="264560"/>
    <xdr:sp macro="" textlink="">
      <xdr:nvSpPr>
        <xdr:cNvPr id="3234" name="TextBox 74">
          <a:extLst>
            <a:ext uri="{FF2B5EF4-FFF2-40B4-BE49-F238E27FC236}">
              <a16:creationId xmlns:a16="http://schemas.microsoft.com/office/drawing/2014/main" id="{2799159A-4A61-457D-8CB8-A98A163F7CA3}"/>
            </a:ext>
          </a:extLst>
        </xdr:cNvPr>
        <xdr:cNvSpPr txBox="1"/>
      </xdr:nvSpPr>
      <xdr:spPr>
        <a:xfrm>
          <a:off x="4111003"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1198</xdr:row>
      <xdr:rowOff>102177</xdr:rowOff>
    </xdr:from>
    <xdr:ext cx="184731" cy="264560"/>
    <xdr:sp macro="" textlink="">
      <xdr:nvSpPr>
        <xdr:cNvPr id="3235" name="TextBox 75">
          <a:extLst>
            <a:ext uri="{FF2B5EF4-FFF2-40B4-BE49-F238E27FC236}">
              <a16:creationId xmlns:a16="http://schemas.microsoft.com/office/drawing/2014/main" id="{78C3BBB7-2D7F-4196-B881-83F00177E2D3}"/>
            </a:ext>
          </a:extLst>
        </xdr:cNvPr>
        <xdr:cNvSpPr txBox="1"/>
      </xdr:nvSpPr>
      <xdr:spPr>
        <a:xfrm>
          <a:off x="4111003"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3236" name="TextBox 1">
          <a:extLst>
            <a:ext uri="{FF2B5EF4-FFF2-40B4-BE49-F238E27FC236}">
              <a16:creationId xmlns:a16="http://schemas.microsoft.com/office/drawing/2014/main" id="{722F52C1-4354-4E53-A2E4-E35F4EEA8F34}"/>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3237" name="TextBox 74">
          <a:extLst>
            <a:ext uri="{FF2B5EF4-FFF2-40B4-BE49-F238E27FC236}">
              <a16:creationId xmlns:a16="http://schemas.microsoft.com/office/drawing/2014/main" id="{8C8E834C-521B-4024-8845-F2363DEC0B02}"/>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3238" name="TextBox 75">
          <a:extLst>
            <a:ext uri="{FF2B5EF4-FFF2-40B4-BE49-F238E27FC236}">
              <a16:creationId xmlns:a16="http://schemas.microsoft.com/office/drawing/2014/main" id="{0A6C678E-7DF8-4F2C-B0D2-4015C147F793}"/>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3239" name="TextBox 1">
          <a:extLst>
            <a:ext uri="{FF2B5EF4-FFF2-40B4-BE49-F238E27FC236}">
              <a16:creationId xmlns:a16="http://schemas.microsoft.com/office/drawing/2014/main" id="{2C8ACA35-7F61-4553-9AFA-7773A2C05685}"/>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3240" name="TextBox 74">
          <a:extLst>
            <a:ext uri="{FF2B5EF4-FFF2-40B4-BE49-F238E27FC236}">
              <a16:creationId xmlns:a16="http://schemas.microsoft.com/office/drawing/2014/main" id="{C23599D5-C1C9-4C5B-A100-42067ADAEE4A}"/>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3241" name="TextBox 75">
          <a:extLst>
            <a:ext uri="{FF2B5EF4-FFF2-40B4-BE49-F238E27FC236}">
              <a16:creationId xmlns:a16="http://schemas.microsoft.com/office/drawing/2014/main" id="{9558B902-2827-4886-9139-A10425821CF4}"/>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3242" name="TextBox 1">
          <a:extLst>
            <a:ext uri="{FF2B5EF4-FFF2-40B4-BE49-F238E27FC236}">
              <a16:creationId xmlns:a16="http://schemas.microsoft.com/office/drawing/2014/main" id="{DE1FC74D-4301-496E-B831-1C4F96BC8629}"/>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3243" name="TextBox 74">
          <a:extLst>
            <a:ext uri="{FF2B5EF4-FFF2-40B4-BE49-F238E27FC236}">
              <a16:creationId xmlns:a16="http://schemas.microsoft.com/office/drawing/2014/main" id="{8DF4F700-8E61-4CA6-8158-219373EFCC37}"/>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1199</xdr:row>
      <xdr:rowOff>0</xdr:rowOff>
    </xdr:from>
    <xdr:ext cx="184731" cy="264560"/>
    <xdr:sp macro="" textlink="">
      <xdr:nvSpPr>
        <xdr:cNvPr id="3244" name="TextBox 75">
          <a:extLst>
            <a:ext uri="{FF2B5EF4-FFF2-40B4-BE49-F238E27FC236}">
              <a16:creationId xmlns:a16="http://schemas.microsoft.com/office/drawing/2014/main" id="{9D864BDF-FFFE-40B4-8D0D-02A08605C257}"/>
            </a:ext>
          </a:extLst>
        </xdr:cNvPr>
        <xdr:cNvSpPr txBox="1"/>
      </xdr:nvSpPr>
      <xdr:spPr>
        <a:xfrm>
          <a:off x="4111003" y="7912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1200</xdr:row>
      <xdr:rowOff>0</xdr:rowOff>
    </xdr:from>
    <xdr:ext cx="184731" cy="264560"/>
    <xdr:sp macro="" textlink="">
      <xdr:nvSpPr>
        <xdr:cNvPr id="3245" name="TextBox 1">
          <a:extLst>
            <a:ext uri="{FF2B5EF4-FFF2-40B4-BE49-F238E27FC236}">
              <a16:creationId xmlns:a16="http://schemas.microsoft.com/office/drawing/2014/main" id="{9BD7FAB0-92E7-4050-9952-892F9B3EEC8D}"/>
            </a:ext>
          </a:extLst>
        </xdr:cNvPr>
        <xdr:cNvSpPr txBox="1"/>
      </xdr:nvSpPr>
      <xdr:spPr>
        <a:xfrm>
          <a:off x="4111003" y="79138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1200</xdr:row>
      <xdr:rowOff>0</xdr:rowOff>
    </xdr:from>
    <xdr:ext cx="184731" cy="264560"/>
    <xdr:sp macro="" textlink="">
      <xdr:nvSpPr>
        <xdr:cNvPr id="3246" name="TextBox 74">
          <a:extLst>
            <a:ext uri="{FF2B5EF4-FFF2-40B4-BE49-F238E27FC236}">
              <a16:creationId xmlns:a16="http://schemas.microsoft.com/office/drawing/2014/main" id="{B32027D3-AE59-4335-AE03-4606F72EDB7E}"/>
            </a:ext>
          </a:extLst>
        </xdr:cNvPr>
        <xdr:cNvSpPr txBox="1"/>
      </xdr:nvSpPr>
      <xdr:spPr>
        <a:xfrm>
          <a:off x="4111003" y="79138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1200</xdr:row>
      <xdr:rowOff>0</xdr:rowOff>
    </xdr:from>
    <xdr:ext cx="184731" cy="264560"/>
    <xdr:sp macro="" textlink="">
      <xdr:nvSpPr>
        <xdr:cNvPr id="3247" name="TextBox 75">
          <a:extLst>
            <a:ext uri="{FF2B5EF4-FFF2-40B4-BE49-F238E27FC236}">
              <a16:creationId xmlns:a16="http://schemas.microsoft.com/office/drawing/2014/main" id="{CF8C918E-2BA3-4381-ABE5-5E5421DF28FB}"/>
            </a:ext>
          </a:extLst>
        </xdr:cNvPr>
        <xdr:cNvSpPr txBox="1"/>
      </xdr:nvSpPr>
      <xdr:spPr>
        <a:xfrm>
          <a:off x="4111003" y="79138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3248" name="TextBox 1">
          <a:extLst>
            <a:ext uri="{FF2B5EF4-FFF2-40B4-BE49-F238E27FC236}">
              <a16:creationId xmlns:a16="http://schemas.microsoft.com/office/drawing/2014/main" id="{28104980-DC40-4306-BB3C-B8F9820BBA6D}"/>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1197</xdr:row>
      <xdr:rowOff>0</xdr:rowOff>
    </xdr:from>
    <xdr:ext cx="184731" cy="264560"/>
    <xdr:sp macro="" textlink="">
      <xdr:nvSpPr>
        <xdr:cNvPr id="3249" name="TextBox 73">
          <a:extLst>
            <a:ext uri="{FF2B5EF4-FFF2-40B4-BE49-F238E27FC236}">
              <a16:creationId xmlns:a16="http://schemas.microsoft.com/office/drawing/2014/main" id="{D39AD32D-ED2F-46AB-9442-FEDB134F73C8}"/>
            </a:ext>
          </a:extLst>
        </xdr:cNvPr>
        <xdr:cNvSpPr txBox="1"/>
      </xdr:nvSpPr>
      <xdr:spPr>
        <a:xfrm>
          <a:off x="3987178" y="79089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3250" name="TextBox 74">
          <a:extLst>
            <a:ext uri="{FF2B5EF4-FFF2-40B4-BE49-F238E27FC236}">
              <a16:creationId xmlns:a16="http://schemas.microsoft.com/office/drawing/2014/main" id="{282400EE-C35F-4C7D-ADE3-259AEEAE49D0}"/>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3251" name="TextBox 75">
          <a:extLst>
            <a:ext uri="{FF2B5EF4-FFF2-40B4-BE49-F238E27FC236}">
              <a16:creationId xmlns:a16="http://schemas.microsoft.com/office/drawing/2014/main" id="{F53D2EE7-C201-4BFF-839E-A620BCE2C0EF}"/>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3252" name="TextBox 1">
          <a:extLst>
            <a:ext uri="{FF2B5EF4-FFF2-40B4-BE49-F238E27FC236}">
              <a16:creationId xmlns:a16="http://schemas.microsoft.com/office/drawing/2014/main" id="{44EA0F34-1973-4983-B7A3-C0A0B1723157}"/>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3253" name="TextBox 74">
          <a:extLst>
            <a:ext uri="{FF2B5EF4-FFF2-40B4-BE49-F238E27FC236}">
              <a16:creationId xmlns:a16="http://schemas.microsoft.com/office/drawing/2014/main" id="{50A26CE2-DD14-4DF3-A8A6-40B7185C9EEF}"/>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3254" name="TextBox 75">
          <a:extLst>
            <a:ext uri="{FF2B5EF4-FFF2-40B4-BE49-F238E27FC236}">
              <a16:creationId xmlns:a16="http://schemas.microsoft.com/office/drawing/2014/main" id="{804F91BA-AC6A-4BA0-AB1D-EAB487A075EC}"/>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3255" name="TextBox 1">
          <a:extLst>
            <a:ext uri="{FF2B5EF4-FFF2-40B4-BE49-F238E27FC236}">
              <a16:creationId xmlns:a16="http://schemas.microsoft.com/office/drawing/2014/main" id="{2E2298FF-FA35-446D-BAD5-54079858F132}"/>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3256" name="TextBox 74">
          <a:extLst>
            <a:ext uri="{FF2B5EF4-FFF2-40B4-BE49-F238E27FC236}">
              <a16:creationId xmlns:a16="http://schemas.microsoft.com/office/drawing/2014/main" id="{69B6DDA2-03B8-434C-95D3-88D75BCC193F}"/>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1198</xdr:row>
      <xdr:rowOff>102177</xdr:rowOff>
    </xdr:from>
    <xdr:ext cx="184731" cy="264560"/>
    <xdr:sp macro="" textlink="">
      <xdr:nvSpPr>
        <xdr:cNvPr id="3257" name="TextBox 75">
          <a:extLst>
            <a:ext uri="{FF2B5EF4-FFF2-40B4-BE49-F238E27FC236}">
              <a16:creationId xmlns:a16="http://schemas.microsoft.com/office/drawing/2014/main" id="{2D65C7BA-A2EC-42DC-BC82-0ABD5276D369}"/>
            </a:ext>
          </a:extLst>
        </xdr:cNvPr>
        <xdr:cNvSpPr txBox="1"/>
      </xdr:nvSpPr>
      <xdr:spPr>
        <a:xfrm>
          <a:off x="3987178" y="791162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1204</xdr:row>
      <xdr:rowOff>102177</xdr:rowOff>
    </xdr:from>
    <xdr:ext cx="184731" cy="264560"/>
    <xdr:sp macro="" textlink="">
      <xdr:nvSpPr>
        <xdr:cNvPr id="3258" name="TextBox 1">
          <a:extLst>
            <a:ext uri="{FF2B5EF4-FFF2-40B4-BE49-F238E27FC236}">
              <a16:creationId xmlns:a16="http://schemas.microsoft.com/office/drawing/2014/main" id="{2EC0C538-1396-43E7-9F08-81BA17702BEC}"/>
            </a:ext>
          </a:extLst>
        </xdr:cNvPr>
        <xdr:cNvSpPr txBox="1"/>
      </xdr:nvSpPr>
      <xdr:spPr>
        <a:xfrm>
          <a:off x="4111003"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1204</xdr:row>
      <xdr:rowOff>102177</xdr:rowOff>
    </xdr:from>
    <xdr:ext cx="184731" cy="264560"/>
    <xdr:sp macro="" textlink="">
      <xdr:nvSpPr>
        <xdr:cNvPr id="3259" name="TextBox 74">
          <a:extLst>
            <a:ext uri="{FF2B5EF4-FFF2-40B4-BE49-F238E27FC236}">
              <a16:creationId xmlns:a16="http://schemas.microsoft.com/office/drawing/2014/main" id="{F5810B59-746A-44A5-9C72-E01A78A44E7B}"/>
            </a:ext>
          </a:extLst>
        </xdr:cNvPr>
        <xdr:cNvSpPr txBox="1"/>
      </xdr:nvSpPr>
      <xdr:spPr>
        <a:xfrm>
          <a:off x="4111003"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1204</xdr:row>
      <xdr:rowOff>102177</xdr:rowOff>
    </xdr:from>
    <xdr:ext cx="184731" cy="264560"/>
    <xdr:sp macro="" textlink="">
      <xdr:nvSpPr>
        <xdr:cNvPr id="3260" name="TextBox 75">
          <a:extLst>
            <a:ext uri="{FF2B5EF4-FFF2-40B4-BE49-F238E27FC236}">
              <a16:creationId xmlns:a16="http://schemas.microsoft.com/office/drawing/2014/main" id="{E78FA4F3-6503-4093-8A2E-AB59984D1716}"/>
            </a:ext>
          </a:extLst>
        </xdr:cNvPr>
        <xdr:cNvSpPr txBox="1"/>
      </xdr:nvSpPr>
      <xdr:spPr>
        <a:xfrm>
          <a:off x="4111003"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61" name="TextBox 1">
          <a:extLst>
            <a:ext uri="{FF2B5EF4-FFF2-40B4-BE49-F238E27FC236}">
              <a16:creationId xmlns:a16="http://schemas.microsoft.com/office/drawing/2014/main" id="{8E68FBED-D208-4668-9764-BAD77D9B1E7E}"/>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62" name="TextBox 74">
          <a:extLst>
            <a:ext uri="{FF2B5EF4-FFF2-40B4-BE49-F238E27FC236}">
              <a16:creationId xmlns:a16="http://schemas.microsoft.com/office/drawing/2014/main" id="{86FA2AF6-F405-4C1C-B74C-422C923B0DA2}"/>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63" name="TextBox 75">
          <a:extLst>
            <a:ext uri="{FF2B5EF4-FFF2-40B4-BE49-F238E27FC236}">
              <a16:creationId xmlns:a16="http://schemas.microsoft.com/office/drawing/2014/main" id="{1F5F0B09-905A-4008-B0C8-1E357FA74415}"/>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64" name="TextBox 1">
          <a:extLst>
            <a:ext uri="{FF2B5EF4-FFF2-40B4-BE49-F238E27FC236}">
              <a16:creationId xmlns:a16="http://schemas.microsoft.com/office/drawing/2014/main" id="{B73F9EC1-1E31-4607-80F7-02263A8CBDC2}"/>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65" name="TextBox 74">
          <a:extLst>
            <a:ext uri="{FF2B5EF4-FFF2-40B4-BE49-F238E27FC236}">
              <a16:creationId xmlns:a16="http://schemas.microsoft.com/office/drawing/2014/main" id="{C55A0110-5DCF-4308-B474-3318306CC423}"/>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66" name="TextBox 75">
          <a:extLst>
            <a:ext uri="{FF2B5EF4-FFF2-40B4-BE49-F238E27FC236}">
              <a16:creationId xmlns:a16="http://schemas.microsoft.com/office/drawing/2014/main" id="{5644C9A6-3C66-4050-BAF6-C7F8DB8EFBF3}"/>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3267" name="TextBox 1">
          <a:extLst>
            <a:ext uri="{FF2B5EF4-FFF2-40B4-BE49-F238E27FC236}">
              <a16:creationId xmlns:a16="http://schemas.microsoft.com/office/drawing/2014/main" id="{90337476-A72B-42F3-954A-C05FD30DFFF0}"/>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3268" name="TextBox 74">
          <a:extLst>
            <a:ext uri="{FF2B5EF4-FFF2-40B4-BE49-F238E27FC236}">
              <a16:creationId xmlns:a16="http://schemas.microsoft.com/office/drawing/2014/main" id="{D6E398AB-84C9-4EE1-A364-9C314634CACA}"/>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3269" name="TextBox 75">
          <a:extLst>
            <a:ext uri="{FF2B5EF4-FFF2-40B4-BE49-F238E27FC236}">
              <a16:creationId xmlns:a16="http://schemas.microsoft.com/office/drawing/2014/main" id="{E1A74DF2-221C-4F6D-9CE0-B826BCED82EA}"/>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3270" name="TextBox 1">
          <a:extLst>
            <a:ext uri="{FF2B5EF4-FFF2-40B4-BE49-F238E27FC236}">
              <a16:creationId xmlns:a16="http://schemas.microsoft.com/office/drawing/2014/main" id="{EEC3F3C2-1DC0-46B9-854C-AFCF4A744F9E}"/>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3271" name="TextBox 74">
          <a:extLst>
            <a:ext uri="{FF2B5EF4-FFF2-40B4-BE49-F238E27FC236}">
              <a16:creationId xmlns:a16="http://schemas.microsoft.com/office/drawing/2014/main" id="{BC1A27AA-7FF3-4535-AB02-6919211BF2F0}"/>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3272" name="TextBox 75">
          <a:extLst>
            <a:ext uri="{FF2B5EF4-FFF2-40B4-BE49-F238E27FC236}">
              <a16:creationId xmlns:a16="http://schemas.microsoft.com/office/drawing/2014/main" id="{9F5035EF-3F71-4DE7-8E01-FEA44BA6A2A2}"/>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3273" name="TextBox 1">
          <a:extLst>
            <a:ext uri="{FF2B5EF4-FFF2-40B4-BE49-F238E27FC236}">
              <a16:creationId xmlns:a16="http://schemas.microsoft.com/office/drawing/2014/main" id="{BCD0DE97-1B3F-4177-83B8-A9A760A93359}"/>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3274" name="TextBox 74">
          <a:extLst>
            <a:ext uri="{FF2B5EF4-FFF2-40B4-BE49-F238E27FC236}">
              <a16:creationId xmlns:a16="http://schemas.microsoft.com/office/drawing/2014/main" id="{AD6FD50E-25DA-4253-9973-E882B697488C}"/>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1204</xdr:row>
      <xdr:rowOff>102177</xdr:rowOff>
    </xdr:from>
    <xdr:ext cx="184731" cy="264560"/>
    <xdr:sp macro="" textlink="">
      <xdr:nvSpPr>
        <xdr:cNvPr id="3275" name="TextBox 75">
          <a:extLst>
            <a:ext uri="{FF2B5EF4-FFF2-40B4-BE49-F238E27FC236}">
              <a16:creationId xmlns:a16="http://schemas.microsoft.com/office/drawing/2014/main" id="{EFD31A55-DAA4-4C09-A9B5-0A86AD7DB96A}"/>
            </a:ext>
          </a:extLst>
        </xdr:cNvPr>
        <xdr:cNvSpPr txBox="1"/>
      </xdr:nvSpPr>
      <xdr:spPr>
        <a:xfrm>
          <a:off x="3987178" y="792296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76" name="TextBox 1">
          <a:extLst>
            <a:ext uri="{FF2B5EF4-FFF2-40B4-BE49-F238E27FC236}">
              <a16:creationId xmlns:a16="http://schemas.microsoft.com/office/drawing/2014/main" id="{CA66C1E2-EA4D-4DBD-B200-F1C03CF75AE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77" name="TextBox 74">
          <a:extLst>
            <a:ext uri="{FF2B5EF4-FFF2-40B4-BE49-F238E27FC236}">
              <a16:creationId xmlns:a16="http://schemas.microsoft.com/office/drawing/2014/main" id="{93705F20-A645-4D10-98FD-BEB7F3019DF6}"/>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78" name="TextBox 75">
          <a:extLst>
            <a:ext uri="{FF2B5EF4-FFF2-40B4-BE49-F238E27FC236}">
              <a16:creationId xmlns:a16="http://schemas.microsoft.com/office/drawing/2014/main" id="{F5029210-2588-43C5-9B79-D390BF52178E}"/>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79" name="TextBox 1">
          <a:extLst>
            <a:ext uri="{FF2B5EF4-FFF2-40B4-BE49-F238E27FC236}">
              <a16:creationId xmlns:a16="http://schemas.microsoft.com/office/drawing/2014/main" id="{1D3528E9-917B-411B-849A-2308B34EED97}"/>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80" name="TextBox 74">
          <a:extLst>
            <a:ext uri="{FF2B5EF4-FFF2-40B4-BE49-F238E27FC236}">
              <a16:creationId xmlns:a16="http://schemas.microsoft.com/office/drawing/2014/main" id="{AB77DAD2-EAFD-4B1F-BA9D-CD5B62774451}"/>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81" name="TextBox 75">
          <a:extLst>
            <a:ext uri="{FF2B5EF4-FFF2-40B4-BE49-F238E27FC236}">
              <a16:creationId xmlns:a16="http://schemas.microsoft.com/office/drawing/2014/main" id="{45083D63-4C19-4DA1-AAC3-4F5B56F5BAC4}"/>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82" name="TextBox 1">
          <a:extLst>
            <a:ext uri="{FF2B5EF4-FFF2-40B4-BE49-F238E27FC236}">
              <a16:creationId xmlns:a16="http://schemas.microsoft.com/office/drawing/2014/main" id="{DAABFCAC-71E8-4CF3-871B-A9ECF1BB699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83" name="TextBox 74">
          <a:extLst>
            <a:ext uri="{FF2B5EF4-FFF2-40B4-BE49-F238E27FC236}">
              <a16:creationId xmlns:a16="http://schemas.microsoft.com/office/drawing/2014/main" id="{4E9DAC6F-D359-4637-970F-A9714DBF2CE0}"/>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84" name="TextBox 75">
          <a:extLst>
            <a:ext uri="{FF2B5EF4-FFF2-40B4-BE49-F238E27FC236}">
              <a16:creationId xmlns:a16="http://schemas.microsoft.com/office/drawing/2014/main" id="{998216DE-7E5B-4EA8-B0DF-854AE573D310}"/>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85" name="TextBox 1">
          <a:extLst>
            <a:ext uri="{FF2B5EF4-FFF2-40B4-BE49-F238E27FC236}">
              <a16:creationId xmlns:a16="http://schemas.microsoft.com/office/drawing/2014/main" id="{E1A1E83D-BD81-4BAE-A200-2C3E792F2F35}"/>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86" name="TextBox 74">
          <a:extLst>
            <a:ext uri="{FF2B5EF4-FFF2-40B4-BE49-F238E27FC236}">
              <a16:creationId xmlns:a16="http://schemas.microsoft.com/office/drawing/2014/main" id="{A3FE25C7-84F7-474C-9DB8-FE447674235C}"/>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87" name="TextBox 75">
          <a:extLst>
            <a:ext uri="{FF2B5EF4-FFF2-40B4-BE49-F238E27FC236}">
              <a16:creationId xmlns:a16="http://schemas.microsoft.com/office/drawing/2014/main" id="{9A246A7D-A0A5-489D-BEA4-B59E57CD0F44}"/>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88" name="TextBox 1">
          <a:extLst>
            <a:ext uri="{FF2B5EF4-FFF2-40B4-BE49-F238E27FC236}">
              <a16:creationId xmlns:a16="http://schemas.microsoft.com/office/drawing/2014/main" id="{A97963CF-DE3C-4FD8-871B-82443C556101}"/>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89" name="TextBox 74">
          <a:extLst>
            <a:ext uri="{FF2B5EF4-FFF2-40B4-BE49-F238E27FC236}">
              <a16:creationId xmlns:a16="http://schemas.microsoft.com/office/drawing/2014/main" id="{FA65E64C-BA5B-4041-9D6D-9D9C5AF4F8B8}"/>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90" name="TextBox 75">
          <a:extLst>
            <a:ext uri="{FF2B5EF4-FFF2-40B4-BE49-F238E27FC236}">
              <a16:creationId xmlns:a16="http://schemas.microsoft.com/office/drawing/2014/main" id="{C073DE1B-AD65-4784-B13B-AD3BB5FBB23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91" name="TextBox 1">
          <a:extLst>
            <a:ext uri="{FF2B5EF4-FFF2-40B4-BE49-F238E27FC236}">
              <a16:creationId xmlns:a16="http://schemas.microsoft.com/office/drawing/2014/main" id="{DF18FBD8-C5BD-4AFA-9A15-E13E6AF471E8}"/>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92" name="TextBox 74">
          <a:extLst>
            <a:ext uri="{FF2B5EF4-FFF2-40B4-BE49-F238E27FC236}">
              <a16:creationId xmlns:a16="http://schemas.microsoft.com/office/drawing/2014/main" id="{BCB2908E-0E79-4E91-9A68-CBF68BA576C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293" name="TextBox 75">
          <a:extLst>
            <a:ext uri="{FF2B5EF4-FFF2-40B4-BE49-F238E27FC236}">
              <a16:creationId xmlns:a16="http://schemas.microsoft.com/office/drawing/2014/main" id="{ED273AEA-AC46-4511-A47C-776A0F46D4F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294" name="TextBox 1">
          <a:extLst>
            <a:ext uri="{FF2B5EF4-FFF2-40B4-BE49-F238E27FC236}">
              <a16:creationId xmlns:a16="http://schemas.microsoft.com/office/drawing/2014/main" id="{3B25673C-4902-4E53-80B4-F88019EA21F6}"/>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295" name="TextBox 73">
          <a:extLst>
            <a:ext uri="{FF2B5EF4-FFF2-40B4-BE49-F238E27FC236}">
              <a16:creationId xmlns:a16="http://schemas.microsoft.com/office/drawing/2014/main" id="{579CA7D4-E037-4766-8F51-EF41C3E98A59}"/>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296" name="TextBox 74">
          <a:extLst>
            <a:ext uri="{FF2B5EF4-FFF2-40B4-BE49-F238E27FC236}">
              <a16:creationId xmlns:a16="http://schemas.microsoft.com/office/drawing/2014/main" id="{A35185E3-6749-4AE4-B68E-371D4E19F5C8}"/>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297" name="TextBox 75">
          <a:extLst>
            <a:ext uri="{FF2B5EF4-FFF2-40B4-BE49-F238E27FC236}">
              <a16:creationId xmlns:a16="http://schemas.microsoft.com/office/drawing/2014/main" id="{91D56F93-0235-4FA0-92DB-F6FB90F90565}"/>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298" name="TextBox 1">
          <a:extLst>
            <a:ext uri="{FF2B5EF4-FFF2-40B4-BE49-F238E27FC236}">
              <a16:creationId xmlns:a16="http://schemas.microsoft.com/office/drawing/2014/main" id="{F3C47B95-0D03-489A-AAFE-FAD3F06330AD}"/>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299" name="TextBox 74">
          <a:extLst>
            <a:ext uri="{FF2B5EF4-FFF2-40B4-BE49-F238E27FC236}">
              <a16:creationId xmlns:a16="http://schemas.microsoft.com/office/drawing/2014/main" id="{01A699E2-110E-458B-9B7E-3D2F01D4027D}"/>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00" name="TextBox 75">
          <a:extLst>
            <a:ext uri="{FF2B5EF4-FFF2-40B4-BE49-F238E27FC236}">
              <a16:creationId xmlns:a16="http://schemas.microsoft.com/office/drawing/2014/main" id="{3769EA76-00E2-42AF-98AB-B10FB8756F16}"/>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01" name="TextBox 1">
          <a:extLst>
            <a:ext uri="{FF2B5EF4-FFF2-40B4-BE49-F238E27FC236}">
              <a16:creationId xmlns:a16="http://schemas.microsoft.com/office/drawing/2014/main" id="{85BFF51A-1F82-49CA-B986-4DF1C840F79D}"/>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02" name="TextBox 74">
          <a:extLst>
            <a:ext uri="{FF2B5EF4-FFF2-40B4-BE49-F238E27FC236}">
              <a16:creationId xmlns:a16="http://schemas.microsoft.com/office/drawing/2014/main" id="{319AE698-493D-4D06-8FE1-BF36C524B864}"/>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03" name="TextBox 75">
          <a:extLst>
            <a:ext uri="{FF2B5EF4-FFF2-40B4-BE49-F238E27FC236}">
              <a16:creationId xmlns:a16="http://schemas.microsoft.com/office/drawing/2014/main" id="{C36CF299-1AF9-47E6-923A-72EAD35ACE86}"/>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04" name="TextBox 1">
          <a:extLst>
            <a:ext uri="{FF2B5EF4-FFF2-40B4-BE49-F238E27FC236}">
              <a16:creationId xmlns:a16="http://schemas.microsoft.com/office/drawing/2014/main" id="{C250CECA-2CA4-4904-8B00-273C1E14A9B5}"/>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05" name="TextBox 74">
          <a:extLst>
            <a:ext uri="{FF2B5EF4-FFF2-40B4-BE49-F238E27FC236}">
              <a16:creationId xmlns:a16="http://schemas.microsoft.com/office/drawing/2014/main" id="{0AC94C8B-1C9E-4ABB-8FA5-1C3F7F4B3A72}"/>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06" name="TextBox 75">
          <a:extLst>
            <a:ext uri="{FF2B5EF4-FFF2-40B4-BE49-F238E27FC236}">
              <a16:creationId xmlns:a16="http://schemas.microsoft.com/office/drawing/2014/main" id="{9529AF87-91E7-4BC8-9409-2BA65F0DC5D9}"/>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07" name="TextBox 1">
          <a:extLst>
            <a:ext uri="{FF2B5EF4-FFF2-40B4-BE49-F238E27FC236}">
              <a16:creationId xmlns:a16="http://schemas.microsoft.com/office/drawing/2014/main" id="{647D4CAC-54F6-49A8-B79D-AFD3F049DB9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08" name="TextBox 74">
          <a:extLst>
            <a:ext uri="{FF2B5EF4-FFF2-40B4-BE49-F238E27FC236}">
              <a16:creationId xmlns:a16="http://schemas.microsoft.com/office/drawing/2014/main" id="{388CDBD8-2B85-4BF5-84DE-0E4D8A8D6787}"/>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09" name="TextBox 75">
          <a:extLst>
            <a:ext uri="{FF2B5EF4-FFF2-40B4-BE49-F238E27FC236}">
              <a16:creationId xmlns:a16="http://schemas.microsoft.com/office/drawing/2014/main" id="{54261EC1-9AEA-4031-B2DE-73877D2313A7}"/>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10" name="TextBox 1">
          <a:extLst>
            <a:ext uri="{FF2B5EF4-FFF2-40B4-BE49-F238E27FC236}">
              <a16:creationId xmlns:a16="http://schemas.microsoft.com/office/drawing/2014/main" id="{A0725477-2AFC-45A3-98A1-AB01B68C893D}"/>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11" name="TextBox 74">
          <a:extLst>
            <a:ext uri="{FF2B5EF4-FFF2-40B4-BE49-F238E27FC236}">
              <a16:creationId xmlns:a16="http://schemas.microsoft.com/office/drawing/2014/main" id="{98820A0F-FB72-4638-9955-977C1720E1F4}"/>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12" name="TextBox 75">
          <a:extLst>
            <a:ext uri="{FF2B5EF4-FFF2-40B4-BE49-F238E27FC236}">
              <a16:creationId xmlns:a16="http://schemas.microsoft.com/office/drawing/2014/main" id="{61ACCA06-50D2-40A9-B694-A205AF6DE392}"/>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13" name="TextBox 1">
          <a:extLst>
            <a:ext uri="{FF2B5EF4-FFF2-40B4-BE49-F238E27FC236}">
              <a16:creationId xmlns:a16="http://schemas.microsoft.com/office/drawing/2014/main" id="{029CB2FD-66C3-47DB-B4A5-6A83AD8E0897}"/>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14" name="TextBox 74">
          <a:extLst>
            <a:ext uri="{FF2B5EF4-FFF2-40B4-BE49-F238E27FC236}">
              <a16:creationId xmlns:a16="http://schemas.microsoft.com/office/drawing/2014/main" id="{12802821-C463-459C-A69F-059DD8D0D345}"/>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15" name="TextBox 75">
          <a:extLst>
            <a:ext uri="{FF2B5EF4-FFF2-40B4-BE49-F238E27FC236}">
              <a16:creationId xmlns:a16="http://schemas.microsoft.com/office/drawing/2014/main" id="{38342BF8-D6A7-48FE-8A12-7AD6F6A71CA9}"/>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16" name="TextBox 1">
          <a:extLst>
            <a:ext uri="{FF2B5EF4-FFF2-40B4-BE49-F238E27FC236}">
              <a16:creationId xmlns:a16="http://schemas.microsoft.com/office/drawing/2014/main" id="{1447D5D8-6E64-4B0E-B30E-47BEDCFC6D18}"/>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17" name="TextBox 74">
          <a:extLst>
            <a:ext uri="{FF2B5EF4-FFF2-40B4-BE49-F238E27FC236}">
              <a16:creationId xmlns:a16="http://schemas.microsoft.com/office/drawing/2014/main" id="{416C1194-8242-4A98-9A4F-764E4521628D}"/>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18" name="TextBox 75">
          <a:extLst>
            <a:ext uri="{FF2B5EF4-FFF2-40B4-BE49-F238E27FC236}">
              <a16:creationId xmlns:a16="http://schemas.microsoft.com/office/drawing/2014/main" id="{D9D2B14F-9DA9-4764-B269-A1554EF32FC2}"/>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19" name="TextBox 1">
          <a:extLst>
            <a:ext uri="{FF2B5EF4-FFF2-40B4-BE49-F238E27FC236}">
              <a16:creationId xmlns:a16="http://schemas.microsoft.com/office/drawing/2014/main" id="{717CC215-D8C5-4E0F-BC22-302BC0940C67}"/>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20" name="TextBox 74">
          <a:extLst>
            <a:ext uri="{FF2B5EF4-FFF2-40B4-BE49-F238E27FC236}">
              <a16:creationId xmlns:a16="http://schemas.microsoft.com/office/drawing/2014/main" id="{81E1E04E-80A5-483F-90B7-012E7E272EAA}"/>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21" name="TextBox 75">
          <a:extLst>
            <a:ext uri="{FF2B5EF4-FFF2-40B4-BE49-F238E27FC236}">
              <a16:creationId xmlns:a16="http://schemas.microsoft.com/office/drawing/2014/main" id="{06FF31A0-111E-4D35-B687-EED3D671DBDA}"/>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1203</xdr:row>
      <xdr:rowOff>102177</xdr:rowOff>
    </xdr:from>
    <xdr:ext cx="184731" cy="264560"/>
    <xdr:sp macro="" textlink="">
      <xdr:nvSpPr>
        <xdr:cNvPr id="3322" name="TextBox 1">
          <a:extLst>
            <a:ext uri="{FF2B5EF4-FFF2-40B4-BE49-F238E27FC236}">
              <a16:creationId xmlns:a16="http://schemas.microsoft.com/office/drawing/2014/main" id="{942D07DE-C5C3-4528-933A-66EA8875CB49}"/>
            </a:ext>
          </a:extLst>
        </xdr:cNvPr>
        <xdr:cNvSpPr txBox="1"/>
      </xdr:nvSpPr>
      <xdr:spPr>
        <a:xfrm>
          <a:off x="4111003" y="7921345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1203</xdr:row>
      <xdr:rowOff>102177</xdr:rowOff>
    </xdr:from>
    <xdr:ext cx="184731" cy="264560"/>
    <xdr:sp macro="" textlink="">
      <xdr:nvSpPr>
        <xdr:cNvPr id="3323" name="TextBox 74">
          <a:extLst>
            <a:ext uri="{FF2B5EF4-FFF2-40B4-BE49-F238E27FC236}">
              <a16:creationId xmlns:a16="http://schemas.microsoft.com/office/drawing/2014/main" id="{0B3474D8-E72B-420B-86FB-2E05E5E28C14}"/>
            </a:ext>
          </a:extLst>
        </xdr:cNvPr>
        <xdr:cNvSpPr txBox="1"/>
      </xdr:nvSpPr>
      <xdr:spPr>
        <a:xfrm>
          <a:off x="4111003" y="7921345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1203</xdr:row>
      <xdr:rowOff>102177</xdr:rowOff>
    </xdr:from>
    <xdr:ext cx="184731" cy="264560"/>
    <xdr:sp macro="" textlink="">
      <xdr:nvSpPr>
        <xdr:cNvPr id="3324" name="TextBox 75">
          <a:extLst>
            <a:ext uri="{FF2B5EF4-FFF2-40B4-BE49-F238E27FC236}">
              <a16:creationId xmlns:a16="http://schemas.microsoft.com/office/drawing/2014/main" id="{B392DE02-7620-42CA-A9F6-525874410CB3}"/>
            </a:ext>
          </a:extLst>
        </xdr:cNvPr>
        <xdr:cNvSpPr txBox="1"/>
      </xdr:nvSpPr>
      <xdr:spPr>
        <a:xfrm>
          <a:off x="4111003" y="7921345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1203</xdr:row>
      <xdr:rowOff>0</xdr:rowOff>
    </xdr:from>
    <xdr:ext cx="184731" cy="264560"/>
    <xdr:sp macro="" textlink="">
      <xdr:nvSpPr>
        <xdr:cNvPr id="3325" name="TextBox 73">
          <a:extLst>
            <a:ext uri="{FF2B5EF4-FFF2-40B4-BE49-F238E27FC236}">
              <a16:creationId xmlns:a16="http://schemas.microsoft.com/office/drawing/2014/main" id="{88C97E69-007D-40FD-8BE7-025E89AC6AC8}"/>
            </a:ext>
          </a:extLst>
        </xdr:cNvPr>
        <xdr:cNvSpPr txBox="1"/>
      </xdr:nvSpPr>
      <xdr:spPr>
        <a:xfrm>
          <a:off x="3987178" y="79203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26" name="TextBox 1">
          <a:extLst>
            <a:ext uri="{FF2B5EF4-FFF2-40B4-BE49-F238E27FC236}">
              <a16:creationId xmlns:a16="http://schemas.microsoft.com/office/drawing/2014/main" id="{E37EA114-4BF8-41D1-B833-977AF537ADEC}"/>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27" name="TextBox 74">
          <a:extLst>
            <a:ext uri="{FF2B5EF4-FFF2-40B4-BE49-F238E27FC236}">
              <a16:creationId xmlns:a16="http://schemas.microsoft.com/office/drawing/2014/main" id="{173DF669-FDA6-4DEF-9252-C100B74ED0A5}"/>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28" name="TextBox 75">
          <a:extLst>
            <a:ext uri="{FF2B5EF4-FFF2-40B4-BE49-F238E27FC236}">
              <a16:creationId xmlns:a16="http://schemas.microsoft.com/office/drawing/2014/main" id="{742F7D5F-E918-43C9-8F4D-18DFC03D7D26}"/>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29" name="TextBox 73">
          <a:extLst>
            <a:ext uri="{FF2B5EF4-FFF2-40B4-BE49-F238E27FC236}">
              <a16:creationId xmlns:a16="http://schemas.microsoft.com/office/drawing/2014/main" id="{B972DEC5-60A1-4DD8-81F4-C78EFFA4B646}"/>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30" name="TextBox 1">
          <a:extLst>
            <a:ext uri="{FF2B5EF4-FFF2-40B4-BE49-F238E27FC236}">
              <a16:creationId xmlns:a16="http://schemas.microsoft.com/office/drawing/2014/main" id="{7F6A695A-555F-4F52-82CC-CA0BDAC803CF}"/>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31" name="TextBox 74">
          <a:extLst>
            <a:ext uri="{FF2B5EF4-FFF2-40B4-BE49-F238E27FC236}">
              <a16:creationId xmlns:a16="http://schemas.microsoft.com/office/drawing/2014/main" id="{7E7F509F-1D92-4068-8A34-5A82ADC2E0A9}"/>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32" name="TextBox 75">
          <a:extLst>
            <a:ext uri="{FF2B5EF4-FFF2-40B4-BE49-F238E27FC236}">
              <a16:creationId xmlns:a16="http://schemas.microsoft.com/office/drawing/2014/main" id="{CE431E42-E9A3-4339-930B-7FD3877D571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33" name="TextBox 1">
          <a:extLst>
            <a:ext uri="{FF2B5EF4-FFF2-40B4-BE49-F238E27FC236}">
              <a16:creationId xmlns:a16="http://schemas.microsoft.com/office/drawing/2014/main" id="{B4E6DF3C-7D1B-4ED0-ABEF-183489AA362D}"/>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34" name="TextBox 74">
          <a:extLst>
            <a:ext uri="{FF2B5EF4-FFF2-40B4-BE49-F238E27FC236}">
              <a16:creationId xmlns:a16="http://schemas.microsoft.com/office/drawing/2014/main" id="{3314A0B9-9445-452D-9C54-42682DD651E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35" name="TextBox 75">
          <a:extLst>
            <a:ext uri="{FF2B5EF4-FFF2-40B4-BE49-F238E27FC236}">
              <a16:creationId xmlns:a16="http://schemas.microsoft.com/office/drawing/2014/main" id="{EA2DB972-633C-44B0-9C84-B6CA79A7BF07}"/>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36" name="TextBox 1">
          <a:extLst>
            <a:ext uri="{FF2B5EF4-FFF2-40B4-BE49-F238E27FC236}">
              <a16:creationId xmlns:a16="http://schemas.microsoft.com/office/drawing/2014/main" id="{C2CA755C-2A2C-4B7B-867C-01929E2FBDA3}"/>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37" name="TextBox 74">
          <a:extLst>
            <a:ext uri="{FF2B5EF4-FFF2-40B4-BE49-F238E27FC236}">
              <a16:creationId xmlns:a16="http://schemas.microsoft.com/office/drawing/2014/main" id="{315295E9-12B2-4BF8-B2D0-E8DC3951F2EC}"/>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38" name="TextBox 75">
          <a:extLst>
            <a:ext uri="{FF2B5EF4-FFF2-40B4-BE49-F238E27FC236}">
              <a16:creationId xmlns:a16="http://schemas.microsoft.com/office/drawing/2014/main" id="{03BA31AB-1D40-43A6-BA7A-5E1F2BF80838}"/>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39" name="TextBox 1">
          <a:extLst>
            <a:ext uri="{FF2B5EF4-FFF2-40B4-BE49-F238E27FC236}">
              <a16:creationId xmlns:a16="http://schemas.microsoft.com/office/drawing/2014/main" id="{9406070A-B8C1-4787-856F-160E5A491A4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40" name="TextBox 74">
          <a:extLst>
            <a:ext uri="{FF2B5EF4-FFF2-40B4-BE49-F238E27FC236}">
              <a16:creationId xmlns:a16="http://schemas.microsoft.com/office/drawing/2014/main" id="{86306523-D788-437C-916A-C1C3FBCB9A8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41" name="TextBox 75">
          <a:extLst>
            <a:ext uri="{FF2B5EF4-FFF2-40B4-BE49-F238E27FC236}">
              <a16:creationId xmlns:a16="http://schemas.microsoft.com/office/drawing/2014/main" id="{DE8F7F0F-7683-40D4-8530-955A7E1EC3F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42" name="TextBox 1">
          <a:extLst>
            <a:ext uri="{FF2B5EF4-FFF2-40B4-BE49-F238E27FC236}">
              <a16:creationId xmlns:a16="http://schemas.microsoft.com/office/drawing/2014/main" id="{32491CFC-57EA-492F-94D1-904178390629}"/>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43" name="TextBox 74">
          <a:extLst>
            <a:ext uri="{FF2B5EF4-FFF2-40B4-BE49-F238E27FC236}">
              <a16:creationId xmlns:a16="http://schemas.microsoft.com/office/drawing/2014/main" id="{D1920644-FBD7-4FB3-9DAA-19A5B6767F8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44" name="TextBox 75">
          <a:extLst>
            <a:ext uri="{FF2B5EF4-FFF2-40B4-BE49-F238E27FC236}">
              <a16:creationId xmlns:a16="http://schemas.microsoft.com/office/drawing/2014/main" id="{F392EE09-C2A9-4E6A-B756-B3C7F354784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45" name="TextBox 1">
          <a:extLst>
            <a:ext uri="{FF2B5EF4-FFF2-40B4-BE49-F238E27FC236}">
              <a16:creationId xmlns:a16="http://schemas.microsoft.com/office/drawing/2014/main" id="{ABF419A6-FF61-430F-9A6A-3953B6AE8A4A}"/>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46" name="TextBox 74">
          <a:extLst>
            <a:ext uri="{FF2B5EF4-FFF2-40B4-BE49-F238E27FC236}">
              <a16:creationId xmlns:a16="http://schemas.microsoft.com/office/drawing/2014/main" id="{173C7D57-0166-4C75-99F6-ECDBD7A9B98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47" name="TextBox 75">
          <a:extLst>
            <a:ext uri="{FF2B5EF4-FFF2-40B4-BE49-F238E27FC236}">
              <a16:creationId xmlns:a16="http://schemas.microsoft.com/office/drawing/2014/main" id="{AED2F870-82C4-418A-BBDC-E52084B50D1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48" name="TextBox 1">
          <a:extLst>
            <a:ext uri="{FF2B5EF4-FFF2-40B4-BE49-F238E27FC236}">
              <a16:creationId xmlns:a16="http://schemas.microsoft.com/office/drawing/2014/main" id="{7314451C-846F-474A-9137-11FB137E94D7}"/>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49" name="TextBox 73">
          <a:extLst>
            <a:ext uri="{FF2B5EF4-FFF2-40B4-BE49-F238E27FC236}">
              <a16:creationId xmlns:a16="http://schemas.microsoft.com/office/drawing/2014/main" id="{601002A4-7D09-47A4-BA8D-BE33E1E4149F}"/>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50" name="TextBox 74">
          <a:extLst>
            <a:ext uri="{FF2B5EF4-FFF2-40B4-BE49-F238E27FC236}">
              <a16:creationId xmlns:a16="http://schemas.microsoft.com/office/drawing/2014/main" id="{AFC056DF-2C11-47E8-A449-7BDA996DCE9E}"/>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51" name="TextBox 75">
          <a:extLst>
            <a:ext uri="{FF2B5EF4-FFF2-40B4-BE49-F238E27FC236}">
              <a16:creationId xmlns:a16="http://schemas.microsoft.com/office/drawing/2014/main" id="{54CA5D58-E9E2-4131-820B-6B2820C61B05}"/>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52" name="TextBox 1">
          <a:extLst>
            <a:ext uri="{FF2B5EF4-FFF2-40B4-BE49-F238E27FC236}">
              <a16:creationId xmlns:a16="http://schemas.microsoft.com/office/drawing/2014/main" id="{1E1265B0-CFF8-47D7-A09A-9A34525619A7}"/>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53" name="TextBox 74">
          <a:extLst>
            <a:ext uri="{FF2B5EF4-FFF2-40B4-BE49-F238E27FC236}">
              <a16:creationId xmlns:a16="http://schemas.microsoft.com/office/drawing/2014/main" id="{3F0E74CB-3CB2-4622-BB92-E482DF4C9ABE}"/>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54" name="TextBox 75">
          <a:extLst>
            <a:ext uri="{FF2B5EF4-FFF2-40B4-BE49-F238E27FC236}">
              <a16:creationId xmlns:a16="http://schemas.microsoft.com/office/drawing/2014/main" id="{426CACA5-9563-4754-9B52-1B502E612985}"/>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55" name="TextBox 1">
          <a:extLst>
            <a:ext uri="{FF2B5EF4-FFF2-40B4-BE49-F238E27FC236}">
              <a16:creationId xmlns:a16="http://schemas.microsoft.com/office/drawing/2014/main" id="{C425AB43-B475-4368-A825-4F6CBC12902B}"/>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56" name="TextBox 74">
          <a:extLst>
            <a:ext uri="{FF2B5EF4-FFF2-40B4-BE49-F238E27FC236}">
              <a16:creationId xmlns:a16="http://schemas.microsoft.com/office/drawing/2014/main" id="{2C7FE3BD-21FC-4603-BC21-A67147E2433A}"/>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57" name="TextBox 75">
          <a:extLst>
            <a:ext uri="{FF2B5EF4-FFF2-40B4-BE49-F238E27FC236}">
              <a16:creationId xmlns:a16="http://schemas.microsoft.com/office/drawing/2014/main" id="{306AA37F-94F7-424F-9FCA-AC9582CE12D4}"/>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58" name="TextBox 1">
          <a:extLst>
            <a:ext uri="{FF2B5EF4-FFF2-40B4-BE49-F238E27FC236}">
              <a16:creationId xmlns:a16="http://schemas.microsoft.com/office/drawing/2014/main" id="{774AA5D3-D150-4193-9EEE-AF87A282BFE8}"/>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59" name="TextBox 74">
          <a:extLst>
            <a:ext uri="{FF2B5EF4-FFF2-40B4-BE49-F238E27FC236}">
              <a16:creationId xmlns:a16="http://schemas.microsoft.com/office/drawing/2014/main" id="{0C1286E8-57D2-4572-AD00-11191288B44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60" name="TextBox 75">
          <a:extLst>
            <a:ext uri="{FF2B5EF4-FFF2-40B4-BE49-F238E27FC236}">
              <a16:creationId xmlns:a16="http://schemas.microsoft.com/office/drawing/2014/main" id="{0A428885-FF88-4F7D-84F1-749D8B1445E9}"/>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61" name="TextBox 1">
          <a:extLst>
            <a:ext uri="{FF2B5EF4-FFF2-40B4-BE49-F238E27FC236}">
              <a16:creationId xmlns:a16="http://schemas.microsoft.com/office/drawing/2014/main" id="{CB1DCF5C-2F13-4660-835E-B5A1E7DC1B1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62" name="TextBox 74">
          <a:extLst>
            <a:ext uri="{FF2B5EF4-FFF2-40B4-BE49-F238E27FC236}">
              <a16:creationId xmlns:a16="http://schemas.microsoft.com/office/drawing/2014/main" id="{8FC5CB66-E163-4D4C-B292-05C7F52F4F7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63" name="TextBox 75">
          <a:extLst>
            <a:ext uri="{FF2B5EF4-FFF2-40B4-BE49-F238E27FC236}">
              <a16:creationId xmlns:a16="http://schemas.microsoft.com/office/drawing/2014/main" id="{CF1FBFFE-B8EB-454D-A5B9-2E56AC8C52FD}"/>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64" name="TextBox 1">
          <a:extLst>
            <a:ext uri="{FF2B5EF4-FFF2-40B4-BE49-F238E27FC236}">
              <a16:creationId xmlns:a16="http://schemas.microsoft.com/office/drawing/2014/main" id="{BD6D519F-2B63-4823-BD41-EC7E47DD65F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65" name="TextBox 74">
          <a:extLst>
            <a:ext uri="{FF2B5EF4-FFF2-40B4-BE49-F238E27FC236}">
              <a16:creationId xmlns:a16="http://schemas.microsoft.com/office/drawing/2014/main" id="{F172667C-1B09-42FC-9099-861F7190DE2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66" name="TextBox 75">
          <a:extLst>
            <a:ext uri="{FF2B5EF4-FFF2-40B4-BE49-F238E27FC236}">
              <a16:creationId xmlns:a16="http://schemas.microsoft.com/office/drawing/2014/main" id="{E776EE8E-1D61-405D-BF3A-3313C9E2B70D}"/>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67" name="TextBox 1">
          <a:extLst>
            <a:ext uri="{FF2B5EF4-FFF2-40B4-BE49-F238E27FC236}">
              <a16:creationId xmlns:a16="http://schemas.microsoft.com/office/drawing/2014/main" id="{C5A960B7-0449-4C48-936D-4D54E39B7F1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68" name="TextBox 74">
          <a:extLst>
            <a:ext uri="{FF2B5EF4-FFF2-40B4-BE49-F238E27FC236}">
              <a16:creationId xmlns:a16="http://schemas.microsoft.com/office/drawing/2014/main" id="{7763DF58-C7AE-4E01-830D-E1255EB1DF3D}"/>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69" name="TextBox 75">
          <a:extLst>
            <a:ext uri="{FF2B5EF4-FFF2-40B4-BE49-F238E27FC236}">
              <a16:creationId xmlns:a16="http://schemas.microsoft.com/office/drawing/2014/main" id="{0413E7D5-89A4-4822-AB92-FE21A2DDF39E}"/>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70" name="TextBox 1">
          <a:extLst>
            <a:ext uri="{FF2B5EF4-FFF2-40B4-BE49-F238E27FC236}">
              <a16:creationId xmlns:a16="http://schemas.microsoft.com/office/drawing/2014/main" id="{EB74A0B8-23DE-4C36-80D6-88672226C146}"/>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71" name="TextBox 74">
          <a:extLst>
            <a:ext uri="{FF2B5EF4-FFF2-40B4-BE49-F238E27FC236}">
              <a16:creationId xmlns:a16="http://schemas.microsoft.com/office/drawing/2014/main" id="{F04F284C-DCEF-408A-8599-36D8C6641B7B}"/>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72" name="TextBox 75">
          <a:extLst>
            <a:ext uri="{FF2B5EF4-FFF2-40B4-BE49-F238E27FC236}">
              <a16:creationId xmlns:a16="http://schemas.microsoft.com/office/drawing/2014/main" id="{ACDDD324-9254-4C48-89C0-13EEAB898382}"/>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73" name="TextBox 1">
          <a:extLst>
            <a:ext uri="{FF2B5EF4-FFF2-40B4-BE49-F238E27FC236}">
              <a16:creationId xmlns:a16="http://schemas.microsoft.com/office/drawing/2014/main" id="{4F4B399E-731D-4BB4-8BA4-CC6F720BE845}"/>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74" name="TextBox 74">
          <a:extLst>
            <a:ext uri="{FF2B5EF4-FFF2-40B4-BE49-F238E27FC236}">
              <a16:creationId xmlns:a16="http://schemas.microsoft.com/office/drawing/2014/main" id="{FD93E981-C690-42B4-825C-1C56D799DC1C}"/>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75" name="TextBox 75">
          <a:extLst>
            <a:ext uri="{FF2B5EF4-FFF2-40B4-BE49-F238E27FC236}">
              <a16:creationId xmlns:a16="http://schemas.microsoft.com/office/drawing/2014/main" id="{38315023-3E2B-4197-A7A0-A80047145144}"/>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76" name="TextBox 1">
          <a:extLst>
            <a:ext uri="{FF2B5EF4-FFF2-40B4-BE49-F238E27FC236}">
              <a16:creationId xmlns:a16="http://schemas.microsoft.com/office/drawing/2014/main" id="{3683090E-8564-4D8A-B62F-39D74175151D}"/>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77" name="TextBox 74">
          <a:extLst>
            <a:ext uri="{FF2B5EF4-FFF2-40B4-BE49-F238E27FC236}">
              <a16:creationId xmlns:a16="http://schemas.microsoft.com/office/drawing/2014/main" id="{969F0FDA-830A-447F-8D73-90837DDB9527}"/>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378" name="TextBox 75">
          <a:extLst>
            <a:ext uri="{FF2B5EF4-FFF2-40B4-BE49-F238E27FC236}">
              <a16:creationId xmlns:a16="http://schemas.microsoft.com/office/drawing/2014/main" id="{CCC4A3EE-96C2-441E-9FA4-EF92AE216963}"/>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379" name="TextBox 73">
          <a:extLst>
            <a:ext uri="{FF2B5EF4-FFF2-40B4-BE49-F238E27FC236}">
              <a16:creationId xmlns:a16="http://schemas.microsoft.com/office/drawing/2014/main" id="{5F04FD12-421F-42C7-846B-705B1E61159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80" name="TextBox 1">
          <a:extLst>
            <a:ext uri="{FF2B5EF4-FFF2-40B4-BE49-F238E27FC236}">
              <a16:creationId xmlns:a16="http://schemas.microsoft.com/office/drawing/2014/main" id="{051AE5BE-14A1-45EC-A04F-98297730A404}"/>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81" name="TextBox 74">
          <a:extLst>
            <a:ext uri="{FF2B5EF4-FFF2-40B4-BE49-F238E27FC236}">
              <a16:creationId xmlns:a16="http://schemas.microsoft.com/office/drawing/2014/main" id="{1E3D69EC-88BD-4E0C-BA37-1016BCEE9123}"/>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82" name="TextBox 75">
          <a:extLst>
            <a:ext uri="{FF2B5EF4-FFF2-40B4-BE49-F238E27FC236}">
              <a16:creationId xmlns:a16="http://schemas.microsoft.com/office/drawing/2014/main" id="{843C3CDE-062C-4176-9520-78505BEC88EB}"/>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83" name="TextBox 1">
          <a:extLst>
            <a:ext uri="{FF2B5EF4-FFF2-40B4-BE49-F238E27FC236}">
              <a16:creationId xmlns:a16="http://schemas.microsoft.com/office/drawing/2014/main" id="{524C8D1A-ED50-44E1-B203-D048D48CACA0}"/>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84" name="TextBox 74">
          <a:extLst>
            <a:ext uri="{FF2B5EF4-FFF2-40B4-BE49-F238E27FC236}">
              <a16:creationId xmlns:a16="http://schemas.microsoft.com/office/drawing/2014/main" id="{39F24C8D-D180-4A5A-AD86-D1DC30B15739}"/>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85" name="TextBox 75">
          <a:extLst>
            <a:ext uri="{FF2B5EF4-FFF2-40B4-BE49-F238E27FC236}">
              <a16:creationId xmlns:a16="http://schemas.microsoft.com/office/drawing/2014/main" id="{D193BA13-3557-4313-B2C4-74709AA2ABFB}"/>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86" name="TextBox 1">
          <a:extLst>
            <a:ext uri="{FF2B5EF4-FFF2-40B4-BE49-F238E27FC236}">
              <a16:creationId xmlns:a16="http://schemas.microsoft.com/office/drawing/2014/main" id="{EF53CECE-750B-47CB-B399-9A985B91790B}"/>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87" name="TextBox 74">
          <a:extLst>
            <a:ext uri="{FF2B5EF4-FFF2-40B4-BE49-F238E27FC236}">
              <a16:creationId xmlns:a16="http://schemas.microsoft.com/office/drawing/2014/main" id="{F66B93F2-3EE5-4ED0-9F96-E2A6FA682A41}"/>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88" name="TextBox 75">
          <a:extLst>
            <a:ext uri="{FF2B5EF4-FFF2-40B4-BE49-F238E27FC236}">
              <a16:creationId xmlns:a16="http://schemas.microsoft.com/office/drawing/2014/main" id="{03344233-A6A3-4D37-8DA7-741D54A811E3}"/>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89" name="TextBox 1">
          <a:extLst>
            <a:ext uri="{FF2B5EF4-FFF2-40B4-BE49-F238E27FC236}">
              <a16:creationId xmlns:a16="http://schemas.microsoft.com/office/drawing/2014/main" id="{40F49920-F32A-4032-9827-BAEF4CB2497D}"/>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90" name="TextBox 74">
          <a:extLst>
            <a:ext uri="{FF2B5EF4-FFF2-40B4-BE49-F238E27FC236}">
              <a16:creationId xmlns:a16="http://schemas.microsoft.com/office/drawing/2014/main" id="{4EB5BCF4-B4D8-4F20-81E3-2A1AEAAE3307}"/>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91" name="TextBox 75">
          <a:extLst>
            <a:ext uri="{FF2B5EF4-FFF2-40B4-BE49-F238E27FC236}">
              <a16:creationId xmlns:a16="http://schemas.microsoft.com/office/drawing/2014/main" id="{C43EDDF6-3A99-4631-ADB8-70DD7EFD886E}"/>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92" name="TextBox 1">
          <a:extLst>
            <a:ext uri="{FF2B5EF4-FFF2-40B4-BE49-F238E27FC236}">
              <a16:creationId xmlns:a16="http://schemas.microsoft.com/office/drawing/2014/main" id="{D108E255-469B-46A0-BE4C-9F8547ED79D1}"/>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93" name="TextBox 74">
          <a:extLst>
            <a:ext uri="{FF2B5EF4-FFF2-40B4-BE49-F238E27FC236}">
              <a16:creationId xmlns:a16="http://schemas.microsoft.com/office/drawing/2014/main" id="{F1BD8783-02E4-45F1-917B-D8E3C37C2984}"/>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394" name="TextBox 75">
          <a:extLst>
            <a:ext uri="{FF2B5EF4-FFF2-40B4-BE49-F238E27FC236}">
              <a16:creationId xmlns:a16="http://schemas.microsoft.com/office/drawing/2014/main" id="{65379C93-209A-43CD-86B6-A272B83F1538}"/>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3395" name="TextBox 1">
          <a:extLst>
            <a:ext uri="{FF2B5EF4-FFF2-40B4-BE49-F238E27FC236}">
              <a16:creationId xmlns:a16="http://schemas.microsoft.com/office/drawing/2014/main" id="{8F8B2755-959C-4E07-AC21-9C769AF6F3E9}"/>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3396" name="TextBox 74">
          <a:extLst>
            <a:ext uri="{FF2B5EF4-FFF2-40B4-BE49-F238E27FC236}">
              <a16:creationId xmlns:a16="http://schemas.microsoft.com/office/drawing/2014/main" id="{C2D081BE-16E2-431E-8EAA-AE17906EB9D9}"/>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3397" name="TextBox 75">
          <a:extLst>
            <a:ext uri="{FF2B5EF4-FFF2-40B4-BE49-F238E27FC236}">
              <a16:creationId xmlns:a16="http://schemas.microsoft.com/office/drawing/2014/main" id="{CEC84D7F-CE86-45EC-BEC1-B548BAFFBF72}"/>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98" name="TextBox 1">
          <a:extLst>
            <a:ext uri="{FF2B5EF4-FFF2-40B4-BE49-F238E27FC236}">
              <a16:creationId xmlns:a16="http://schemas.microsoft.com/office/drawing/2014/main" id="{C1980BF6-B304-4A09-9AA0-61CDFDF551E9}"/>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399" name="TextBox 73">
          <a:extLst>
            <a:ext uri="{FF2B5EF4-FFF2-40B4-BE49-F238E27FC236}">
              <a16:creationId xmlns:a16="http://schemas.microsoft.com/office/drawing/2014/main" id="{85D4920B-3830-46D3-8477-36026CC71761}"/>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400" name="TextBox 74">
          <a:extLst>
            <a:ext uri="{FF2B5EF4-FFF2-40B4-BE49-F238E27FC236}">
              <a16:creationId xmlns:a16="http://schemas.microsoft.com/office/drawing/2014/main" id="{C0701BCC-0A00-4AE5-B152-72A3006C7C62}"/>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401" name="TextBox 75">
          <a:extLst>
            <a:ext uri="{FF2B5EF4-FFF2-40B4-BE49-F238E27FC236}">
              <a16:creationId xmlns:a16="http://schemas.microsoft.com/office/drawing/2014/main" id="{9BBE3E21-026C-449B-B3E6-4FECE832E093}"/>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402" name="TextBox 1">
          <a:extLst>
            <a:ext uri="{FF2B5EF4-FFF2-40B4-BE49-F238E27FC236}">
              <a16:creationId xmlns:a16="http://schemas.microsoft.com/office/drawing/2014/main" id="{A54482DD-8F0E-4517-BA39-51A1F8065450}"/>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403" name="TextBox 74">
          <a:extLst>
            <a:ext uri="{FF2B5EF4-FFF2-40B4-BE49-F238E27FC236}">
              <a16:creationId xmlns:a16="http://schemas.microsoft.com/office/drawing/2014/main" id="{ACF02991-483B-400E-99D3-37AF8E12896F}"/>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404" name="TextBox 75">
          <a:extLst>
            <a:ext uri="{FF2B5EF4-FFF2-40B4-BE49-F238E27FC236}">
              <a16:creationId xmlns:a16="http://schemas.microsoft.com/office/drawing/2014/main" id="{8678C527-4DCC-4B22-B905-6AEED35D0B75}"/>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405" name="TextBox 1">
          <a:extLst>
            <a:ext uri="{FF2B5EF4-FFF2-40B4-BE49-F238E27FC236}">
              <a16:creationId xmlns:a16="http://schemas.microsoft.com/office/drawing/2014/main" id="{6031ADE6-3F73-4E8E-A429-13D1F994B904}"/>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406" name="TextBox 74">
          <a:extLst>
            <a:ext uri="{FF2B5EF4-FFF2-40B4-BE49-F238E27FC236}">
              <a16:creationId xmlns:a16="http://schemas.microsoft.com/office/drawing/2014/main" id="{DCDC3D00-4827-4710-9122-70CBF3086A6F}"/>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407" name="TextBox 75">
          <a:extLst>
            <a:ext uri="{FF2B5EF4-FFF2-40B4-BE49-F238E27FC236}">
              <a16:creationId xmlns:a16="http://schemas.microsoft.com/office/drawing/2014/main" id="{BB991472-D346-47F6-9354-6629F3C63D44}"/>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08" name="TextBox 1">
          <a:extLst>
            <a:ext uri="{FF2B5EF4-FFF2-40B4-BE49-F238E27FC236}">
              <a16:creationId xmlns:a16="http://schemas.microsoft.com/office/drawing/2014/main" id="{96B725CA-984C-4AC8-B7B7-CFF49859F14D}"/>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09" name="TextBox 74">
          <a:extLst>
            <a:ext uri="{FF2B5EF4-FFF2-40B4-BE49-F238E27FC236}">
              <a16:creationId xmlns:a16="http://schemas.microsoft.com/office/drawing/2014/main" id="{6B104E47-4B1B-4F76-AD8B-C910A3B4CFC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10" name="TextBox 75">
          <a:extLst>
            <a:ext uri="{FF2B5EF4-FFF2-40B4-BE49-F238E27FC236}">
              <a16:creationId xmlns:a16="http://schemas.microsoft.com/office/drawing/2014/main" id="{33EFE536-6DCD-4331-9878-80B7C2A13F3D}"/>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11" name="TextBox 1">
          <a:extLst>
            <a:ext uri="{FF2B5EF4-FFF2-40B4-BE49-F238E27FC236}">
              <a16:creationId xmlns:a16="http://schemas.microsoft.com/office/drawing/2014/main" id="{CB3F00CB-465E-4385-B0C4-66428E2B9EBF}"/>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12" name="TextBox 74">
          <a:extLst>
            <a:ext uri="{FF2B5EF4-FFF2-40B4-BE49-F238E27FC236}">
              <a16:creationId xmlns:a16="http://schemas.microsoft.com/office/drawing/2014/main" id="{9CAD4361-4493-4D8D-BAE9-AD5D8FCD08B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13" name="TextBox 75">
          <a:extLst>
            <a:ext uri="{FF2B5EF4-FFF2-40B4-BE49-F238E27FC236}">
              <a16:creationId xmlns:a16="http://schemas.microsoft.com/office/drawing/2014/main" id="{B272908C-2EB9-4447-ABF6-33C5543AC9DA}"/>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14" name="TextBox 1">
          <a:extLst>
            <a:ext uri="{FF2B5EF4-FFF2-40B4-BE49-F238E27FC236}">
              <a16:creationId xmlns:a16="http://schemas.microsoft.com/office/drawing/2014/main" id="{FD4C6597-6834-4C33-AE37-D46EA83ADB37}"/>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15" name="TextBox 74">
          <a:extLst>
            <a:ext uri="{FF2B5EF4-FFF2-40B4-BE49-F238E27FC236}">
              <a16:creationId xmlns:a16="http://schemas.microsoft.com/office/drawing/2014/main" id="{885C2F1A-FE2F-40F3-9BB6-C9EA29E73DF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16" name="TextBox 75">
          <a:extLst>
            <a:ext uri="{FF2B5EF4-FFF2-40B4-BE49-F238E27FC236}">
              <a16:creationId xmlns:a16="http://schemas.microsoft.com/office/drawing/2014/main" id="{ACB1CE01-47B5-4A73-9CB1-15363EF8DEF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17" name="TextBox 1">
          <a:extLst>
            <a:ext uri="{FF2B5EF4-FFF2-40B4-BE49-F238E27FC236}">
              <a16:creationId xmlns:a16="http://schemas.microsoft.com/office/drawing/2014/main" id="{DC44C38A-3E58-4E2C-8327-3E8E1BC0E1F8}"/>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18" name="TextBox 74">
          <a:extLst>
            <a:ext uri="{FF2B5EF4-FFF2-40B4-BE49-F238E27FC236}">
              <a16:creationId xmlns:a16="http://schemas.microsoft.com/office/drawing/2014/main" id="{CA670B0F-887E-49FC-92CB-9FD31F8BA980}"/>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19" name="TextBox 75">
          <a:extLst>
            <a:ext uri="{FF2B5EF4-FFF2-40B4-BE49-F238E27FC236}">
              <a16:creationId xmlns:a16="http://schemas.microsoft.com/office/drawing/2014/main" id="{F1218F1F-8306-4B45-9BCD-2133B856AB9E}"/>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20" name="TextBox 1">
          <a:extLst>
            <a:ext uri="{FF2B5EF4-FFF2-40B4-BE49-F238E27FC236}">
              <a16:creationId xmlns:a16="http://schemas.microsoft.com/office/drawing/2014/main" id="{F856D15E-B047-4D77-8386-952166B21147}"/>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21" name="TextBox 74">
          <a:extLst>
            <a:ext uri="{FF2B5EF4-FFF2-40B4-BE49-F238E27FC236}">
              <a16:creationId xmlns:a16="http://schemas.microsoft.com/office/drawing/2014/main" id="{3B5C3330-6876-487A-8258-2E0727AD1102}"/>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22" name="TextBox 75">
          <a:extLst>
            <a:ext uri="{FF2B5EF4-FFF2-40B4-BE49-F238E27FC236}">
              <a16:creationId xmlns:a16="http://schemas.microsoft.com/office/drawing/2014/main" id="{2F3E075B-6AED-4B40-8A92-9866A5446CB6}"/>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23" name="TextBox 1">
          <a:extLst>
            <a:ext uri="{FF2B5EF4-FFF2-40B4-BE49-F238E27FC236}">
              <a16:creationId xmlns:a16="http://schemas.microsoft.com/office/drawing/2014/main" id="{27853F8C-9553-4C9C-8ADB-F99E7B1617BA}"/>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24" name="TextBox 74">
          <a:extLst>
            <a:ext uri="{FF2B5EF4-FFF2-40B4-BE49-F238E27FC236}">
              <a16:creationId xmlns:a16="http://schemas.microsoft.com/office/drawing/2014/main" id="{58497B91-BE33-468B-979E-8E12D0FCAAA5}"/>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25" name="TextBox 75">
          <a:extLst>
            <a:ext uri="{FF2B5EF4-FFF2-40B4-BE49-F238E27FC236}">
              <a16:creationId xmlns:a16="http://schemas.microsoft.com/office/drawing/2014/main" id="{D3348933-DD2E-4B9E-AF68-136FABF2B799}"/>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26" name="TextBox 1">
          <a:extLst>
            <a:ext uri="{FF2B5EF4-FFF2-40B4-BE49-F238E27FC236}">
              <a16:creationId xmlns:a16="http://schemas.microsoft.com/office/drawing/2014/main" id="{A113634F-96EE-4C85-9E93-7867196FA9D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27" name="TextBox 74">
          <a:extLst>
            <a:ext uri="{FF2B5EF4-FFF2-40B4-BE49-F238E27FC236}">
              <a16:creationId xmlns:a16="http://schemas.microsoft.com/office/drawing/2014/main" id="{CDBD76CA-E1B3-4686-B754-9003C9E1D0D3}"/>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28" name="TextBox 75">
          <a:extLst>
            <a:ext uri="{FF2B5EF4-FFF2-40B4-BE49-F238E27FC236}">
              <a16:creationId xmlns:a16="http://schemas.microsoft.com/office/drawing/2014/main" id="{1A9A5EE3-2D0B-4326-9E2F-01C09791A3AA}"/>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29" name="TextBox 73">
          <a:extLst>
            <a:ext uri="{FF2B5EF4-FFF2-40B4-BE49-F238E27FC236}">
              <a16:creationId xmlns:a16="http://schemas.microsoft.com/office/drawing/2014/main" id="{E4884FFF-50A5-4A42-9A44-95C465DCD38F}"/>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30" name="TextBox 1">
          <a:extLst>
            <a:ext uri="{FF2B5EF4-FFF2-40B4-BE49-F238E27FC236}">
              <a16:creationId xmlns:a16="http://schemas.microsoft.com/office/drawing/2014/main" id="{D46AB902-B969-4428-9D09-1CCA6AEDE96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31" name="TextBox 74">
          <a:extLst>
            <a:ext uri="{FF2B5EF4-FFF2-40B4-BE49-F238E27FC236}">
              <a16:creationId xmlns:a16="http://schemas.microsoft.com/office/drawing/2014/main" id="{FF4EC753-71FA-41F1-923F-F466C697E8F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32" name="TextBox 75">
          <a:extLst>
            <a:ext uri="{FF2B5EF4-FFF2-40B4-BE49-F238E27FC236}">
              <a16:creationId xmlns:a16="http://schemas.microsoft.com/office/drawing/2014/main" id="{B5D98E5C-B65A-4DA4-BB7E-EEA9D17C9F8B}"/>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33" name="TextBox 1">
          <a:extLst>
            <a:ext uri="{FF2B5EF4-FFF2-40B4-BE49-F238E27FC236}">
              <a16:creationId xmlns:a16="http://schemas.microsoft.com/office/drawing/2014/main" id="{FAF8482B-ED20-4B1F-A509-C7BC8CDBACD9}"/>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34" name="TextBox 74">
          <a:extLst>
            <a:ext uri="{FF2B5EF4-FFF2-40B4-BE49-F238E27FC236}">
              <a16:creationId xmlns:a16="http://schemas.microsoft.com/office/drawing/2014/main" id="{4A96EA1E-4E1E-476E-8F7F-C5A31186508C}"/>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35" name="TextBox 75">
          <a:extLst>
            <a:ext uri="{FF2B5EF4-FFF2-40B4-BE49-F238E27FC236}">
              <a16:creationId xmlns:a16="http://schemas.microsoft.com/office/drawing/2014/main" id="{2EB5C665-629A-47D5-AC7D-73896C262C8A}"/>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36" name="TextBox 1">
          <a:extLst>
            <a:ext uri="{FF2B5EF4-FFF2-40B4-BE49-F238E27FC236}">
              <a16:creationId xmlns:a16="http://schemas.microsoft.com/office/drawing/2014/main" id="{89621CDD-3309-46DC-BFEB-80FD321142A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37" name="TextBox 74">
          <a:extLst>
            <a:ext uri="{FF2B5EF4-FFF2-40B4-BE49-F238E27FC236}">
              <a16:creationId xmlns:a16="http://schemas.microsoft.com/office/drawing/2014/main" id="{0DBC36EE-C136-47EF-B908-35325A35D277}"/>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38" name="TextBox 75">
          <a:extLst>
            <a:ext uri="{FF2B5EF4-FFF2-40B4-BE49-F238E27FC236}">
              <a16:creationId xmlns:a16="http://schemas.microsoft.com/office/drawing/2014/main" id="{5D423A9C-4BA3-491F-AF40-CAF0989D741C}"/>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39" name="TextBox 1">
          <a:extLst>
            <a:ext uri="{FF2B5EF4-FFF2-40B4-BE49-F238E27FC236}">
              <a16:creationId xmlns:a16="http://schemas.microsoft.com/office/drawing/2014/main" id="{D09BC909-92AB-42E7-BF8A-DC8E7F796CAD}"/>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40" name="TextBox 74">
          <a:extLst>
            <a:ext uri="{FF2B5EF4-FFF2-40B4-BE49-F238E27FC236}">
              <a16:creationId xmlns:a16="http://schemas.microsoft.com/office/drawing/2014/main" id="{CBB4340B-C45A-4750-A5DD-55544E932D23}"/>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41" name="TextBox 75">
          <a:extLst>
            <a:ext uri="{FF2B5EF4-FFF2-40B4-BE49-F238E27FC236}">
              <a16:creationId xmlns:a16="http://schemas.microsoft.com/office/drawing/2014/main" id="{7BB7A048-A64A-4C8E-8DB7-F3ABFE10EE1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42" name="TextBox 1">
          <a:extLst>
            <a:ext uri="{FF2B5EF4-FFF2-40B4-BE49-F238E27FC236}">
              <a16:creationId xmlns:a16="http://schemas.microsoft.com/office/drawing/2014/main" id="{1FD52DBD-24C6-4FF7-9772-948FA9F7C590}"/>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43" name="TextBox 74">
          <a:extLst>
            <a:ext uri="{FF2B5EF4-FFF2-40B4-BE49-F238E27FC236}">
              <a16:creationId xmlns:a16="http://schemas.microsoft.com/office/drawing/2014/main" id="{8249618C-0BDB-4FD8-BDB7-4A47A6EC66E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44" name="TextBox 75">
          <a:extLst>
            <a:ext uri="{FF2B5EF4-FFF2-40B4-BE49-F238E27FC236}">
              <a16:creationId xmlns:a16="http://schemas.microsoft.com/office/drawing/2014/main" id="{70631B84-9C2D-4950-B4B1-7B22A9784B1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45" name="TextBox 1">
          <a:extLst>
            <a:ext uri="{FF2B5EF4-FFF2-40B4-BE49-F238E27FC236}">
              <a16:creationId xmlns:a16="http://schemas.microsoft.com/office/drawing/2014/main" id="{C57FDB4A-E339-47F4-AA5B-CFC848A4766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46" name="TextBox 74">
          <a:extLst>
            <a:ext uri="{FF2B5EF4-FFF2-40B4-BE49-F238E27FC236}">
              <a16:creationId xmlns:a16="http://schemas.microsoft.com/office/drawing/2014/main" id="{9130A09B-1981-4154-85DB-C13DA8F7F0A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47" name="TextBox 75">
          <a:extLst>
            <a:ext uri="{FF2B5EF4-FFF2-40B4-BE49-F238E27FC236}">
              <a16:creationId xmlns:a16="http://schemas.microsoft.com/office/drawing/2014/main" id="{9217934A-E5E7-4E02-AD1F-B78A68BB7B7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48" name="TextBox 1">
          <a:extLst>
            <a:ext uri="{FF2B5EF4-FFF2-40B4-BE49-F238E27FC236}">
              <a16:creationId xmlns:a16="http://schemas.microsoft.com/office/drawing/2014/main" id="{C8F19C37-D1DC-4D8F-924E-F4DED6224EB7}"/>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49" name="TextBox 73">
          <a:extLst>
            <a:ext uri="{FF2B5EF4-FFF2-40B4-BE49-F238E27FC236}">
              <a16:creationId xmlns:a16="http://schemas.microsoft.com/office/drawing/2014/main" id="{D5F189A7-3BFD-4D93-9D1A-4CEF87024377}"/>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50" name="TextBox 74">
          <a:extLst>
            <a:ext uri="{FF2B5EF4-FFF2-40B4-BE49-F238E27FC236}">
              <a16:creationId xmlns:a16="http://schemas.microsoft.com/office/drawing/2014/main" id="{0956E56E-147A-40A7-94D4-790A54483B06}"/>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51" name="TextBox 75">
          <a:extLst>
            <a:ext uri="{FF2B5EF4-FFF2-40B4-BE49-F238E27FC236}">
              <a16:creationId xmlns:a16="http://schemas.microsoft.com/office/drawing/2014/main" id="{78D16778-80C8-4E28-A469-9E947B537D89}"/>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52" name="TextBox 1">
          <a:extLst>
            <a:ext uri="{FF2B5EF4-FFF2-40B4-BE49-F238E27FC236}">
              <a16:creationId xmlns:a16="http://schemas.microsoft.com/office/drawing/2014/main" id="{DA97F90A-2559-4826-BEC2-B8B0BD52380F}"/>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53" name="TextBox 74">
          <a:extLst>
            <a:ext uri="{FF2B5EF4-FFF2-40B4-BE49-F238E27FC236}">
              <a16:creationId xmlns:a16="http://schemas.microsoft.com/office/drawing/2014/main" id="{7D853B98-BE81-4161-BF5A-7CDE513449A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54" name="TextBox 75">
          <a:extLst>
            <a:ext uri="{FF2B5EF4-FFF2-40B4-BE49-F238E27FC236}">
              <a16:creationId xmlns:a16="http://schemas.microsoft.com/office/drawing/2014/main" id="{4AE7AEB9-8D34-4AB1-A595-EA3CFD7335E0}"/>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55" name="TextBox 1">
          <a:extLst>
            <a:ext uri="{FF2B5EF4-FFF2-40B4-BE49-F238E27FC236}">
              <a16:creationId xmlns:a16="http://schemas.microsoft.com/office/drawing/2014/main" id="{04461C98-23B7-40DA-80FD-5A4BAB9F34BB}"/>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56" name="TextBox 74">
          <a:extLst>
            <a:ext uri="{FF2B5EF4-FFF2-40B4-BE49-F238E27FC236}">
              <a16:creationId xmlns:a16="http://schemas.microsoft.com/office/drawing/2014/main" id="{4F745F0D-8FDA-43EC-B6EB-3DDD1365A997}"/>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57" name="TextBox 75">
          <a:extLst>
            <a:ext uri="{FF2B5EF4-FFF2-40B4-BE49-F238E27FC236}">
              <a16:creationId xmlns:a16="http://schemas.microsoft.com/office/drawing/2014/main" id="{D112D354-ED9F-47A1-AFE0-2234CE5676D6}"/>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58" name="TextBox 1">
          <a:extLst>
            <a:ext uri="{FF2B5EF4-FFF2-40B4-BE49-F238E27FC236}">
              <a16:creationId xmlns:a16="http://schemas.microsoft.com/office/drawing/2014/main" id="{87FCB23D-22E9-4E4A-92AA-BBDEEBF8B630}"/>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59" name="TextBox 74">
          <a:extLst>
            <a:ext uri="{FF2B5EF4-FFF2-40B4-BE49-F238E27FC236}">
              <a16:creationId xmlns:a16="http://schemas.microsoft.com/office/drawing/2014/main" id="{5A3871AA-4811-4ECF-9A16-6BC29D0D4A7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60" name="TextBox 75">
          <a:extLst>
            <a:ext uri="{FF2B5EF4-FFF2-40B4-BE49-F238E27FC236}">
              <a16:creationId xmlns:a16="http://schemas.microsoft.com/office/drawing/2014/main" id="{8EEC022E-1A7B-4A57-86B5-BA2D1D187DF5}"/>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61" name="TextBox 1">
          <a:extLst>
            <a:ext uri="{FF2B5EF4-FFF2-40B4-BE49-F238E27FC236}">
              <a16:creationId xmlns:a16="http://schemas.microsoft.com/office/drawing/2014/main" id="{8DDC7CF8-6623-47C2-934E-86BD1D3A8F98}"/>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62" name="TextBox 74">
          <a:extLst>
            <a:ext uri="{FF2B5EF4-FFF2-40B4-BE49-F238E27FC236}">
              <a16:creationId xmlns:a16="http://schemas.microsoft.com/office/drawing/2014/main" id="{B174AF6B-448B-44BA-8B19-F0BED830994C}"/>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63" name="TextBox 75">
          <a:extLst>
            <a:ext uri="{FF2B5EF4-FFF2-40B4-BE49-F238E27FC236}">
              <a16:creationId xmlns:a16="http://schemas.microsoft.com/office/drawing/2014/main" id="{EE8FFBCD-2CD5-4AA9-8E05-A55EAAF6A7A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64" name="TextBox 1">
          <a:extLst>
            <a:ext uri="{FF2B5EF4-FFF2-40B4-BE49-F238E27FC236}">
              <a16:creationId xmlns:a16="http://schemas.microsoft.com/office/drawing/2014/main" id="{7255FA18-AAD5-465B-B3B9-F3544361004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65" name="TextBox 74">
          <a:extLst>
            <a:ext uri="{FF2B5EF4-FFF2-40B4-BE49-F238E27FC236}">
              <a16:creationId xmlns:a16="http://schemas.microsoft.com/office/drawing/2014/main" id="{93057E7E-94D1-4051-8967-AF6DDAD8E420}"/>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66" name="TextBox 75">
          <a:extLst>
            <a:ext uri="{FF2B5EF4-FFF2-40B4-BE49-F238E27FC236}">
              <a16:creationId xmlns:a16="http://schemas.microsoft.com/office/drawing/2014/main" id="{EF645056-5914-43F8-B362-DBA1E2431F9F}"/>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67" name="TextBox 1">
          <a:extLst>
            <a:ext uri="{FF2B5EF4-FFF2-40B4-BE49-F238E27FC236}">
              <a16:creationId xmlns:a16="http://schemas.microsoft.com/office/drawing/2014/main" id="{BB8FDB41-AC20-455F-BD18-E1D221B8F962}"/>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68" name="TextBox 74">
          <a:extLst>
            <a:ext uri="{FF2B5EF4-FFF2-40B4-BE49-F238E27FC236}">
              <a16:creationId xmlns:a16="http://schemas.microsoft.com/office/drawing/2014/main" id="{591B1776-4CC0-4B99-B588-07C2AD25249C}"/>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69" name="TextBox 75">
          <a:extLst>
            <a:ext uri="{FF2B5EF4-FFF2-40B4-BE49-F238E27FC236}">
              <a16:creationId xmlns:a16="http://schemas.microsoft.com/office/drawing/2014/main" id="{8333FDDA-825A-40E4-9F6A-4AAC7F514761}"/>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70" name="TextBox 1">
          <a:extLst>
            <a:ext uri="{FF2B5EF4-FFF2-40B4-BE49-F238E27FC236}">
              <a16:creationId xmlns:a16="http://schemas.microsoft.com/office/drawing/2014/main" id="{F55D55A7-8738-4A1E-A02F-737D5DB6E11A}"/>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71" name="TextBox 74">
          <a:extLst>
            <a:ext uri="{FF2B5EF4-FFF2-40B4-BE49-F238E27FC236}">
              <a16:creationId xmlns:a16="http://schemas.microsoft.com/office/drawing/2014/main" id="{3149CDF0-30A1-4DA6-AE19-65DA0B739592}"/>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72" name="TextBox 75">
          <a:extLst>
            <a:ext uri="{FF2B5EF4-FFF2-40B4-BE49-F238E27FC236}">
              <a16:creationId xmlns:a16="http://schemas.microsoft.com/office/drawing/2014/main" id="{DF04E526-5602-4435-99B5-6AE69AA84006}"/>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73" name="TextBox 1">
          <a:extLst>
            <a:ext uri="{FF2B5EF4-FFF2-40B4-BE49-F238E27FC236}">
              <a16:creationId xmlns:a16="http://schemas.microsoft.com/office/drawing/2014/main" id="{0A124884-0241-470C-8401-5735ACC6432C}"/>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74" name="TextBox 74">
          <a:extLst>
            <a:ext uri="{FF2B5EF4-FFF2-40B4-BE49-F238E27FC236}">
              <a16:creationId xmlns:a16="http://schemas.microsoft.com/office/drawing/2014/main" id="{20CA01C5-2E78-4FE4-A586-F31DBBF69C31}"/>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75" name="TextBox 75">
          <a:extLst>
            <a:ext uri="{FF2B5EF4-FFF2-40B4-BE49-F238E27FC236}">
              <a16:creationId xmlns:a16="http://schemas.microsoft.com/office/drawing/2014/main" id="{CCD773E0-1714-4651-952D-2391377776F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76" name="TextBox 1">
          <a:extLst>
            <a:ext uri="{FF2B5EF4-FFF2-40B4-BE49-F238E27FC236}">
              <a16:creationId xmlns:a16="http://schemas.microsoft.com/office/drawing/2014/main" id="{5F016A27-5A7F-4249-BD95-72F1BE8105C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77" name="TextBox 74">
          <a:extLst>
            <a:ext uri="{FF2B5EF4-FFF2-40B4-BE49-F238E27FC236}">
              <a16:creationId xmlns:a16="http://schemas.microsoft.com/office/drawing/2014/main" id="{7AFAF36F-490C-4D51-B44B-357866EB5374}"/>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78" name="TextBox 75">
          <a:extLst>
            <a:ext uri="{FF2B5EF4-FFF2-40B4-BE49-F238E27FC236}">
              <a16:creationId xmlns:a16="http://schemas.microsoft.com/office/drawing/2014/main" id="{7471A029-E779-4809-BFC3-C55E3746084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79" name="TextBox 73">
          <a:extLst>
            <a:ext uri="{FF2B5EF4-FFF2-40B4-BE49-F238E27FC236}">
              <a16:creationId xmlns:a16="http://schemas.microsoft.com/office/drawing/2014/main" id="{18F82202-67B7-4899-9CCC-E05A552E21DE}"/>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80" name="TextBox 1">
          <a:extLst>
            <a:ext uri="{FF2B5EF4-FFF2-40B4-BE49-F238E27FC236}">
              <a16:creationId xmlns:a16="http://schemas.microsoft.com/office/drawing/2014/main" id="{C4DA7CB1-D94D-4E9C-AAA7-664FCAF0DD6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81" name="TextBox 74">
          <a:extLst>
            <a:ext uri="{FF2B5EF4-FFF2-40B4-BE49-F238E27FC236}">
              <a16:creationId xmlns:a16="http://schemas.microsoft.com/office/drawing/2014/main" id="{DDFB17D9-8427-48F2-9A60-B958F5C7581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82" name="TextBox 75">
          <a:extLst>
            <a:ext uri="{FF2B5EF4-FFF2-40B4-BE49-F238E27FC236}">
              <a16:creationId xmlns:a16="http://schemas.microsoft.com/office/drawing/2014/main" id="{80B0803B-9780-4ABF-B143-78CB79A73D41}"/>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83" name="TextBox 1">
          <a:extLst>
            <a:ext uri="{FF2B5EF4-FFF2-40B4-BE49-F238E27FC236}">
              <a16:creationId xmlns:a16="http://schemas.microsoft.com/office/drawing/2014/main" id="{B15088FF-1198-44CC-B714-2349A1DF879F}"/>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84" name="TextBox 74">
          <a:extLst>
            <a:ext uri="{FF2B5EF4-FFF2-40B4-BE49-F238E27FC236}">
              <a16:creationId xmlns:a16="http://schemas.microsoft.com/office/drawing/2014/main" id="{73E13240-43A2-4B9A-B4DB-793D44FDCC2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85" name="TextBox 75">
          <a:extLst>
            <a:ext uri="{FF2B5EF4-FFF2-40B4-BE49-F238E27FC236}">
              <a16:creationId xmlns:a16="http://schemas.microsoft.com/office/drawing/2014/main" id="{7ACAC01A-FA06-4A0C-977A-43F728B745F0}"/>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86" name="TextBox 1">
          <a:extLst>
            <a:ext uri="{FF2B5EF4-FFF2-40B4-BE49-F238E27FC236}">
              <a16:creationId xmlns:a16="http://schemas.microsoft.com/office/drawing/2014/main" id="{3538DE1E-B691-4569-B7AF-A143CEC88556}"/>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87" name="TextBox 74">
          <a:extLst>
            <a:ext uri="{FF2B5EF4-FFF2-40B4-BE49-F238E27FC236}">
              <a16:creationId xmlns:a16="http://schemas.microsoft.com/office/drawing/2014/main" id="{10AAA331-3030-43D9-890A-09162B460D08}"/>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88" name="TextBox 75">
          <a:extLst>
            <a:ext uri="{FF2B5EF4-FFF2-40B4-BE49-F238E27FC236}">
              <a16:creationId xmlns:a16="http://schemas.microsoft.com/office/drawing/2014/main" id="{2CD3D064-9C29-4583-AA95-99B65862528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89" name="TextBox 1">
          <a:extLst>
            <a:ext uri="{FF2B5EF4-FFF2-40B4-BE49-F238E27FC236}">
              <a16:creationId xmlns:a16="http://schemas.microsoft.com/office/drawing/2014/main" id="{5E784919-C377-4082-91E8-8454BAB6CB70}"/>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90" name="TextBox 74">
          <a:extLst>
            <a:ext uri="{FF2B5EF4-FFF2-40B4-BE49-F238E27FC236}">
              <a16:creationId xmlns:a16="http://schemas.microsoft.com/office/drawing/2014/main" id="{C4782352-77B6-48E1-A7C0-DABCF9527CDF}"/>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91" name="TextBox 75">
          <a:extLst>
            <a:ext uri="{FF2B5EF4-FFF2-40B4-BE49-F238E27FC236}">
              <a16:creationId xmlns:a16="http://schemas.microsoft.com/office/drawing/2014/main" id="{9831D836-5874-416A-B01C-D7D96EA6668C}"/>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92" name="TextBox 1">
          <a:extLst>
            <a:ext uri="{FF2B5EF4-FFF2-40B4-BE49-F238E27FC236}">
              <a16:creationId xmlns:a16="http://schemas.microsoft.com/office/drawing/2014/main" id="{A896C923-0633-40D7-A675-BD48B132ABFE}"/>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93" name="TextBox 74">
          <a:extLst>
            <a:ext uri="{FF2B5EF4-FFF2-40B4-BE49-F238E27FC236}">
              <a16:creationId xmlns:a16="http://schemas.microsoft.com/office/drawing/2014/main" id="{E5865DAE-8FC3-49F4-848C-74D8C880B612}"/>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494" name="TextBox 75">
          <a:extLst>
            <a:ext uri="{FF2B5EF4-FFF2-40B4-BE49-F238E27FC236}">
              <a16:creationId xmlns:a16="http://schemas.microsoft.com/office/drawing/2014/main" id="{5A3015DC-AD93-4A10-9D48-444D3735E45A}"/>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495" name="TextBox 1">
          <a:extLst>
            <a:ext uri="{FF2B5EF4-FFF2-40B4-BE49-F238E27FC236}">
              <a16:creationId xmlns:a16="http://schemas.microsoft.com/office/drawing/2014/main" id="{26CF0D88-82E3-4C94-8E51-125957BCDA8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496" name="TextBox 74">
          <a:extLst>
            <a:ext uri="{FF2B5EF4-FFF2-40B4-BE49-F238E27FC236}">
              <a16:creationId xmlns:a16="http://schemas.microsoft.com/office/drawing/2014/main" id="{FB677D3D-249E-4302-A13F-6D5C826CCE7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497" name="TextBox 75">
          <a:extLst>
            <a:ext uri="{FF2B5EF4-FFF2-40B4-BE49-F238E27FC236}">
              <a16:creationId xmlns:a16="http://schemas.microsoft.com/office/drawing/2014/main" id="{F8FBBAFA-06B2-4597-A9A2-93645E9F2FC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98" name="TextBox 1">
          <a:extLst>
            <a:ext uri="{FF2B5EF4-FFF2-40B4-BE49-F238E27FC236}">
              <a16:creationId xmlns:a16="http://schemas.microsoft.com/office/drawing/2014/main" id="{43D0A4A7-8D08-4BFC-B89C-8C22B6359743}"/>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499" name="TextBox 73">
          <a:extLst>
            <a:ext uri="{FF2B5EF4-FFF2-40B4-BE49-F238E27FC236}">
              <a16:creationId xmlns:a16="http://schemas.microsoft.com/office/drawing/2014/main" id="{8ADA727F-C099-40DF-8F1E-B06B5D159D90}"/>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500" name="TextBox 74">
          <a:extLst>
            <a:ext uri="{FF2B5EF4-FFF2-40B4-BE49-F238E27FC236}">
              <a16:creationId xmlns:a16="http://schemas.microsoft.com/office/drawing/2014/main" id="{E3743405-8D91-413F-AD04-027277631BAD}"/>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501" name="TextBox 75">
          <a:extLst>
            <a:ext uri="{FF2B5EF4-FFF2-40B4-BE49-F238E27FC236}">
              <a16:creationId xmlns:a16="http://schemas.microsoft.com/office/drawing/2014/main" id="{3F05E4C1-E3AE-48BF-B2CD-274FB30A1BB6}"/>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502" name="TextBox 1">
          <a:extLst>
            <a:ext uri="{FF2B5EF4-FFF2-40B4-BE49-F238E27FC236}">
              <a16:creationId xmlns:a16="http://schemas.microsoft.com/office/drawing/2014/main" id="{C2F45D3E-8FD0-40F6-B08B-55FE853C9342}"/>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503" name="TextBox 74">
          <a:extLst>
            <a:ext uri="{FF2B5EF4-FFF2-40B4-BE49-F238E27FC236}">
              <a16:creationId xmlns:a16="http://schemas.microsoft.com/office/drawing/2014/main" id="{F54EF551-7D09-4565-ADD2-DB132C14924A}"/>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504" name="TextBox 75">
          <a:extLst>
            <a:ext uri="{FF2B5EF4-FFF2-40B4-BE49-F238E27FC236}">
              <a16:creationId xmlns:a16="http://schemas.microsoft.com/office/drawing/2014/main" id="{F9342EB0-157E-4730-8546-4051B7269F38}"/>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505" name="TextBox 1">
          <a:extLst>
            <a:ext uri="{FF2B5EF4-FFF2-40B4-BE49-F238E27FC236}">
              <a16:creationId xmlns:a16="http://schemas.microsoft.com/office/drawing/2014/main" id="{B6D96C63-B2CD-4B5F-8FD6-9A412B83C5CC}"/>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506" name="TextBox 74">
          <a:extLst>
            <a:ext uri="{FF2B5EF4-FFF2-40B4-BE49-F238E27FC236}">
              <a16:creationId xmlns:a16="http://schemas.microsoft.com/office/drawing/2014/main" id="{A4F3C728-832E-471A-961E-92993E81410B}"/>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507" name="TextBox 75">
          <a:extLst>
            <a:ext uri="{FF2B5EF4-FFF2-40B4-BE49-F238E27FC236}">
              <a16:creationId xmlns:a16="http://schemas.microsoft.com/office/drawing/2014/main" id="{188DB592-106B-4166-8661-9AEBC603B421}"/>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08" name="TextBox 1">
          <a:extLst>
            <a:ext uri="{FF2B5EF4-FFF2-40B4-BE49-F238E27FC236}">
              <a16:creationId xmlns:a16="http://schemas.microsoft.com/office/drawing/2014/main" id="{C9E801C6-2079-4542-8E20-AD78A7CEA7B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09" name="TextBox 74">
          <a:extLst>
            <a:ext uri="{FF2B5EF4-FFF2-40B4-BE49-F238E27FC236}">
              <a16:creationId xmlns:a16="http://schemas.microsoft.com/office/drawing/2014/main" id="{AF560F3B-81DA-4C0C-8DE9-2FB492ADC0D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10" name="TextBox 75">
          <a:extLst>
            <a:ext uri="{FF2B5EF4-FFF2-40B4-BE49-F238E27FC236}">
              <a16:creationId xmlns:a16="http://schemas.microsoft.com/office/drawing/2014/main" id="{4B0B479F-28B9-45D8-ABC5-E6137F6D2EF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11" name="TextBox 1">
          <a:extLst>
            <a:ext uri="{FF2B5EF4-FFF2-40B4-BE49-F238E27FC236}">
              <a16:creationId xmlns:a16="http://schemas.microsoft.com/office/drawing/2014/main" id="{0F21A7FF-C1BC-4CB0-AD44-0AC64648481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12" name="TextBox 74">
          <a:extLst>
            <a:ext uri="{FF2B5EF4-FFF2-40B4-BE49-F238E27FC236}">
              <a16:creationId xmlns:a16="http://schemas.microsoft.com/office/drawing/2014/main" id="{837763CA-10B6-45E0-BB94-4B8D11B9BE6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13" name="TextBox 75">
          <a:extLst>
            <a:ext uri="{FF2B5EF4-FFF2-40B4-BE49-F238E27FC236}">
              <a16:creationId xmlns:a16="http://schemas.microsoft.com/office/drawing/2014/main" id="{15B2FFD3-3289-4411-8607-33826152C52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14" name="TextBox 1">
          <a:extLst>
            <a:ext uri="{FF2B5EF4-FFF2-40B4-BE49-F238E27FC236}">
              <a16:creationId xmlns:a16="http://schemas.microsoft.com/office/drawing/2014/main" id="{17CC1C84-8C3B-406B-8941-F2A6076A13E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15" name="TextBox 74">
          <a:extLst>
            <a:ext uri="{FF2B5EF4-FFF2-40B4-BE49-F238E27FC236}">
              <a16:creationId xmlns:a16="http://schemas.microsoft.com/office/drawing/2014/main" id="{C5E662A1-A585-44AE-9DEE-D49EA60C3DB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16" name="TextBox 75">
          <a:extLst>
            <a:ext uri="{FF2B5EF4-FFF2-40B4-BE49-F238E27FC236}">
              <a16:creationId xmlns:a16="http://schemas.microsoft.com/office/drawing/2014/main" id="{9C4914D0-CDE6-4DC8-82F1-B025B553143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17" name="TextBox 1">
          <a:extLst>
            <a:ext uri="{FF2B5EF4-FFF2-40B4-BE49-F238E27FC236}">
              <a16:creationId xmlns:a16="http://schemas.microsoft.com/office/drawing/2014/main" id="{111E395D-81CF-4554-BF29-8BC20AFBE1B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18" name="TextBox 74">
          <a:extLst>
            <a:ext uri="{FF2B5EF4-FFF2-40B4-BE49-F238E27FC236}">
              <a16:creationId xmlns:a16="http://schemas.microsoft.com/office/drawing/2014/main" id="{F5156F96-8D41-44AF-9891-BBDEB4096A20}"/>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19" name="TextBox 75">
          <a:extLst>
            <a:ext uri="{FF2B5EF4-FFF2-40B4-BE49-F238E27FC236}">
              <a16:creationId xmlns:a16="http://schemas.microsoft.com/office/drawing/2014/main" id="{54140AED-B1A9-431C-8ADB-CFE1598B9B8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20" name="TextBox 1">
          <a:extLst>
            <a:ext uri="{FF2B5EF4-FFF2-40B4-BE49-F238E27FC236}">
              <a16:creationId xmlns:a16="http://schemas.microsoft.com/office/drawing/2014/main" id="{9D22C184-26FE-415F-97E7-769872BAE88F}"/>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21" name="TextBox 74">
          <a:extLst>
            <a:ext uri="{FF2B5EF4-FFF2-40B4-BE49-F238E27FC236}">
              <a16:creationId xmlns:a16="http://schemas.microsoft.com/office/drawing/2014/main" id="{CD3A746E-6F95-4879-A8EE-4CA55CD88A76}"/>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22" name="TextBox 75">
          <a:extLst>
            <a:ext uri="{FF2B5EF4-FFF2-40B4-BE49-F238E27FC236}">
              <a16:creationId xmlns:a16="http://schemas.microsoft.com/office/drawing/2014/main" id="{8881E256-16F3-43BD-82C9-301F16588E2E}"/>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23" name="TextBox 1">
          <a:extLst>
            <a:ext uri="{FF2B5EF4-FFF2-40B4-BE49-F238E27FC236}">
              <a16:creationId xmlns:a16="http://schemas.microsoft.com/office/drawing/2014/main" id="{8CE88464-FC4F-474C-A372-9ECCF95261B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24" name="TextBox 74">
          <a:extLst>
            <a:ext uri="{FF2B5EF4-FFF2-40B4-BE49-F238E27FC236}">
              <a16:creationId xmlns:a16="http://schemas.microsoft.com/office/drawing/2014/main" id="{EA7B18BD-DCC0-4B3C-8CE5-7BAA059ABC60}"/>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25" name="TextBox 75">
          <a:extLst>
            <a:ext uri="{FF2B5EF4-FFF2-40B4-BE49-F238E27FC236}">
              <a16:creationId xmlns:a16="http://schemas.microsoft.com/office/drawing/2014/main" id="{F96D1EBE-D5C4-4632-9015-4FB5F72F8EEB}"/>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26" name="TextBox 1">
          <a:extLst>
            <a:ext uri="{FF2B5EF4-FFF2-40B4-BE49-F238E27FC236}">
              <a16:creationId xmlns:a16="http://schemas.microsoft.com/office/drawing/2014/main" id="{4C2DB0F0-58A7-47E9-B3E6-444E5B718E1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27" name="TextBox 74">
          <a:extLst>
            <a:ext uri="{FF2B5EF4-FFF2-40B4-BE49-F238E27FC236}">
              <a16:creationId xmlns:a16="http://schemas.microsoft.com/office/drawing/2014/main" id="{D9F06168-D5A5-4ECA-BA94-6BED5BC6A69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28" name="TextBox 75">
          <a:extLst>
            <a:ext uri="{FF2B5EF4-FFF2-40B4-BE49-F238E27FC236}">
              <a16:creationId xmlns:a16="http://schemas.microsoft.com/office/drawing/2014/main" id="{32D1916B-E9E8-4BC0-AF76-6A80CD14DDA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29" name="TextBox 73">
          <a:extLst>
            <a:ext uri="{FF2B5EF4-FFF2-40B4-BE49-F238E27FC236}">
              <a16:creationId xmlns:a16="http://schemas.microsoft.com/office/drawing/2014/main" id="{49568D3B-BADF-4F15-A428-7CBF9708B15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30" name="TextBox 1">
          <a:extLst>
            <a:ext uri="{FF2B5EF4-FFF2-40B4-BE49-F238E27FC236}">
              <a16:creationId xmlns:a16="http://schemas.microsoft.com/office/drawing/2014/main" id="{AB2A5D9F-A00B-483E-AF39-8DDB6573B4A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31" name="TextBox 74">
          <a:extLst>
            <a:ext uri="{FF2B5EF4-FFF2-40B4-BE49-F238E27FC236}">
              <a16:creationId xmlns:a16="http://schemas.microsoft.com/office/drawing/2014/main" id="{BBA6121F-8F51-4080-8B10-DB9D03A7D13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32" name="TextBox 75">
          <a:extLst>
            <a:ext uri="{FF2B5EF4-FFF2-40B4-BE49-F238E27FC236}">
              <a16:creationId xmlns:a16="http://schemas.microsoft.com/office/drawing/2014/main" id="{EAFB6EF6-2156-41FC-B0EB-D4654B37141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33" name="TextBox 1">
          <a:extLst>
            <a:ext uri="{FF2B5EF4-FFF2-40B4-BE49-F238E27FC236}">
              <a16:creationId xmlns:a16="http://schemas.microsoft.com/office/drawing/2014/main" id="{D1BD0E53-BDD9-4477-B0B8-9020FBEFB94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34" name="TextBox 74">
          <a:extLst>
            <a:ext uri="{FF2B5EF4-FFF2-40B4-BE49-F238E27FC236}">
              <a16:creationId xmlns:a16="http://schemas.microsoft.com/office/drawing/2014/main" id="{BF419394-9839-42BE-8F4E-03B8AEAF104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35" name="TextBox 75">
          <a:extLst>
            <a:ext uri="{FF2B5EF4-FFF2-40B4-BE49-F238E27FC236}">
              <a16:creationId xmlns:a16="http://schemas.microsoft.com/office/drawing/2014/main" id="{33996EFC-CBBC-4EA3-8950-E42DF5601B0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36" name="TextBox 1">
          <a:extLst>
            <a:ext uri="{FF2B5EF4-FFF2-40B4-BE49-F238E27FC236}">
              <a16:creationId xmlns:a16="http://schemas.microsoft.com/office/drawing/2014/main" id="{4E42CEC4-B46F-4A54-9CD6-F89A50F4341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37" name="TextBox 74">
          <a:extLst>
            <a:ext uri="{FF2B5EF4-FFF2-40B4-BE49-F238E27FC236}">
              <a16:creationId xmlns:a16="http://schemas.microsoft.com/office/drawing/2014/main" id="{D5BE38C4-BDCC-4EFE-88B5-44541706311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38" name="TextBox 75">
          <a:extLst>
            <a:ext uri="{FF2B5EF4-FFF2-40B4-BE49-F238E27FC236}">
              <a16:creationId xmlns:a16="http://schemas.microsoft.com/office/drawing/2014/main" id="{579CCD7C-FBEF-4BDD-B412-33A5215D5B0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39" name="TextBox 1">
          <a:extLst>
            <a:ext uri="{FF2B5EF4-FFF2-40B4-BE49-F238E27FC236}">
              <a16:creationId xmlns:a16="http://schemas.microsoft.com/office/drawing/2014/main" id="{520AD452-1EE1-4532-B45C-347A47214F1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40" name="TextBox 74">
          <a:extLst>
            <a:ext uri="{FF2B5EF4-FFF2-40B4-BE49-F238E27FC236}">
              <a16:creationId xmlns:a16="http://schemas.microsoft.com/office/drawing/2014/main" id="{E3EBA524-BAC0-434E-B4CC-06BBDBA61F9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41" name="TextBox 75">
          <a:extLst>
            <a:ext uri="{FF2B5EF4-FFF2-40B4-BE49-F238E27FC236}">
              <a16:creationId xmlns:a16="http://schemas.microsoft.com/office/drawing/2014/main" id="{3DAFFB8C-2827-457E-BB47-A710F8AEDF5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42" name="TextBox 1">
          <a:extLst>
            <a:ext uri="{FF2B5EF4-FFF2-40B4-BE49-F238E27FC236}">
              <a16:creationId xmlns:a16="http://schemas.microsoft.com/office/drawing/2014/main" id="{DEB9EA20-3655-47F1-A963-A061551B8E0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43" name="TextBox 74">
          <a:extLst>
            <a:ext uri="{FF2B5EF4-FFF2-40B4-BE49-F238E27FC236}">
              <a16:creationId xmlns:a16="http://schemas.microsoft.com/office/drawing/2014/main" id="{FA45A4E9-1A81-4D8C-8060-1F314E3AB1D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44" name="TextBox 75">
          <a:extLst>
            <a:ext uri="{FF2B5EF4-FFF2-40B4-BE49-F238E27FC236}">
              <a16:creationId xmlns:a16="http://schemas.microsoft.com/office/drawing/2014/main" id="{A2A755BF-0081-4117-8DD5-79E9713F508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45" name="TextBox 1">
          <a:extLst>
            <a:ext uri="{FF2B5EF4-FFF2-40B4-BE49-F238E27FC236}">
              <a16:creationId xmlns:a16="http://schemas.microsoft.com/office/drawing/2014/main" id="{E967849F-C598-42F6-9627-73809414309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46" name="TextBox 74">
          <a:extLst>
            <a:ext uri="{FF2B5EF4-FFF2-40B4-BE49-F238E27FC236}">
              <a16:creationId xmlns:a16="http://schemas.microsoft.com/office/drawing/2014/main" id="{EA8D235E-1475-4747-A06E-BB19E4C42BD7}"/>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47" name="TextBox 75">
          <a:extLst>
            <a:ext uri="{FF2B5EF4-FFF2-40B4-BE49-F238E27FC236}">
              <a16:creationId xmlns:a16="http://schemas.microsoft.com/office/drawing/2014/main" id="{E96C3BE7-4A5B-4B06-AACC-226913DBA0C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48" name="TextBox 1">
          <a:extLst>
            <a:ext uri="{FF2B5EF4-FFF2-40B4-BE49-F238E27FC236}">
              <a16:creationId xmlns:a16="http://schemas.microsoft.com/office/drawing/2014/main" id="{E1DAD400-498C-4D87-BFB4-0879A9F61894}"/>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49" name="TextBox 73">
          <a:extLst>
            <a:ext uri="{FF2B5EF4-FFF2-40B4-BE49-F238E27FC236}">
              <a16:creationId xmlns:a16="http://schemas.microsoft.com/office/drawing/2014/main" id="{A2C295D5-803B-40E8-AF55-DD4A985E0915}"/>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50" name="TextBox 74">
          <a:extLst>
            <a:ext uri="{FF2B5EF4-FFF2-40B4-BE49-F238E27FC236}">
              <a16:creationId xmlns:a16="http://schemas.microsoft.com/office/drawing/2014/main" id="{C0DF5090-0D50-4B89-8AE2-30C2E06F2806}"/>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51" name="TextBox 75">
          <a:extLst>
            <a:ext uri="{FF2B5EF4-FFF2-40B4-BE49-F238E27FC236}">
              <a16:creationId xmlns:a16="http://schemas.microsoft.com/office/drawing/2014/main" id="{A20535B3-A302-4269-8440-BF5E2A75D986}"/>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52" name="TextBox 1">
          <a:extLst>
            <a:ext uri="{FF2B5EF4-FFF2-40B4-BE49-F238E27FC236}">
              <a16:creationId xmlns:a16="http://schemas.microsoft.com/office/drawing/2014/main" id="{2FC133A2-6E78-4073-BAA0-7C994A2A5AD4}"/>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53" name="TextBox 74">
          <a:extLst>
            <a:ext uri="{FF2B5EF4-FFF2-40B4-BE49-F238E27FC236}">
              <a16:creationId xmlns:a16="http://schemas.microsoft.com/office/drawing/2014/main" id="{C7C2A5C0-CF3F-459A-B43A-9413373E28A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54" name="TextBox 75">
          <a:extLst>
            <a:ext uri="{FF2B5EF4-FFF2-40B4-BE49-F238E27FC236}">
              <a16:creationId xmlns:a16="http://schemas.microsoft.com/office/drawing/2014/main" id="{CC694896-B235-4510-9ABE-B1D3CE12792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55" name="TextBox 1">
          <a:extLst>
            <a:ext uri="{FF2B5EF4-FFF2-40B4-BE49-F238E27FC236}">
              <a16:creationId xmlns:a16="http://schemas.microsoft.com/office/drawing/2014/main" id="{6AA69E6C-E1BB-4F8E-8F9A-6BCD2B54A1A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56" name="TextBox 74">
          <a:extLst>
            <a:ext uri="{FF2B5EF4-FFF2-40B4-BE49-F238E27FC236}">
              <a16:creationId xmlns:a16="http://schemas.microsoft.com/office/drawing/2014/main" id="{2A695444-5DD3-453E-8652-9E9A61C69B5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57" name="TextBox 75">
          <a:extLst>
            <a:ext uri="{FF2B5EF4-FFF2-40B4-BE49-F238E27FC236}">
              <a16:creationId xmlns:a16="http://schemas.microsoft.com/office/drawing/2014/main" id="{961ACFD1-7A4C-4D58-8C4B-FE540B2262C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58" name="TextBox 1">
          <a:extLst>
            <a:ext uri="{FF2B5EF4-FFF2-40B4-BE49-F238E27FC236}">
              <a16:creationId xmlns:a16="http://schemas.microsoft.com/office/drawing/2014/main" id="{28C0BC19-FB76-4F64-B4E5-9A79E3D09BA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59" name="TextBox 74">
          <a:extLst>
            <a:ext uri="{FF2B5EF4-FFF2-40B4-BE49-F238E27FC236}">
              <a16:creationId xmlns:a16="http://schemas.microsoft.com/office/drawing/2014/main" id="{1D2436C7-A9B6-4E81-86A7-46B3811C8D8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60" name="TextBox 75">
          <a:extLst>
            <a:ext uri="{FF2B5EF4-FFF2-40B4-BE49-F238E27FC236}">
              <a16:creationId xmlns:a16="http://schemas.microsoft.com/office/drawing/2014/main" id="{3986B6BA-0A20-40BD-9E12-9D64672E5A2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61" name="TextBox 1">
          <a:extLst>
            <a:ext uri="{FF2B5EF4-FFF2-40B4-BE49-F238E27FC236}">
              <a16:creationId xmlns:a16="http://schemas.microsoft.com/office/drawing/2014/main" id="{725ED24F-5727-461B-8F08-ED1260CC4BB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62" name="TextBox 74">
          <a:extLst>
            <a:ext uri="{FF2B5EF4-FFF2-40B4-BE49-F238E27FC236}">
              <a16:creationId xmlns:a16="http://schemas.microsoft.com/office/drawing/2014/main" id="{A693AF48-9973-4C53-B998-173200393CF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63" name="TextBox 75">
          <a:extLst>
            <a:ext uri="{FF2B5EF4-FFF2-40B4-BE49-F238E27FC236}">
              <a16:creationId xmlns:a16="http://schemas.microsoft.com/office/drawing/2014/main" id="{D067DD6D-C4C4-413C-AAF3-4E23C24AB0B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64" name="TextBox 1">
          <a:extLst>
            <a:ext uri="{FF2B5EF4-FFF2-40B4-BE49-F238E27FC236}">
              <a16:creationId xmlns:a16="http://schemas.microsoft.com/office/drawing/2014/main" id="{87386726-EC28-453B-891F-6A7B8FB999B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65" name="TextBox 74">
          <a:extLst>
            <a:ext uri="{FF2B5EF4-FFF2-40B4-BE49-F238E27FC236}">
              <a16:creationId xmlns:a16="http://schemas.microsoft.com/office/drawing/2014/main" id="{DCF620F2-248F-4FE4-950C-B49559114CA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66" name="TextBox 75">
          <a:extLst>
            <a:ext uri="{FF2B5EF4-FFF2-40B4-BE49-F238E27FC236}">
              <a16:creationId xmlns:a16="http://schemas.microsoft.com/office/drawing/2014/main" id="{78269C95-F205-4794-9F2C-177CC6AF7F4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67" name="TextBox 1">
          <a:extLst>
            <a:ext uri="{FF2B5EF4-FFF2-40B4-BE49-F238E27FC236}">
              <a16:creationId xmlns:a16="http://schemas.microsoft.com/office/drawing/2014/main" id="{84BD7026-A457-45E6-948F-D7D45F2C0AFE}"/>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68" name="TextBox 74">
          <a:extLst>
            <a:ext uri="{FF2B5EF4-FFF2-40B4-BE49-F238E27FC236}">
              <a16:creationId xmlns:a16="http://schemas.microsoft.com/office/drawing/2014/main" id="{FCE86E17-0182-4EFA-A876-3B4B9EBB47CF}"/>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69" name="TextBox 75">
          <a:extLst>
            <a:ext uri="{FF2B5EF4-FFF2-40B4-BE49-F238E27FC236}">
              <a16:creationId xmlns:a16="http://schemas.microsoft.com/office/drawing/2014/main" id="{18EF6B61-A637-429C-BC20-DEA7E086654E}"/>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70" name="TextBox 1">
          <a:extLst>
            <a:ext uri="{FF2B5EF4-FFF2-40B4-BE49-F238E27FC236}">
              <a16:creationId xmlns:a16="http://schemas.microsoft.com/office/drawing/2014/main" id="{7FB156A9-F928-405D-8547-2221D7081AB0}"/>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71" name="TextBox 74">
          <a:extLst>
            <a:ext uri="{FF2B5EF4-FFF2-40B4-BE49-F238E27FC236}">
              <a16:creationId xmlns:a16="http://schemas.microsoft.com/office/drawing/2014/main" id="{BBBD2B02-C197-4EA6-8276-4A54531BD22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72" name="TextBox 75">
          <a:extLst>
            <a:ext uri="{FF2B5EF4-FFF2-40B4-BE49-F238E27FC236}">
              <a16:creationId xmlns:a16="http://schemas.microsoft.com/office/drawing/2014/main" id="{B3C32E85-8701-4054-AB01-303E547CAF5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73" name="TextBox 1">
          <a:extLst>
            <a:ext uri="{FF2B5EF4-FFF2-40B4-BE49-F238E27FC236}">
              <a16:creationId xmlns:a16="http://schemas.microsoft.com/office/drawing/2014/main" id="{939936F1-E592-4223-AE4A-D91C8ACA57E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74" name="TextBox 74">
          <a:extLst>
            <a:ext uri="{FF2B5EF4-FFF2-40B4-BE49-F238E27FC236}">
              <a16:creationId xmlns:a16="http://schemas.microsoft.com/office/drawing/2014/main" id="{A3129B7C-B70D-4DA4-B0A8-8BAD10766D5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75" name="TextBox 75">
          <a:extLst>
            <a:ext uri="{FF2B5EF4-FFF2-40B4-BE49-F238E27FC236}">
              <a16:creationId xmlns:a16="http://schemas.microsoft.com/office/drawing/2014/main" id="{ABB41F24-B77C-4F40-95A8-2BA4504AE67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76" name="TextBox 1">
          <a:extLst>
            <a:ext uri="{FF2B5EF4-FFF2-40B4-BE49-F238E27FC236}">
              <a16:creationId xmlns:a16="http://schemas.microsoft.com/office/drawing/2014/main" id="{71AF4A70-A3F6-46DD-ADEF-FBFD8983490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77" name="TextBox 74">
          <a:extLst>
            <a:ext uri="{FF2B5EF4-FFF2-40B4-BE49-F238E27FC236}">
              <a16:creationId xmlns:a16="http://schemas.microsoft.com/office/drawing/2014/main" id="{527CDD54-48ED-4CE9-96F0-32C8096D1F7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3578" name="TextBox 75">
          <a:extLst>
            <a:ext uri="{FF2B5EF4-FFF2-40B4-BE49-F238E27FC236}">
              <a16:creationId xmlns:a16="http://schemas.microsoft.com/office/drawing/2014/main" id="{39D3A6BA-4F17-41E0-A00F-0E2AC553719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3579" name="TextBox 73">
          <a:extLst>
            <a:ext uri="{FF2B5EF4-FFF2-40B4-BE49-F238E27FC236}">
              <a16:creationId xmlns:a16="http://schemas.microsoft.com/office/drawing/2014/main" id="{BB527FA8-AFC3-4E29-9781-38AED39CD5E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80" name="TextBox 1">
          <a:extLst>
            <a:ext uri="{FF2B5EF4-FFF2-40B4-BE49-F238E27FC236}">
              <a16:creationId xmlns:a16="http://schemas.microsoft.com/office/drawing/2014/main" id="{0B00B86A-EEE0-48C9-8F9E-A9F7CA76E775}"/>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81" name="TextBox 74">
          <a:extLst>
            <a:ext uri="{FF2B5EF4-FFF2-40B4-BE49-F238E27FC236}">
              <a16:creationId xmlns:a16="http://schemas.microsoft.com/office/drawing/2014/main" id="{ACB11437-E039-416F-AC56-930E565AAD2B}"/>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82" name="TextBox 75">
          <a:extLst>
            <a:ext uri="{FF2B5EF4-FFF2-40B4-BE49-F238E27FC236}">
              <a16:creationId xmlns:a16="http://schemas.microsoft.com/office/drawing/2014/main" id="{EB02997F-144A-4F07-A1FD-C1DEBE250B9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83" name="TextBox 1">
          <a:extLst>
            <a:ext uri="{FF2B5EF4-FFF2-40B4-BE49-F238E27FC236}">
              <a16:creationId xmlns:a16="http://schemas.microsoft.com/office/drawing/2014/main" id="{730DE98C-1303-4C9B-BDF2-F93CE08B9CDE}"/>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84" name="TextBox 74">
          <a:extLst>
            <a:ext uri="{FF2B5EF4-FFF2-40B4-BE49-F238E27FC236}">
              <a16:creationId xmlns:a16="http://schemas.microsoft.com/office/drawing/2014/main" id="{8E3542FC-E8AC-4832-8A0B-B2044E2D269B}"/>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85" name="TextBox 75">
          <a:extLst>
            <a:ext uri="{FF2B5EF4-FFF2-40B4-BE49-F238E27FC236}">
              <a16:creationId xmlns:a16="http://schemas.microsoft.com/office/drawing/2014/main" id="{816937AA-6F8A-45A1-9FB8-3AD7222B051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86" name="TextBox 1">
          <a:extLst>
            <a:ext uri="{FF2B5EF4-FFF2-40B4-BE49-F238E27FC236}">
              <a16:creationId xmlns:a16="http://schemas.microsoft.com/office/drawing/2014/main" id="{694DD161-ADA0-4CC4-98B4-6A7CE289AF6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87" name="TextBox 74">
          <a:extLst>
            <a:ext uri="{FF2B5EF4-FFF2-40B4-BE49-F238E27FC236}">
              <a16:creationId xmlns:a16="http://schemas.microsoft.com/office/drawing/2014/main" id="{7D493B40-D62F-4913-93D5-8BC762B726E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88" name="TextBox 75">
          <a:extLst>
            <a:ext uri="{FF2B5EF4-FFF2-40B4-BE49-F238E27FC236}">
              <a16:creationId xmlns:a16="http://schemas.microsoft.com/office/drawing/2014/main" id="{319DCF67-C176-45C2-A330-9FB4EBA7429C}"/>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89" name="TextBox 1">
          <a:extLst>
            <a:ext uri="{FF2B5EF4-FFF2-40B4-BE49-F238E27FC236}">
              <a16:creationId xmlns:a16="http://schemas.microsoft.com/office/drawing/2014/main" id="{77212D58-8AC4-49A2-A26B-5544266074E0}"/>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90" name="TextBox 74">
          <a:extLst>
            <a:ext uri="{FF2B5EF4-FFF2-40B4-BE49-F238E27FC236}">
              <a16:creationId xmlns:a16="http://schemas.microsoft.com/office/drawing/2014/main" id="{69EF4C29-98C1-492B-8313-3C26D5CC126C}"/>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91" name="TextBox 75">
          <a:extLst>
            <a:ext uri="{FF2B5EF4-FFF2-40B4-BE49-F238E27FC236}">
              <a16:creationId xmlns:a16="http://schemas.microsoft.com/office/drawing/2014/main" id="{508AC973-FB83-4348-904D-1E2B97F3CB51}"/>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92" name="TextBox 1">
          <a:extLst>
            <a:ext uri="{FF2B5EF4-FFF2-40B4-BE49-F238E27FC236}">
              <a16:creationId xmlns:a16="http://schemas.microsoft.com/office/drawing/2014/main" id="{0BC78837-68A2-4E81-AEB7-CC2199AE9CF0}"/>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93" name="TextBox 74">
          <a:extLst>
            <a:ext uri="{FF2B5EF4-FFF2-40B4-BE49-F238E27FC236}">
              <a16:creationId xmlns:a16="http://schemas.microsoft.com/office/drawing/2014/main" id="{029F7BD7-F937-4A2F-8EC3-B88C7C23965B}"/>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94" name="TextBox 75">
          <a:extLst>
            <a:ext uri="{FF2B5EF4-FFF2-40B4-BE49-F238E27FC236}">
              <a16:creationId xmlns:a16="http://schemas.microsoft.com/office/drawing/2014/main" id="{211AA423-1C02-4820-8E20-3A4C23EDB495}"/>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95" name="TextBox 1">
          <a:extLst>
            <a:ext uri="{FF2B5EF4-FFF2-40B4-BE49-F238E27FC236}">
              <a16:creationId xmlns:a16="http://schemas.microsoft.com/office/drawing/2014/main" id="{219685B1-41A5-4004-880F-E2E2261A10B5}"/>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96" name="TextBox 74">
          <a:extLst>
            <a:ext uri="{FF2B5EF4-FFF2-40B4-BE49-F238E27FC236}">
              <a16:creationId xmlns:a16="http://schemas.microsoft.com/office/drawing/2014/main" id="{591DABAA-C8DE-4DE1-86AB-9029F4D86B43}"/>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97" name="TextBox 75">
          <a:extLst>
            <a:ext uri="{FF2B5EF4-FFF2-40B4-BE49-F238E27FC236}">
              <a16:creationId xmlns:a16="http://schemas.microsoft.com/office/drawing/2014/main" id="{9C933D2E-B6AD-41A1-88D8-4FA1FCE04EF6}"/>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98" name="TextBox 1">
          <a:extLst>
            <a:ext uri="{FF2B5EF4-FFF2-40B4-BE49-F238E27FC236}">
              <a16:creationId xmlns:a16="http://schemas.microsoft.com/office/drawing/2014/main" id="{28A7F81C-A40D-44F1-A41D-07149BB5969A}"/>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599" name="TextBox 74">
          <a:extLst>
            <a:ext uri="{FF2B5EF4-FFF2-40B4-BE49-F238E27FC236}">
              <a16:creationId xmlns:a16="http://schemas.microsoft.com/office/drawing/2014/main" id="{F5BE59E4-F4BE-428A-8D64-CF08EABD0CDF}"/>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1205</xdr:row>
      <xdr:rowOff>0</xdr:rowOff>
    </xdr:from>
    <xdr:ext cx="184731" cy="264560"/>
    <xdr:sp macro="" textlink="">
      <xdr:nvSpPr>
        <xdr:cNvPr id="3600" name="TextBox 75">
          <a:extLst>
            <a:ext uri="{FF2B5EF4-FFF2-40B4-BE49-F238E27FC236}">
              <a16:creationId xmlns:a16="http://schemas.microsoft.com/office/drawing/2014/main" id="{8A2391E1-E42F-4393-9BCB-568200E97528}"/>
            </a:ext>
          </a:extLst>
        </xdr:cNvPr>
        <xdr:cNvSpPr txBox="1"/>
      </xdr:nvSpPr>
      <xdr:spPr>
        <a:xfrm>
          <a:off x="4111003"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3601" name="TextBox 1">
          <a:extLst>
            <a:ext uri="{FF2B5EF4-FFF2-40B4-BE49-F238E27FC236}">
              <a16:creationId xmlns:a16="http://schemas.microsoft.com/office/drawing/2014/main" id="{2386C65A-C0C5-4A8E-8B76-CC669729F397}"/>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3602" name="TextBox 74">
          <a:extLst>
            <a:ext uri="{FF2B5EF4-FFF2-40B4-BE49-F238E27FC236}">
              <a16:creationId xmlns:a16="http://schemas.microsoft.com/office/drawing/2014/main" id="{BABED3FE-8579-4BCA-AA6D-7D32E371E97C}"/>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1206</xdr:row>
      <xdr:rowOff>0</xdr:rowOff>
    </xdr:from>
    <xdr:ext cx="184731" cy="264560"/>
    <xdr:sp macro="" textlink="">
      <xdr:nvSpPr>
        <xdr:cNvPr id="3603" name="TextBox 75">
          <a:extLst>
            <a:ext uri="{FF2B5EF4-FFF2-40B4-BE49-F238E27FC236}">
              <a16:creationId xmlns:a16="http://schemas.microsoft.com/office/drawing/2014/main" id="{84723E44-39BC-41D6-A6D4-D2E3E641B2A2}"/>
            </a:ext>
          </a:extLst>
        </xdr:cNvPr>
        <xdr:cNvSpPr txBox="1"/>
      </xdr:nvSpPr>
      <xdr:spPr>
        <a:xfrm>
          <a:off x="4111003" y="79251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604" name="TextBox 1">
          <a:extLst>
            <a:ext uri="{FF2B5EF4-FFF2-40B4-BE49-F238E27FC236}">
              <a16:creationId xmlns:a16="http://schemas.microsoft.com/office/drawing/2014/main" id="{F9114301-D679-437B-B4C3-55AFC807F1C7}"/>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605" name="TextBox 73">
          <a:extLst>
            <a:ext uri="{FF2B5EF4-FFF2-40B4-BE49-F238E27FC236}">
              <a16:creationId xmlns:a16="http://schemas.microsoft.com/office/drawing/2014/main" id="{4735B685-1F3D-4E98-BD77-BC37AD1C93D5}"/>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606" name="TextBox 74">
          <a:extLst>
            <a:ext uri="{FF2B5EF4-FFF2-40B4-BE49-F238E27FC236}">
              <a16:creationId xmlns:a16="http://schemas.microsoft.com/office/drawing/2014/main" id="{42D8A5DE-D6CE-44A1-A467-BBFB923E14CC}"/>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607" name="TextBox 75">
          <a:extLst>
            <a:ext uri="{FF2B5EF4-FFF2-40B4-BE49-F238E27FC236}">
              <a16:creationId xmlns:a16="http://schemas.microsoft.com/office/drawing/2014/main" id="{1E29516D-05A8-4DCD-81AA-7C8F0DE58435}"/>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608" name="TextBox 1">
          <a:extLst>
            <a:ext uri="{FF2B5EF4-FFF2-40B4-BE49-F238E27FC236}">
              <a16:creationId xmlns:a16="http://schemas.microsoft.com/office/drawing/2014/main" id="{9744DE3E-5357-46E2-873C-6ECE7177839F}"/>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609" name="TextBox 74">
          <a:extLst>
            <a:ext uri="{FF2B5EF4-FFF2-40B4-BE49-F238E27FC236}">
              <a16:creationId xmlns:a16="http://schemas.microsoft.com/office/drawing/2014/main" id="{5B3C81B3-4EA3-430A-81D4-7727F24B2AE9}"/>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610" name="TextBox 75">
          <a:extLst>
            <a:ext uri="{FF2B5EF4-FFF2-40B4-BE49-F238E27FC236}">
              <a16:creationId xmlns:a16="http://schemas.microsoft.com/office/drawing/2014/main" id="{4C21C8BF-7626-43DB-9F78-C78376C06B96}"/>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611" name="TextBox 1">
          <a:extLst>
            <a:ext uri="{FF2B5EF4-FFF2-40B4-BE49-F238E27FC236}">
              <a16:creationId xmlns:a16="http://schemas.microsoft.com/office/drawing/2014/main" id="{E2F03D63-E2DE-4262-BC34-023662422FB2}"/>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612" name="TextBox 74">
          <a:extLst>
            <a:ext uri="{FF2B5EF4-FFF2-40B4-BE49-F238E27FC236}">
              <a16:creationId xmlns:a16="http://schemas.microsoft.com/office/drawing/2014/main" id="{3ADEEE66-CED6-4C17-95ED-58C73EA32560}"/>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1205</xdr:row>
      <xdr:rowOff>0</xdr:rowOff>
    </xdr:from>
    <xdr:ext cx="184731" cy="264560"/>
    <xdr:sp macro="" textlink="">
      <xdr:nvSpPr>
        <xdr:cNvPr id="3613" name="TextBox 75">
          <a:extLst>
            <a:ext uri="{FF2B5EF4-FFF2-40B4-BE49-F238E27FC236}">
              <a16:creationId xmlns:a16="http://schemas.microsoft.com/office/drawing/2014/main" id="{D659E82C-821D-4EE1-B765-4AF33BC3D903}"/>
            </a:ext>
          </a:extLst>
        </xdr:cNvPr>
        <xdr:cNvSpPr txBox="1"/>
      </xdr:nvSpPr>
      <xdr:spPr>
        <a:xfrm>
          <a:off x="3987178" y="79235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614" name="TextBox 1">
          <a:extLst>
            <a:ext uri="{FF2B5EF4-FFF2-40B4-BE49-F238E27FC236}">
              <a16:creationId xmlns:a16="http://schemas.microsoft.com/office/drawing/2014/main" id="{FC551B80-E6C3-4EB5-AF26-95F4193F39CD}"/>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615" name="TextBox 74">
          <a:extLst>
            <a:ext uri="{FF2B5EF4-FFF2-40B4-BE49-F238E27FC236}">
              <a16:creationId xmlns:a16="http://schemas.microsoft.com/office/drawing/2014/main" id="{97DEEFAD-CD15-4402-AE69-AF307901A828}"/>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1223</xdr:row>
      <xdr:rowOff>0</xdr:rowOff>
    </xdr:from>
    <xdr:ext cx="184731" cy="264560"/>
    <xdr:sp macro="" textlink="">
      <xdr:nvSpPr>
        <xdr:cNvPr id="3616" name="TextBox 75">
          <a:extLst>
            <a:ext uri="{FF2B5EF4-FFF2-40B4-BE49-F238E27FC236}">
              <a16:creationId xmlns:a16="http://schemas.microsoft.com/office/drawing/2014/main" id="{FEF8A8D0-D50C-4A7A-8F26-B71120828533}"/>
            </a:ext>
          </a:extLst>
        </xdr:cNvPr>
        <xdr:cNvSpPr txBox="1"/>
      </xdr:nvSpPr>
      <xdr:spPr>
        <a:xfrm>
          <a:off x="4111003"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1223</xdr:row>
      <xdr:rowOff>0</xdr:rowOff>
    </xdr:from>
    <xdr:ext cx="184731" cy="264560"/>
    <xdr:sp macro="" textlink="">
      <xdr:nvSpPr>
        <xdr:cNvPr id="3617" name="TextBox 73">
          <a:extLst>
            <a:ext uri="{FF2B5EF4-FFF2-40B4-BE49-F238E27FC236}">
              <a16:creationId xmlns:a16="http://schemas.microsoft.com/office/drawing/2014/main" id="{DC663B70-46F2-4E35-94D8-FC967188D67C}"/>
            </a:ext>
          </a:extLst>
        </xdr:cNvPr>
        <xdr:cNvSpPr txBox="1"/>
      </xdr:nvSpPr>
      <xdr:spPr>
        <a:xfrm>
          <a:off x="3987178" y="796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1213</xdr:row>
      <xdr:rowOff>102177</xdr:rowOff>
    </xdr:from>
    <xdr:ext cx="184731" cy="264560"/>
    <xdr:sp macro="" textlink="">
      <xdr:nvSpPr>
        <xdr:cNvPr id="3618" name="TextBox 389">
          <a:extLst>
            <a:ext uri="{FF2B5EF4-FFF2-40B4-BE49-F238E27FC236}">
              <a16:creationId xmlns:a16="http://schemas.microsoft.com/office/drawing/2014/main" id="{5072D2CB-79D0-4DF6-8D50-119426DFA0A5}"/>
            </a:ext>
          </a:extLst>
        </xdr:cNvPr>
        <xdr:cNvSpPr txBox="1"/>
      </xdr:nvSpPr>
      <xdr:spPr>
        <a:xfrm>
          <a:off x="4111003" y="7944014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1213</xdr:row>
      <xdr:rowOff>102177</xdr:rowOff>
    </xdr:from>
    <xdr:ext cx="184731" cy="264560"/>
    <xdr:sp macro="" textlink="">
      <xdr:nvSpPr>
        <xdr:cNvPr id="3619" name="TextBox 74">
          <a:extLst>
            <a:ext uri="{FF2B5EF4-FFF2-40B4-BE49-F238E27FC236}">
              <a16:creationId xmlns:a16="http://schemas.microsoft.com/office/drawing/2014/main" id="{5C078980-8D81-4E99-8915-899BDB9E531D}"/>
            </a:ext>
          </a:extLst>
        </xdr:cNvPr>
        <xdr:cNvSpPr txBox="1"/>
      </xdr:nvSpPr>
      <xdr:spPr>
        <a:xfrm>
          <a:off x="4111003" y="7944014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1213</xdr:row>
      <xdr:rowOff>102177</xdr:rowOff>
    </xdr:from>
    <xdr:ext cx="184731" cy="264560"/>
    <xdr:sp macro="" textlink="">
      <xdr:nvSpPr>
        <xdr:cNvPr id="3620" name="TextBox 75">
          <a:extLst>
            <a:ext uri="{FF2B5EF4-FFF2-40B4-BE49-F238E27FC236}">
              <a16:creationId xmlns:a16="http://schemas.microsoft.com/office/drawing/2014/main" id="{A6D05D7E-158E-4D72-A97D-3F04F3FE071B}"/>
            </a:ext>
          </a:extLst>
        </xdr:cNvPr>
        <xdr:cNvSpPr txBox="1"/>
      </xdr:nvSpPr>
      <xdr:spPr>
        <a:xfrm>
          <a:off x="4111003" y="7944014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1213</xdr:row>
      <xdr:rowOff>0</xdr:rowOff>
    </xdr:from>
    <xdr:ext cx="184731" cy="264560"/>
    <xdr:sp macro="" textlink="">
      <xdr:nvSpPr>
        <xdr:cNvPr id="3621" name="TextBox 73">
          <a:extLst>
            <a:ext uri="{FF2B5EF4-FFF2-40B4-BE49-F238E27FC236}">
              <a16:creationId xmlns:a16="http://schemas.microsoft.com/office/drawing/2014/main" id="{2468B922-E072-423E-A132-ACA3BF26C6BC}"/>
            </a:ext>
          </a:extLst>
        </xdr:cNvPr>
        <xdr:cNvSpPr txBox="1"/>
      </xdr:nvSpPr>
      <xdr:spPr>
        <a:xfrm>
          <a:off x="3987178" y="79429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1221</xdr:row>
      <xdr:rowOff>102177</xdr:rowOff>
    </xdr:from>
    <xdr:ext cx="184731" cy="264560"/>
    <xdr:sp macro="" textlink="">
      <xdr:nvSpPr>
        <xdr:cNvPr id="3622" name="TextBox 393">
          <a:extLst>
            <a:ext uri="{FF2B5EF4-FFF2-40B4-BE49-F238E27FC236}">
              <a16:creationId xmlns:a16="http://schemas.microsoft.com/office/drawing/2014/main" id="{A95D50E4-9A25-4425-BEBA-21A8BFB2C518}"/>
            </a:ext>
          </a:extLst>
        </xdr:cNvPr>
        <xdr:cNvSpPr txBox="1"/>
      </xdr:nvSpPr>
      <xdr:spPr>
        <a:xfrm>
          <a:off x="4111003" y="795858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1221</xdr:row>
      <xdr:rowOff>102177</xdr:rowOff>
    </xdr:from>
    <xdr:ext cx="184731" cy="264560"/>
    <xdr:sp macro="" textlink="">
      <xdr:nvSpPr>
        <xdr:cNvPr id="3623" name="TextBox 74">
          <a:extLst>
            <a:ext uri="{FF2B5EF4-FFF2-40B4-BE49-F238E27FC236}">
              <a16:creationId xmlns:a16="http://schemas.microsoft.com/office/drawing/2014/main" id="{8C93707E-1E81-4E97-8274-680B01BC8BB1}"/>
            </a:ext>
          </a:extLst>
        </xdr:cNvPr>
        <xdr:cNvSpPr txBox="1"/>
      </xdr:nvSpPr>
      <xdr:spPr>
        <a:xfrm>
          <a:off x="4111003" y="795858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1221</xdr:row>
      <xdr:rowOff>102177</xdr:rowOff>
    </xdr:from>
    <xdr:ext cx="184731" cy="264560"/>
    <xdr:sp macro="" textlink="">
      <xdr:nvSpPr>
        <xdr:cNvPr id="3624" name="TextBox 75">
          <a:extLst>
            <a:ext uri="{FF2B5EF4-FFF2-40B4-BE49-F238E27FC236}">
              <a16:creationId xmlns:a16="http://schemas.microsoft.com/office/drawing/2014/main" id="{07892547-A409-4E3D-8905-C741655874A4}"/>
            </a:ext>
          </a:extLst>
        </xdr:cNvPr>
        <xdr:cNvSpPr txBox="1"/>
      </xdr:nvSpPr>
      <xdr:spPr>
        <a:xfrm>
          <a:off x="4111003" y="795858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1221</xdr:row>
      <xdr:rowOff>0</xdr:rowOff>
    </xdr:from>
    <xdr:ext cx="184731" cy="264560"/>
    <xdr:sp macro="" textlink="">
      <xdr:nvSpPr>
        <xdr:cNvPr id="3625" name="TextBox 73">
          <a:extLst>
            <a:ext uri="{FF2B5EF4-FFF2-40B4-BE49-F238E27FC236}">
              <a16:creationId xmlns:a16="http://schemas.microsoft.com/office/drawing/2014/main" id="{234FBA23-4C58-4C82-89A2-B15751CF715D}"/>
            </a:ext>
          </a:extLst>
        </xdr:cNvPr>
        <xdr:cNvSpPr txBox="1"/>
      </xdr:nvSpPr>
      <xdr:spPr>
        <a:xfrm>
          <a:off x="3987178" y="79575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26" name="TextBox 1">
          <a:extLst>
            <a:ext uri="{FF2B5EF4-FFF2-40B4-BE49-F238E27FC236}">
              <a16:creationId xmlns:a16="http://schemas.microsoft.com/office/drawing/2014/main" id="{5CFF9A70-F077-4867-A020-2EAF8FB8F39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27" name="TextBox 74">
          <a:extLst>
            <a:ext uri="{FF2B5EF4-FFF2-40B4-BE49-F238E27FC236}">
              <a16:creationId xmlns:a16="http://schemas.microsoft.com/office/drawing/2014/main" id="{D2AF7F68-F07D-477F-9A93-E696805A2D9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28" name="TextBox 75">
          <a:extLst>
            <a:ext uri="{FF2B5EF4-FFF2-40B4-BE49-F238E27FC236}">
              <a16:creationId xmlns:a16="http://schemas.microsoft.com/office/drawing/2014/main" id="{05DF332D-F107-4A17-BF91-3B8E1200B4F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29" name="TextBox 1">
          <a:extLst>
            <a:ext uri="{FF2B5EF4-FFF2-40B4-BE49-F238E27FC236}">
              <a16:creationId xmlns:a16="http://schemas.microsoft.com/office/drawing/2014/main" id="{8B30CB32-C4C7-4E60-A69D-9509F4D040A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30" name="TextBox 74">
          <a:extLst>
            <a:ext uri="{FF2B5EF4-FFF2-40B4-BE49-F238E27FC236}">
              <a16:creationId xmlns:a16="http://schemas.microsoft.com/office/drawing/2014/main" id="{192DE3C9-7009-4B79-AAF0-B33F9953F77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31" name="TextBox 75">
          <a:extLst>
            <a:ext uri="{FF2B5EF4-FFF2-40B4-BE49-F238E27FC236}">
              <a16:creationId xmlns:a16="http://schemas.microsoft.com/office/drawing/2014/main" id="{2338D617-02DF-4610-8EE2-1DC8DC34DF3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32" name="TextBox 1">
          <a:extLst>
            <a:ext uri="{FF2B5EF4-FFF2-40B4-BE49-F238E27FC236}">
              <a16:creationId xmlns:a16="http://schemas.microsoft.com/office/drawing/2014/main" id="{6502347D-0035-4441-9176-B0311EEAD45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33" name="TextBox 74">
          <a:extLst>
            <a:ext uri="{FF2B5EF4-FFF2-40B4-BE49-F238E27FC236}">
              <a16:creationId xmlns:a16="http://schemas.microsoft.com/office/drawing/2014/main" id="{10332DC7-1139-4158-B998-8C293DF3779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34" name="TextBox 75">
          <a:extLst>
            <a:ext uri="{FF2B5EF4-FFF2-40B4-BE49-F238E27FC236}">
              <a16:creationId xmlns:a16="http://schemas.microsoft.com/office/drawing/2014/main" id="{9543457B-678D-4904-B6D1-9B964518DAB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35" name="TextBox 1">
          <a:extLst>
            <a:ext uri="{FF2B5EF4-FFF2-40B4-BE49-F238E27FC236}">
              <a16:creationId xmlns:a16="http://schemas.microsoft.com/office/drawing/2014/main" id="{48404F6C-7509-4B7A-88F6-37B35FA5CE9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36" name="TextBox 74">
          <a:extLst>
            <a:ext uri="{FF2B5EF4-FFF2-40B4-BE49-F238E27FC236}">
              <a16:creationId xmlns:a16="http://schemas.microsoft.com/office/drawing/2014/main" id="{1D6F5E4D-39DB-432C-9C1A-99D134683E1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37" name="TextBox 75">
          <a:extLst>
            <a:ext uri="{FF2B5EF4-FFF2-40B4-BE49-F238E27FC236}">
              <a16:creationId xmlns:a16="http://schemas.microsoft.com/office/drawing/2014/main" id="{364AAAC8-4647-48C5-97DF-252151A6406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38" name="TextBox 1">
          <a:extLst>
            <a:ext uri="{FF2B5EF4-FFF2-40B4-BE49-F238E27FC236}">
              <a16:creationId xmlns:a16="http://schemas.microsoft.com/office/drawing/2014/main" id="{29B7AA0A-F7C6-4C9E-890F-D3878E17985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39" name="TextBox 74">
          <a:extLst>
            <a:ext uri="{FF2B5EF4-FFF2-40B4-BE49-F238E27FC236}">
              <a16:creationId xmlns:a16="http://schemas.microsoft.com/office/drawing/2014/main" id="{D55530BB-FA1B-4D82-B5DA-013024CEE54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40" name="TextBox 75">
          <a:extLst>
            <a:ext uri="{FF2B5EF4-FFF2-40B4-BE49-F238E27FC236}">
              <a16:creationId xmlns:a16="http://schemas.microsoft.com/office/drawing/2014/main" id="{02EF9BFA-BB63-4D41-968A-912798F99428}"/>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41" name="TextBox 1">
          <a:extLst>
            <a:ext uri="{FF2B5EF4-FFF2-40B4-BE49-F238E27FC236}">
              <a16:creationId xmlns:a16="http://schemas.microsoft.com/office/drawing/2014/main" id="{50396E5F-31DB-4EC4-8895-17F6B44A959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42" name="TextBox 74">
          <a:extLst>
            <a:ext uri="{FF2B5EF4-FFF2-40B4-BE49-F238E27FC236}">
              <a16:creationId xmlns:a16="http://schemas.microsoft.com/office/drawing/2014/main" id="{E3959C44-E8B6-465F-A10F-73271146B1D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43" name="TextBox 75">
          <a:extLst>
            <a:ext uri="{FF2B5EF4-FFF2-40B4-BE49-F238E27FC236}">
              <a16:creationId xmlns:a16="http://schemas.microsoft.com/office/drawing/2014/main" id="{3AA814FD-CEBD-40ED-906D-C3A605FDEEB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44" name="TextBox 1">
          <a:extLst>
            <a:ext uri="{FF2B5EF4-FFF2-40B4-BE49-F238E27FC236}">
              <a16:creationId xmlns:a16="http://schemas.microsoft.com/office/drawing/2014/main" id="{9078D5B0-E85B-4709-9FB1-E50EAB69410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45" name="TextBox 73">
          <a:extLst>
            <a:ext uri="{FF2B5EF4-FFF2-40B4-BE49-F238E27FC236}">
              <a16:creationId xmlns:a16="http://schemas.microsoft.com/office/drawing/2014/main" id="{6814530C-E4CA-4390-8620-16F5F3051B5A}"/>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46" name="TextBox 74">
          <a:extLst>
            <a:ext uri="{FF2B5EF4-FFF2-40B4-BE49-F238E27FC236}">
              <a16:creationId xmlns:a16="http://schemas.microsoft.com/office/drawing/2014/main" id="{EEE84B18-1273-4A82-9B17-275613F0954C}"/>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47" name="TextBox 75">
          <a:extLst>
            <a:ext uri="{FF2B5EF4-FFF2-40B4-BE49-F238E27FC236}">
              <a16:creationId xmlns:a16="http://schemas.microsoft.com/office/drawing/2014/main" id="{812B86BF-06F0-4897-9F2C-21F590E8CA1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48" name="TextBox 1">
          <a:extLst>
            <a:ext uri="{FF2B5EF4-FFF2-40B4-BE49-F238E27FC236}">
              <a16:creationId xmlns:a16="http://schemas.microsoft.com/office/drawing/2014/main" id="{BAF46539-5964-4D11-BD0B-5FCC019866D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49" name="TextBox 74">
          <a:extLst>
            <a:ext uri="{FF2B5EF4-FFF2-40B4-BE49-F238E27FC236}">
              <a16:creationId xmlns:a16="http://schemas.microsoft.com/office/drawing/2014/main" id="{FF30F8D5-7626-4C9E-87BE-E8299D3CE21A}"/>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50" name="TextBox 75">
          <a:extLst>
            <a:ext uri="{FF2B5EF4-FFF2-40B4-BE49-F238E27FC236}">
              <a16:creationId xmlns:a16="http://schemas.microsoft.com/office/drawing/2014/main" id="{77ABB345-8F1B-49D5-9A66-3DE93295691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51" name="TextBox 1">
          <a:extLst>
            <a:ext uri="{FF2B5EF4-FFF2-40B4-BE49-F238E27FC236}">
              <a16:creationId xmlns:a16="http://schemas.microsoft.com/office/drawing/2014/main" id="{6C808DAB-57DF-48D8-9F8F-11F04822E7BA}"/>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52" name="TextBox 74">
          <a:extLst>
            <a:ext uri="{FF2B5EF4-FFF2-40B4-BE49-F238E27FC236}">
              <a16:creationId xmlns:a16="http://schemas.microsoft.com/office/drawing/2014/main" id="{CBFB787D-F350-462C-A26D-A0DB7AFBB4E2}"/>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53" name="TextBox 75">
          <a:extLst>
            <a:ext uri="{FF2B5EF4-FFF2-40B4-BE49-F238E27FC236}">
              <a16:creationId xmlns:a16="http://schemas.microsoft.com/office/drawing/2014/main" id="{AB8C96B1-70BA-4E87-AA95-4A7E23D1E08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54" name="TextBox 1">
          <a:extLst>
            <a:ext uri="{FF2B5EF4-FFF2-40B4-BE49-F238E27FC236}">
              <a16:creationId xmlns:a16="http://schemas.microsoft.com/office/drawing/2014/main" id="{E3E5DD4B-9699-4F77-9E42-A54F1028C9F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55" name="TextBox 74">
          <a:extLst>
            <a:ext uri="{FF2B5EF4-FFF2-40B4-BE49-F238E27FC236}">
              <a16:creationId xmlns:a16="http://schemas.microsoft.com/office/drawing/2014/main" id="{348D1EDA-63AA-4A95-8244-B17B1B2D52D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56" name="TextBox 75">
          <a:extLst>
            <a:ext uri="{FF2B5EF4-FFF2-40B4-BE49-F238E27FC236}">
              <a16:creationId xmlns:a16="http://schemas.microsoft.com/office/drawing/2014/main" id="{7D5A707A-6D97-4029-9721-7F18775C04E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57" name="TextBox 1">
          <a:extLst>
            <a:ext uri="{FF2B5EF4-FFF2-40B4-BE49-F238E27FC236}">
              <a16:creationId xmlns:a16="http://schemas.microsoft.com/office/drawing/2014/main" id="{948D69EA-1559-4BC0-96DC-1F09E4AF632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58" name="TextBox 74">
          <a:extLst>
            <a:ext uri="{FF2B5EF4-FFF2-40B4-BE49-F238E27FC236}">
              <a16:creationId xmlns:a16="http://schemas.microsoft.com/office/drawing/2014/main" id="{A7BD4FAA-883C-4CB7-AA94-A8BE432866E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59" name="TextBox 75">
          <a:extLst>
            <a:ext uri="{FF2B5EF4-FFF2-40B4-BE49-F238E27FC236}">
              <a16:creationId xmlns:a16="http://schemas.microsoft.com/office/drawing/2014/main" id="{2A015B93-A832-45DD-9F87-68476EB4EB1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60" name="TextBox 1">
          <a:extLst>
            <a:ext uri="{FF2B5EF4-FFF2-40B4-BE49-F238E27FC236}">
              <a16:creationId xmlns:a16="http://schemas.microsoft.com/office/drawing/2014/main" id="{84DD91AC-B037-44D5-8579-3796AC17A08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61" name="TextBox 74">
          <a:extLst>
            <a:ext uri="{FF2B5EF4-FFF2-40B4-BE49-F238E27FC236}">
              <a16:creationId xmlns:a16="http://schemas.microsoft.com/office/drawing/2014/main" id="{30C75DE5-60B9-48D8-8393-FA569CED401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62" name="TextBox 75">
          <a:extLst>
            <a:ext uri="{FF2B5EF4-FFF2-40B4-BE49-F238E27FC236}">
              <a16:creationId xmlns:a16="http://schemas.microsoft.com/office/drawing/2014/main" id="{30FBB35E-D3C2-44D4-8D93-440A305655F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63" name="TextBox 1">
          <a:extLst>
            <a:ext uri="{FF2B5EF4-FFF2-40B4-BE49-F238E27FC236}">
              <a16:creationId xmlns:a16="http://schemas.microsoft.com/office/drawing/2014/main" id="{FD9C592C-9515-4D61-AA4B-ED7E80B932AD}"/>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64" name="TextBox 74">
          <a:extLst>
            <a:ext uri="{FF2B5EF4-FFF2-40B4-BE49-F238E27FC236}">
              <a16:creationId xmlns:a16="http://schemas.microsoft.com/office/drawing/2014/main" id="{6A4C0157-203B-4D7F-91AA-E599537861AA}"/>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65" name="TextBox 75">
          <a:extLst>
            <a:ext uri="{FF2B5EF4-FFF2-40B4-BE49-F238E27FC236}">
              <a16:creationId xmlns:a16="http://schemas.microsoft.com/office/drawing/2014/main" id="{00D3D262-9D6D-4D8E-9732-E4842D92FA4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66" name="TextBox 1">
          <a:extLst>
            <a:ext uri="{FF2B5EF4-FFF2-40B4-BE49-F238E27FC236}">
              <a16:creationId xmlns:a16="http://schemas.microsoft.com/office/drawing/2014/main" id="{059FEE12-B1A2-4F4F-A89B-80F870B157CB}"/>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67" name="TextBox 74">
          <a:extLst>
            <a:ext uri="{FF2B5EF4-FFF2-40B4-BE49-F238E27FC236}">
              <a16:creationId xmlns:a16="http://schemas.microsoft.com/office/drawing/2014/main" id="{A4B979D6-80FB-420D-BAC3-993E6ACFF1A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68" name="TextBox 75">
          <a:extLst>
            <a:ext uri="{FF2B5EF4-FFF2-40B4-BE49-F238E27FC236}">
              <a16:creationId xmlns:a16="http://schemas.microsoft.com/office/drawing/2014/main" id="{C4F465F9-07D5-49B8-A4E2-CEF97AD5623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69" name="TextBox 1">
          <a:extLst>
            <a:ext uri="{FF2B5EF4-FFF2-40B4-BE49-F238E27FC236}">
              <a16:creationId xmlns:a16="http://schemas.microsoft.com/office/drawing/2014/main" id="{0279BC13-890D-48BF-AFA3-218840B0790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70" name="TextBox 74">
          <a:extLst>
            <a:ext uri="{FF2B5EF4-FFF2-40B4-BE49-F238E27FC236}">
              <a16:creationId xmlns:a16="http://schemas.microsoft.com/office/drawing/2014/main" id="{A923D6B4-ABB0-4A70-A463-6CBE635FACF7}"/>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71" name="TextBox 75">
          <a:extLst>
            <a:ext uri="{FF2B5EF4-FFF2-40B4-BE49-F238E27FC236}">
              <a16:creationId xmlns:a16="http://schemas.microsoft.com/office/drawing/2014/main" id="{A755380D-3FF8-4EFA-BC39-8CE5E009279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72" name="TextBox 1">
          <a:extLst>
            <a:ext uri="{FF2B5EF4-FFF2-40B4-BE49-F238E27FC236}">
              <a16:creationId xmlns:a16="http://schemas.microsoft.com/office/drawing/2014/main" id="{C7F7F7F0-C771-4DAA-910B-124AEA2166E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73" name="TextBox 74">
          <a:extLst>
            <a:ext uri="{FF2B5EF4-FFF2-40B4-BE49-F238E27FC236}">
              <a16:creationId xmlns:a16="http://schemas.microsoft.com/office/drawing/2014/main" id="{18CF9931-5049-4DB9-BEFD-5BD4E865404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74" name="TextBox 75">
          <a:extLst>
            <a:ext uri="{FF2B5EF4-FFF2-40B4-BE49-F238E27FC236}">
              <a16:creationId xmlns:a16="http://schemas.microsoft.com/office/drawing/2014/main" id="{54373A1B-BC45-44EE-93C9-3CDD7DB9207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75" name="TextBox 73">
          <a:extLst>
            <a:ext uri="{FF2B5EF4-FFF2-40B4-BE49-F238E27FC236}">
              <a16:creationId xmlns:a16="http://schemas.microsoft.com/office/drawing/2014/main" id="{254040C0-6A49-45F7-857E-F916A0535FA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76" name="TextBox 1">
          <a:extLst>
            <a:ext uri="{FF2B5EF4-FFF2-40B4-BE49-F238E27FC236}">
              <a16:creationId xmlns:a16="http://schemas.microsoft.com/office/drawing/2014/main" id="{0974E4EB-1274-4DFE-A073-FC3D9BE1A6C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77" name="TextBox 74">
          <a:extLst>
            <a:ext uri="{FF2B5EF4-FFF2-40B4-BE49-F238E27FC236}">
              <a16:creationId xmlns:a16="http://schemas.microsoft.com/office/drawing/2014/main" id="{6B27CF1A-4BB0-40DF-B302-E85F3B95A32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78" name="TextBox 75">
          <a:extLst>
            <a:ext uri="{FF2B5EF4-FFF2-40B4-BE49-F238E27FC236}">
              <a16:creationId xmlns:a16="http://schemas.microsoft.com/office/drawing/2014/main" id="{4A822C35-1C24-4B77-857F-46421D7CC19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79" name="TextBox 1">
          <a:extLst>
            <a:ext uri="{FF2B5EF4-FFF2-40B4-BE49-F238E27FC236}">
              <a16:creationId xmlns:a16="http://schemas.microsoft.com/office/drawing/2014/main" id="{98A73842-BE4D-42D6-A178-1C287BC16EF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80" name="TextBox 74">
          <a:extLst>
            <a:ext uri="{FF2B5EF4-FFF2-40B4-BE49-F238E27FC236}">
              <a16:creationId xmlns:a16="http://schemas.microsoft.com/office/drawing/2014/main" id="{298B8FE2-5334-4035-81CC-B6C20EE2F0B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81" name="TextBox 75">
          <a:extLst>
            <a:ext uri="{FF2B5EF4-FFF2-40B4-BE49-F238E27FC236}">
              <a16:creationId xmlns:a16="http://schemas.microsoft.com/office/drawing/2014/main" id="{4056F834-932A-4B0A-A1AD-A5054E91C1C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82" name="TextBox 1">
          <a:extLst>
            <a:ext uri="{FF2B5EF4-FFF2-40B4-BE49-F238E27FC236}">
              <a16:creationId xmlns:a16="http://schemas.microsoft.com/office/drawing/2014/main" id="{C4DA5359-526A-42A9-B585-4B1C03B8296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83" name="TextBox 74">
          <a:extLst>
            <a:ext uri="{FF2B5EF4-FFF2-40B4-BE49-F238E27FC236}">
              <a16:creationId xmlns:a16="http://schemas.microsoft.com/office/drawing/2014/main" id="{8C0CD3E4-6ADD-45E5-8AFC-196FA95C8CC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84" name="TextBox 75">
          <a:extLst>
            <a:ext uri="{FF2B5EF4-FFF2-40B4-BE49-F238E27FC236}">
              <a16:creationId xmlns:a16="http://schemas.microsoft.com/office/drawing/2014/main" id="{5F27010C-DD5E-475A-BD97-6FB03808837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85" name="TextBox 1">
          <a:extLst>
            <a:ext uri="{FF2B5EF4-FFF2-40B4-BE49-F238E27FC236}">
              <a16:creationId xmlns:a16="http://schemas.microsoft.com/office/drawing/2014/main" id="{2A30BE01-AEA7-4AAF-AC8D-4F1AC150A65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86" name="TextBox 74">
          <a:extLst>
            <a:ext uri="{FF2B5EF4-FFF2-40B4-BE49-F238E27FC236}">
              <a16:creationId xmlns:a16="http://schemas.microsoft.com/office/drawing/2014/main" id="{8B5B2604-C83C-4D20-80D2-1F4E712562D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87" name="TextBox 75">
          <a:extLst>
            <a:ext uri="{FF2B5EF4-FFF2-40B4-BE49-F238E27FC236}">
              <a16:creationId xmlns:a16="http://schemas.microsoft.com/office/drawing/2014/main" id="{BE8BFA5D-FBE2-4F2A-AFE3-FF116DAC855C}"/>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88" name="TextBox 1">
          <a:extLst>
            <a:ext uri="{FF2B5EF4-FFF2-40B4-BE49-F238E27FC236}">
              <a16:creationId xmlns:a16="http://schemas.microsoft.com/office/drawing/2014/main" id="{28033F4F-5201-4B58-BE45-FAA21FF9C499}"/>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89" name="TextBox 74">
          <a:extLst>
            <a:ext uri="{FF2B5EF4-FFF2-40B4-BE49-F238E27FC236}">
              <a16:creationId xmlns:a16="http://schemas.microsoft.com/office/drawing/2014/main" id="{176EAAD3-32AC-4C6B-9A8F-0BD3852E253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90" name="TextBox 75">
          <a:extLst>
            <a:ext uri="{FF2B5EF4-FFF2-40B4-BE49-F238E27FC236}">
              <a16:creationId xmlns:a16="http://schemas.microsoft.com/office/drawing/2014/main" id="{897BF3B5-0B1D-447E-AE80-24BBE240E07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91" name="TextBox 1">
          <a:extLst>
            <a:ext uri="{FF2B5EF4-FFF2-40B4-BE49-F238E27FC236}">
              <a16:creationId xmlns:a16="http://schemas.microsoft.com/office/drawing/2014/main" id="{398EE884-3219-4AF5-B119-70051C1AB82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92" name="TextBox 74">
          <a:extLst>
            <a:ext uri="{FF2B5EF4-FFF2-40B4-BE49-F238E27FC236}">
              <a16:creationId xmlns:a16="http://schemas.microsoft.com/office/drawing/2014/main" id="{35F04739-EC7F-4946-B8CC-30BE534DEF1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93" name="TextBox 75">
          <a:extLst>
            <a:ext uri="{FF2B5EF4-FFF2-40B4-BE49-F238E27FC236}">
              <a16:creationId xmlns:a16="http://schemas.microsoft.com/office/drawing/2014/main" id="{84929B9B-31F5-4120-8DCF-4FF463B66D67}"/>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94" name="TextBox 1">
          <a:extLst>
            <a:ext uri="{FF2B5EF4-FFF2-40B4-BE49-F238E27FC236}">
              <a16:creationId xmlns:a16="http://schemas.microsoft.com/office/drawing/2014/main" id="{9B1FA75A-9610-478C-BBAA-2344D8FB614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95" name="TextBox 74">
          <a:extLst>
            <a:ext uri="{FF2B5EF4-FFF2-40B4-BE49-F238E27FC236}">
              <a16:creationId xmlns:a16="http://schemas.microsoft.com/office/drawing/2014/main" id="{0077C45E-ACF0-4B9E-B6B9-71C56C9BB46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96" name="TextBox 75">
          <a:extLst>
            <a:ext uri="{FF2B5EF4-FFF2-40B4-BE49-F238E27FC236}">
              <a16:creationId xmlns:a16="http://schemas.microsoft.com/office/drawing/2014/main" id="{21F1BF85-171C-43D3-A74F-221F90EB614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697" name="TextBox 73">
          <a:extLst>
            <a:ext uri="{FF2B5EF4-FFF2-40B4-BE49-F238E27FC236}">
              <a16:creationId xmlns:a16="http://schemas.microsoft.com/office/drawing/2014/main" id="{5A316963-542D-4AFF-9E3F-1A7E742EC6E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98" name="TextBox 1">
          <a:extLst>
            <a:ext uri="{FF2B5EF4-FFF2-40B4-BE49-F238E27FC236}">
              <a16:creationId xmlns:a16="http://schemas.microsoft.com/office/drawing/2014/main" id="{1CCEBDC8-9844-47CF-B307-630E03DA2308}"/>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699" name="TextBox 74">
          <a:extLst>
            <a:ext uri="{FF2B5EF4-FFF2-40B4-BE49-F238E27FC236}">
              <a16:creationId xmlns:a16="http://schemas.microsoft.com/office/drawing/2014/main" id="{1514EF30-5B4F-4FF5-B541-DBE937A0294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00" name="TextBox 75">
          <a:extLst>
            <a:ext uri="{FF2B5EF4-FFF2-40B4-BE49-F238E27FC236}">
              <a16:creationId xmlns:a16="http://schemas.microsoft.com/office/drawing/2014/main" id="{91F7BB78-0BE7-48D9-B424-C3E4AF8D3DF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01" name="TextBox 1">
          <a:extLst>
            <a:ext uri="{FF2B5EF4-FFF2-40B4-BE49-F238E27FC236}">
              <a16:creationId xmlns:a16="http://schemas.microsoft.com/office/drawing/2014/main" id="{A07DC82F-8B34-4C9A-BD83-8D0BE81805D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02" name="TextBox 74">
          <a:extLst>
            <a:ext uri="{FF2B5EF4-FFF2-40B4-BE49-F238E27FC236}">
              <a16:creationId xmlns:a16="http://schemas.microsoft.com/office/drawing/2014/main" id="{E075CE3A-EF3B-40B3-911C-574F5066730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03" name="TextBox 75">
          <a:extLst>
            <a:ext uri="{FF2B5EF4-FFF2-40B4-BE49-F238E27FC236}">
              <a16:creationId xmlns:a16="http://schemas.microsoft.com/office/drawing/2014/main" id="{F18FADDA-0207-45E0-8387-8369A9F1E18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04" name="TextBox 1">
          <a:extLst>
            <a:ext uri="{FF2B5EF4-FFF2-40B4-BE49-F238E27FC236}">
              <a16:creationId xmlns:a16="http://schemas.microsoft.com/office/drawing/2014/main" id="{165C4B99-AAE1-449C-B64A-DFF3C58E837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05" name="TextBox 74">
          <a:extLst>
            <a:ext uri="{FF2B5EF4-FFF2-40B4-BE49-F238E27FC236}">
              <a16:creationId xmlns:a16="http://schemas.microsoft.com/office/drawing/2014/main" id="{37DBCB8A-BC96-416D-BBCE-4E815D2FFF4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06" name="TextBox 75">
          <a:extLst>
            <a:ext uri="{FF2B5EF4-FFF2-40B4-BE49-F238E27FC236}">
              <a16:creationId xmlns:a16="http://schemas.microsoft.com/office/drawing/2014/main" id="{B26BFEEB-8F90-4A6D-BFCB-7A7461B5D73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07" name="TextBox 1">
          <a:extLst>
            <a:ext uri="{FF2B5EF4-FFF2-40B4-BE49-F238E27FC236}">
              <a16:creationId xmlns:a16="http://schemas.microsoft.com/office/drawing/2014/main" id="{D2DCF30A-E213-4DB1-8CE0-4C0ADC6E4AB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08" name="TextBox 74">
          <a:extLst>
            <a:ext uri="{FF2B5EF4-FFF2-40B4-BE49-F238E27FC236}">
              <a16:creationId xmlns:a16="http://schemas.microsoft.com/office/drawing/2014/main" id="{36D2CFAF-F5BF-48C0-B82A-89A4570A0BB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09" name="TextBox 75">
          <a:extLst>
            <a:ext uri="{FF2B5EF4-FFF2-40B4-BE49-F238E27FC236}">
              <a16:creationId xmlns:a16="http://schemas.microsoft.com/office/drawing/2014/main" id="{2E4E9743-F5BD-43B6-9D3B-F479715B003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10" name="TextBox 1">
          <a:extLst>
            <a:ext uri="{FF2B5EF4-FFF2-40B4-BE49-F238E27FC236}">
              <a16:creationId xmlns:a16="http://schemas.microsoft.com/office/drawing/2014/main" id="{76D2290C-D52C-4C83-B9B8-9E483A1AE3C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11" name="TextBox 74">
          <a:extLst>
            <a:ext uri="{FF2B5EF4-FFF2-40B4-BE49-F238E27FC236}">
              <a16:creationId xmlns:a16="http://schemas.microsoft.com/office/drawing/2014/main" id="{9C309D0D-4359-4B6D-9E2B-9E482A15F48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12" name="TextBox 75">
          <a:extLst>
            <a:ext uri="{FF2B5EF4-FFF2-40B4-BE49-F238E27FC236}">
              <a16:creationId xmlns:a16="http://schemas.microsoft.com/office/drawing/2014/main" id="{6CB3B192-BB85-4B14-8DCA-D5FC89BD559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13" name="TextBox 1">
          <a:extLst>
            <a:ext uri="{FF2B5EF4-FFF2-40B4-BE49-F238E27FC236}">
              <a16:creationId xmlns:a16="http://schemas.microsoft.com/office/drawing/2014/main" id="{E9391C7F-9732-4413-BB1E-DE7BA7F91D8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14" name="TextBox 74">
          <a:extLst>
            <a:ext uri="{FF2B5EF4-FFF2-40B4-BE49-F238E27FC236}">
              <a16:creationId xmlns:a16="http://schemas.microsoft.com/office/drawing/2014/main" id="{8E7668FB-3A1E-4F2A-823B-975317762E7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15" name="TextBox 75">
          <a:extLst>
            <a:ext uri="{FF2B5EF4-FFF2-40B4-BE49-F238E27FC236}">
              <a16:creationId xmlns:a16="http://schemas.microsoft.com/office/drawing/2014/main" id="{2186DE53-963C-4C80-81CA-B3764D19235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16" name="TextBox 1">
          <a:extLst>
            <a:ext uri="{FF2B5EF4-FFF2-40B4-BE49-F238E27FC236}">
              <a16:creationId xmlns:a16="http://schemas.microsoft.com/office/drawing/2014/main" id="{0150BEB2-9D1A-48EB-8878-639B47E5505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17" name="TextBox 73">
          <a:extLst>
            <a:ext uri="{FF2B5EF4-FFF2-40B4-BE49-F238E27FC236}">
              <a16:creationId xmlns:a16="http://schemas.microsoft.com/office/drawing/2014/main" id="{CA6EEFD8-D288-468F-AFC4-558B1AD31057}"/>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18" name="TextBox 74">
          <a:extLst>
            <a:ext uri="{FF2B5EF4-FFF2-40B4-BE49-F238E27FC236}">
              <a16:creationId xmlns:a16="http://schemas.microsoft.com/office/drawing/2014/main" id="{41C842EB-CC27-45EB-94E0-77FF20A8BED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19" name="TextBox 75">
          <a:extLst>
            <a:ext uri="{FF2B5EF4-FFF2-40B4-BE49-F238E27FC236}">
              <a16:creationId xmlns:a16="http://schemas.microsoft.com/office/drawing/2014/main" id="{6AE2651A-C1D0-4099-B1BE-25A0C1BEB7D9}"/>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20" name="TextBox 1">
          <a:extLst>
            <a:ext uri="{FF2B5EF4-FFF2-40B4-BE49-F238E27FC236}">
              <a16:creationId xmlns:a16="http://schemas.microsoft.com/office/drawing/2014/main" id="{0E677C88-3A74-4100-AC3D-C70066C915EC}"/>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21" name="TextBox 74">
          <a:extLst>
            <a:ext uri="{FF2B5EF4-FFF2-40B4-BE49-F238E27FC236}">
              <a16:creationId xmlns:a16="http://schemas.microsoft.com/office/drawing/2014/main" id="{47AC409E-C2A2-4D3E-9014-F3D4766BF59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22" name="TextBox 75">
          <a:extLst>
            <a:ext uri="{FF2B5EF4-FFF2-40B4-BE49-F238E27FC236}">
              <a16:creationId xmlns:a16="http://schemas.microsoft.com/office/drawing/2014/main" id="{475AF5AD-6B30-477E-AFD2-3DFB0D321D4C}"/>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23" name="TextBox 1">
          <a:extLst>
            <a:ext uri="{FF2B5EF4-FFF2-40B4-BE49-F238E27FC236}">
              <a16:creationId xmlns:a16="http://schemas.microsoft.com/office/drawing/2014/main" id="{114DCDD0-FF71-44AC-9645-7ADBA4FF6F2B}"/>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24" name="TextBox 74">
          <a:extLst>
            <a:ext uri="{FF2B5EF4-FFF2-40B4-BE49-F238E27FC236}">
              <a16:creationId xmlns:a16="http://schemas.microsoft.com/office/drawing/2014/main" id="{0725ED86-13FA-4113-8AD5-1A6C9DD8D331}"/>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25" name="TextBox 75">
          <a:extLst>
            <a:ext uri="{FF2B5EF4-FFF2-40B4-BE49-F238E27FC236}">
              <a16:creationId xmlns:a16="http://schemas.microsoft.com/office/drawing/2014/main" id="{4E1A800E-9B67-4479-B080-405EE166F13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26" name="TextBox 1">
          <a:extLst>
            <a:ext uri="{FF2B5EF4-FFF2-40B4-BE49-F238E27FC236}">
              <a16:creationId xmlns:a16="http://schemas.microsoft.com/office/drawing/2014/main" id="{F7C5DB8A-6F7D-40DF-A1C4-AB20DE1E50B8}"/>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27" name="TextBox 74">
          <a:extLst>
            <a:ext uri="{FF2B5EF4-FFF2-40B4-BE49-F238E27FC236}">
              <a16:creationId xmlns:a16="http://schemas.microsoft.com/office/drawing/2014/main" id="{FEFAE819-474A-4B1E-BB2C-926A86CD0E1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28" name="TextBox 75">
          <a:extLst>
            <a:ext uri="{FF2B5EF4-FFF2-40B4-BE49-F238E27FC236}">
              <a16:creationId xmlns:a16="http://schemas.microsoft.com/office/drawing/2014/main" id="{293744C6-8C30-497B-90D7-2839C99799A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29" name="TextBox 1">
          <a:extLst>
            <a:ext uri="{FF2B5EF4-FFF2-40B4-BE49-F238E27FC236}">
              <a16:creationId xmlns:a16="http://schemas.microsoft.com/office/drawing/2014/main" id="{81C82A3D-B66E-4AEE-B69D-765009C0205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30" name="TextBox 74">
          <a:extLst>
            <a:ext uri="{FF2B5EF4-FFF2-40B4-BE49-F238E27FC236}">
              <a16:creationId xmlns:a16="http://schemas.microsoft.com/office/drawing/2014/main" id="{2A307982-DF97-44CB-8BA5-0E285A06539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31" name="TextBox 75">
          <a:extLst>
            <a:ext uri="{FF2B5EF4-FFF2-40B4-BE49-F238E27FC236}">
              <a16:creationId xmlns:a16="http://schemas.microsoft.com/office/drawing/2014/main" id="{81771A3A-DF99-4669-8520-1A444A1F69B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32" name="TextBox 1">
          <a:extLst>
            <a:ext uri="{FF2B5EF4-FFF2-40B4-BE49-F238E27FC236}">
              <a16:creationId xmlns:a16="http://schemas.microsoft.com/office/drawing/2014/main" id="{1A71F61F-6754-4DFE-AAF0-B6A48EACCD9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33" name="TextBox 74">
          <a:extLst>
            <a:ext uri="{FF2B5EF4-FFF2-40B4-BE49-F238E27FC236}">
              <a16:creationId xmlns:a16="http://schemas.microsoft.com/office/drawing/2014/main" id="{A4F06E1C-3ADD-4ABE-83DA-46EBD4B0052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34" name="TextBox 75">
          <a:extLst>
            <a:ext uri="{FF2B5EF4-FFF2-40B4-BE49-F238E27FC236}">
              <a16:creationId xmlns:a16="http://schemas.microsoft.com/office/drawing/2014/main" id="{A4B97D69-41CF-4B42-8DC8-38B91737706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35" name="TextBox 1">
          <a:extLst>
            <a:ext uri="{FF2B5EF4-FFF2-40B4-BE49-F238E27FC236}">
              <a16:creationId xmlns:a16="http://schemas.microsoft.com/office/drawing/2014/main" id="{C47554A7-5067-4441-9F3F-49950D57D7EB}"/>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36" name="TextBox 74">
          <a:extLst>
            <a:ext uri="{FF2B5EF4-FFF2-40B4-BE49-F238E27FC236}">
              <a16:creationId xmlns:a16="http://schemas.microsoft.com/office/drawing/2014/main" id="{5347415E-AE19-4767-9AB6-72324BF79439}"/>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37" name="TextBox 75">
          <a:extLst>
            <a:ext uri="{FF2B5EF4-FFF2-40B4-BE49-F238E27FC236}">
              <a16:creationId xmlns:a16="http://schemas.microsoft.com/office/drawing/2014/main" id="{ED6230AD-7B52-477B-9419-AF799FB2237D}"/>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38" name="TextBox 1">
          <a:extLst>
            <a:ext uri="{FF2B5EF4-FFF2-40B4-BE49-F238E27FC236}">
              <a16:creationId xmlns:a16="http://schemas.microsoft.com/office/drawing/2014/main" id="{48933204-11E2-4542-8E48-EAA04C072DC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39" name="TextBox 74">
          <a:extLst>
            <a:ext uri="{FF2B5EF4-FFF2-40B4-BE49-F238E27FC236}">
              <a16:creationId xmlns:a16="http://schemas.microsoft.com/office/drawing/2014/main" id="{95680BF9-4750-4A53-9C11-3B96974A0C7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40" name="TextBox 75">
          <a:extLst>
            <a:ext uri="{FF2B5EF4-FFF2-40B4-BE49-F238E27FC236}">
              <a16:creationId xmlns:a16="http://schemas.microsoft.com/office/drawing/2014/main" id="{407B1A33-6620-4DA4-8EF9-178663263A82}"/>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41" name="TextBox 1">
          <a:extLst>
            <a:ext uri="{FF2B5EF4-FFF2-40B4-BE49-F238E27FC236}">
              <a16:creationId xmlns:a16="http://schemas.microsoft.com/office/drawing/2014/main" id="{DC6F1F8D-917C-470C-A60A-8C91E89D7A9C}"/>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42" name="TextBox 74">
          <a:extLst>
            <a:ext uri="{FF2B5EF4-FFF2-40B4-BE49-F238E27FC236}">
              <a16:creationId xmlns:a16="http://schemas.microsoft.com/office/drawing/2014/main" id="{2C510B2D-BA5F-4207-89CD-A0DA09B129FA}"/>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43" name="TextBox 75">
          <a:extLst>
            <a:ext uri="{FF2B5EF4-FFF2-40B4-BE49-F238E27FC236}">
              <a16:creationId xmlns:a16="http://schemas.microsoft.com/office/drawing/2014/main" id="{4CE3EDC8-E216-4A4B-965F-D0C002613DD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44" name="TextBox 1">
          <a:extLst>
            <a:ext uri="{FF2B5EF4-FFF2-40B4-BE49-F238E27FC236}">
              <a16:creationId xmlns:a16="http://schemas.microsoft.com/office/drawing/2014/main" id="{41550498-253E-42D2-8DB4-356EA672A8B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45" name="TextBox 74">
          <a:extLst>
            <a:ext uri="{FF2B5EF4-FFF2-40B4-BE49-F238E27FC236}">
              <a16:creationId xmlns:a16="http://schemas.microsoft.com/office/drawing/2014/main" id="{6FE49588-373F-45BC-B3C5-3276AED991D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46" name="TextBox 75">
          <a:extLst>
            <a:ext uri="{FF2B5EF4-FFF2-40B4-BE49-F238E27FC236}">
              <a16:creationId xmlns:a16="http://schemas.microsoft.com/office/drawing/2014/main" id="{0DB449CD-82F2-4040-95E3-542165EA667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47" name="TextBox 73">
          <a:extLst>
            <a:ext uri="{FF2B5EF4-FFF2-40B4-BE49-F238E27FC236}">
              <a16:creationId xmlns:a16="http://schemas.microsoft.com/office/drawing/2014/main" id="{719B8F86-6E82-4468-AE85-8766B361D5D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48" name="TextBox 1">
          <a:extLst>
            <a:ext uri="{FF2B5EF4-FFF2-40B4-BE49-F238E27FC236}">
              <a16:creationId xmlns:a16="http://schemas.microsoft.com/office/drawing/2014/main" id="{136C678A-783A-4917-9D89-4AF1BA80C87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49" name="TextBox 74">
          <a:extLst>
            <a:ext uri="{FF2B5EF4-FFF2-40B4-BE49-F238E27FC236}">
              <a16:creationId xmlns:a16="http://schemas.microsoft.com/office/drawing/2014/main" id="{CAC222D8-517C-4BAA-88F8-5D9E4E9C056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50" name="TextBox 75">
          <a:extLst>
            <a:ext uri="{FF2B5EF4-FFF2-40B4-BE49-F238E27FC236}">
              <a16:creationId xmlns:a16="http://schemas.microsoft.com/office/drawing/2014/main" id="{D80B79C4-C25C-484B-914B-03C76619F9D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51" name="TextBox 1">
          <a:extLst>
            <a:ext uri="{FF2B5EF4-FFF2-40B4-BE49-F238E27FC236}">
              <a16:creationId xmlns:a16="http://schemas.microsoft.com/office/drawing/2014/main" id="{227D0C9C-6F98-4BC3-8237-853B2B4E208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52" name="TextBox 74">
          <a:extLst>
            <a:ext uri="{FF2B5EF4-FFF2-40B4-BE49-F238E27FC236}">
              <a16:creationId xmlns:a16="http://schemas.microsoft.com/office/drawing/2014/main" id="{44CA3B6F-CBEE-4219-9E60-014C5B582E0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53" name="TextBox 75">
          <a:extLst>
            <a:ext uri="{FF2B5EF4-FFF2-40B4-BE49-F238E27FC236}">
              <a16:creationId xmlns:a16="http://schemas.microsoft.com/office/drawing/2014/main" id="{6A77F590-2298-468D-B088-31BE464EC52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54" name="TextBox 1">
          <a:extLst>
            <a:ext uri="{FF2B5EF4-FFF2-40B4-BE49-F238E27FC236}">
              <a16:creationId xmlns:a16="http://schemas.microsoft.com/office/drawing/2014/main" id="{382B3290-E75D-4550-89F0-71E13BF3BF8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55" name="TextBox 74">
          <a:extLst>
            <a:ext uri="{FF2B5EF4-FFF2-40B4-BE49-F238E27FC236}">
              <a16:creationId xmlns:a16="http://schemas.microsoft.com/office/drawing/2014/main" id="{E46F18A2-FF2A-4F81-8406-337544F4868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56" name="TextBox 75">
          <a:extLst>
            <a:ext uri="{FF2B5EF4-FFF2-40B4-BE49-F238E27FC236}">
              <a16:creationId xmlns:a16="http://schemas.microsoft.com/office/drawing/2014/main" id="{ADE42966-34F8-4A57-9BDF-D5358FB8589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57" name="TextBox 1">
          <a:extLst>
            <a:ext uri="{FF2B5EF4-FFF2-40B4-BE49-F238E27FC236}">
              <a16:creationId xmlns:a16="http://schemas.microsoft.com/office/drawing/2014/main" id="{591D71F3-F9D9-402E-9003-BEE3A306695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58" name="TextBox 74">
          <a:extLst>
            <a:ext uri="{FF2B5EF4-FFF2-40B4-BE49-F238E27FC236}">
              <a16:creationId xmlns:a16="http://schemas.microsoft.com/office/drawing/2014/main" id="{CBBC1E1E-FFCE-47CA-BCB0-99AC82E3157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59" name="TextBox 75">
          <a:extLst>
            <a:ext uri="{FF2B5EF4-FFF2-40B4-BE49-F238E27FC236}">
              <a16:creationId xmlns:a16="http://schemas.microsoft.com/office/drawing/2014/main" id="{6BEFF88B-8229-4ADF-A186-FFE3F2E1312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60" name="TextBox 1">
          <a:extLst>
            <a:ext uri="{FF2B5EF4-FFF2-40B4-BE49-F238E27FC236}">
              <a16:creationId xmlns:a16="http://schemas.microsoft.com/office/drawing/2014/main" id="{3A79729D-7E4F-4398-A380-E11651F5F9E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61" name="TextBox 74">
          <a:extLst>
            <a:ext uri="{FF2B5EF4-FFF2-40B4-BE49-F238E27FC236}">
              <a16:creationId xmlns:a16="http://schemas.microsoft.com/office/drawing/2014/main" id="{9949B0F4-79A3-48D5-B5CC-662E12AEC39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762" name="TextBox 75">
          <a:extLst>
            <a:ext uri="{FF2B5EF4-FFF2-40B4-BE49-F238E27FC236}">
              <a16:creationId xmlns:a16="http://schemas.microsoft.com/office/drawing/2014/main" id="{21B9781D-8525-41D1-BFF2-D66F9030D05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63" name="TextBox 1">
          <a:extLst>
            <a:ext uri="{FF2B5EF4-FFF2-40B4-BE49-F238E27FC236}">
              <a16:creationId xmlns:a16="http://schemas.microsoft.com/office/drawing/2014/main" id="{5CD2D356-938C-4E05-8225-7242DDB4A5E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64" name="TextBox 74">
          <a:extLst>
            <a:ext uri="{FF2B5EF4-FFF2-40B4-BE49-F238E27FC236}">
              <a16:creationId xmlns:a16="http://schemas.microsoft.com/office/drawing/2014/main" id="{D5A2EA74-64BD-46AB-A796-6A6574EEA7E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65" name="TextBox 75">
          <a:extLst>
            <a:ext uri="{FF2B5EF4-FFF2-40B4-BE49-F238E27FC236}">
              <a16:creationId xmlns:a16="http://schemas.microsoft.com/office/drawing/2014/main" id="{E403CC77-8C89-411D-A37A-B4E2E6E236F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66" name="TextBox 1">
          <a:extLst>
            <a:ext uri="{FF2B5EF4-FFF2-40B4-BE49-F238E27FC236}">
              <a16:creationId xmlns:a16="http://schemas.microsoft.com/office/drawing/2014/main" id="{E27FFD20-4492-408F-9F00-4C0AC5C5016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67" name="TextBox 73">
          <a:extLst>
            <a:ext uri="{FF2B5EF4-FFF2-40B4-BE49-F238E27FC236}">
              <a16:creationId xmlns:a16="http://schemas.microsoft.com/office/drawing/2014/main" id="{79CA71F8-A9AA-482B-AEF3-E967351D299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68" name="TextBox 74">
          <a:extLst>
            <a:ext uri="{FF2B5EF4-FFF2-40B4-BE49-F238E27FC236}">
              <a16:creationId xmlns:a16="http://schemas.microsoft.com/office/drawing/2014/main" id="{4B6F7AED-6DDB-4340-92BB-25A59861F5ED}"/>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69" name="TextBox 75">
          <a:extLst>
            <a:ext uri="{FF2B5EF4-FFF2-40B4-BE49-F238E27FC236}">
              <a16:creationId xmlns:a16="http://schemas.microsoft.com/office/drawing/2014/main" id="{B7FFED37-B052-4A65-A570-FFAD52C6799F}"/>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70" name="TextBox 1">
          <a:extLst>
            <a:ext uri="{FF2B5EF4-FFF2-40B4-BE49-F238E27FC236}">
              <a16:creationId xmlns:a16="http://schemas.microsoft.com/office/drawing/2014/main" id="{AC51143B-66ED-4CDF-8154-6957A01FD8D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71" name="TextBox 74">
          <a:extLst>
            <a:ext uri="{FF2B5EF4-FFF2-40B4-BE49-F238E27FC236}">
              <a16:creationId xmlns:a16="http://schemas.microsoft.com/office/drawing/2014/main" id="{5CEB5AE7-E8AB-4DEC-8347-8C70D373BC9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72" name="TextBox 75">
          <a:extLst>
            <a:ext uri="{FF2B5EF4-FFF2-40B4-BE49-F238E27FC236}">
              <a16:creationId xmlns:a16="http://schemas.microsoft.com/office/drawing/2014/main" id="{D2F33CE9-6F44-421E-9C55-283F4D3707A2}"/>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73" name="TextBox 1">
          <a:extLst>
            <a:ext uri="{FF2B5EF4-FFF2-40B4-BE49-F238E27FC236}">
              <a16:creationId xmlns:a16="http://schemas.microsoft.com/office/drawing/2014/main" id="{033C6C97-D632-4B33-A7F5-F11DA057B2AB}"/>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74" name="TextBox 74">
          <a:extLst>
            <a:ext uri="{FF2B5EF4-FFF2-40B4-BE49-F238E27FC236}">
              <a16:creationId xmlns:a16="http://schemas.microsoft.com/office/drawing/2014/main" id="{A1F29F2B-7D44-44A1-AB4E-D8D974386841}"/>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775" name="TextBox 75">
          <a:extLst>
            <a:ext uri="{FF2B5EF4-FFF2-40B4-BE49-F238E27FC236}">
              <a16:creationId xmlns:a16="http://schemas.microsoft.com/office/drawing/2014/main" id="{D34889BD-204D-46B6-BE83-212FCB051AD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76" name="TextBox 1">
          <a:extLst>
            <a:ext uri="{FF2B5EF4-FFF2-40B4-BE49-F238E27FC236}">
              <a16:creationId xmlns:a16="http://schemas.microsoft.com/office/drawing/2014/main" id="{E0FC40D5-5D99-4EED-8EBC-AD3997DA374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77" name="TextBox 74">
          <a:extLst>
            <a:ext uri="{FF2B5EF4-FFF2-40B4-BE49-F238E27FC236}">
              <a16:creationId xmlns:a16="http://schemas.microsoft.com/office/drawing/2014/main" id="{1C55B450-E901-4180-AA00-A5C9297BF12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78" name="TextBox 75">
          <a:extLst>
            <a:ext uri="{FF2B5EF4-FFF2-40B4-BE49-F238E27FC236}">
              <a16:creationId xmlns:a16="http://schemas.microsoft.com/office/drawing/2014/main" id="{A87AA2D9-41DA-495D-80F0-4A3E7C60308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79" name="TextBox 1">
          <a:extLst>
            <a:ext uri="{FF2B5EF4-FFF2-40B4-BE49-F238E27FC236}">
              <a16:creationId xmlns:a16="http://schemas.microsoft.com/office/drawing/2014/main" id="{CBD15895-25B8-4D9D-B414-0628A02732A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80" name="TextBox 74">
          <a:extLst>
            <a:ext uri="{FF2B5EF4-FFF2-40B4-BE49-F238E27FC236}">
              <a16:creationId xmlns:a16="http://schemas.microsoft.com/office/drawing/2014/main" id="{76FA8037-F4A7-4B6A-BEAC-379245B1241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81" name="TextBox 75">
          <a:extLst>
            <a:ext uri="{FF2B5EF4-FFF2-40B4-BE49-F238E27FC236}">
              <a16:creationId xmlns:a16="http://schemas.microsoft.com/office/drawing/2014/main" id="{C76CFDBC-FD45-46E6-9758-C651E9DE082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82" name="TextBox 1">
          <a:extLst>
            <a:ext uri="{FF2B5EF4-FFF2-40B4-BE49-F238E27FC236}">
              <a16:creationId xmlns:a16="http://schemas.microsoft.com/office/drawing/2014/main" id="{699DBE94-97EF-4F71-8F3E-6465ADA0668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83" name="TextBox 74">
          <a:extLst>
            <a:ext uri="{FF2B5EF4-FFF2-40B4-BE49-F238E27FC236}">
              <a16:creationId xmlns:a16="http://schemas.microsoft.com/office/drawing/2014/main" id="{D63D3609-E1CB-4436-B25A-785BE5EBBC9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84" name="TextBox 75">
          <a:extLst>
            <a:ext uri="{FF2B5EF4-FFF2-40B4-BE49-F238E27FC236}">
              <a16:creationId xmlns:a16="http://schemas.microsoft.com/office/drawing/2014/main" id="{42F47465-36F5-40EF-8A05-493DEE0731A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785" name="TextBox 1">
          <a:extLst>
            <a:ext uri="{FF2B5EF4-FFF2-40B4-BE49-F238E27FC236}">
              <a16:creationId xmlns:a16="http://schemas.microsoft.com/office/drawing/2014/main" id="{F8E7F767-797B-40E1-B5C4-71B697A0BA97}"/>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786" name="TextBox 74">
          <a:extLst>
            <a:ext uri="{FF2B5EF4-FFF2-40B4-BE49-F238E27FC236}">
              <a16:creationId xmlns:a16="http://schemas.microsoft.com/office/drawing/2014/main" id="{DFFD9B58-274B-4733-AA2E-16A4E100AAF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787" name="TextBox 75">
          <a:extLst>
            <a:ext uri="{FF2B5EF4-FFF2-40B4-BE49-F238E27FC236}">
              <a16:creationId xmlns:a16="http://schemas.microsoft.com/office/drawing/2014/main" id="{8C5D0DD6-CC0C-4410-AB62-F4A184C1BC39}"/>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788" name="TextBox 1">
          <a:extLst>
            <a:ext uri="{FF2B5EF4-FFF2-40B4-BE49-F238E27FC236}">
              <a16:creationId xmlns:a16="http://schemas.microsoft.com/office/drawing/2014/main" id="{9FEBFEEA-2D3B-4299-BDE5-B104A1AF7B16}"/>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789" name="TextBox 74">
          <a:extLst>
            <a:ext uri="{FF2B5EF4-FFF2-40B4-BE49-F238E27FC236}">
              <a16:creationId xmlns:a16="http://schemas.microsoft.com/office/drawing/2014/main" id="{68B437E6-8D94-445B-9A7E-E563D4DE1ED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790" name="TextBox 75">
          <a:extLst>
            <a:ext uri="{FF2B5EF4-FFF2-40B4-BE49-F238E27FC236}">
              <a16:creationId xmlns:a16="http://schemas.microsoft.com/office/drawing/2014/main" id="{66B53E69-EACB-48A0-82EC-3291409E0E9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791" name="TextBox 1">
          <a:extLst>
            <a:ext uri="{FF2B5EF4-FFF2-40B4-BE49-F238E27FC236}">
              <a16:creationId xmlns:a16="http://schemas.microsoft.com/office/drawing/2014/main" id="{94F7937B-5F67-4EE2-87EF-F2343C8B6223}"/>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792" name="TextBox 74">
          <a:extLst>
            <a:ext uri="{FF2B5EF4-FFF2-40B4-BE49-F238E27FC236}">
              <a16:creationId xmlns:a16="http://schemas.microsoft.com/office/drawing/2014/main" id="{5A8C5235-0DB1-4013-8D1E-0FD9F0F8CEB3}"/>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793" name="TextBox 75">
          <a:extLst>
            <a:ext uri="{FF2B5EF4-FFF2-40B4-BE49-F238E27FC236}">
              <a16:creationId xmlns:a16="http://schemas.microsoft.com/office/drawing/2014/main" id="{D6175AC9-20E3-4C02-8111-9526FE351A7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94" name="TextBox 1">
          <a:extLst>
            <a:ext uri="{FF2B5EF4-FFF2-40B4-BE49-F238E27FC236}">
              <a16:creationId xmlns:a16="http://schemas.microsoft.com/office/drawing/2014/main" id="{E87BBB71-2478-413A-81D9-E379786C49F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95" name="TextBox 74">
          <a:extLst>
            <a:ext uri="{FF2B5EF4-FFF2-40B4-BE49-F238E27FC236}">
              <a16:creationId xmlns:a16="http://schemas.microsoft.com/office/drawing/2014/main" id="{D6005518-7B8F-4B77-9E65-B46359F86D9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96" name="TextBox 75">
          <a:extLst>
            <a:ext uri="{FF2B5EF4-FFF2-40B4-BE49-F238E27FC236}">
              <a16:creationId xmlns:a16="http://schemas.microsoft.com/office/drawing/2014/main" id="{1B05213A-ED3F-444C-94E4-3C4E3C36D36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797" name="TextBox 73">
          <a:extLst>
            <a:ext uri="{FF2B5EF4-FFF2-40B4-BE49-F238E27FC236}">
              <a16:creationId xmlns:a16="http://schemas.microsoft.com/office/drawing/2014/main" id="{70D148C5-A224-46CC-8ADD-32971ED60BE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98" name="TextBox 1">
          <a:extLst>
            <a:ext uri="{FF2B5EF4-FFF2-40B4-BE49-F238E27FC236}">
              <a16:creationId xmlns:a16="http://schemas.microsoft.com/office/drawing/2014/main" id="{894759E7-8086-429E-85A6-A1EABD2DF50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799" name="TextBox 74">
          <a:extLst>
            <a:ext uri="{FF2B5EF4-FFF2-40B4-BE49-F238E27FC236}">
              <a16:creationId xmlns:a16="http://schemas.microsoft.com/office/drawing/2014/main" id="{C1B25384-24EB-4C59-A63B-76AB7F84C17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00" name="TextBox 75">
          <a:extLst>
            <a:ext uri="{FF2B5EF4-FFF2-40B4-BE49-F238E27FC236}">
              <a16:creationId xmlns:a16="http://schemas.microsoft.com/office/drawing/2014/main" id="{7EA772EA-BC0B-4D2C-B3B3-B7E4C2A9BBE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01" name="TextBox 1">
          <a:extLst>
            <a:ext uri="{FF2B5EF4-FFF2-40B4-BE49-F238E27FC236}">
              <a16:creationId xmlns:a16="http://schemas.microsoft.com/office/drawing/2014/main" id="{D5C539A9-8BF1-4FCF-B5F8-D87D48F8ACD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02" name="TextBox 74">
          <a:extLst>
            <a:ext uri="{FF2B5EF4-FFF2-40B4-BE49-F238E27FC236}">
              <a16:creationId xmlns:a16="http://schemas.microsoft.com/office/drawing/2014/main" id="{F101565C-48E1-4EA0-BC2E-7BA058ECAAE5}"/>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03" name="TextBox 75">
          <a:extLst>
            <a:ext uri="{FF2B5EF4-FFF2-40B4-BE49-F238E27FC236}">
              <a16:creationId xmlns:a16="http://schemas.microsoft.com/office/drawing/2014/main" id="{7663C906-8D18-49EB-B374-FA029A523A75}"/>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04" name="TextBox 1">
          <a:extLst>
            <a:ext uri="{FF2B5EF4-FFF2-40B4-BE49-F238E27FC236}">
              <a16:creationId xmlns:a16="http://schemas.microsoft.com/office/drawing/2014/main" id="{833F5EAD-0C22-424C-8DEE-C012696CD6F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05" name="TextBox 74">
          <a:extLst>
            <a:ext uri="{FF2B5EF4-FFF2-40B4-BE49-F238E27FC236}">
              <a16:creationId xmlns:a16="http://schemas.microsoft.com/office/drawing/2014/main" id="{231123C1-F7F3-4FB7-9261-5F86238CB50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06" name="TextBox 75">
          <a:extLst>
            <a:ext uri="{FF2B5EF4-FFF2-40B4-BE49-F238E27FC236}">
              <a16:creationId xmlns:a16="http://schemas.microsoft.com/office/drawing/2014/main" id="{C3FE1BA0-0B3E-401B-940E-4DE6BF7F752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07" name="TextBox 1">
          <a:extLst>
            <a:ext uri="{FF2B5EF4-FFF2-40B4-BE49-F238E27FC236}">
              <a16:creationId xmlns:a16="http://schemas.microsoft.com/office/drawing/2014/main" id="{32E705FD-91D1-4D63-BAC5-E8E2A3C9473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08" name="TextBox 74">
          <a:extLst>
            <a:ext uri="{FF2B5EF4-FFF2-40B4-BE49-F238E27FC236}">
              <a16:creationId xmlns:a16="http://schemas.microsoft.com/office/drawing/2014/main" id="{3348958E-1526-4B24-992C-7144EBC984A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09" name="TextBox 75">
          <a:extLst>
            <a:ext uri="{FF2B5EF4-FFF2-40B4-BE49-F238E27FC236}">
              <a16:creationId xmlns:a16="http://schemas.microsoft.com/office/drawing/2014/main" id="{413A9898-EF9C-4E6E-BFA8-061953E37A4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10" name="TextBox 1">
          <a:extLst>
            <a:ext uri="{FF2B5EF4-FFF2-40B4-BE49-F238E27FC236}">
              <a16:creationId xmlns:a16="http://schemas.microsoft.com/office/drawing/2014/main" id="{0B1B7DA4-AE02-4F21-9EF7-2694181D288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11" name="TextBox 74">
          <a:extLst>
            <a:ext uri="{FF2B5EF4-FFF2-40B4-BE49-F238E27FC236}">
              <a16:creationId xmlns:a16="http://schemas.microsoft.com/office/drawing/2014/main" id="{D94114D9-7841-4487-A13A-32771A555B6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12" name="TextBox 75">
          <a:extLst>
            <a:ext uri="{FF2B5EF4-FFF2-40B4-BE49-F238E27FC236}">
              <a16:creationId xmlns:a16="http://schemas.microsoft.com/office/drawing/2014/main" id="{028E0074-351A-4564-A070-0A6361F049B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13" name="TextBox 1">
          <a:extLst>
            <a:ext uri="{FF2B5EF4-FFF2-40B4-BE49-F238E27FC236}">
              <a16:creationId xmlns:a16="http://schemas.microsoft.com/office/drawing/2014/main" id="{990AE628-5C2A-41E4-8CB1-7E59053927B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14" name="TextBox 74">
          <a:extLst>
            <a:ext uri="{FF2B5EF4-FFF2-40B4-BE49-F238E27FC236}">
              <a16:creationId xmlns:a16="http://schemas.microsoft.com/office/drawing/2014/main" id="{027BF713-86EC-46A1-A800-F6AD303375D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15" name="TextBox 75">
          <a:extLst>
            <a:ext uri="{FF2B5EF4-FFF2-40B4-BE49-F238E27FC236}">
              <a16:creationId xmlns:a16="http://schemas.microsoft.com/office/drawing/2014/main" id="{BAD54F70-4C2B-4DD9-AB38-19295D61C13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16" name="TextBox 1">
          <a:extLst>
            <a:ext uri="{FF2B5EF4-FFF2-40B4-BE49-F238E27FC236}">
              <a16:creationId xmlns:a16="http://schemas.microsoft.com/office/drawing/2014/main" id="{1C2AF025-ECD2-4315-9B80-2F5BFD40D8A7}"/>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17" name="TextBox 73">
          <a:extLst>
            <a:ext uri="{FF2B5EF4-FFF2-40B4-BE49-F238E27FC236}">
              <a16:creationId xmlns:a16="http://schemas.microsoft.com/office/drawing/2014/main" id="{8C403ED0-F823-474A-B8A4-53372568AB1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18" name="TextBox 74">
          <a:extLst>
            <a:ext uri="{FF2B5EF4-FFF2-40B4-BE49-F238E27FC236}">
              <a16:creationId xmlns:a16="http://schemas.microsoft.com/office/drawing/2014/main" id="{A8E7BB50-DEBB-47A6-963F-F355EE29725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19" name="TextBox 75">
          <a:extLst>
            <a:ext uri="{FF2B5EF4-FFF2-40B4-BE49-F238E27FC236}">
              <a16:creationId xmlns:a16="http://schemas.microsoft.com/office/drawing/2014/main" id="{B5E10CC8-7F34-462B-AE0F-C97A023B3E0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20" name="TextBox 1">
          <a:extLst>
            <a:ext uri="{FF2B5EF4-FFF2-40B4-BE49-F238E27FC236}">
              <a16:creationId xmlns:a16="http://schemas.microsoft.com/office/drawing/2014/main" id="{BB8F0E42-3436-4282-9520-720A79CABA7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21" name="TextBox 74">
          <a:extLst>
            <a:ext uri="{FF2B5EF4-FFF2-40B4-BE49-F238E27FC236}">
              <a16:creationId xmlns:a16="http://schemas.microsoft.com/office/drawing/2014/main" id="{CF7DA07E-6796-40A6-953B-54587F142A6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22" name="TextBox 75">
          <a:extLst>
            <a:ext uri="{FF2B5EF4-FFF2-40B4-BE49-F238E27FC236}">
              <a16:creationId xmlns:a16="http://schemas.microsoft.com/office/drawing/2014/main" id="{295DBBD7-FF79-4DC5-BE3A-49C15251B77C}"/>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23" name="TextBox 1">
          <a:extLst>
            <a:ext uri="{FF2B5EF4-FFF2-40B4-BE49-F238E27FC236}">
              <a16:creationId xmlns:a16="http://schemas.microsoft.com/office/drawing/2014/main" id="{7D49DE76-21FF-42B2-8AE8-036639DAFE4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24" name="TextBox 74">
          <a:extLst>
            <a:ext uri="{FF2B5EF4-FFF2-40B4-BE49-F238E27FC236}">
              <a16:creationId xmlns:a16="http://schemas.microsoft.com/office/drawing/2014/main" id="{E41EEA27-E6EA-48A7-99F7-85715A1F740E}"/>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25" name="TextBox 75">
          <a:extLst>
            <a:ext uri="{FF2B5EF4-FFF2-40B4-BE49-F238E27FC236}">
              <a16:creationId xmlns:a16="http://schemas.microsoft.com/office/drawing/2014/main" id="{ED740A96-59A3-49EF-8CDE-2F409128D71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26" name="TextBox 1">
          <a:extLst>
            <a:ext uri="{FF2B5EF4-FFF2-40B4-BE49-F238E27FC236}">
              <a16:creationId xmlns:a16="http://schemas.microsoft.com/office/drawing/2014/main" id="{BA66C053-A330-462E-A683-043C3EF3314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27" name="TextBox 74">
          <a:extLst>
            <a:ext uri="{FF2B5EF4-FFF2-40B4-BE49-F238E27FC236}">
              <a16:creationId xmlns:a16="http://schemas.microsoft.com/office/drawing/2014/main" id="{545B5F04-F464-4335-8B3B-8E2CAC203D9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28" name="TextBox 75">
          <a:extLst>
            <a:ext uri="{FF2B5EF4-FFF2-40B4-BE49-F238E27FC236}">
              <a16:creationId xmlns:a16="http://schemas.microsoft.com/office/drawing/2014/main" id="{C5BF683E-67BD-42EE-B4FF-CE2BD156988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29" name="TextBox 1">
          <a:extLst>
            <a:ext uri="{FF2B5EF4-FFF2-40B4-BE49-F238E27FC236}">
              <a16:creationId xmlns:a16="http://schemas.microsoft.com/office/drawing/2014/main" id="{BC0DECAB-EFB3-4AFB-A8FD-BA377395E70D}"/>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30" name="TextBox 74">
          <a:extLst>
            <a:ext uri="{FF2B5EF4-FFF2-40B4-BE49-F238E27FC236}">
              <a16:creationId xmlns:a16="http://schemas.microsoft.com/office/drawing/2014/main" id="{32739D8E-21F0-4166-8ABA-08F48CFE26D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31" name="TextBox 75">
          <a:extLst>
            <a:ext uri="{FF2B5EF4-FFF2-40B4-BE49-F238E27FC236}">
              <a16:creationId xmlns:a16="http://schemas.microsoft.com/office/drawing/2014/main" id="{B81C001A-4EBA-408D-B97E-96CCABA833F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32" name="TextBox 1">
          <a:extLst>
            <a:ext uri="{FF2B5EF4-FFF2-40B4-BE49-F238E27FC236}">
              <a16:creationId xmlns:a16="http://schemas.microsoft.com/office/drawing/2014/main" id="{FDE9545E-D5BB-4B0D-89D1-7092F8DA374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33" name="TextBox 74">
          <a:extLst>
            <a:ext uri="{FF2B5EF4-FFF2-40B4-BE49-F238E27FC236}">
              <a16:creationId xmlns:a16="http://schemas.microsoft.com/office/drawing/2014/main" id="{0DC148DB-D517-45D1-B445-0AD94F38CBE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34" name="TextBox 75">
          <a:extLst>
            <a:ext uri="{FF2B5EF4-FFF2-40B4-BE49-F238E27FC236}">
              <a16:creationId xmlns:a16="http://schemas.microsoft.com/office/drawing/2014/main" id="{00BC7ADB-0402-44F4-90DF-2411F24E290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35" name="TextBox 1">
          <a:extLst>
            <a:ext uri="{FF2B5EF4-FFF2-40B4-BE49-F238E27FC236}">
              <a16:creationId xmlns:a16="http://schemas.microsoft.com/office/drawing/2014/main" id="{ACCDBBEA-D0CF-4630-8197-91E847E61B77}"/>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36" name="TextBox 74">
          <a:extLst>
            <a:ext uri="{FF2B5EF4-FFF2-40B4-BE49-F238E27FC236}">
              <a16:creationId xmlns:a16="http://schemas.microsoft.com/office/drawing/2014/main" id="{9562FB3E-5F59-47A1-B084-73EBECECFC70}"/>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37" name="TextBox 75">
          <a:extLst>
            <a:ext uri="{FF2B5EF4-FFF2-40B4-BE49-F238E27FC236}">
              <a16:creationId xmlns:a16="http://schemas.microsoft.com/office/drawing/2014/main" id="{8912DDCA-9963-4E4E-8E9D-15166DAF2EF7}"/>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38" name="TextBox 1">
          <a:extLst>
            <a:ext uri="{FF2B5EF4-FFF2-40B4-BE49-F238E27FC236}">
              <a16:creationId xmlns:a16="http://schemas.microsoft.com/office/drawing/2014/main" id="{9F466E05-E727-4FF5-9F5D-D8BE5E62515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39" name="TextBox 74">
          <a:extLst>
            <a:ext uri="{FF2B5EF4-FFF2-40B4-BE49-F238E27FC236}">
              <a16:creationId xmlns:a16="http://schemas.microsoft.com/office/drawing/2014/main" id="{23AD4F44-2139-4FAA-8407-67436BC11BE0}"/>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40" name="TextBox 75">
          <a:extLst>
            <a:ext uri="{FF2B5EF4-FFF2-40B4-BE49-F238E27FC236}">
              <a16:creationId xmlns:a16="http://schemas.microsoft.com/office/drawing/2014/main" id="{0C52D6B1-D869-4597-BB29-7CB45A57979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41" name="TextBox 1">
          <a:extLst>
            <a:ext uri="{FF2B5EF4-FFF2-40B4-BE49-F238E27FC236}">
              <a16:creationId xmlns:a16="http://schemas.microsoft.com/office/drawing/2014/main" id="{AC550658-E8B0-4050-88C3-EBC820034B2E}"/>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42" name="TextBox 74">
          <a:extLst>
            <a:ext uri="{FF2B5EF4-FFF2-40B4-BE49-F238E27FC236}">
              <a16:creationId xmlns:a16="http://schemas.microsoft.com/office/drawing/2014/main" id="{AF6903EA-6515-46E2-84EE-6D0CF6A4A842}"/>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43" name="TextBox 75">
          <a:extLst>
            <a:ext uri="{FF2B5EF4-FFF2-40B4-BE49-F238E27FC236}">
              <a16:creationId xmlns:a16="http://schemas.microsoft.com/office/drawing/2014/main" id="{C9D27DD9-B5BD-4F6E-A039-2F0EFB1D2C39}"/>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44" name="TextBox 1">
          <a:extLst>
            <a:ext uri="{FF2B5EF4-FFF2-40B4-BE49-F238E27FC236}">
              <a16:creationId xmlns:a16="http://schemas.microsoft.com/office/drawing/2014/main" id="{132EB200-B33A-46C8-8D51-015E58AB76C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45" name="TextBox 74">
          <a:extLst>
            <a:ext uri="{FF2B5EF4-FFF2-40B4-BE49-F238E27FC236}">
              <a16:creationId xmlns:a16="http://schemas.microsoft.com/office/drawing/2014/main" id="{E151F4B5-14AF-4592-A2B2-FB6A72DC2DC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3846" name="TextBox 75">
          <a:extLst>
            <a:ext uri="{FF2B5EF4-FFF2-40B4-BE49-F238E27FC236}">
              <a16:creationId xmlns:a16="http://schemas.microsoft.com/office/drawing/2014/main" id="{1C29EBAC-4C93-4C67-9E4B-5F80E6133B7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3847" name="TextBox 73">
          <a:extLst>
            <a:ext uri="{FF2B5EF4-FFF2-40B4-BE49-F238E27FC236}">
              <a16:creationId xmlns:a16="http://schemas.microsoft.com/office/drawing/2014/main" id="{6AC8CB30-3D96-48DF-AC14-4746062C0456}"/>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848" name="TextBox 1">
          <a:extLst>
            <a:ext uri="{FF2B5EF4-FFF2-40B4-BE49-F238E27FC236}">
              <a16:creationId xmlns:a16="http://schemas.microsoft.com/office/drawing/2014/main" id="{FDE30E66-1E63-4291-A67A-FECDE5D1D48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849" name="TextBox 74">
          <a:extLst>
            <a:ext uri="{FF2B5EF4-FFF2-40B4-BE49-F238E27FC236}">
              <a16:creationId xmlns:a16="http://schemas.microsoft.com/office/drawing/2014/main" id="{7B0E9102-5B2D-480E-AD4C-D2420A56DBF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3850" name="TextBox 75">
          <a:extLst>
            <a:ext uri="{FF2B5EF4-FFF2-40B4-BE49-F238E27FC236}">
              <a16:creationId xmlns:a16="http://schemas.microsoft.com/office/drawing/2014/main" id="{9FB9CB5B-C365-4275-A038-7FE72593022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3851" name="TextBox 73">
          <a:extLst>
            <a:ext uri="{FF2B5EF4-FFF2-40B4-BE49-F238E27FC236}">
              <a16:creationId xmlns:a16="http://schemas.microsoft.com/office/drawing/2014/main" id="{D8D042C0-3B93-4BC3-9BEE-899973121D51}"/>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52" name="TextBox 1">
          <a:extLst>
            <a:ext uri="{FF2B5EF4-FFF2-40B4-BE49-F238E27FC236}">
              <a16:creationId xmlns:a16="http://schemas.microsoft.com/office/drawing/2014/main" id="{9A1CAFD9-B0C3-4921-A756-A5E50FD3086E}"/>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53" name="TextBox 74">
          <a:extLst>
            <a:ext uri="{FF2B5EF4-FFF2-40B4-BE49-F238E27FC236}">
              <a16:creationId xmlns:a16="http://schemas.microsoft.com/office/drawing/2014/main" id="{E1D620A1-C4C4-4D2C-864A-EBE9C0AFE7C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54" name="TextBox 75">
          <a:extLst>
            <a:ext uri="{FF2B5EF4-FFF2-40B4-BE49-F238E27FC236}">
              <a16:creationId xmlns:a16="http://schemas.microsoft.com/office/drawing/2014/main" id="{35455B29-237B-4E0F-BCCC-563FE33D2B9E}"/>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55" name="TextBox 1">
          <a:extLst>
            <a:ext uri="{FF2B5EF4-FFF2-40B4-BE49-F238E27FC236}">
              <a16:creationId xmlns:a16="http://schemas.microsoft.com/office/drawing/2014/main" id="{A4D23333-72F6-49BB-A302-BB2E120A1F9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56" name="TextBox 74">
          <a:extLst>
            <a:ext uri="{FF2B5EF4-FFF2-40B4-BE49-F238E27FC236}">
              <a16:creationId xmlns:a16="http://schemas.microsoft.com/office/drawing/2014/main" id="{0E7DC310-FE64-410D-802A-C3030ADCDC5A}"/>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57" name="TextBox 75">
          <a:extLst>
            <a:ext uri="{FF2B5EF4-FFF2-40B4-BE49-F238E27FC236}">
              <a16:creationId xmlns:a16="http://schemas.microsoft.com/office/drawing/2014/main" id="{0337C377-42E7-48C6-AC65-4BAA88A42BC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58" name="TextBox 1">
          <a:extLst>
            <a:ext uri="{FF2B5EF4-FFF2-40B4-BE49-F238E27FC236}">
              <a16:creationId xmlns:a16="http://schemas.microsoft.com/office/drawing/2014/main" id="{EC756A50-3734-46E8-9306-1F6A5F99654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59" name="TextBox 74">
          <a:extLst>
            <a:ext uri="{FF2B5EF4-FFF2-40B4-BE49-F238E27FC236}">
              <a16:creationId xmlns:a16="http://schemas.microsoft.com/office/drawing/2014/main" id="{E1A48066-4B71-475C-B297-11AFFF9C2FA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60" name="TextBox 75">
          <a:extLst>
            <a:ext uri="{FF2B5EF4-FFF2-40B4-BE49-F238E27FC236}">
              <a16:creationId xmlns:a16="http://schemas.microsoft.com/office/drawing/2014/main" id="{51F13E78-8848-48CB-A293-CB412F3DE1B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61" name="TextBox 1">
          <a:extLst>
            <a:ext uri="{FF2B5EF4-FFF2-40B4-BE49-F238E27FC236}">
              <a16:creationId xmlns:a16="http://schemas.microsoft.com/office/drawing/2014/main" id="{E39700BB-2089-43B2-B7F3-B6F93B3F9DB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62" name="TextBox 74">
          <a:extLst>
            <a:ext uri="{FF2B5EF4-FFF2-40B4-BE49-F238E27FC236}">
              <a16:creationId xmlns:a16="http://schemas.microsoft.com/office/drawing/2014/main" id="{50C6159E-A329-4344-958B-71B9B044D56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63" name="TextBox 75">
          <a:extLst>
            <a:ext uri="{FF2B5EF4-FFF2-40B4-BE49-F238E27FC236}">
              <a16:creationId xmlns:a16="http://schemas.microsoft.com/office/drawing/2014/main" id="{0DD496D5-3D26-402C-AE4B-93406BF5BE8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64" name="TextBox 1">
          <a:extLst>
            <a:ext uri="{FF2B5EF4-FFF2-40B4-BE49-F238E27FC236}">
              <a16:creationId xmlns:a16="http://schemas.microsoft.com/office/drawing/2014/main" id="{288E9B29-22B5-4963-B8D2-EC2BE0004010}"/>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65" name="TextBox 74">
          <a:extLst>
            <a:ext uri="{FF2B5EF4-FFF2-40B4-BE49-F238E27FC236}">
              <a16:creationId xmlns:a16="http://schemas.microsoft.com/office/drawing/2014/main" id="{20ECC0D6-CD96-48EB-8192-8A8759989DF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66" name="TextBox 75">
          <a:extLst>
            <a:ext uri="{FF2B5EF4-FFF2-40B4-BE49-F238E27FC236}">
              <a16:creationId xmlns:a16="http://schemas.microsoft.com/office/drawing/2014/main" id="{0805442E-AAB9-4C98-A189-8163D9FE0FB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67" name="TextBox 1">
          <a:extLst>
            <a:ext uri="{FF2B5EF4-FFF2-40B4-BE49-F238E27FC236}">
              <a16:creationId xmlns:a16="http://schemas.microsoft.com/office/drawing/2014/main" id="{919F0836-2F1C-4418-B1D2-42CA3A1A0CB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68" name="TextBox 74">
          <a:extLst>
            <a:ext uri="{FF2B5EF4-FFF2-40B4-BE49-F238E27FC236}">
              <a16:creationId xmlns:a16="http://schemas.microsoft.com/office/drawing/2014/main" id="{B486AB9E-F260-477C-867F-868E457625B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69" name="TextBox 75">
          <a:extLst>
            <a:ext uri="{FF2B5EF4-FFF2-40B4-BE49-F238E27FC236}">
              <a16:creationId xmlns:a16="http://schemas.microsoft.com/office/drawing/2014/main" id="{82C01F1D-B06F-4DFF-A17E-987E5B530EE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70" name="TextBox 1">
          <a:extLst>
            <a:ext uri="{FF2B5EF4-FFF2-40B4-BE49-F238E27FC236}">
              <a16:creationId xmlns:a16="http://schemas.microsoft.com/office/drawing/2014/main" id="{A2D47EA6-5786-44BD-95E4-33D092AE0124}"/>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71" name="TextBox 73">
          <a:extLst>
            <a:ext uri="{FF2B5EF4-FFF2-40B4-BE49-F238E27FC236}">
              <a16:creationId xmlns:a16="http://schemas.microsoft.com/office/drawing/2014/main" id="{9F440B13-0268-43EE-A15B-6300178CFC53}"/>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72" name="TextBox 74">
          <a:extLst>
            <a:ext uri="{FF2B5EF4-FFF2-40B4-BE49-F238E27FC236}">
              <a16:creationId xmlns:a16="http://schemas.microsoft.com/office/drawing/2014/main" id="{D198B0D0-8D62-4B53-93B1-7237AF00DB94}"/>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73" name="TextBox 75">
          <a:extLst>
            <a:ext uri="{FF2B5EF4-FFF2-40B4-BE49-F238E27FC236}">
              <a16:creationId xmlns:a16="http://schemas.microsoft.com/office/drawing/2014/main" id="{46E8B735-00F2-424F-9821-2B9B159B5A52}"/>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74" name="TextBox 1">
          <a:extLst>
            <a:ext uri="{FF2B5EF4-FFF2-40B4-BE49-F238E27FC236}">
              <a16:creationId xmlns:a16="http://schemas.microsoft.com/office/drawing/2014/main" id="{B784191F-899A-4E42-916F-18B67C6CD12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75" name="TextBox 74">
          <a:extLst>
            <a:ext uri="{FF2B5EF4-FFF2-40B4-BE49-F238E27FC236}">
              <a16:creationId xmlns:a16="http://schemas.microsoft.com/office/drawing/2014/main" id="{1517CC9C-C415-4CBD-9A7F-E4B6261490E0}"/>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76" name="TextBox 75">
          <a:extLst>
            <a:ext uri="{FF2B5EF4-FFF2-40B4-BE49-F238E27FC236}">
              <a16:creationId xmlns:a16="http://schemas.microsoft.com/office/drawing/2014/main" id="{EF8885C5-4CAA-4361-9CD9-FA1B1041F5F0}"/>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77" name="TextBox 1">
          <a:extLst>
            <a:ext uri="{FF2B5EF4-FFF2-40B4-BE49-F238E27FC236}">
              <a16:creationId xmlns:a16="http://schemas.microsoft.com/office/drawing/2014/main" id="{1DD72807-4C8C-4ABA-AEFB-A9CAABDB7711}"/>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78" name="TextBox 74">
          <a:extLst>
            <a:ext uri="{FF2B5EF4-FFF2-40B4-BE49-F238E27FC236}">
              <a16:creationId xmlns:a16="http://schemas.microsoft.com/office/drawing/2014/main" id="{E0E990AF-7ED9-43C6-BC28-2110D217B93B}"/>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79" name="TextBox 75">
          <a:extLst>
            <a:ext uri="{FF2B5EF4-FFF2-40B4-BE49-F238E27FC236}">
              <a16:creationId xmlns:a16="http://schemas.microsoft.com/office/drawing/2014/main" id="{069178A8-86F9-48F0-BECA-F4E6413F634F}"/>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80" name="TextBox 1">
          <a:extLst>
            <a:ext uri="{FF2B5EF4-FFF2-40B4-BE49-F238E27FC236}">
              <a16:creationId xmlns:a16="http://schemas.microsoft.com/office/drawing/2014/main" id="{472321A5-BE20-4BBF-BB02-B3625248871A}"/>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81" name="TextBox 74">
          <a:extLst>
            <a:ext uri="{FF2B5EF4-FFF2-40B4-BE49-F238E27FC236}">
              <a16:creationId xmlns:a16="http://schemas.microsoft.com/office/drawing/2014/main" id="{E46F0B5A-0E7E-4551-9E78-A66F1F26A0A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82" name="TextBox 75">
          <a:extLst>
            <a:ext uri="{FF2B5EF4-FFF2-40B4-BE49-F238E27FC236}">
              <a16:creationId xmlns:a16="http://schemas.microsoft.com/office/drawing/2014/main" id="{F14E4CE2-7FFE-42F9-AB3D-91A2065F0A2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83" name="TextBox 1">
          <a:extLst>
            <a:ext uri="{FF2B5EF4-FFF2-40B4-BE49-F238E27FC236}">
              <a16:creationId xmlns:a16="http://schemas.microsoft.com/office/drawing/2014/main" id="{60E342A1-8BA2-46CC-92E9-09480BE94260}"/>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84" name="TextBox 74">
          <a:extLst>
            <a:ext uri="{FF2B5EF4-FFF2-40B4-BE49-F238E27FC236}">
              <a16:creationId xmlns:a16="http://schemas.microsoft.com/office/drawing/2014/main" id="{D67442E1-3C77-4EED-8526-04CDCC95BD8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85" name="TextBox 75">
          <a:extLst>
            <a:ext uri="{FF2B5EF4-FFF2-40B4-BE49-F238E27FC236}">
              <a16:creationId xmlns:a16="http://schemas.microsoft.com/office/drawing/2014/main" id="{8641D9DC-D432-4E27-A7C8-D7D77E68C1C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86" name="TextBox 1">
          <a:extLst>
            <a:ext uri="{FF2B5EF4-FFF2-40B4-BE49-F238E27FC236}">
              <a16:creationId xmlns:a16="http://schemas.microsoft.com/office/drawing/2014/main" id="{E870E042-6CFF-4752-810D-BD1CB4437C7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87" name="TextBox 74">
          <a:extLst>
            <a:ext uri="{FF2B5EF4-FFF2-40B4-BE49-F238E27FC236}">
              <a16:creationId xmlns:a16="http://schemas.microsoft.com/office/drawing/2014/main" id="{D2B9E2D4-F78C-43D9-AFBD-2CA759DF3C2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88" name="TextBox 75">
          <a:extLst>
            <a:ext uri="{FF2B5EF4-FFF2-40B4-BE49-F238E27FC236}">
              <a16:creationId xmlns:a16="http://schemas.microsoft.com/office/drawing/2014/main" id="{684F7D37-015C-48BA-A25D-F8D53BBD29D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89" name="TextBox 1">
          <a:extLst>
            <a:ext uri="{FF2B5EF4-FFF2-40B4-BE49-F238E27FC236}">
              <a16:creationId xmlns:a16="http://schemas.microsoft.com/office/drawing/2014/main" id="{3FFB0FA4-E08F-4928-A219-FA79F76BC5FA}"/>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90" name="TextBox 74">
          <a:extLst>
            <a:ext uri="{FF2B5EF4-FFF2-40B4-BE49-F238E27FC236}">
              <a16:creationId xmlns:a16="http://schemas.microsoft.com/office/drawing/2014/main" id="{E2DC0F11-0424-480A-BC54-6C35E43270D8}"/>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91" name="TextBox 75">
          <a:extLst>
            <a:ext uri="{FF2B5EF4-FFF2-40B4-BE49-F238E27FC236}">
              <a16:creationId xmlns:a16="http://schemas.microsoft.com/office/drawing/2014/main" id="{F719396D-09E0-40C2-9E3D-B972A942CC29}"/>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92" name="TextBox 1">
          <a:extLst>
            <a:ext uri="{FF2B5EF4-FFF2-40B4-BE49-F238E27FC236}">
              <a16:creationId xmlns:a16="http://schemas.microsoft.com/office/drawing/2014/main" id="{BF2C3F9D-7AE1-4945-8589-B43B08E3DA72}"/>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93" name="TextBox 74">
          <a:extLst>
            <a:ext uri="{FF2B5EF4-FFF2-40B4-BE49-F238E27FC236}">
              <a16:creationId xmlns:a16="http://schemas.microsoft.com/office/drawing/2014/main" id="{15B36295-F986-452F-860A-84CC29AC969B}"/>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94" name="TextBox 75">
          <a:extLst>
            <a:ext uri="{FF2B5EF4-FFF2-40B4-BE49-F238E27FC236}">
              <a16:creationId xmlns:a16="http://schemas.microsoft.com/office/drawing/2014/main" id="{3FF09AAD-AF56-4EA9-8968-9E858E447CBE}"/>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95" name="TextBox 1">
          <a:extLst>
            <a:ext uri="{FF2B5EF4-FFF2-40B4-BE49-F238E27FC236}">
              <a16:creationId xmlns:a16="http://schemas.microsoft.com/office/drawing/2014/main" id="{6A15FC6D-4C2E-425C-8119-0E2C93D3D317}"/>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96" name="TextBox 74">
          <a:extLst>
            <a:ext uri="{FF2B5EF4-FFF2-40B4-BE49-F238E27FC236}">
              <a16:creationId xmlns:a16="http://schemas.microsoft.com/office/drawing/2014/main" id="{FDBE91DB-5839-4792-A268-B68AF7894D78}"/>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897" name="TextBox 75">
          <a:extLst>
            <a:ext uri="{FF2B5EF4-FFF2-40B4-BE49-F238E27FC236}">
              <a16:creationId xmlns:a16="http://schemas.microsoft.com/office/drawing/2014/main" id="{5D0B9C57-2314-4361-AB49-D886768E6D16}"/>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98" name="TextBox 1">
          <a:extLst>
            <a:ext uri="{FF2B5EF4-FFF2-40B4-BE49-F238E27FC236}">
              <a16:creationId xmlns:a16="http://schemas.microsoft.com/office/drawing/2014/main" id="{8933B755-CDEC-44D5-927C-D8E9FF41700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899" name="TextBox 74">
          <a:extLst>
            <a:ext uri="{FF2B5EF4-FFF2-40B4-BE49-F238E27FC236}">
              <a16:creationId xmlns:a16="http://schemas.microsoft.com/office/drawing/2014/main" id="{8A8E2C2E-31E8-4F02-AC19-87D19540FF7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00" name="TextBox 75">
          <a:extLst>
            <a:ext uri="{FF2B5EF4-FFF2-40B4-BE49-F238E27FC236}">
              <a16:creationId xmlns:a16="http://schemas.microsoft.com/office/drawing/2014/main" id="{F0489D63-F05C-49D3-92CC-41EC0AF3DCF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01" name="TextBox 73">
          <a:extLst>
            <a:ext uri="{FF2B5EF4-FFF2-40B4-BE49-F238E27FC236}">
              <a16:creationId xmlns:a16="http://schemas.microsoft.com/office/drawing/2014/main" id="{EEF621A4-FAD7-46EB-9BA0-802FFDBE51F6}"/>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02" name="TextBox 1">
          <a:extLst>
            <a:ext uri="{FF2B5EF4-FFF2-40B4-BE49-F238E27FC236}">
              <a16:creationId xmlns:a16="http://schemas.microsoft.com/office/drawing/2014/main" id="{19E10F14-2575-48BA-BA19-6CB15D91ED92}"/>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03" name="TextBox 74">
          <a:extLst>
            <a:ext uri="{FF2B5EF4-FFF2-40B4-BE49-F238E27FC236}">
              <a16:creationId xmlns:a16="http://schemas.microsoft.com/office/drawing/2014/main" id="{5A62EFC3-F3CD-40C1-A76F-D17739021480}"/>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04" name="TextBox 75">
          <a:extLst>
            <a:ext uri="{FF2B5EF4-FFF2-40B4-BE49-F238E27FC236}">
              <a16:creationId xmlns:a16="http://schemas.microsoft.com/office/drawing/2014/main" id="{CA67B925-1F1C-43F4-84D3-FCDE11CFDD5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05" name="TextBox 1">
          <a:extLst>
            <a:ext uri="{FF2B5EF4-FFF2-40B4-BE49-F238E27FC236}">
              <a16:creationId xmlns:a16="http://schemas.microsoft.com/office/drawing/2014/main" id="{A0F3DE9B-6D57-4AD1-BD54-3F1D89132110}"/>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06" name="TextBox 74">
          <a:extLst>
            <a:ext uri="{FF2B5EF4-FFF2-40B4-BE49-F238E27FC236}">
              <a16:creationId xmlns:a16="http://schemas.microsoft.com/office/drawing/2014/main" id="{425AD695-5DC1-454D-A417-6DECAE48D92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07" name="TextBox 75">
          <a:extLst>
            <a:ext uri="{FF2B5EF4-FFF2-40B4-BE49-F238E27FC236}">
              <a16:creationId xmlns:a16="http://schemas.microsoft.com/office/drawing/2014/main" id="{5F9EC9D5-748E-486A-BF2A-05AF957333EA}"/>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08" name="TextBox 1">
          <a:extLst>
            <a:ext uri="{FF2B5EF4-FFF2-40B4-BE49-F238E27FC236}">
              <a16:creationId xmlns:a16="http://schemas.microsoft.com/office/drawing/2014/main" id="{8067D706-FD51-4A1E-963D-059F4C6B041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09" name="TextBox 74">
          <a:extLst>
            <a:ext uri="{FF2B5EF4-FFF2-40B4-BE49-F238E27FC236}">
              <a16:creationId xmlns:a16="http://schemas.microsoft.com/office/drawing/2014/main" id="{507171E1-D9DE-429A-810D-B0C20C6ED64E}"/>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10" name="TextBox 75">
          <a:extLst>
            <a:ext uri="{FF2B5EF4-FFF2-40B4-BE49-F238E27FC236}">
              <a16:creationId xmlns:a16="http://schemas.microsoft.com/office/drawing/2014/main" id="{09075E27-2DFA-4527-820B-253C240CCD03}"/>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11" name="TextBox 1">
          <a:extLst>
            <a:ext uri="{FF2B5EF4-FFF2-40B4-BE49-F238E27FC236}">
              <a16:creationId xmlns:a16="http://schemas.microsoft.com/office/drawing/2014/main" id="{B64F8248-2C86-4A76-B4F4-D8B3937E302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12" name="TextBox 74">
          <a:extLst>
            <a:ext uri="{FF2B5EF4-FFF2-40B4-BE49-F238E27FC236}">
              <a16:creationId xmlns:a16="http://schemas.microsoft.com/office/drawing/2014/main" id="{4B21C729-9D3B-4D6B-AE9F-29A02F7B03E6}"/>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13" name="TextBox 75">
          <a:extLst>
            <a:ext uri="{FF2B5EF4-FFF2-40B4-BE49-F238E27FC236}">
              <a16:creationId xmlns:a16="http://schemas.microsoft.com/office/drawing/2014/main" id="{6FAF29FA-53EF-4B6E-9A3D-6A8A1402CEDF}"/>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14" name="TextBox 1">
          <a:extLst>
            <a:ext uri="{FF2B5EF4-FFF2-40B4-BE49-F238E27FC236}">
              <a16:creationId xmlns:a16="http://schemas.microsoft.com/office/drawing/2014/main" id="{4B28BA0A-E1CC-4CFC-90DD-979521D1ACC7}"/>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15" name="TextBox 74">
          <a:extLst>
            <a:ext uri="{FF2B5EF4-FFF2-40B4-BE49-F238E27FC236}">
              <a16:creationId xmlns:a16="http://schemas.microsoft.com/office/drawing/2014/main" id="{F4A20F88-971C-4698-B13E-A98F30BA0EB9}"/>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16" name="TextBox 75">
          <a:extLst>
            <a:ext uri="{FF2B5EF4-FFF2-40B4-BE49-F238E27FC236}">
              <a16:creationId xmlns:a16="http://schemas.microsoft.com/office/drawing/2014/main" id="{1945DA9B-768E-47E9-8FF2-49C8E45D564F}"/>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17" name="TextBox 1">
          <a:extLst>
            <a:ext uri="{FF2B5EF4-FFF2-40B4-BE49-F238E27FC236}">
              <a16:creationId xmlns:a16="http://schemas.microsoft.com/office/drawing/2014/main" id="{2B04FD79-DA5D-4414-9673-FB52CE17D75E}"/>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18" name="TextBox 74">
          <a:extLst>
            <a:ext uri="{FF2B5EF4-FFF2-40B4-BE49-F238E27FC236}">
              <a16:creationId xmlns:a16="http://schemas.microsoft.com/office/drawing/2014/main" id="{49FC05B1-4EF6-4993-BD96-3568EA763EDB}"/>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19" name="TextBox 75">
          <a:extLst>
            <a:ext uri="{FF2B5EF4-FFF2-40B4-BE49-F238E27FC236}">
              <a16:creationId xmlns:a16="http://schemas.microsoft.com/office/drawing/2014/main" id="{AF72ACC5-3A7B-4EF1-96BD-8B09A918EF0E}"/>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20" name="TextBox 1">
          <a:extLst>
            <a:ext uri="{FF2B5EF4-FFF2-40B4-BE49-F238E27FC236}">
              <a16:creationId xmlns:a16="http://schemas.microsoft.com/office/drawing/2014/main" id="{FA097D3B-4734-418C-81CE-9E21FA615B7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21" name="TextBox 74">
          <a:extLst>
            <a:ext uri="{FF2B5EF4-FFF2-40B4-BE49-F238E27FC236}">
              <a16:creationId xmlns:a16="http://schemas.microsoft.com/office/drawing/2014/main" id="{F57C157A-E56F-4440-B3C7-A13E9A6D96B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22" name="TextBox 75">
          <a:extLst>
            <a:ext uri="{FF2B5EF4-FFF2-40B4-BE49-F238E27FC236}">
              <a16:creationId xmlns:a16="http://schemas.microsoft.com/office/drawing/2014/main" id="{31FF61AE-8B19-4296-BAD8-38A893E69F68}"/>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23" name="TextBox 73">
          <a:extLst>
            <a:ext uri="{FF2B5EF4-FFF2-40B4-BE49-F238E27FC236}">
              <a16:creationId xmlns:a16="http://schemas.microsoft.com/office/drawing/2014/main" id="{6320F4BD-9D32-4A01-836E-BBAA43776C28}"/>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24" name="TextBox 1">
          <a:extLst>
            <a:ext uri="{FF2B5EF4-FFF2-40B4-BE49-F238E27FC236}">
              <a16:creationId xmlns:a16="http://schemas.microsoft.com/office/drawing/2014/main" id="{05B0195E-B8B6-49C1-AB62-C32E879486F8}"/>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25" name="TextBox 74">
          <a:extLst>
            <a:ext uri="{FF2B5EF4-FFF2-40B4-BE49-F238E27FC236}">
              <a16:creationId xmlns:a16="http://schemas.microsoft.com/office/drawing/2014/main" id="{53537D0C-4EE5-497D-90A2-376780A0A32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26" name="TextBox 75">
          <a:extLst>
            <a:ext uri="{FF2B5EF4-FFF2-40B4-BE49-F238E27FC236}">
              <a16:creationId xmlns:a16="http://schemas.microsoft.com/office/drawing/2014/main" id="{ED16BD08-2C3C-4A4B-98BC-2BBF450214B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27" name="TextBox 1">
          <a:extLst>
            <a:ext uri="{FF2B5EF4-FFF2-40B4-BE49-F238E27FC236}">
              <a16:creationId xmlns:a16="http://schemas.microsoft.com/office/drawing/2014/main" id="{CD83860F-A008-43F2-B5E5-6E51C173CE23}"/>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28" name="TextBox 74">
          <a:extLst>
            <a:ext uri="{FF2B5EF4-FFF2-40B4-BE49-F238E27FC236}">
              <a16:creationId xmlns:a16="http://schemas.microsoft.com/office/drawing/2014/main" id="{C0F5EA1E-8D9D-429A-824F-9CE0F6F06DD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29" name="TextBox 75">
          <a:extLst>
            <a:ext uri="{FF2B5EF4-FFF2-40B4-BE49-F238E27FC236}">
              <a16:creationId xmlns:a16="http://schemas.microsoft.com/office/drawing/2014/main" id="{F3282B70-CD84-4FF7-A7D7-53A11C71806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30" name="TextBox 1">
          <a:extLst>
            <a:ext uri="{FF2B5EF4-FFF2-40B4-BE49-F238E27FC236}">
              <a16:creationId xmlns:a16="http://schemas.microsoft.com/office/drawing/2014/main" id="{B19E8842-EB1F-4CB1-A0A4-24875090768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31" name="TextBox 74">
          <a:extLst>
            <a:ext uri="{FF2B5EF4-FFF2-40B4-BE49-F238E27FC236}">
              <a16:creationId xmlns:a16="http://schemas.microsoft.com/office/drawing/2014/main" id="{2BE23931-CBED-42CA-87D2-F8D0B96072A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32" name="TextBox 75">
          <a:extLst>
            <a:ext uri="{FF2B5EF4-FFF2-40B4-BE49-F238E27FC236}">
              <a16:creationId xmlns:a16="http://schemas.microsoft.com/office/drawing/2014/main" id="{6AFDD9D3-1CF1-49B3-8AEF-F844ED6DCCF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33" name="TextBox 1">
          <a:extLst>
            <a:ext uri="{FF2B5EF4-FFF2-40B4-BE49-F238E27FC236}">
              <a16:creationId xmlns:a16="http://schemas.microsoft.com/office/drawing/2014/main" id="{E07BD6ED-3E03-4C66-A926-10547489AED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34" name="TextBox 74">
          <a:extLst>
            <a:ext uri="{FF2B5EF4-FFF2-40B4-BE49-F238E27FC236}">
              <a16:creationId xmlns:a16="http://schemas.microsoft.com/office/drawing/2014/main" id="{2B4E3782-670E-4418-8BC5-D42810F1DD1B}"/>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35" name="TextBox 75">
          <a:extLst>
            <a:ext uri="{FF2B5EF4-FFF2-40B4-BE49-F238E27FC236}">
              <a16:creationId xmlns:a16="http://schemas.microsoft.com/office/drawing/2014/main" id="{B1A6116F-C3BD-4E36-BC0E-0A770D59B44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36" name="TextBox 1">
          <a:extLst>
            <a:ext uri="{FF2B5EF4-FFF2-40B4-BE49-F238E27FC236}">
              <a16:creationId xmlns:a16="http://schemas.microsoft.com/office/drawing/2014/main" id="{E3A7BD79-0091-4EF2-AD06-1D4D05F4AA53}"/>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37" name="TextBox 74">
          <a:extLst>
            <a:ext uri="{FF2B5EF4-FFF2-40B4-BE49-F238E27FC236}">
              <a16:creationId xmlns:a16="http://schemas.microsoft.com/office/drawing/2014/main" id="{4A3454DA-582F-4EAB-AEE5-90695F4F324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38" name="TextBox 75">
          <a:extLst>
            <a:ext uri="{FF2B5EF4-FFF2-40B4-BE49-F238E27FC236}">
              <a16:creationId xmlns:a16="http://schemas.microsoft.com/office/drawing/2014/main" id="{9500FA53-969D-4528-9F6E-E016A73221B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39" name="TextBox 1">
          <a:extLst>
            <a:ext uri="{FF2B5EF4-FFF2-40B4-BE49-F238E27FC236}">
              <a16:creationId xmlns:a16="http://schemas.microsoft.com/office/drawing/2014/main" id="{B537C615-E5C0-4BB3-9C28-6526642536F5}"/>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40" name="TextBox 74">
          <a:extLst>
            <a:ext uri="{FF2B5EF4-FFF2-40B4-BE49-F238E27FC236}">
              <a16:creationId xmlns:a16="http://schemas.microsoft.com/office/drawing/2014/main" id="{122861CE-9E86-4E16-9AFB-B98F6C8A419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41" name="TextBox 75">
          <a:extLst>
            <a:ext uri="{FF2B5EF4-FFF2-40B4-BE49-F238E27FC236}">
              <a16:creationId xmlns:a16="http://schemas.microsoft.com/office/drawing/2014/main" id="{77B9F682-DFA3-4413-9B7C-FBA207DA2FE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42" name="TextBox 1">
          <a:extLst>
            <a:ext uri="{FF2B5EF4-FFF2-40B4-BE49-F238E27FC236}">
              <a16:creationId xmlns:a16="http://schemas.microsoft.com/office/drawing/2014/main" id="{B30AE0C1-D067-416F-BD0C-C0FBD4BB0B91}"/>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43" name="TextBox 73">
          <a:extLst>
            <a:ext uri="{FF2B5EF4-FFF2-40B4-BE49-F238E27FC236}">
              <a16:creationId xmlns:a16="http://schemas.microsoft.com/office/drawing/2014/main" id="{B5DABA4C-4146-4211-AA2E-CB19F618969E}"/>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44" name="TextBox 74">
          <a:extLst>
            <a:ext uri="{FF2B5EF4-FFF2-40B4-BE49-F238E27FC236}">
              <a16:creationId xmlns:a16="http://schemas.microsoft.com/office/drawing/2014/main" id="{B3356123-71AF-4108-A5F3-A4BD0CDBCFD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45" name="TextBox 75">
          <a:extLst>
            <a:ext uri="{FF2B5EF4-FFF2-40B4-BE49-F238E27FC236}">
              <a16:creationId xmlns:a16="http://schemas.microsoft.com/office/drawing/2014/main" id="{39DDC726-17EE-475D-98C9-82B983EAE2AF}"/>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46" name="TextBox 1">
          <a:extLst>
            <a:ext uri="{FF2B5EF4-FFF2-40B4-BE49-F238E27FC236}">
              <a16:creationId xmlns:a16="http://schemas.microsoft.com/office/drawing/2014/main" id="{54825325-691C-42EF-A4B1-D53ED82B0463}"/>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47" name="TextBox 74">
          <a:extLst>
            <a:ext uri="{FF2B5EF4-FFF2-40B4-BE49-F238E27FC236}">
              <a16:creationId xmlns:a16="http://schemas.microsoft.com/office/drawing/2014/main" id="{A991A7EE-C48E-4B03-906A-F9CFDEEDED5B}"/>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48" name="TextBox 75">
          <a:extLst>
            <a:ext uri="{FF2B5EF4-FFF2-40B4-BE49-F238E27FC236}">
              <a16:creationId xmlns:a16="http://schemas.microsoft.com/office/drawing/2014/main" id="{6CAFDBC6-67AD-4029-ADA3-1944605BAB2F}"/>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49" name="TextBox 1">
          <a:extLst>
            <a:ext uri="{FF2B5EF4-FFF2-40B4-BE49-F238E27FC236}">
              <a16:creationId xmlns:a16="http://schemas.microsoft.com/office/drawing/2014/main" id="{36C5B361-9DAC-4363-AAB7-D53B89A46D5A}"/>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50" name="TextBox 74">
          <a:extLst>
            <a:ext uri="{FF2B5EF4-FFF2-40B4-BE49-F238E27FC236}">
              <a16:creationId xmlns:a16="http://schemas.microsoft.com/office/drawing/2014/main" id="{7C31AB7B-ED5D-48CB-8F22-2598C2D4BB91}"/>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51" name="TextBox 75">
          <a:extLst>
            <a:ext uri="{FF2B5EF4-FFF2-40B4-BE49-F238E27FC236}">
              <a16:creationId xmlns:a16="http://schemas.microsoft.com/office/drawing/2014/main" id="{8767357C-6107-4A54-B88B-05C671D0339C}"/>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52" name="TextBox 1">
          <a:extLst>
            <a:ext uri="{FF2B5EF4-FFF2-40B4-BE49-F238E27FC236}">
              <a16:creationId xmlns:a16="http://schemas.microsoft.com/office/drawing/2014/main" id="{A6C7087B-B31F-4708-8055-9E6079AE96B5}"/>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53" name="TextBox 74">
          <a:extLst>
            <a:ext uri="{FF2B5EF4-FFF2-40B4-BE49-F238E27FC236}">
              <a16:creationId xmlns:a16="http://schemas.microsoft.com/office/drawing/2014/main" id="{41DB296F-E1C2-4049-9632-93F462554EB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54" name="TextBox 75">
          <a:extLst>
            <a:ext uri="{FF2B5EF4-FFF2-40B4-BE49-F238E27FC236}">
              <a16:creationId xmlns:a16="http://schemas.microsoft.com/office/drawing/2014/main" id="{9617CF49-CAA1-4979-8C50-6B390E540625}"/>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55" name="TextBox 1">
          <a:extLst>
            <a:ext uri="{FF2B5EF4-FFF2-40B4-BE49-F238E27FC236}">
              <a16:creationId xmlns:a16="http://schemas.microsoft.com/office/drawing/2014/main" id="{DC9F5D1E-DBA7-416F-A10F-035537615AA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56" name="TextBox 74">
          <a:extLst>
            <a:ext uri="{FF2B5EF4-FFF2-40B4-BE49-F238E27FC236}">
              <a16:creationId xmlns:a16="http://schemas.microsoft.com/office/drawing/2014/main" id="{64EB526D-7695-4A26-8097-8826896718D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57" name="TextBox 75">
          <a:extLst>
            <a:ext uri="{FF2B5EF4-FFF2-40B4-BE49-F238E27FC236}">
              <a16:creationId xmlns:a16="http://schemas.microsoft.com/office/drawing/2014/main" id="{CBCE49A9-E678-4DCE-9E87-C2906BEE068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58" name="TextBox 1">
          <a:extLst>
            <a:ext uri="{FF2B5EF4-FFF2-40B4-BE49-F238E27FC236}">
              <a16:creationId xmlns:a16="http://schemas.microsoft.com/office/drawing/2014/main" id="{7E73A559-A6BE-4649-8070-BAF674B0DA8A}"/>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59" name="TextBox 74">
          <a:extLst>
            <a:ext uri="{FF2B5EF4-FFF2-40B4-BE49-F238E27FC236}">
              <a16:creationId xmlns:a16="http://schemas.microsoft.com/office/drawing/2014/main" id="{8BEEB3E6-3FA6-490A-8827-1B59ECE4DA25}"/>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60" name="TextBox 75">
          <a:extLst>
            <a:ext uri="{FF2B5EF4-FFF2-40B4-BE49-F238E27FC236}">
              <a16:creationId xmlns:a16="http://schemas.microsoft.com/office/drawing/2014/main" id="{8BF7DA4D-F66B-4C71-BB39-A6E930E458FE}"/>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61" name="TextBox 1">
          <a:extLst>
            <a:ext uri="{FF2B5EF4-FFF2-40B4-BE49-F238E27FC236}">
              <a16:creationId xmlns:a16="http://schemas.microsoft.com/office/drawing/2014/main" id="{95706791-0E10-402D-977D-C78AD003320C}"/>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62" name="TextBox 74">
          <a:extLst>
            <a:ext uri="{FF2B5EF4-FFF2-40B4-BE49-F238E27FC236}">
              <a16:creationId xmlns:a16="http://schemas.microsoft.com/office/drawing/2014/main" id="{439381C4-A8DB-405B-9CCC-2DCF3E7D3BF6}"/>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63" name="TextBox 75">
          <a:extLst>
            <a:ext uri="{FF2B5EF4-FFF2-40B4-BE49-F238E27FC236}">
              <a16:creationId xmlns:a16="http://schemas.microsoft.com/office/drawing/2014/main" id="{A2BE424C-60E9-409E-B1A2-7A389EE8BB07}"/>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64" name="TextBox 1">
          <a:extLst>
            <a:ext uri="{FF2B5EF4-FFF2-40B4-BE49-F238E27FC236}">
              <a16:creationId xmlns:a16="http://schemas.microsoft.com/office/drawing/2014/main" id="{F3204165-D793-4D6E-A83A-C5581E580CF9}"/>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65" name="TextBox 74">
          <a:extLst>
            <a:ext uri="{FF2B5EF4-FFF2-40B4-BE49-F238E27FC236}">
              <a16:creationId xmlns:a16="http://schemas.microsoft.com/office/drawing/2014/main" id="{C910AA18-C1DF-47FC-9051-0837B448AAC6}"/>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66" name="TextBox 75">
          <a:extLst>
            <a:ext uri="{FF2B5EF4-FFF2-40B4-BE49-F238E27FC236}">
              <a16:creationId xmlns:a16="http://schemas.microsoft.com/office/drawing/2014/main" id="{5115B753-F886-4F22-B361-049CA9849C8B}"/>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67" name="TextBox 1">
          <a:extLst>
            <a:ext uri="{FF2B5EF4-FFF2-40B4-BE49-F238E27FC236}">
              <a16:creationId xmlns:a16="http://schemas.microsoft.com/office/drawing/2014/main" id="{62DE7586-1A59-46C9-998D-F35ABA1D7FCD}"/>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68" name="TextBox 74">
          <a:extLst>
            <a:ext uri="{FF2B5EF4-FFF2-40B4-BE49-F238E27FC236}">
              <a16:creationId xmlns:a16="http://schemas.microsoft.com/office/drawing/2014/main" id="{F5EC6DBA-EFD4-42D5-8A7E-817BECDABADA}"/>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69" name="TextBox 75">
          <a:extLst>
            <a:ext uri="{FF2B5EF4-FFF2-40B4-BE49-F238E27FC236}">
              <a16:creationId xmlns:a16="http://schemas.microsoft.com/office/drawing/2014/main" id="{D4D440B5-86C7-4370-A243-80699E67099C}"/>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70" name="TextBox 1">
          <a:extLst>
            <a:ext uri="{FF2B5EF4-FFF2-40B4-BE49-F238E27FC236}">
              <a16:creationId xmlns:a16="http://schemas.microsoft.com/office/drawing/2014/main" id="{D1AB0195-6C3B-4982-A51A-FEEB9B8AE5E8}"/>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71" name="TextBox 74">
          <a:extLst>
            <a:ext uri="{FF2B5EF4-FFF2-40B4-BE49-F238E27FC236}">
              <a16:creationId xmlns:a16="http://schemas.microsoft.com/office/drawing/2014/main" id="{AB9C7BA1-2664-4CE7-BD99-BA4803667027}"/>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72" name="TextBox 75">
          <a:extLst>
            <a:ext uri="{FF2B5EF4-FFF2-40B4-BE49-F238E27FC236}">
              <a16:creationId xmlns:a16="http://schemas.microsoft.com/office/drawing/2014/main" id="{ED8815B2-3CDE-4EB9-9E17-9B019443398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73" name="TextBox 73">
          <a:extLst>
            <a:ext uri="{FF2B5EF4-FFF2-40B4-BE49-F238E27FC236}">
              <a16:creationId xmlns:a16="http://schemas.microsoft.com/office/drawing/2014/main" id="{6DC4688A-1D8F-4EA0-80BA-224CE270406F}"/>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74" name="TextBox 1">
          <a:extLst>
            <a:ext uri="{FF2B5EF4-FFF2-40B4-BE49-F238E27FC236}">
              <a16:creationId xmlns:a16="http://schemas.microsoft.com/office/drawing/2014/main" id="{24FA0C7D-D04E-4856-BC2C-9C8E5E984FB6}"/>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75" name="TextBox 74">
          <a:extLst>
            <a:ext uri="{FF2B5EF4-FFF2-40B4-BE49-F238E27FC236}">
              <a16:creationId xmlns:a16="http://schemas.microsoft.com/office/drawing/2014/main" id="{EFBFB6DC-86B3-4C80-B6BD-A7573D246533}"/>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76" name="TextBox 75">
          <a:extLst>
            <a:ext uri="{FF2B5EF4-FFF2-40B4-BE49-F238E27FC236}">
              <a16:creationId xmlns:a16="http://schemas.microsoft.com/office/drawing/2014/main" id="{3FD1A4A6-FD3E-41F5-98E9-749913A6EE8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77" name="TextBox 1">
          <a:extLst>
            <a:ext uri="{FF2B5EF4-FFF2-40B4-BE49-F238E27FC236}">
              <a16:creationId xmlns:a16="http://schemas.microsoft.com/office/drawing/2014/main" id="{53DFB7A2-94B0-4105-A9C7-768782AC5E39}"/>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78" name="TextBox 74">
          <a:extLst>
            <a:ext uri="{FF2B5EF4-FFF2-40B4-BE49-F238E27FC236}">
              <a16:creationId xmlns:a16="http://schemas.microsoft.com/office/drawing/2014/main" id="{243E5CCE-DBF2-45B6-8061-E4432673856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79" name="TextBox 75">
          <a:extLst>
            <a:ext uri="{FF2B5EF4-FFF2-40B4-BE49-F238E27FC236}">
              <a16:creationId xmlns:a16="http://schemas.microsoft.com/office/drawing/2014/main" id="{AE1F38EF-723C-48F9-BF4C-F454F0D71C8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80" name="TextBox 1">
          <a:extLst>
            <a:ext uri="{FF2B5EF4-FFF2-40B4-BE49-F238E27FC236}">
              <a16:creationId xmlns:a16="http://schemas.microsoft.com/office/drawing/2014/main" id="{23E6769B-0B09-4436-B904-1FB4EC504890}"/>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81" name="TextBox 74">
          <a:extLst>
            <a:ext uri="{FF2B5EF4-FFF2-40B4-BE49-F238E27FC236}">
              <a16:creationId xmlns:a16="http://schemas.microsoft.com/office/drawing/2014/main" id="{70FA8BB8-8B3C-4004-89E5-F33C44130C32}"/>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82" name="TextBox 75">
          <a:extLst>
            <a:ext uri="{FF2B5EF4-FFF2-40B4-BE49-F238E27FC236}">
              <a16:creationId xmlns:a16="http://schemas.microsoft.com/office/drawing/2014/main" id="{796F46AF-D672-495D-8D4B-9BC6282CDB83}"/>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83" name="TextBox 1">
          <a:extLst>
            <a:ext uri="{FF2B5EF4-FFF2-40B4-BE49-F238E27FC236}">
              <a16:creationId xmlns:a16="http://schemas.microsoft.com/office/drawing/2014/main" id="{798BE038-7A6F-44BF-954E-985AD941843C}"/>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84" name="TextBox 74">
          <a:extLst>
            <a:ext uri="{FF2B5EF4-FFF2-40B4-BE49-F238E27FC236}">
              <a16:creationId xmlns:a16="http://schemas.microsoft.com/office/drawing/2014/main" id="{8A9845FD-0549-4436-B8EC-85A316E6CDC4}"/>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85" name="TextBox 75">
          <a:extLst>
            <a:ext uri="{FF2B5EF4-FFF2-40B4-BE49-F238E27FC236}">
              <a16:creationId xmlns:a16="http://schemas.microsoft.com/office/drawing/2014/main" id="{2369FD05-AD6E-43A0-B561-8DE9F000A9CA}"/>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86" name="TextBox 1">
          <a:extLst>
            <a:ext uri="{FF2B5EF4-FFF2-40B4-BE49-F238E27FC236}">
              <a16:creationId xmlns:a16="http://schemas.microsoft.com/office/drawing/2014/main" id="{AA7C936A-E2C1-4960-AC16-7781D4274D41}"/>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87" name="TextBox 74">
          <a:extLst>
            <a:ext uri="{FF2B5EF4-FFF2-40B4-BE49-F238E27FC236}">
              <a16:creationId xmlns:a16="http://schemas.microsoft.com/office/drawing/2014/main" id="{90C5CFE4-B995-4507-8EE7-C152B64C0305}"/>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88" name="TextBox 75">
          <a:extLst>
            <a:ext uri="{FF2B5EF4-FFF2-40B4-BE49-F238E27FC236}">
              <a16:creationId xmlns:a16="http://schemas.microsoft.com/office/drawing/2014/main" id="{E603AFE9-B2BC-4BD4-8CBE-6AFC9DD6083F}"/>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89" name="TextBox 1">
          <a:extLst>
            <a:ext uri="{FF2B5EF4-FFF2-40B4-BE49-F238E27FC236}">
              <a16:creationId xmlns:a16="http://schemas.microsoft.com/office/drawing/2014/main" id="{88B829D4-37C8-4F7C-A25F-022976ED5936}"/>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90" name="TextBox 73">
          <a:extLst>
            <a:ext uri="{FF2B5EF4-FFF2-40B4-BE49-F238E27FC236}">
              <a16:creationId xmlns:a16="http://schemas.microsoft.com/office/drawing/2014/main" id="{592CC9C1-724F-48D5-8078-B2234F50E319}"/>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91" name="TextBox 74">
          <a:extLst>
            <a:ext uri="{FF2B5EF4-FFF2-40B4-BE49-F238E27FC236}">
              <a16:creationId xmlns:a16="http://schemas.microsoft.com/office/drawing/2014/main" id="{623CC818-7FF5-455F-9F17-BB82A12F250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92" name="TextBox 75">
          <a:extLst>
            <a:ext uri="{FF2B5EF4-FFF2-40B4-BE49-F238E27FC236}">
              <a16:creationId xmlns:a16="http://schemas.microsoft.com/office/drawing/2014/main" id="{073930DE-44D5-4BF3-A76F-9A5063CF05DB}"/>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93" name="TextBox 1">
          <a:extLst>
            <a:ext uri="{FF2B5EF4-FFF2-40B4-BE49-F238E27FC236}">
              <a16:creationId xmlns:a16="http://schemas.microsoft.com/office/drawing/2014/main" id="{97A9D00E-A97B-47B2-A928-99A5F577C5DC}"/>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94" name="TextBox 74">
          <a:extLst>
            <a:ext uri="{FF2B5EF4-FFF2-40B4-BE49-F238E27FC236}">
              <a16:creationId xmlns:a16="http://schemas.microsoft.com/office/drawing/2014/main" id="{676BE4BE-605C-4528-8FD9-53F1CE27E54F}"/>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95" name="TextBox 75">
          <a:extLst>
            <a:ext uri="{FF2B5EF4-FFF2-40B4-BE49-F238E27FC236}">
              <a16:creationId xmlns:a16="http://schemas.microsoft.com/office/drawing/2014/main" id="{50D33A07-154E-4BF2-885C-2B2E4DF28A12}"/>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96" name="TextBox 1">
          <a:extLst>
            <a:ext uri="{FF2B5EF4-FFF2-40B4-BE49-F238E27FC236}">
              <a16:creationId xmlns:a16="http://schemas.microsoft.com/office/drawing/2014/main" id="{C221A531-ADFA-42B4-8082-E9D446C532AD}"/>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97" name="TextBox 74">
          <a:extLst>
            <a:ext uri="{FF2B5EF4-FFF2-40B4-BE49-F238E27FC236}">
              <a16:creationId xmlns:a16="http://schemas.microsoft.com/office/drawing/2014/main" id="{82665124-1283-4801-9FD5-732729710595}"/>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3998" name="TextBox 75">
          <a:extLst>
            <a:ext uri="{FF2B5EF4-FFF2-40B4-BE49-F238E27FC236}">
              <a16:creationId xmlns:a16="http://schemas.microsoft.com/office/drawing/2014/main" id="{BA004B6D-1EAA-454B-8253-19D511FCD378}"/>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3999" name="TextBox 1">
          <a:extLst>
            <a:ext uri="{FF2B5EF4-FFF2-40B4-BE49-F238E27FC236}">
              <a16:creationId xmlns:a16="http://schemas.microsoft.com/office/drawing/2014/main" id="{7664131A-F925-4F50-8E9C-F15A33E0FCBA}"/>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4000" name="TextBox 74">
          <a:extLst>
            <a:ext uri="{FF2B5EF4-FFF2-40B4-BE49-F238E27FC236}">
              <a16:creationId xmlns:a16="http://schemas.microsoft.com/office/drawing/2014/main" id="{409EB9DD-7475-44EA-A860-6AE597893A1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1231</xdr:row>
      <xdr:rowOff>0</xdr:rowOff>
    </xdr:from>
    <xdr:ext cx="184731" cy="264560"/>
    <xdr:sp macro="" textlink="">
      <xdr:nvSpPr>
        <xdr:cNvPr id="4001" name="TextBox 75">
          <a:extLst>
            <a:ext uri="{FF2B5EF4-FFF2-40B4-BE49-F238E27FC236}">
              <a16:creationId xmlns:a16="http://schemas.microsoft.com/office/drawing/2014/main" id="{63B91D99-46E6-446C-83E9-5BFEFBF48B0D}"/>
            </a:ext>
          </a:extLst>
        </xdr:cNvPr>
        <xdr:cNvSpPr txBox="1"/>
      </xdr:nvSpPr>
      <xdr:spPr>
        <a:xfrm>
          <a:off x="4111003"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1231</xdr:row>
      <xdr:rowOff>0</xdr:rowOff>
    </xdr:from>
    <xdr:ext cx="184731" cy="264560"/>
    <xdr:sp macro="" textlink="">
      <xdr:nvSpPr>
        <xdr:cNvPr id="4002" name="TextBox 73">
          <a:extLst>
            <a:ext uri="{FF2B5EF4-FFF2-40B4-BE49-F238E27FC236}">
              <a16:creationId xmlns:a16="http://schemas.microsoft.com/office/drawing/2014/main" id="{A10B038A-9F30-4B68-B6C5-280345509A92}"/>
            </a:ext>
          </a:extLst>
        </xdr:cNvPr>
        <xdr:cNvSpPr txBox="1"/>
      </xdr:nvSpPr>
      <xdr:spPr>
        <a:xfrm>
          <a:off x="3987178" y="80077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03" name="TextBox 1">
          <a:extLst>
            <a:ext uri="{FF2B5EF4-FFF2-40B4-BE49-F238E27FC236}">
              <a16:creationId xmlns:a16="http://schemas.microsoft.com/office/drawing/2014/main" id="{6687CE04-2D22-48C1-B885-D403EBE200A4}"/>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04" name="TextBox 74">
          <a:extLst>
            <a:ext uri="{FF2B5EF4-FFF2-40B4-BE49-F238E27FC236}">
              <a16:creationId xmlns:a16="http://schemas.microsoft.com/office/drawing/2014/main" id="{5B51E7AD-0F28-4E81-8C4D-A8EEDA146D1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05" name="TextBox 75">
          <a:extLst>
            <a:ext uri="{FF2B5EF4-FFF2-40B4-BE49-F238E27FC236}">
              <a16:creationId xmlns:a16="http://schemas.microsoft.com/office/drawing/2014/main" id="{1E576D30-E69D-46B8-A4E3-336CE40BBBD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06" name="TextBox 1">
          <a:extLst>
            <a:ext uri="{FF2B5EF4-FFF2-40B4-BE49-F238E27FC236}">
              <a16:creationId xmlns:a16="http://schemas.microsoft.com/office/drawing/2014/main" id="{9BAABAC2-9BB6-4EE9-B9CC-09A608016C6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07" name="TextBox 74">
          <a:extLst>
            <a:ext uri="{FF2B5EF4-FFF2-40B4-BE49-F238E27FC236}">
              <a16:creationId xmlns:a16="http://schemas.microsoft.com/office/drawing/2014/main" id="{ED34C2D1-C7C8-4B9D-9CF1-831F2522EBA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08" name="TextBox 75">
          <a:extLst>
            <a:ext uri="{FF2B5EF4-FFF2-40B4-BE49-F238E27FC236}">
              <a16:creationId xmlns:a16="http://schemas.microsoft.com/office/drawing/2014/main" id="{C2854F4C-5FF3-4DA3-98FF-22BB86BC7813}"/>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09" name="TextBox 1">
          <a:extLst>
            <a:ext uri="{FF2B5EF4-FFF2-40B4-BE49-F238E27FC236}">
              <a16:creationId xmlns:a16="http://schemas.microsoft.com/office/drawing/2014/main" id="{65C031AD-AD44-42D4-909E-A4E20EAF277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10" name="TextBox 74">
          <a:extLst>
            <a:ext uri="{FF2B5EF4-FFF2-40B4-BE49-F238E27FC236}">
              <a16:creationId xmlns:a16="http://schemas.microsoft.com/office/drawing/2014/main" id="{680CBE6E-DBFA-4984-B76E-5C932A4F44E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11" name="TextBox 75">
          <a:extLst>
            <a:ext uri="{FF2B5EF4-FFF2-40B4-BE49-F238E27FC236}">
              <a16:creationId xmlns:a16="http://schemas.microsoft.com/office/drawing/2014/main" id="{D59529D5-FDD2-480D-A8E4-4EFAA409A56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12" name="TextBox 1">
          <a:extLst>
            <a:ext uri="{FF2B5EF4-FFF2-40B4-BE49-F238E27FC236}">
              <a16:creationId xmlns:a16="http://schemas.microsoft.com/office/drawing/2014/main" id="{6DCA7C11-698E-4D84-86FE-51F828554F8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13" name="TextBox 74">
          <a:extLst>
            <a:ext uri="{FF2B5EF4-FFF2-40B4-BE49-F238E27FC236}">
              <a16:creationId xmlns:a16="http://schemas.microsoft.com/office/drawing/2014/main" id="{D7E210A6-30AF-4572-B2A2-8F554DA7567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14" name="TextBox 75">
          <a:extLst>
            <a:ext uri="{FF2B5EF4-FFF2-40B4-BE49-F238E27FC236}">
              <a16:creationId xmlns:a16="http://schemas.microsoft.com/office/drawing/2014/main" id="{2C058603-8ED6-4BB8-90A2-DABD695595F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15" name="TextBox 1">
          <a:extLst>
            <a:ext uri="{FF2B5EF4-FFF2-40B4-BE49-F238E27FC236}">
              <a16:creationId xmlns:a16="http://schemas.microsoft.com/office/drawing/2014/main" id="{475AD4E0-A0EF-4A1B-A396-928F8ABCE51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16" name="TextBox 74">
          <a:extLst>
            <a:ext uri="{FF2B5EF4-FFF2-40B4-BE49-F238E27FC236}">
              <a16:creationId xmlns:a16="http://schemas.microsoft.com/office/drawing/2014/main" id="{72FA9EF5-6F2F-465E-AD7F-1F65E45527D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17" name="TextBox 75">
          <a:extLst>
            <a:ext uri="{FF2B5EF4-FFF2-40B4-BE49-F238E27FC236}">
              <a16:creationId xmlns:a16="http://schemas.microsoft.com/office/drawing/2014/main" id="{244FC986-22EB-4211-BE18-EEFD4A7099D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18" name="TextBox 1">
          <a:extLst>
            <a:ext uri="{FF2B5EF4-FFF2-40B4-BE49-F238E27FC236}">
              <a16:creationId xmlns:a16="http://schemas.microsoft.com/office/drawing/2014/main" id="{EC8F99E5-7724-4E52-9CF0-D2FED096721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19" name="TextBox 74">
          <a:extLst>
            <a:ext uri="{FF2B5EF4-FFF2-40B4-BE49-F238E27FC236}">
              <a16:creationId xmlns:a16="http://schemas.microsoft.com/office/drawing/2014/main" id="{4B83A9DA-DB14-47DC-9A25-66004D6BC0F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20" name="TextBox 75">
          <a:extLst>
            <a:ext uri="{FF2B5EF4-FFF2-40B4-BE49-F238E27FC236}">
              <a16:creationId xmlns:a16="http://schemas.microsoft.com/office/drawing/2014/main" id="{4658A200-62ED-48DC-AF6C-A7C3DEB0DA6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21" name="TextBox 1">
          <a:extLst>
            <a:ext uri="{FF2B5EF4-FFF2-40B4-BE49-F238E27FC236}">
              <a16:creationId xmlns:a16="http://schemas.microsoft.com/office/drawing/2014/main" id="{9CB1BF71-3476-4B72-89EE-5092162C3DBB}"/>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22" name="TextBox 73">
          <a:extLst>
            <a:ext uri="{FF2B5EF4-FFF2-40B4-BE49-F238E27FC236}">
              <a16:creationId xmlns:a16="http://schemas.microsoft.com/office/drawing/2014/main" id="{DC528592-C331-47AA-8A67-0862BAD30DBF}"/>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23" name="TextBox 74">
          <a:extLst>
            <a:ext uri="{FF2B5EF4-FFF2-40B4-BE49-F238E27FC236}">
              <a16:creationId xmlns:a16="http://schemas.microsoft.com/office/drawing/2014/main" id="{30E2CD98-801C-4FA3-A880-7B496D993E8E}"/>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24" name="TextBox 75">
          <a:extLst>
            <a:ext uri="{FF2B5EF4-FFF2-40B4-BE49-F238E27FC236}">
              <a16:creationId xmlns:a16="http://schemas.microsoft.com/office/drawing/2014/main" id="{ADDA9DF7-A1BE-4818-AA23-75B815C5720D}"/>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25" name="TextBox 1">
          <a:extLst>
            <a:ext uri="{FF2B5EF4-FFF2-40B4-BE49-F238E27FC236}">
              <a16:creationId xmlns:a16="http://schemas.microsoft.com/office/drawing/2014/main" id="{2BD90D36-C77B-40CC-A62C-18DAC16D7778}"/>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26" name="TextBox 74">
          <a:extLst>
            <a:ext uri="{FF2B5EF4-FFF2-40B4-BE49-F238E27FC236}">
              <a16:creationId xmlns:a16="http://schemas.microsoft.com/office/drawing/2014/main" id="{E653DAE4-8E2F-4D8F-BD1D-21F505B7948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27" name="TextBox 75">
          <a:extLst>
            <a:ext uri="{FF2B5EF4-FFF2-40B4-BE49-F238E27FC236}">
              <a16:creationId xmlns:a16="http://schemas.microsoft.com/office/drawing/2014/main" id="{3B1B641B-4B1A-4837-B440-9D4CB44C5B93}"/>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28" name="TextBox 1">
          <a:extLst>
            <a:ext uri="{FF2B5EF4-FFF2-40B4-BE49-F238E27FC236}">
              <a16:creationId xmlns:a16="http://schemas.microsoft.com/office/drawing/2014/main" id="{3B71B38D-A4C5-490D-AD7E-700A32E83D2B}"/>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29" name="TextBox 74">
          <a:extLst>
            <a:ext uri="{FF2B5EF4-FFF2-40B4-BE49-F238E27FC236}">
              <a16:creationId xmlns:a16="http://schemas.microsoft.com/office/drawing/2014/main" id="{BDB8A530-EA8F-4DE5-8CD4-616921FCD51B}"/>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30" name="TextBox 75">
          <a:extLst>
            <a:ext uri="{FF2B5EF4-FFF2-40B4-BE49-F238E27FC236}">
              <a16:creationId xmlns:a16="http://schemas.microsoft.com/office/drawing/2014/main" id="{164C37FC-C4DF-47CE-8567-386574862006}"/>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31" name="TextBox 1">
          <a:extLst>
            <a:ext uri="{FF2B5EF4-FFF2-40B4-BE49-F238E27FC236}">
              <a16:creationId xmlns:a16="http://schemas.microsoft.com/office/drawing/2014/main" id="{CF41BFCE-003A-4F6B-9DB0-6CB04C17017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32" name="TextBox 74">
          <a:extLst>
            <a:ext uri="{FF2B5EF4-FFF2-40B4-BE49-F238E27FC236}">
              <a16:creationId xmlns:a16="http://schemas.microsoft.com/office/drawing/2014/main" id="{55321EDD-151D-4951-8A0D-FE253B996AC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33" name="TextBox 75">
          <a:extLst>
            <a:ext uri="{FF2B5EF4-FFF2-40B4-BE49-F238E27FC236}">
              <a16:creationId xmlns:a16="http://schemas.microsoft.com/office/drawing/2014/main" id="{D6EBCDB6-61A3-495A-9C90-A486F7782AE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34" name="TextBox 1">
          <a:extLst>
            <a:ext uri="{FF2B5EF4-FFF2-40B4-BE49-F238E27FC236}">
              <a16:creationId xmlns:a16="http://schemas.microsoft.com/office/drawing/2014/main" id="{AC7739C3-DE38-43FA-9638-9C4EBE2C352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35" name="TextBox 74">
          <a:extLst>
            <a:ext uri="{FF2B5EF4-FFF2-40B4-BE49-F238E27FC236}">
              <a16:creationId xmlns:a16="http://schemas.microsoft.com/office/drawing/2014/main" id="{C1768DA8-8D90-4DC3-B535-23CD6B30F14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36" name="TextBox 75">
          <a:extLst>
            <a:ext uri="{FF2B5EF4-FFF2-40B4-BE49-F238E27FC236}">
              <a16:creationId xmlns:a16="http://schemas.microsoft.com/office/drawing/2014/main" id="{570A68EB-9C03-4004-9CAA-10D75C24E5A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37" name="TextBox 1">
          <a:extLst>
            <a:ext uri="{FF2B5EF4-FFF2-40B4-BE49-F238E27FC236}">
              <a16:creationId xmlns:a16="http://schemas.microsoft.com/office/drawing/2014/main" id="{BE102C9E-B43E-444D-B2CC-70C87F1EC96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38" name="TextBox 74">
          <a:extLst>
            <a:ext uri="{FF2B5EF4-FFF2-40B4-BE49-F238E27FC236}">
              <a16:creationId xmlns:a16="http://schemas.microsoft.com/office/drawing/2014/main" id="{89975549-5946-445B-8E69-3883EC817D2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39" name="TextBox 75">
          <a:extLst>
            <a:ext uri="{FF2B5EF4-FFF2-40B4-BE49-F238E27FC236}">
              <a16:creationId xmlns:a16="http://schemas.microsoft.com/office/drawing/2014/main" id="{770125E8-90DB-472B-819F-D57C27D6DC9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40" name="TextBox 1">
          <a:extLst>
            <a:ext uri="{FF2B5EF4-FFF2-40B4-BE49-F238E27FC236}">
              <a16:creationId xmlns:a16="http://schemas.microsoft.com/office/drawing/2014/main" id="{6183BA67-B6EF-409F-BF57-30A9F57C3F40}"/>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41" name="TextBox 74">
          <a:extLst>
            <a:ext uri="{FF2B5EF4-FFF2-40B4-BE49-F238E27FC236}">
              <a16:creationId xmlns:a16="http://schemas.microsoft.com/office/drawing/2014/main" id="{7D0E845A-FC3F-417B-9C8E-330C7E12991F}"/>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42" name="TextBox 75">
          <a:extLst>
            <a:ext uri="{FF2B5EF4-FFF2-40B4-BE49-F238E27FC236}">
              <a16:creationId xmlns:a16="http://schemas.microsoft.com/office/drawing/2014/main" id="{745F001A-6A56-4C45-AA14-CC74343F65B9}"/>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43" name="TextBox 1">
          <a:extLst>
            <a:ext uri="{FF2B5EF4-FFF2-40B4-BE49-F238E27FC236}">
              <a16:creationId xmlns:a16="http://schemas.microsoft.com/office/drawing/2014/main" id="{A02ABCEB-99F8-4B3D-BEBE-83F0EF664FCB}"/>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44" name="TextBox 74">
          <a:extLst>
            <a:ext uri="{FF2B5EF4-FFF2-40B4-BE49-F238E27FC236}">
              <a16:creationId xmlns:a16="http://schemas.microsoft.com/office/drawing/2014/main" id="{BAC8BBC9-846C-4154-9EE7-1DD3AABB4E04}"/>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45" name="TextBox 75">
          <a:extLst>
            <a:ext uri="{FF2B5EF4-FFF2-40B4-BE49-F238E27FC236}">
              <a16:creationId xmlns:a16="http://schemas.microsoft.com/office/drawing/2014/main" id="{149F1902-F7C8-4B5F-80F4-3BAF59DAE80A}"/>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46" name="TextBox 1">
          <a:extLst>
            <a:ext uri="{FF2B5EF4-FFF2-40B4-BE49-F238E27FC236}">
              <a16:creationId xmlns:a16="http://schemas.microsoft.com/office/drawing/2014/main" id="{46911D16-D591-46B1-B312-5853B04502B7}"/>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47" name="TextBox 74">
          <a:extLst>
            <a:ext uri="{FF2B5EF4-FFF2-40B4-BE49-F238E27FC236}">
              <a16:creationId xmlns:a16="http://schemas.microsoft.com/office/drawing/2014/main" id="{210CA20B-9478-4D7B-B176-87C7C50ECFC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48" name="TextBox 75">
          <a:extLst>
            <a:ext uri="{FF2B5EF4-FFF2-40B4-BE49-F238E27FC236}">
              <a16:creationId xmlns:a16="http://schemas.microsoft.com/office/drawing/2014/main" id="{A4E3F138-96AD-4C76-8B47-FEF0F737721E}"/>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49" name="TextBox 1">
          <a:extLst>
            <a:ext uri="{FF2B5EF4-FFF2-40B4-BE49-F238E27FC236}">
              <a16:creationId xmlns:a16="http://schemas.microsoft.com/office/drawing/2014/main" id="{BD403B70-1E20-48D4-BCED-6C860F5C64A3}"/>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50" name="TextBox 74">
          <a:extLst>
            <a:ext uri="{FF2B5EF4-FFF2-40B4-BE49-F238E27FC236}">
              <a16:creationId xmlns:a16="http://schemas.microsoft.com/office/drawing/2014/main" id="{78B24D6A-2942-4DAB-9CEF-9BA65838D55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51" name="TextBox 75">
          <a:extLst>
            <a:ext uri="{FF2B5EF4-FFF2-40B4-BE49-F238E27FC236}">
              <a16:creationId xmlns:a16="http://schemas.microsoft.com/office/drawing/2014/main" id="{62283F86-64F7-4735-93DA-553A55A8B5E2}"/>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52" name="TextBox 73">
          <a:extLst>
            <a:ext uri="{FF2B5EF4-FFF2-40B4-BE49-F238E27FC236}">
              <a16:creationId xmlns:a16="http://schemas.microsoft.com/office/drawing/2014/main" id="{9CE82228-EE7C-4617-B59C-85D937FE01C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53" name="TextBox 1">
          <a:extLst>
            <a:ext uri="{FF2B5EF4-FFF2-40B4-BE49-F238E27FC236}">
              <a16:creationId xmlns:a16="http://schemas.microsoft.com/office/drawing/2014/main" id="{CB2E4736-B281-4A78-955E-C14A5799179F}"/>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54" name="TextBox 74">
          <a:extLst>
            <a:ext uri="{FF2B5EF4-FFF2-40B4-BE49-F238E27FC236}">
              <a16:creationId xmlns:a16="http://schemas.microsoft.com/office/drawing/2014/main" id="{09D53E9C-EA11-4AA2-93EF-1757578AAC8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55" name="TextBox 75">
          <a:extLst>
            <a:ext uri="{FF2B5EF4-FFF2-40B4-BE49-F238E27FC236}">
              <a16:creationId xmlns:a16="http://schemas.microsoft.com/office/drawing/2014/main" id="{88D36575-F7AC-4F11-BA3B-E6E2804769E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56" name="TextBox 1">
          <a:extLst>
            <a:ext uri="{FF2B5EF4-FFF2-40B4-BE49-F238E27FC236}">
              <a16:creationId xmlns:a16="http://schemas.microsoft.com/office/drawing/2014/main" id="{972BB21E-70BA-4416-A36D-4D1F714578D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57" name="TextBox 74">
          <a:extLst>
            <a:ext uri="{FF2B5EF4-FFF2-40B4-BE49-F238E27FC236}">
              <a16:creationId xmlns:a16="http://schemas.microsoft.com/office/drawing/2014/main" id="{AC64D8E8-CD67-4A0D-BC3C-E0321D863EF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58" name="TextBox 75">
          <a:extLst>
            <a:ext uri="{FF2B5EF4-FFF2-40B4-BE49-F238E27FC236}">
              <a16:creationId xmlns:a16="http://schemas.microsoft.com/office/drawing/2014/main" id="{52FF6CEC-1D22-4E2E-8A1A-7AF0F4BB082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59" name="TextBox 1">
          <a:extLst>
            <a:ext uri="{FF2B5EF4-FFF2-40B4-BE49-F238E27FC236}">
              <a16:creationId xmlns:a16="http://schemas.microsoft.com/office/drawing/2014/main" id="{E11997A3-3E5D-4FE6-9BE5-CDB641A7138D}"/>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60" name="TextBox 74">
          <a:extLst>
            <a:ext uri="{FF2B5EF4-FFF2-40B4-BE49-F238E27FC236}">
              <a16:creationId xmlns:a16="http://schemas.microsoft.com/office/drawing/2014/main" id="{BF68C03C-EE18-4243-BE31-32DEEF95F2F1}"/>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61" name="TextBox 75">
          <a:extLst>
            <a:ext uri="{FF2B5EF4-FFF2-40B4-BE49-F238E27FC236}">
              <a16:creationId xmlns:a16="http://schemas.microsoft.com/office/drawing/2014/main" id="{CB31C612-7CDA-49AC-9654-30F6D639A9A2}"/>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62" name="TextBox 1">
          <a:extLst>
            <a:ext uri="{FF2B5EF4-FFF2-40B4-BE49-F238E27FC236}">
              <a16:creationId xmlns:a16="http://schemas.microsoft.com/office/drawing/2014/main" id="{153D79A1-89EE-4943-B522-FA521B6092EA}"/>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63" name="TextBox 74">
          <a:extLst>
            <a:ext uri="{FF2B5EF4-FFF2-40B4-BE49-F238E27FC236}">
              <a16:creationId xmlns:a16="http://schemas.microsoft.com/office/drawing/2014/main" id="{79A7BFFC-9E17-4E3D-8A3F-FDBFF0302C05}"/>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64" name="TextBox 75">
          <a:extLst>
            <a:ext uri="{FF2B5EF4-FFF2-40B4-BE49-F238E27FC236}">
              <a16:creationId xmlns:a16="http://schemas.microsoft.com/office/drawing/2014/main" id="{E991B9A7-0A07-45D7-AC7C-4A6A9C64303E}"/>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65" name="TextBox 1">
          <a:extLst>
            <a:ext uri="{FF2B5EF4-FFF2-40B4-BE49-F238E27FC236}">
              <a16:creationId xmlns:a16="http://schemas.microsoft.com/office/drawing/2014/main" id="{9F621F9F-70FE-4603-A2A1-5350A8EE21FA}"/>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66" name="TextBox 74">
          <a:extLst>
            <a:ext uri="{FF2B5EF4-FFF2-40B4-BE49-F238E27FC236}">
              <a16:creationId xmlns:a16="http://schemas.microsoft.com/office/drawing/2014/main" id="{CEDF2527-CF80-4163-B6C5-275C59335DBA}"/>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67" name="TextBox 75">
          <a:extLst>
            <a:ext uri="{FF2B5EF4-FFF2-40B4-BE49-F238E27FC236}">
              <a16:creationId xmlns:a16="http://schemas.microsoft.com/office/drawing/2014/main" id="{57F1BCF1-65D9-4BB3-9900-74B9ACB77DEE}"/>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68" name="TextBox 1">
          <a:extLst>
            <a:ext uri="{FF2B5EF4-FFF2-40B4-BE49-F238E27FC236}">
              <a16:creationId xmlns:a16="http://schemas.microsoft.com/office/drawing/2014/main" id="{0FEF64DE-185D-4A50-80DF-12F7677BC990}"/>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69" name="TextBox 74">
          <a:extLst>
            <a:ext uri="{FF2B5EF4-FFF2-40B4-BE49-F238E27FC236}">
              <a16:creationId xmlns:a16="http://schemas.microsoft.com/office/drawing/2014/main" id="{45A02830-FDB2-4ECE-9244-D2DFDEA002B6}"/>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70" name="TextBox 75">
          <a:extLst>
            <a:ext uri="{FF2B5EF4-FFF2-40B4-BE49-F238E27FC236}">
              <a16:creationId xmlns:a16="http://schemas.microsoft.com/office/drawing/2014/main" id="{B70CB5DA-4392-406B-9462-8F9E005E5A05}"/>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71" name="TextBox 1">
          <a:extLst>
            <a:ext uri="{FF2B5EF4-FFF2-40B4-BE49-F238E27FC236}">
              <a16:creationId xmlns:a16="http://schemas.microsoft.com/office/drawing/2014/main" id="{628AD5B7-5EC7-4243-B3DD-5D8722F5BF6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72" name="TextBox 74">
          <a:extLst>
            <a:ext uri="{FF2B5EF4-FFF2-40B4-BE49-F238E27FC236}">
              <a16:creationId xmlns:a16="http://schemas.microsoft.com/office/drawing/2014/main" id="{AA31BCB6-13EC-438C-AC10-E5C0D65258EF}"/>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73" name="TextBox 75">
          <a:extLst>
            <a:ext uri="{FF2B5EF4-FFF2-40B4-BE49-F238E27FC236}">
              <a16:creationId xmlns:a16="http://schemas.microsoft.com/office/drawing/2014/main" id="{330A937D-3326-4306-9531-30DD009D1B12}"/>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74" name="TextBox 73">
          <a:extLst>
            <a:ext uri="{FF2B5EF4-FFF2-40B4-BE49-F238E27FC236}">
              <a16:creationId xmlns:a16="http://schemas.microsoft.com/office/drawing/2014/main" id="{6FDE24F8-50FF-4B5C-9006-B7C2EBFEABD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75" name="TextBox 1">
          <a:extLst>
            <a:ext uri="{FF2B5EF4-FFF2-40B4-BE49-F238E27FC236}">
              <a16:creationId xmlns:a16="http://schemas.microsoft.com/office/drawing/2014/main" id="{E27BD873-69FB-4C55-90F6-3B5E3BCDDE32}"/>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76" name="TextBox 74">
          <a:extLst>
            <a:ext uri="{FF2B5EF4-FFF2-40B4-BE49-F238E27FC236}">
              <a16:creationId xmlns:a16="http://schemas.microsoft.com/office/drawing/2014/main" id="{CA765E84-DF17-42D7-AD8A-BB095DAABDE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77" name="TextBox 75">
          <a:extLst>
            <a:ext uri="{FF2B5EF4-FFF2-40B4-BE49-F238E27FC236}">
              <a16:creationId xmlns:a16="http://schemas.microsoft.com/office/drawing/2014/main" id="{95CDD8E7-1321-43BF-9695-984852EBB24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78" name="TextBox 1">
          <a:extLst>
            <a:ext uri="{FF2B5EF4-FFF2-40B4-BE49-F238E27FC236}">
              <a16:creationId xmlns:a16="http://schemas.microsoft.com/office/drawing/2014/main" id="{3015EA6A-42AF-410C-AA9E-0AC5F7A5F9D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79" name="TextBox 74">
          <a:extLst>
            <a:ext uri="{FF2B5EF4-FFF2-40B4-BE49-F238E27FC236}">
              <a16:creationId xmlns:a16="http://schemas.microsoft.com/office/drawing/2014/main" id="{A1A61B71-8C02-4943-B7A5-E214BFF9AAF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80" name="TextBox 75">
          <a:extLst>
            <a:ext uri="{FF2B5EF4-FFF2-40B4-BE49-F238E27FC236}">
              <a16:creationId xmlns:a16="http://schemas.microsoft.com/office/drawing/2014/main" id="{DAF09A86-4781-461E-8B36-D6B7337B6BA1}"/>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81" name="TextBox 1">
          <a:extLst>
            <a:ext uri="{FF2B5EF4-FFF2-40B4-BE49-F238E27FC236}">
              <a16:creationId xmlns:a16="http://schemas.microsoft.com/office/drawing/2014/main" id="{066ECF43-9577-47EE-9AAD-098763E66AA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82" name="TextBox 74">
          <a:extLst>
            <a:ext uri="{FF2B5EF4-FFF2-40B4-BE49-F238E27FC236}">
              <a16:creationId xmlns:a16="http://schemas.microsoft.com/office/drawing/2014/main" id="{FCC16159-65E2-4F2E-B938-A8C56F517632}"/>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83" name="TextBox 75">
          <a:extLst>
            <a:ext uri="{FF2B5EF4-FFF2-40B4-BE49-F238E27FC236}">
              <a16:creationId xmlns:a16="http://schemas.microsoft.com/office/drawing/2014/main" id="{F013DEB5-E139-47D2-8594-902E47E491D4}"/>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84" name="TextBox 1">
          <a:extLst>
            <a:ext uri="{FF2B5EF4-FFF2-40B4-BE49-F238E27FC236}">
              <a16:creationId xmlns:a16="http://schemas.microsoft.com/office/drawing/2014/main" id="{77CC95FB-5EC3-4B68-AD13-4C64E7818473}"/>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85" name="TextBox 74">
          <a:extLst>
            <a:ext uri="{FF2B5EF4-FFF2-40B4-BE49-F238E27FC236}">
              <a16:creationId xmlns:a16="http://schemas.microsoft.com/office/drawing/2014/main" id="{6F019724-319F-4571-945E-E704B037EF06}"/>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86" name="TextBox 75">
          <a:extLst>
            <a:ext uri="{FF2B5EF4-FFF2-40B4-BE49-F238E27FC236}">
              <a16:creationId xmlns:a16="http://schemas.microsoft.com/office/drawing/2014/main" id="{BA6E3B00-F2A0-4D8B-A7D5-36D176A2526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87" name="TextBox 1">
          <a:extLst>
            <a:ext uri="{FF2B5EF4-FFF2-40B4-BE49-F238E27FC236}">
              <a16:creationId xmlns:a16="http://schemas.microsoft.com/office/drawing/2014/main" id="{EC619529-6BA2-4119-A59D-5AB3553E582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88" name="TextBox 74">
          <a:extLst>
            <a:ext uri="{FF2B5EF4-FFF2-40B4-BE49-F238E27FC236}">
              <a16:creationId xmlns:a16="http://schemas.microsoft.com/office/drawing/2014/main" id="{A605BECD-021E-496F-930B-C2FF4DF35A1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89" name="TextBox 75">
          <a:extLst>
            <a:ext uri="{FF2B5EF4-FFF2-40B4-BE49-F238E27FC236}">
              <a16:creationId xmlns:a16="http://schemas.microsoft.com/office/drawing/2014/main" id="{8A701161-B44F-47D9-9803-163A6AB1056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90" name="TextBox 1">
          <a:extLst>
            <a:ext uri="{FF2B5EF4-FFF2-40B4-BE49-F238E27FC236}">
              <a16:creationId xmlns:a16="http://schemas.microsoft.com/office/drawing/2014/main" id="{3B80312D-5415-4049-8FC6-2A2316E4D094}"/>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91" name="TextBox 74">
          <a:extLst>
            <a:ext uri="{FF2B5EF4-FFF2-40B4-BE49-F238E27FC236}">
              <a16:creationId xmlns:a16="http://schemas.microsoft.com/office/drawing/2014/main" id="{7268F661-E760-42D8-B04B-44B0CF525423}"/>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092" name="TextBox 75">
          <a:extLst>
            <a:ext uri="{FF2B5EF4-FFF2-40B4-BE49-F238E27FC236}">
              <a16:creationId xmlns:a16="http://schemas.microsoft.com/office/drawing/2014/main" id="{4FC1FB9C-D74C-4A9D-9AAB-0BFF974D238D}"/>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93" name="TextBox 1">
          <a:extLst>
            <a:ext uri="{FF2B5EF4-FFF2-40B4-BE49-F238E27FC236}">
              <a16:creationId xmlns:a16="http://schemas.microsoft.com/office/drawing/2014/main" id="{D20B5D0E-B60C-48B1-86F6-482BC056CB06}"/>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94" name="TextBox 73">
          <a:extLst>
            <a:ext uri="{FF2B5EF4-FFF2-40B4-BE49-F238E27FC236}">
              <a16:creationId xmlns:a16="http://schemas.microsoft.com/office/drawing/2014/main" id="{2F48C309-A2A1-4A20-9721-B03874A37762}"/>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95" name="TextBox 74">
          <a:extLst>
            <a:ext uri="{FF2B5EF4-FFF2-40B4-BE49-F238E27FC236}">
              <a16:creationId xmlns:a16="http://schemas.microsoft.com/office/drawing/2014/main" id="{A1ABB256-617F-41B8-841E-8E447C00E471}"/>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96" name="TextBox 75">
          <a:extLst>
            <a:ext uri="{FF2B5EF4-FFF2-40B4-BE49-F238E27FC236}">
              <a16:creationId xmlns:a16="http://schemas.microsoft.com/office/drawing/2014/main" id="{C8B92AD5-6D4A-4DE5-8C08-0D9403725227}"/>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97" name="TextBox 1">
          <a:extLst>
            <a:ext uri="{FF2B5EF4-FFF2-40B4-BE49-F238E27FC236}">
              <a16:creationId xmlns:a16="http://schemas.microsoft.com/office/drawing/2014/main" id="{581DECFB-1CAB-473C-A742-BEFC857BEB6C}"/>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98" name="TextBox 74">
          <a:extLst>
            <a:ext uri="{FF2B5EF4-FFF2-40B4-BE49-F238E27FC236}">
              <a16:creationId xmlns:a16="http://schemas.microsoft.com/office/drawing/2014/main" id="{D9063B85-955C-4420-A82F-20851E0F5A7A}"/>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099" name="TextBox 75">
          <a:extLst>
            <a:ext uri="{FF2B5EF4-FFF2-40B4-BE49-F238E27FC236}">
              <a16:creationId xmlns:a16="http://schemas.microsoft.com/office/drawing/2014/main" id="{9F10EB04-B573-4C56-B6FA-C56EBC1615F8}"/>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00" name="TextBox 1">
          <a:extLst>
            <a:ext uri="{FF2B5EF4-FFF2-40B4-BE49-F238E27FC236}">
              <a16:creationId xmlns:a16="http://schemas.microsoft.com/office/drawing/2014/main" id="{8253F0A1-BA89-4B91-ACB5-F59A06799780}"/>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01" name="TextBox 74">
          <a:extLst>
            <a:ext uri="{FF2B5EF4-FFF2-40B4-BE49-F238E27FC236}">
              <a16:creationId xmlns:a16="http://schemas.microsoft.com/office/drawing/2014/main" id="{CA656739-0667-4A6E-AFC4-AA99056B8C24}"/>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02" name="TextBox 75">
          <a:extLst>
            <a:ext uri="{FF2B5EF4-FFF2-40B4-BE49-F238E27FC236}">
              <a16:creationId xmlns:a16="http://schemas.microsoft.com/office/drawing/2014/main" id="{DB4EFB71-5AEC-4A32-803C-2C6DAB6F929D}"/>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03" name="TextBox 1">
          <a:extLst>
            <a:ext uri="{FF2B5EF4-FFF2-40B4-BE49-F238E27FC236}">
              <a16:creationId xmlns:a16="http://schemas.microsoft.com/office/drawing/2014/main" id="{44690E5A-09F9-438D-99EA-D39C9B76ADEA}"/>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04" name="TextBox 74">
          <a:extLst>
            <a:ext uri="{FF2B5EF4-FFF2-40B4-BE49-F238E27FC236}">
              <a16:creationId xmlns:a16="http://schemas.microsoft.com/office/drawing/2014/main" id="{CA03159D-D774-4E8A-9A4D-D11DCC03E1D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05" name="TextBox 75">
          <a:extLst>
            <a:ext uri="{FF2B5EF4-FFF2-40B4-BE49-F238E27FC236}">
              <a16:creationId xmlns:a16="http://schemas.microsoft.com/office/drawing/2014/main" id="{26621250-5CA9-453F-83EA-05009412D5F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06" name="TextBox 1">
          <a:extLst>
            <a:ext uri="{FF2B5EF4-FFF2-40B4-BE49-F238E27FC236}">
              <a16:creationId xmlns:a16="http://schemas.microsoft.com/office/drawing/2014/main" id="{2A871D32-573D-433E-8250-306DD9DA0992}"/>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07" name="TextBox 74">
          <a:extLst>
            <a:ext uri="{FF2B5EF4-FFF2-40B4-BE49-F238E27FC236}">
              <a16:creationId xmlns:a16="http://schemas.microsoft.com/office/drawing/2014/main" id="{14A3C8C0-1CC3-46C1-BB34-813B15F6474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08" name="TextBox 75">
          <a:extLst>
            <a:ext uri="{FF2B5EF4-FFF2-40B4-BE49-F238E27FC236}">
              <a16:creationId xmlns:a16="http://schemas.microsoft.com/office/drawing/2014/main" id="{684CF841-D541-4A64-9C66-460A2D82322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09" name="TextBox 1">
          <a:extLst>
            <a:ext uri="{FF2B5EF4-FFF2-40B4-BE49-F238E27FC236}">
              <a16:creationId xmlns:a16="http://schemas.microsoft.com/office/drawing/2014/main" id="{0B8F17DE-914F-40CF-8EB9-15FDB19F9A5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10" name="TextBox 74">
          <a:extLst>
            <a:ext uri="{FF2B5EF4-FFF2-40B4-BE49-F238E27FC236}">
              <a16:creationId xmlns:a16="http://schemas.microsoft.com/office/drawing/2014/main" id="{4EF7D783-8C5A-41C7-AB02-F9429FDE2A8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11" name="TextBox 75">
          <a:extLst>
            <a:ext uri="{FF2B5EF4-FFF2-40B4-BE49-F238E27FC236}">
              <a16:creationId xmlns:a16="http://schemas.microsoft.com/office/drawing/2014/main" id="{0B2BF60A-5C25-420F-B2C2-675AC7CA0E7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12" name="TextBox 1">
          <a:extLst>
            <a:ext uri="{FF2B5EF4-FFF2-40B4-BE49-F238E27FC236}">
              <a16:creationId xmlns:a16="http://schemas.microsoft.com/office/drawing/2014/main" id="{4AFD26A7-0E79-4212-854E-9ED6F7C44ACD}"/>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13" name="TextBox 74">
          <a:extLst>
            <a:ext uri="{FF2B5EF4-FFF2-40B4-BE49-F238E27FC236}">
              <a16:creationId xmlns:a16="http://schemas.microsoft.com/office/drawing/2014/main" id="{F38F5C35-37CB-40F6-8F0C-A07A070BE571}"/>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14" name="TextBox 75">
          <a:extLst>
            <a:ext uri="{FF2B5EF4-FFF2-40B4-BE49-F238E27FC236}">
              <a16:creationId xmlns:a16="http://schemas.microsoft.com/office/drawing/2014/main" id="{CCC68E1F-CC1F-4DB9-A34A-B8CEDF57FE06}"/>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15" name="TextBox 1">
          <a:extLst>
            <a:ext uri="{FF2B5EF4-FFF2-40B4-BE49-F238E27FC236}">
              <a16:creationId xmlns:a16="http://schemas.microsoft.com/office/drawing/2014/main" id="{1EA3143D-8D7E-4230-8EFA-7F76823C5E10}"/>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16" name="TextBox 74">
          <a:extLst>
            <a:ext uri="{FF2B5EF4-FFF2-40B4-BE49-F238E27FC236}">
              <a16:creationId xmlns:a16="http://schemas.microsoft.com/office/drawing/2014/main" id="{5EE95942-903A-489E-9064-72CEC84507D3}"/>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17" name="TextBox 75">
          <a:extLst>
            <a:ext uri="{FF2B5EF4-FFF2-40B4-BE49-F238E27FC236}">
              <a16:creationId xmlns:a16="http://schemas.microsoft.com/office/drawing/2014/main" id="{78F5A9CB-3CB1-42D1-B9CF-A9C1DCCC3BAF}"/>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18" name="TextBox 1">
          <a:extLst>
            <a:ext uri="{FF2B5EF4-FFF2-40B4-BE49-F238E27FC236}">
              <a16:creationId xmlns:a16="http://schemas.microsoft.com/office/drawing/2014/main" id="{ED039DED-1361-47D5-A8F5-AEAA3129BC67}"/>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19" name="TextBox 74">
          <a:extLst>
            <a:ext uri="{FF2B5EF4-FFF2-40B4-BE49-F238E27FC236}">
              <a16:creationId xmlns:a16="http://schemas.microsoft.com/office/drawing/2014/main" id="{BBA16527-CB2B-4413-AA45-AEE3ABA307DA}"/>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20" name="TextBox 75">
          <a:extLst>
            <a:ext uri="{FF2B5EF4-FFF2-40B4-BE49-F238E27FC236}">
              <a16:creationId xmlns:a16="http://schemas.microsoft.com/office/drawing/2014/main" id="{0E571CC6-998D-4CA2-8BAF-8FA3AEE0BE2A}"/>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21" name="TextBox 1">
          <a:extLst>
            <a:ext uri="{FF2B5EF4-FFF2-40B4-BE49-F238E27FC236}">
              <a16:creationId xmlns:a16="http://schemas.microsoft.com/office/drawing/2014/main" id="{AEE9FDF4-C0FD-4F13-8871-E1C7F143757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22" name="TextBox 74">
          <a:extLst>
            <a:ext uri="{FF2B5EF4-FFF2-40B4-BE49-F238E27FC236}">
              <a16:creationId xmlns:a16="http://schemas.microsoft.com/office/drawing/2014/main" id="{A1791DCB-BEDB-41EB-8220-A5C28C658980}"/>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23" name="TextBox 75">
          <a:extLst>
            <a:ext uri="{FF2B5EF4-FFF2-40B4-BE49-F238E27FC236}">
              <a16:creationId xmlns:a16="http://schemas.microsoft.com/office/drawing/2014/main" id="{11CB8800-D3F3-464F-BB0F-B490BBD20413}"/>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24" name="TextBox 73">
          <a:extLst>
            <a:ext uri="{FF2B5EF4-FFF2-40B4-BE49-F238E27FC236}">
              <a16:creationId xmlns:a16="http://schemas.microsoft.com/office/drawing/2014/main" id="{32683D0E-C526-43B1-8EF1-233EDC322C8B}"/>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25" name="TextBox 1">
          <a:extLst>
            <a:ext uri="{FF2B5EF4-FFF2-40B4-BE49-F238E27FC236}">
              <a16:creationId xmlns:a16="http://schemas.microsoft.com/office/drawing/2014/main" id="{B19057A2-CC7A-402E-B5C9-D89C33EBB9B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26" name="TextBox 74">
          <a:extLst>
            <a:ext uri="{FF2B5EF4-FFF2-40B4-BE49-F238E27FC236}">
              <a16:creationId xmlns:a16="http://schemas.microsoft.com/office/drawing/2014/main" id="{A1E4193B-B603-4A20-A2C1-C359EE1F418F}"/>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27" name="TextBox 75">
          <a:extLst>
            <a:ext uri="{FF2B5EF4-FFF2-40B4-BE49-F238E27FC236}">
              <a16:creationId xmlns:a16="http://schemas.microsoft.com/office/drawing/2014/main" id="{2E4C58C9-6138-49B4-B8A6-1EEB7B1C00E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28" name="TextBox 1">
          <a:extLst>
            <a:ext uri="{FF2B5EF4-FFF2-40B4-BE49-F238E27FC236}">
              <a16:creationId xmlns:a16="http://schemas.microsoft.com/office/drawing/2014/main" id="{43AE53F2-26AA-4002-8C1A-78E536C4D157}"/>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29" name="TextBox 74">
          <a:extLst>
            <a:ext uri="{FF2B5EF4-FFF2-40B4-BE49-F238E27FC236}">
              <a16:creationId xmlns:a16="http://schemas.microsoft.com/office/drawing/2014/main" id="{E151E66B-89C0-4653-840B-FD1DC300F00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30" name="TextBox 75">
          <a:extLst>
            <a:ext uri="{FF2B5EF4-FFF2-40B4-BE49-F238E27FC236}">
              <a16:creationId xmlns:a16="http://schemas.microsoft.com/office/drawing/2014/main" id="{1EA614C4-2EDA-42B8-A3B2-7A26E9F889C1}"/>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31" name="TextBox 1">
          <a:extLst>
            <a:ext uri="{FF2B5EF4-FFF2-40B4-BE49-F238E27FC236}">
              <a16:creationId xmlns:a16="http://schemas.microsoft.com/office/drawing/2014/main" id="{595E5578-F9A4-4688-8F9A-B368BC0D07BD}"/>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32" name="TextBox 74">
          <a:extLst>
            <a:ext uri="{FF2B5EF4-FFF2-40B4-BE49-F238E27FC236}">
              <a16:creationId xmlns:a16="http://schemas.microsoft.com/office/drawing/2014/main" id="{D7F6CBE9-9477-4E2C-A698-7D0E046CE5FF}"/>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33" name="TextBox 75">
          <a:extLst>
            <a:ext uri="{FF2B5EF4-FFF2-40B4-BE49-F238E27FC236}">
              <a16:creationId xmlns:a16="http://schemas.microsoft.com/office/drawing/2014/main" id="{00306B37-F499-450C-844A-970D2D90ED0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34" name="TextBox 1">
          <a:extLst>
            <a:ext uri="{FF2B5EF4-FFF2-40B4-BE49-F238E27FC236}">
              <a16:creationId xmlns:a16="http://schemas.microsoft.com/office/drawing/2014/main" id="{89E8302C-7B90-4D61-92CA-F1D1438E21EB}"/>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35" name="TextBox 74">
          <a:extLst>
            <a:ext uri="{FF2B5EF4-FFF2-40B4-BE49-F238E27FC236}">
              <a16:creationId xmlns:a16="http://schemas.microsoft.com/office/drawing/2014/main" id="{203E87E9-6105-4027-AE52-922896B5501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36" name="TextBox 75">
          <a:extLst>
            <a:ext uri="{FF2B5EF4-FFF2-40B4-BE49-F238E27FC236}">
              <a16:creationId xmlns:a16="http://schemas.microsoft.com/office/drawing/2014/main" id="{BED3F0DF-CC75-47DA-BE23-FA60F3FB5D68}"/>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37" name="TextBox 1">
          <a:extLst>
            <a:ext uri="{FF2B5EF4-FFF2-40B4-BE49-F238E27FC236}">
              <a16:creationId xmlns:a16="http://schemas.microsoft.com/office/drawing/2014/main" id="{149129E7-FFBE-47A9-8C6B-38CF95DD6D24}"/>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38" name="TextBox 74">
          <a:extLst>
            <a:ext uri="{FF2B5EF4-FFF2-40B4-BE49-F238E27FC236}">
              <a16:creationId xmlns:a16="http://schemas.microsoft.com/office/drawing/2014/main" id="{CBA4D7FE-472F-4A77-B1B0-EDA1DF8EA6BE}"/>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139" name="TextBox 75">
          <a:extLst>
            <a:ext uri="{FF2B5EF4-FFF2-40B4-BE49-F238E27FC236}">
              <a16:creationId xmlns:a16="http://schemas.microsoft.com/office/drawing/2014/main" id="{6B5BB11A-04CF-4CCD-915A-EC5EE3F7CA3C}"/>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40" name="TextBox 1">
          <a:extLst>
            <a:ext uri="{FF2B5EF4-FFF2-40B4-BE49-F238E27FC236}">
              <a16:creationId xmlns:a16="http://schemas.microsoft.com/office/drawing/2014/main" id="{3D9FE2E9-3428-49AC-9B15-FADD237C184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41" name="TextBox 74">
          <a:extLst>
            <a:ext uri="{FF2B5EF4-FFF2-40B4-BE49-F238E27FC236}">
              <a16:creationId xmlns:a16="http://schemas.microsoft.com/office/drawing/2014/main" id="{2B32F3F1-B2B7-4396-9942-E990A8BE32E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42" name="TextBox 75">
          <a:extLst>
            <a:ext uri="{FF2B5EF4-FFF2-40B4-BE49-F238E27FC236}">
              <a16:creationId xmlns:a16="http://schemas.microsoft.com/office/drawing/2014/main" id="{6DE9A660-8810-4BFB-8484-13DF7E1C3302}"/>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43" name="TextBox 1">
          <a:extLst>
            <a:ext uri="{FF2B5EF4-FFF2-40B4-BE49-F238E27FC236}">
              <a16:creationId xmlns:a16="http://schemas.microsoft.com/office/drawing/2014/main" id="{09B95368-4DF7-4995-9632-54A87A88826B}"/>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44" name="TextBox 73">
          <a:extLst>
            <a:ext uri="{FF2B5EF4-FFF2-40B4-BE49-F238E27FC236}">
              <a16:creationId xmlns:a16="http://schemas.microsoft.com/office/drawing/2014/main" id="{90DAB3F4-4D4D-4AE4-AA83-A61CE676C772}"/>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45" name="TextBox 74">
          <a:extLst>
            <a:ext uri="{FF2B5EF4-FFF2-40B4-BE49-F238E27FC236}">
              <a16:creationId xmlns:a16="http://schemas.microsoft.com/office/drawing/2014/main" id="{0837A3DB-4660-45B4-B8C2-0AE8E24F9027}"/>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46" name="TextBox 75">
          <a:extLst>
            <a:ext uri="{FF2B5EF4-FFF2-40B4-BE49-F238E27FC236}">
              <a16:creationId xmlns:a16="http://schemas.microsoft.com/office/drawing/2014/main" id="{BBDF6245-7F1A-439B-8E1C-2446E571BB95}"/>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47" name="TextBox 1">
          <a:extLst>
            <a:ext uri="{FF2B5EF4-FFF2-40B4-BE49-F238E27FC236}">
              <a16:creationId xmlns:a16="http://schemas.microsoft.com/office/drawing/2014/main" id="{AADC65E2-F63B-4B52-AB37-2866FDE23961}"/>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48" name="TextBox 74">
          <a:extLst>
            <a:ext uri="{FF2B5EF4-FFF2-40B4-BE49-F238E27FC236}">
              <a16:creationId xmlns:a16="http://schemas.microsoft.com/office/drawing/2014/main" id="{0C38E690-51B9-4C12-934B-84359BBDE8D9}"/>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49" name="TextBox 75">
          <a:extLst>
            <a:ext uri="{FF2B5EF4-FFF2-40B4-BE49-F238E27FC236}">
              <a16:creationId xmlns:a16="http://schemas.microsoft.com/office/drawing/2014/main" id="{10DB4551-0708-41B8-B05A-E03C9449BE48}"/>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50" name="TextBox 1">
          <a:extLst>
            <a:ext uri="{FF2B5EF4-FFF2-40B4-BE49-F238E27FC236}">
              <a16:creationId xmlns:a16="http://schemas.microsoft.com/office/drawing/2014/main" id="{4B268882-1D81-40AA-AAA2-0BC55880E923}"/>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51" name="TextBox 74">
          <a:extLst>
            <a:ext uri="{FF2B5EF4-FFF2-40B4-BE49-F238E27FC236}">
              <a16:creationId xmlns:a16="http://schemas.microsoft.com/office/drawing/2014/main" id="{AB62C2BA-C30C-41BF-AB83-2A5188B5D9AA}"/>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152" name="TextBox 75">
          <a:extLst>
            <a:ext uri="{FF2B5EF4-FFF2-40B4-BE49-F238E27FC236}">
              <a16:creationId xmlns:a16="http://schemas.microsoft.com/office/drawing/2014/main" id="{DF07D62A-B846-49F7-A0D9-769DFB717EAB}"/>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53" name="TextBox 1">
          <a:extLst>
            <a:ext uri="{FF2B5EF4-FFF2-40B4-BE49-F238E27FC236}">
              <a16:creationId xmlns:a16="http://schemas.microsoft.com/office/drawing/2014/main" id="{4E5519C9-BB27-4FCC-9345-8F71287D430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54" name="TextBox 74">
          <a:extLst>
            <a:ext uri="{FF2B5EF4-FFF2-40B4-BE49-F238E27FC236}">
              <a16:creationId xmlns:a16="http://schemas.microsoft.com/office/drawing/2014/main" id="{15D93F5A-DF46-49BF-9454-6A4DECF0ECD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55" name="TextBox 75">
          <a:extLst>
            <a:ext uri="{FF2B5EF4-FFF2-40B4-BE49-F238E27FC236}">
              <a16:creationId xmlns:a16="http://schemas.microsoft.com/office/drawing/2014/main" id="{145D40B8-7270-4C76-867E-8F5ED4C6BB3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56" name="TextBox 1">
          <a:extLst>
            <a:ext uri="{FF2B5EF4-FFF2-40B4-BE49-F238E27FC236}">
              <a16:creationId xmlns:a16="http://schemas.microsoft.com/office/drawing/2014/main" id="{BCA5727E-E462-4F7C-ADEC-24FDD3DFDA6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57" name="TextBox 74">
          <a:extLst>
            <a:ext uri="{FF2B5EF4-FFF2-40B4-BE49-F238E27FC236}">
              <a16:creationId xmlns:a16="http://schemas.microsoft.com/office/drawing/2014/main" id="{7C4C3B38-4763-4A97-B80F-DD02ED62745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58" name="TextBox 75">
          <a:extLst>
            <a:ext uri="{FF2B5EF4-FFF2-40B4-BE49-F238E27FC236}">
              <a16:creationId xmlns:a16="http://schemas.microsoft.com/office/drawing/2014/main" id="{ADA5A881-DF54-484F-AF66-23CE06A1C938}"/>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59" name="TextBox 1">
          <a:extLst>
            <a:ext uri="{FF2B5EF4-FFF2-40B4-BE49-F238E27FC236}">
              <a16:creationId xmlns:a16="http://schemas.microsoft.com/office/drawing/2014/main" id="{8CD093A8-C41A-4D59-B018-E0C2F54ACD0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60" name="TextBox 74">
          <a:extLst>
            <a:ext uri="{FF2B5EF4-FFF2-40B4-BE49-F238E27FC236}">
              <a16:creationId xmlns:a16="http://schemas.microsoft.com/office/drawing/2014/main" id="{1DB72446-F68A-45A0-B958-E1B06C2F0AA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61" name="TextBox 75">
          <a:extLst>
            <a:ext uri="{FF2B5EF4-FFF2-40B4-BE49-F238E27FC236}">
              <a16:creationId xmlns:a16="http://schemas.microsoft.com/office/drawing/2014/main" id="{5D63DE19-DF7F-454F-BE1E-5327D163CDB6}"/>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62" name="TextBox 1">
          <a:extLst>
            <a:ext uri="{FF2B5EF4-FFF2-40B4-BE49-F238E27FC236}">
              <a16:creationId xmlns:a16="http://schemas.microsoft.com/office/drawing/2014/main" id="{A39516C0-C0F1-4FCF-8462-9ECA21469999}"/>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63" name="TextBox 74">
          <a:extLst>
            <a:ext uri="{FF2B5EF4-FFF2-40B4-BE49-F238E27FC236}">
              <a16:creationId xmlns:a16="http://schemas.microsoft.com/office/drawing/2014/main" id="{4EC672E8-7101-44C8-B42F-55FF332A086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64" name="TextBox 75">
          <a:extLst>
            <a:ext uri="{FF2B5EF4-FFF2-40B4-BE49-F238E27FC236}">
              <a16:creationId xmlns:a16="http://schemas.microsoft.com/office/drawing/2014/main" id="{64F95987-4972-4EE2-9F6F-7ADBC01A00DD}"/>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65" name="TextBox 1">
          <a:extLst>
            <a:ext uri="{FF2B5EF4-FFF2-40B4-BE49-F238E27FC236}">
              <a16:creationId xmlns:a16="http://schemas.microsoft.com/office/drawing/2014/main" id="{44FFCD2D-7BED-4E7A-9063-A406C16B9DE2}"/>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66" name="TextBox 74">
          <a:extLst>
            <a:ext uri="{FF2B5EF4-FFF2-40B4-BE49-F238E27FC236}">
              <a16:creationId xmlns:a16="http://schemas.microsoft.com/office/drawing/2014/main" id="{9FB44F71-7BEF-4D18-B145-7468B635C42B}"/>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67" name="TextBox 75">
          <a:extLst>
            <a:ext uri="{FF2B5EF4-FFF2-40B4-BE49-F238E27FC236}">
              <a16:creationId xmlns:a16="http://schemas.microsoft.com/office/drawing/2014/main" id="{D48C2B64-C1F4-4E74-9BD6-174F12806B7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68" name="TextBox 1">
          <a:extLst>
            <a:ext uri="{FF2B5EF4-FFF2-40B4-BE49-F238E27FC236}">
              <a16:creationId xmlns:a16="http://schemas.microsoft.com/office/drawing/2014/main" id="{FDC4DBAE-051D-496D-B31E-00D38A1426C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69" name="TextBox 74">
          <a:extLst>
            <a:ext uri="{FF2B5EF4-FFF2-40B4-BE49-F238E27FC236}">
              <a16:creationId xmlns:a16="http://schemas.microsoft.com/office/drawing/2014/main" id="{CD2BCD33-35BB-477D-8D31-7A4759B7C90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70" name="TextBox 75">
          <a:extLst>
            <a:ext uri="{FF2B5EF4-FFF2-40B4-BE49-F238E27FC236}">
              <a16:creationId xmlns:a16="http://schemas.microsoft.com/office/drawing/2014/main" id="{CDBDBEAD-3C84-4848-99D8-684E4CF4372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71" name="TextBox 1">
          <a:extLst>
            <a:ext uri="{FF2B5EF4-FFF2-40B4-BE49-F238E27FC236}">
              <a16:creationId xmlns:a16="http://schemas.microsoft.com/office/drawing/2014/main" id="{B73EE35A-6674-4605-8C6C-29975367662D}"/>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72" name="TextBox 74">
          <a:extLst>
            <a:ext uri="{FF2B5EF4-FFF2-40B4-BE49-F238E27FC236}">
              <a16:creationId xmlns:a16="http://schemas.microsoft.com/office/drawing/2014/main" id="{9593A326-B8E8-468A-9525-76B6466D901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73" name="TextBox 75">
          <a:extLst>
            <a:ext uri="{FF2B5EF4-FFF2-40B4-BE49-F238E27FC236}">
              <a16:creationId xmlns:a16="http://schemas.microsoft.com/office/drawing/2014/main" id="{197A5ED2-FD71-4C42-9B8E-8EC2E9DC5A4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74" name="TextBox 73">
          <a:extLst>
            <a:ext uri="{FF2B5EF4-FFF2-40B4-BE49-F238E27FC236}">
              <a16:creationId xmlns:a16="http://schemas.microsoft.com/office/drawing/2014/main" id="{CC32DA98-B03B-4748-9BFA-080B9176AD91}"/>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75" name="TextBox 1">
          <a:extLst>
            <a:ext uri="{FF2B5EF4-FFF2-40B4-BE49-F238E27FC236}">
              <a16:creationId xmlns:a16="http://schemas.microsoft.com/office/drawing/2014/main" id="{DD6F8A74-A495-47F0-B474-87FA236DA6F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76" name="TextBox 74">
          <a:extLst>
            <a:ext uri="{FF2B5EF4-FFF2-40B4-BE49-F238E27FC236}">
              <a16:creationId xmlns:a16="http://schemas.microsoft.com/office/drawing/2014/main" id="{79693753-96F4-42B7-AD1A-CE798332AC3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77" name="TextBox 75">
          <a:extLst>
            <a:ext uri="{FF2B5EF4-FFF2-40B4-BE49-F238E27FC236}">
              <a16:creationId xmlns:a16="http://schemas.microsoft.com/office/drawing/2014/main" id="{3B19BC99-9EE1-4C8D-9DB2-0B6DB992F6C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78" name="TextBox 1">
          <a:extLst>
            <a:ext uri="{FF2B5EF4-FFF2-40B4-BE49-F238E27FC236}">
              <a16:creationId xmlns:a16="http://schemas.microsoft.com/office/drawing/2014/main" id="{F8EFDDEE-DAA8-49FB-A002-45FEFB75A6D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79" name="TextBox 74">
          <a:extLst>
            <a:ext uri="{FF2B5EF4-FFF2-40B4-BE49-F238E27FC236}">
              <a16:creationId xmlns:a16="http://schemas.microsoft.com/office/drawing/2014/main" id="{D6F03158-A5D4-48DE-AFD6-77A79AF0050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80" name="TextBox 75">
          <a:extLst>
            <a:ext uri="{FF2B5EF4-FFF2-40B4-BE49-F238E27FC236}">
              <a16:creationId xmlns:a16="http://schemas.microsoft.com/office/drawing/2014/main" id="{9E1AAC24-0E4C-446F-A11F-3389C49711F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81" name="TextBox 1">
          <a:extLst>
            <a:ext uri="{FF2B5EF4-FFF2-40B4-BE49-F238E27FC236}">
              <a16:creationId xmlns:a16="http://schemas.microsoft.com/office/drawing/2014/main" id="{6FD6D9AF-901C-4505-816E-A1EDBB10FE8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82" name="TextBox 74">
          <a:extLst>
            <a:ext uri="{FF2B5EF4-FFF2-40B4-BE49-F238E27FC236}">
              <a16:creationId xmlns:a16="http://schemas.microsoft.com/office/drawing/2014/main" id="{DA799F38-819D-4731-BE78-D5227021A7E7}"/>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83" name="TextBox 75">
          <a:extLst>
            <a:ext uri="{FF2B5EF4-FFF2-40B4-BE49-F238E27FC236}">
              <a16:creationId xmlns:a16="http://schemas.microsoft.com/office/drawing/2014/main" id="{DB43C1A9-A8E0-4CF2-B363-5B08609B517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84" name="TextBox 1">
          <a:extLst>
            <a:ext uri="{FF2B5EF4-FFF2-40B4-BE49-F238E27FC236}">
              <a16:creationId xmlns:a16="http://schemas.microsoft.com/office/drawing/2014/main" id="{FE914878-5D3E-4AB2-B7D6-5AFE1B8A6813}"/>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85" name="TextBox 74">
          <a:extLst>
            <a:ext uri="{FF2B5EF4-FFF2-40B4-BE49-F238E27FC236}">
              <a16:creationId xmlns:a16="http://schemas.microsoft.com/office/drawing/2014/main" id="{5A901A20-96EF-47F4-8AA2-B02ED7209F5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86" name="TextBox 75">
          <a:extLst>
            <a:ext uri="{FF2B5EF4-FFF2-40B4-BE49-F238E27FC236}">
              <a16:creationId xmlns:a16="http://schemas.microsoft.com/office/drawing/2014/main" id="{01128E1C-3950-4235-B43B-F0374FE339F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87" name="TextBox 1">
          <a:extLst>
            <a:ext uri="{FF2B5EF4-FFF2-40B4-BE49-F238E27FC236}">
              <a16:creationId xmlns:a16="http://schemas.microsoft.com/office/drawing/2014/main" id="{668B2C0B-43FB-43DF-AA98-93E6AEA600AF}"/>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88" name="TextBox 74">
          <a:extLst>
            <a:ext uri="{FF2B5EF4-FFF2-40B4-BE49-F238E27FC236}">
              <a16:creationId xmlns:a16="http://schemas.microsoft.com/office/drawing/2014/main" id="{25CF2DCE-E53A-4233-A0A7-5DDDD3083A38}"/>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89" name="TextBox 75">
          <a:extLst>
            <a:ext uri="{FF2B5EF4-FFF2-40B4-BE49-F238E27FC236}">
              <a16:creationId xmlns:a16="http://schemas.microsoft.com/office/drawing/2014/main" id="{A5EFEDE8-B79A-40B8-A5E4-72F93435E35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90" name="TextBox 1">
          <a:extLst>
            <a:ext uri="{FF2B5EF4-FFF2-40B4-BE49-F238E27FC236}">
              <a16:creationId xmlns:a16="http://schemas.microsoft.com/office/drawing/2014/main" id="{BFA4E738-C603-4220-A0A8-AAE6E74A716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91" name="TextBox 74">
          <a:extLst>
            <a:ext uri="{FF2B5EF4-FFF2-40B4-BE49-F238E27FC236}">
              <a16:creationId xmlns:a16="http://schemas.microsoft.com/office/drawing/2014/main" id="{113254A8-9EBC-4987-96EF-2F89B56C55EB}"/>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192" name="TextBox 75">
          <a:extLst>
            <a:ext uri="{FF2B5EF4-FFF2-40B4-BE49-F238E27FC236}">
              <a16:creationId xmlns:a16="http://schemas.microsoft.com/office/drawing/2014/main" id="{24E0DB2F-F6FE-4D60-B9F2-F3B7237875D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93" name="TextBox 1">
          <a:extLst>
            <a:ext uri="{FF2B5EF4-FFF2-40B4-BE49-F238E27FC236}">
              <a16:creationId xmlns:a16="http://schemas.microsoft.com/office/drawing/2014/main" id="{B28AD9C0-8363-42E7-AE6E-575EAE333DAA}"/>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94" name="TextBox 73">
          <a:extLst>
            <a:ext uri="{FF2B5EF4-FFF2-40B4-BE49-F238E27FC236}">
              <a16:creationId xmlns:a16="http://schemas.microsoft.com/office/drawing/2014/main" id="{1B35E717-843C-4B93-B272-954ACE2BEE5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95" name="TextBox 74">
          <a:extLst>
            <a:ext uri="{FF2B5EF4-FFF2-40B4-BE49-F238E27FC236}">
              <a16:creationId xmlns:a16="http://schemas.microsoft.com/office/drawing/2014/main" id="{3A5F5FBB-0E66-4446-9C8E-32F6293EA177}"/>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96" name="TextBox 75">
          <a:extLst>
            <a:ext uri="{FF2B5EF4-FFF2-40B4-BE49-F238E27FC236}">
              <a16:creationId xmlns:a16="http://schemas.microsoft.com/office/drawing/2014/main" id="{7C286558-E546-4ACB-AF66-2BEE799611C6}"/>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97" name="TextBox 1">
          <a:extLst>
            <a:ext uri="{FF2B5EF4-FFF2-40B4-BE49-F238E27FC236}">
              <a16:creationId xmlns:a16="http://schemas.microsoft.com/office/drawing/2014/main" id="{08604BEF-A7F4-456C-8FD4-3D657DE23C11}"/>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98" name="TextBox 74">
          <a:extLst>
            <a:ext uri="{FF2B5EF4-FFF2-40B4-BE49-F238E27FC236}">
              <a16:creationId xmlns:a16="http://schemas.microsoft.com/office/drawing/2014/main" id="{9450D7C6-4998-4985-A011-C4F059CD188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199" name="TextBox 75">
          <a:extLst>
            <a:ext uri="{FF2B5EF4-FFF2-40B4-BE49-F238E27FC236}">
              <a16:creationId xmlns:a16="http://schemas.microsoft.com/office/drawing/2014/main" id="{DA83C322-41A6-49E1-BDED-EA6FB0A0927A}"/>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00" name="TextBox 1">
          <a:extLst>
            <a:ext uri="{FF2B5EF4-FFF2-40B4-BE49-F238E27FC236}">
              <a16:creationId xmlns:a16="http://schemas.microsoft.com/office/drawing/2014/main" id="{8D827158-9B18-4672-961B-8D0EF10B40F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01" name="TextBox 74">
          <a:extLst>
            <a:ext uri="{FF2B5EF4-FFF2-40B4-BE49-F238E27FC236}">
              <a16:creationId xmlns:a16="http://schemas.microsoft.com/office/drawing/2014/main" id="{9B5FBD95-3B15-4CCC-8C9F-B693894F828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02" name="TextBox 75">
          <a:extLst>
            <a:ext uri="{FF2B5EF4-FFF2-40B4-BE49-F238E27FC236}">
              <a16:creationId xmlns:a16="http://schemas.microsoft.com/office/drawing/2014/main" id="{8955D6FC-9F85-4B4A-AC60-F44316877CE3}"/>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03" name="TextBox 1">
          <a:extLst>
            <a:ext uri="{FF2B5EF4-FFF2-40B4-BE49-F238E27FC236}">
              <a16:creationId xmlns:a16="http://schemas.microsoft.com/office/drawing/2014/main" id="{B5923CC7-D4F9-4F4A-8383-3D931DCAD744}"/>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04" name="TextBox 74">
          <a:extLst>
            <a:ext uri="{FF2B5EF4-FFF2-40B4-BE49-F238E27FC236}">
              <a16:creationId xmlns:a16="http://schemas.microsoft.com/office/drawing/2014/main" id="{CA086507-5395-4FFA-AD4A-33AD308D322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05" name="TextBox 75">
          <a:extLst>
            <a:ext uri="{FF2B5EF4-FFF2-40B4-BE49-F238E27FC236}">
              <a16:creationId xmlns:a16="http://schemas.microsoft.com/office/drawing/2014/main" id="{6D009643-54EA-46F7-A722-EA6D90ED257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06" name="TextBox 1">
          <a:extLst>
            <a:ext uri="{FF2B5EF4-FFF2-40B4-BE49-F238E27FC236}">
              <a16:creationId xmlns:a16="http://schemas.microsoft.com/office/drawing/2014/main" id="{FA128278-31D3-4179-B4B9-531DE47FD1B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07" name="TextBox 74">
          <a:extLst>
            <a:ext uri="{FF2B5EF4-FFF2-40B4-BE49-F238E27FC236}">
              <a16:creationId xmlns:a16="http://schemas.microsoft.com/office/drawing/2014/main" id="{9D81639D-43A2-4EE8-BB93-E700EDE0BADA}"/>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08" name="TextBox 75">
          <a:extLst>
            <a:ext uri="{FF2B5EF4-FFF2-40B4-BE49-F238E27FC236}">
              <a16:creationId xmlns:a16="http://schemas.microsoft.com/office/drawing/2014/main" id="{678F031A-313D-4CBA-8630-536618E87DB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09" name="TextBox 1">
          <a:extLst>
            <a:ext uri="{FF2B5EF4-FFF2-40B4-BE49-F238E27FC236}">
              <a16:creationId xmlns:a16="http://schemas.microsoft.com/office/drawing/2014/main" id="{1B072625-4AAF-408F-91EC-68B316790C45}"/>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10" name="TextBox 74">
          <a:extLst>
            <a:ext uri="{FF2B5EF4-FFF2-40B4-BE49-F238E27FC236}">
              <a16:creationId xmlns:a16="http://schemas.microsoft.com/office/drawing/2014/main" id="{1216A31E-93BA-4534-9892-CC748450AF8C}"/>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11" name="TextBox 75">
          <a:extLst>
            <a:ext uri="{FF2B5EF4-FFF2-40B4-BE49-F238E27FC236}">
              <a16:creationId xmlns:a16="http://schemas.microsoft.com/office/drawing/2014/main" id="{34FF020A-F0A8-4CD7-810A-B7FD7262744E}"/>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12" name="TextBox 1">
          <a:extLst>
            <a:ext uri="{FF2B5EF4-FFF2-40B4-BE49-F238E27FC236}">
              <a16:creationId xmlns:a16="http://schemas.microsoft.com/office/drawing/2014/main" id="{D811CC1E-E92F-443B-9A81-42734614922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13" name="TextBox 74">
          <a:extLst>
            <a:ext uri="{FF2B5EF4-FFF2-40B4-BE49-F238E27FC236}">
              <a16:creationId xmlns:a16="http://schemas.microsoft.com/office/drawing/2014/main" id="{4E10C7E1-F687-4518-88C3-9BBB50C7B57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14" name="TextBox 75">
          <a:extLst>
            <a:ext uri="{FF2B5EF4-FFF2-40B4-BE49-F238E27FC236}">
              <a16:creationId xmlns:a16="http://schemas.microsoft.com/office/drawing/2014/main" id="{96EE2B5A-3129-4354-ABEF-1936731BD2A8}"/>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15" name="TextBox 1">
          <a:extLst>
            <a:ext uri="{FF2B5EF4-FFF2-40B4-BE49-F238E27FC236}">
              <a16:creationId xmlns:a16="http://schemas.microsoft.com/office/drawing/2014/main" id="{431F0131-50ED-4B33-91D0-98641D47A48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16" name="TextBox 74">
          <a:extLst>
            <a:ext uri="{FF2B5EF4-FFF2-40B4-BE49-F238E27FC236}">
              <a16:creationId xmlns:a16="http://schemas.microsoft.com/office/drawing/2014/main" id="{4DF5AA7B-C14A-468E-ACBE-A060E17A1E6F}"/>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17" name="TextBox 75">
          <a:extLst>
            <a:ext uri="{FF2B5EF4-FFF2-40B4-BE49-F238E27FC236}">
              <a16:creationId xmlns:a16="http://schemas.microsoft.com/office/drawing/2014/main" id="{D2BDBCA9-F0B1-4903-9832-3708BD93184E}"/>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18" name="TextBox 1">
          <a:extLst>
            <a:ext uri="{FF2B5EF4-FFF2-40B4-BE49-F238E27FC236}">
              <a16:creationId xmlns:a16="http://schemas.microsoft.com/office/drawing/2014/main" id="{558F1501-3FA7-408F-96C9-E99839B07BB4}"/>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19" name="TextBox 74">
          <a:extLst>
            <a:ext uri="{FF2B5EF4-FFF2-40B4-BE49-F238E27FC236}">
              <a16:creationId xmlns:a16="http://schemas.microsoft.com/office/drawing/2014/main" id="{3AB47B10-C65E-4DBC-847A-0B76513E1B97}"/>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20" name="TextBox 75">
          <a:extLst>
            <a:ext uri="{FF2B5EF4-FFF2-40B4-BE49-F238E27FC236}">
              <a16:creationId xmlns:a16="http://schemas.microsoft.com/office/drawing/2014/main" id="{FDA08D16-C023-4DFB-924B-172C72FA1AA5}"/>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21" name="TextBox 1">
          <a:extLst>
            <a:ext uri="{FF2B5EF4-FFF2-40B4-BE49-F238E27FC236}">
              <a16:creationId xmlns:a16="http://schemas.microsoft.com/office/drawing/2014/main" id="{701DDBB4-4CC2-4EF3-96D4-024D191BC771}"/>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22" name="TextBox 74">
          <a:extLst>
            <a:ext uri="{FF2B5EF4-FFF2-40B4-BE49-F238E27FC236}">
              <a16:creationId xmlns:a16="http://schemas.microsoft.com/office/drawing/2014/main" id="{CED00892-C34D-4A91-944F-6FCBEC6CE0A0}"/>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1228</xdr:row>
      <xdr:rowOff>0</xdr:rowOff>
    </xdr:from>
    <xdr:ext cx="184731" cy="264560"/>
    <xdr:sp macro="" textlink="">
      <xdr:nvSpPr>
        <xdr:cNvPr id="4223" name="TextBox 75">
          <a:extLst>
            <a:ext uri="{FF2B5EF4-FFF2-40B4-BE49-F238E27FC236}">
              <a16:creationId xmlns:a16="http://schemas.microsoft.com/office/drawing/2014/main" id="{EF4CE647-B707-4340-8E0B-6545D3E4EA29}"/>
            </a:ext>
          </a:extLst>
        </xdr:cNvPr>
        <xdr:cNvSpPr txBox="1"/>
      </xdr:nvSpPr>
      <xdr:spPr>
        <a:xfrm>
          <a:off x="4111003"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1228</xdr:row>
      <xdr:rowOff>0</xdr:rowOff>
    </xdr:from>
    <xdr:ext cx="184731" cy="264560"/>
    <xdr:sp macro="" textlink="">
      <xdr:nvSpPr>
        <xdr:cNvPr id="4224" name="TextBox 73">
          <a:extLst>
            <a:ext uri="{FF2B5EF4-FFF2-40B4-BE49-F238E27FC236}">
              <a16:creationId xmlns:a16="http://schemas.microsoft.com/office/drawing/2014/main" id="{3961492B-9D85-442C-A274-58E6ABE714D0}"/>
            </a:ext>
          </a:extLst>
        </xdr:cNvPr>
        <xdr:cNvSpPr txBox="1"/>
      </xdr:nvSpPr>
      <xdr:spPr>
        <a:xfrm>
          <a:off x="3987178" y="79850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225" name="TextBox 1">
          <a:extLst>
            <a:ext uri="{FF2B5EF4-FFF2-40B4-BE49-F238E27FC236}">
              <a16:creationId xmlns:a16="http://schemas.microsoft.com/office/drawing/2014/main" id="{D6FBF462-E7C4-4F14-BE6E-2FF7903EBFB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226" name="TextBox 74">
          <a:extLst>
            <a:ext uri="{FF2B5EF4-FFF2-40B4-BE49-F238E27FC236}">
              <a16:creationId xmlns:a16="http://schemas.microsoft.com/office/drawing/2014/main" id="{56D96E72-443B-4DBD-AF69-1945C520B6D9}"/>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1227</xdr:row>
      <xdr:rowOff>0</xdr:rowOff>
    </xdr:from>
    <xdr:ext cx="184731" cy="264560"/>
    <xdr:sp macro="" textlink="">
      <xdr:nvSpPr>
        <xdr:cNvPr id="4227" name="TextBox 75">
          <a:extLst>
            <a:ext uri="{FF2B5EF4-FFF2-40B4-BE49-F238E27FC236}">
              <a16:creationId xmlns:a16="http://schemas.microsoft.com/office/drawing/2014/main" id="{6648DC48-1E3C-4915-A96F-88B6B71887B5}"/>
            </a:ext>
          </a:extLst>
        </xdr:cNvPr>
        <xdr:cNvSpPr txBox="1"/>
      </xdr:nvSpPr>
      <xdr:spPr>
        <a:xfrm>
          <a:off x="4111003"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1227</xdr:row>
      <xdr:rowOff>0</xdr:rowOff>
    </xdr:from>
    <xdr:ext cx="184731" cy="264560"/>
    <xdr:sp macro="" textlink="">
      <xdr:nvSpPr>
        <xdr:cNvPr id="4228" name="TextBox 73">
          <a:extLst>
            <a:ext uri="{FF2B5EF4-FFF2-40B4-BE49-F238E27FC236}">
              <a16:creationId xmlns:a16="http://schemas.microsoft.com/office/drawing/2014/main" id="{80497946-7F9D-4C18-87A8-E270504A7781}"/>
            </a:ext>
          </a:extLst>
        </xdr:cNvPr>
        <xdr:cNvSpPr txBox="1"/>
      </xdr:nvSpPr>
      <xdr:spPr>
        <a:xfrm>
          <a:off x="3987178" y="79834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29" name="TextBox 1">
          <a:extLst>
            <a:ext uri="{FF2B5EF4-FFF2-40B4-BE49-F238E27FC236}">
              <a16:creationId xmlns:a16="http://schemas.microsoft.com/office/drawing/2014/main" id="{B23BD095-BD7D-439B-A7EB-D4A8385238E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30" name="TextBox 74">
          <a:extLst>
            <a:ext uri="{FF2B5EF4-FFF2-40B4-BE49-F238E27FC236}">
              <a16:creationId xmlns:a16="http://schemas.microsoft.com/office/drawing/2014/main" id="{4A23ED57-B95D-4136-8C88-DAC93580384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31" name="TextBox 75">
          <a:extLst>
            <a:ext uri="{FF2B5EF4-FFF2-40B4-BE49-F238E27FC236}">
              <a16:creationId xmlns:a16="http://schemas.microsoft.com/office/drawing/2014/main" id="{98CC5017-4BD4-4C42-ADFB-42CECD4021C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32" name="TextBox 1">
          <a:extLst>
            <a:ext uri="{FF2B5EF4-FFF2-40B4-BE49-F238E27FC236}">
              <a16:creationId xmlns:a16="http://schemas.microsoft.com/office/drawing/2014/main" id="{AA2F9E41-18B4-46F3-A8E2-B294B4C29FF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33" name="TextBox 74">
          <a:extLst>
            <a:ext uri="{FF2B5EF4-FFF2-40B4-BE49-F238E27FC236}">
              <a16:creationId xmlns:a16="http://schemas.microsoft.com/office/drawing/2014/main" id="{79AF9A90-1A93-45CA-B851-F93E07C9B23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34" name="TextBox 75">
          <a:extLst>
            <a:ext uri="{FF2B5EF4-FFF2-40B4-BE49-F238E27FC236}">
              <a16:creationId xmlns:a16="http://schemas.microsoft.com/office/drawing/2014/main" id="{FCF2CB05-9316-4DEF-97C2-7258C0D6D59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35" name="TextBox 1">
          <a:extLst>
            <a:ext uri="{FF2B5EF4-FFF2-40B4-BE49-F238E27FC236}">
              <a16:creationId xmlns:a16="http://schemas.microsoft.com/office/drawing/2014/main" id="{BEF6DF05-2805-492F-A899-C7E127DF8A4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36" name="TextBox 74">
          <a:extLst>
            <a:ext uri="{FF2B5EF4-FFF2-40B4-BE49-F238E27FC236}">
              <a16:creationId xmlns:a16="http://schemas.microsoft.com/office/drawing/2014/main" id="{1124307B-0540-4A31-9349-C72542B78C5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37" name="TextBox 75">
          <a:extLst>
            <a:ext uri="{FF2B5EF4-FFF2-40B4-BE49-F238E27FC236}">
              <a16:creationId xmlns:a16="http://schemas.microsoft.com/office/drawing/2014/main" id="{89DF22EA-103D-47A3-AD94-E81C53390FC5}"/>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38" name="TextBox 1">
          <a:extLst>
            <a:ext uri="{FF2B5EF4-FFF2-40B4-BE49-F238E27FC236}">
              <a16:creationId xmlns:a16="http://schemas.microsoft.com/office/drawing/2014/main" id="{01079610-E231-4B84-9885-2D83F920475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39" name="TextBox 74">
          <a:extLst>
            <a:ext uri="{FF2B5EF4-FFF2-40B4-BE49-F238E27FC236}">
              <a16:creationId xmlns:a16="http://schemas.microsoft.com/office/drawing/2014/main" id="{DDE8462A-FFEA-4211-883C-72706AE8FA0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40" name="TextBox 75">
          <a:extLst>
            <a:ext uri="{FF2B5EF4-FFF2-40B4-BE49-F238E27FC236}">
              <a16:creationId xmlns:a16="http://schemas.microsoft.com/office/drawing/2014/main" id="{785685B1-38AA-466D-907A-4FEB5060342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41" name="TextBox 1">
          <a:extLst>
            <a:ext uri="{FF2B5EF4-FFF2-40B4-BE49-F238E27FC236}">
              <a16:creationId xmlns:a16="http://schemas.microsoft.com/office/drawing/2014/main" id="{A8E2CEC3-0D37-416A-AC94-712CDC91446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42" name="TextBox 74">
          <a:extLst>
            <a:ext uri="{FF2B5EF4-FFF2-40B4-BE49-F238E27FC236}">
              <a16:creationId xmlns:a16="http://schemas.microsoft.com/office/drawing/2014/main" id="{CD4F00A1-5CB0-4753-9086-55D62499F4A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43" name="TextBox 75">
          <a:extLst>
            <a:ext uri="{FF2B5EF4-FFF2-40B4-BE49-F238E27FC236}">
              <a16:creationId xmlns:a16="http://schemas.microsoft.com/office/drawing/2014/main" id="{5C52A11B-F4D4-45E7-92E4-B0E3C9E966FD}"/>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44" name="TextBox 1">
          <a:extLst>
            <a:ext uri="{FF2B5EF4-FFF2-40B4-BE49-F238E27FC236}">
              <a16:creationId xmlns:a16="http://schemas.microsoft.com/office/drawing/2014/main" id="{2B011611-4999-4BC7-9CB0-8B5AEE007A3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45" name="TextBox 74">
          <a:extLst>
            <a:ext uri="{FF2B5EF4-FFF2-40B4-BE49-F238E27FC236}">
              <a16:creationId xmlns:a16="http://schemas.microsoft.com/office/drawing/2014/main" id="{91733811-6373-466B-A348-A4C9265BF14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46" name="TextBox 75">
          <a:extLst>
            <a:ext uri="{FF2B5EF4-FFF2-40B4-BE49-F238E27FC236}">
              <a16:creationId xmlns:a16="http://schemas.microsoft.com/office/drawing/2014/main" id="{49D16350-767E-427F-A2A7-5F75A9F0D73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47" name="TextBox 1">
          <a:extLst>
            <a:ext uri="{FF2B5EF4-FFF2-40B4-BE49-F238E27FC236}">
              <a16:creationId xmlns:a16="http://schemas.microsoft.com/office/drawing/2014/main" id="{D48E4F9A-EDA0-4885-941E-C80ACF6E7AF7}"/>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48" name="TextBox 73">
          <a:extLst>
            <a:ext uri="{FF2B5EF4-FFF2-40B4-BE49-F238E27FC236}">
              <a16:creationId xmlns:a16="http://schemas.microsoft.com/office/drawing/2014/main" id="{252E0ED9-E444-49A4-BBD7-4AB61372CC4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49" name="TextBox 74">
          <a:extLst>
            <a:ext uri="{FF2B5EF4-FFF2-40B4-BE49-F238E27FC236}">
              <a16:creationId xmlns:a16="http://schemas.microsoft.com/office/drawing/2014/main" id="{AB9FF7B9-1A60-4220-9EB1-FF99C0CDB95C}"/>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50" name="TextBox 75">
          <a:extLst>
            <a:ext uri="{FF2B5EF4-FFF2-40B4-BE49-F238E27FC236}">
              <a16:creationId xmlns:a16="http://schemas.microsoft.com/office/drawing/2014/main" id="{8BCDF25B-4E91-4417-B757-BECBE3C236B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51" name="TextBox 1">
          <a:extLst>
            <a:ext uri="{FF2B5EF4-FFF2-40B4-BE49-F238E27FC236}">
              <a16:creationId xmlns:a16="http://schemas.microsoft.com/office/drawing/2014/main" id="{CF4334FA-E05E-44D8-87FE-43B88D6A63F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52" name="TextBox 74">
          <a:extLst>
            <a:ext uri="{FF2B5EF4-FFF2-40B4-BE49-F238E27FC236}">
              <a16:creationId xmlns:a16="http://schemas.microsoft.com/office/drawing/2014/main" id="{0C9DF99D-1BE8-4D0A-A2B3-58C78D82B0F0}"/>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53" name="TextBox 75">
          <a:extLst>
            <a:ext uri="{FF2B5EF4-FFF2-40B4-BE49-F238E27FC236}">
              <a16:creationId xmlns:a16="http://schemas.microsoft.com/office/drawing/2014/main" id="{6A5B451E-4F46-45D8-A3F9-7AF86D5B1E6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54" name="TextBox 1">
          <a:extLst>
            <a:ext uri="{FF2B5EF4-FFF2-40B4-BE49-F238E27FC236}">
              <a16:creationId xmlns:a16="http://schemas.microsoft.com/office/drawing/2014/main" id="{87163956-2DE7-4238-BD67-D85223EB19F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55" name="TextBox 74">
          <a:extLst>
            <a:ext uri="{FF2B5EF4-FFF2-40B4-BE49-F238E27FC236}">
              <a16:creationId xmlns:a16="http://schemas.microsoft.com/office/drawing/2014/main" id="{C3550778-0D4A-47C9-9D0A-C9AEB69B1F8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56" name="TextBox 75">
          <a:extLst>
            <a:ext uri="{FF2B5EF4-FFF2-40B4-BE49-F238E27FC236}">
              <a16:creationId xmlns:a16="http://schemas.microsoft.com/office/drawing/2014/main" id="{3286147D-9CD0-488B-AA66-EC1626C836C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57" name="TextBox 1">
          <a:extLst>
            <a:ext uri="{FF2B5EF4-FFF2-40B4-BE49-F238E27FC236}">
              <a16:creationId xmlns:a16="http://schemas.microsoft.com/office/drawing/2014/main" id="{56F12701-D70F-4C90-9625-1484A7F86155}"/>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58" name="TextBox 74">
          <a:extLst>
            <a:ext uri="{FF2B5EF4-FFF2-40B4-BE49-F238E27FC236}">
              <a16:creationId xmlns:a16="http://schemas.microsoft.com/office/drawing/2014/main" id="{1F30376A-E425-4C30-9375-31DF7EAD0AA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59" name="TextBox 75">
          <a:extLst>
            <a:ext uri="{FF2B5EF4-FFF2-40B4-BE49-F238E27FC236}">
              <a16:creationId xmlns:a16="http://schemas.microsoft.com/office/drawing/2014/main" id="{5B01782E-AD62-4103-8120-A1015669FAA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60" name="TextBox 1">
          <a:extLst>
            <a:ext uri="{FF2B5EF4-FFF2-40B4-BE49-F238E27FC236}">
              <a16:creationId xmlns:a16="http://schemas.microsoft.com/office/drawing/2014/main" id="{986F478D-C407-4D4D-AB83-79BABB002A6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61" name="TextBox 74">
          <a:extLst>
            <a:ext uri="{FF2B5EF4-FFF2-40B4-BE49-F238E27FC236}">
              <a16:creationId xmlns:a16="http://schemas.microsoft.com/office/drawing/2014/main" id="{F434ADD0-7E55-439E-BE9A-383E67080AF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62" name="TextBox 75">
          <a:extLst>
            <a:ext uri="{FF2B5EF4-FFF2-40B4-BE49-F238E27FC236}">
              <a16:creationId xmlns:a16="http://schemas.microsoft.com/office/drawing/2014/main" id="{69568C0E-2A42-4E01-A87C-9C63F1B6D74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63" name="TextBox 1">
          <a:extLst>
            <a:ext uri="{FF2B5EF4-FFF2-40B4-BE49-F238E27FC236}">
              <a16:creationId xmlns:a16="http://schemas.microsoft.com/office/drawing/2014/main" id="{0CFAF542-1A2A-4F0E-84D4-24FED43C10F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64" name="TextBox 74">
          <a:extLst>
            <a:ext uri="{FF2B5EF4-FFF2-40B4-BE49-F238E27FC236}">
              <a16:creationId xmlns:a16="http://schemas.microsoft.com/office/drawing/2014/main" id="{C8515582-EEE7-423E-BEC1-E4D3B128D1D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65" name="TextBox 75">
          <a:extLst>
            <a:ext uri="{FF2B5EF4-FFF2-40B4-BE49-F238E27FC236}">
              <a16:creationId xmlns:a16="http://schemas.microsoft.com/office/drawing/2014/main" id="{5ED38E9D-6095-44BB-9658-065BB9F3C90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66" name="TextBox 1">
          <a:extLst>
            <a:ext uri="{FF2B5EF4-FFF2-40B4-BE49-F238E27FC236}">
              <a16:creationId xmlns:a16="http://schemas.microsoft.com/office/drawing/2014/main" id="{CE932EE2-BB86-4EF6-8A69-498CBA5A6C45}"/>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67" name="TextBox 74">
          <a:extLst>
            <a:ext uri="{FF2B5EF4-FFF2-40B4-BE49-F238E27FC236}">
              <a16:creationId xmlns:a16="http://schemas.microsoft.com/office/drawing/2014/main" id="{D5722DE1-8B0F-4B58-8A2A-A2508B3FFFC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68" name="TextBox 75">
          <a:extLst>
            <a:ext uri="{FF2B5EF4-FFF2-40B4-BE49-F238E27FC236}">
              <a16:creationId xmlns:a16="http://schemas.microsoft.com/office/drawing/2014/main" id="{E4C9A9F9-AB97-411E-A024-ECCDDBE76A80}"/>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69" name="TextBox 1">
          <a:extLst>
            <a:ext uri="{FF2B5EF4-FFF2-40B4-BE49-F238E27FC236}">
              <a16:creationId xmlns:a16="http://schemas.microsoft.com/office/drawing/2014/main" id="{70419FA7-3D97-4F50-A54D-A94879020C3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70" name="TextBox 74">
          <a:extLst>
            <a:ext uri="{FF2B5EF4-FFF2-40B4-BE49-F238E27FC236}">
              <a16:creationId xmlns:a16="http://schemas.microsoft.com/office/drawing/2014/main" id="{13DE597D-9739-4C8D-9D58-E76E4EBA21B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71" name="TextBox 75">
          <a:extLst>
            <a:ext uri="{FF2B5EF4-FFF2-40B4-BE49-F238E27FC236}">
              <a16:creationId xmlns:a16="http://schemas.microsoft.com/office/drawing/2014/main" id="{EC6D5203-4733-409F-94FA-37F4633AFC79}"/>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72" name="TextBox 1">
          <a:extLst>
            <a:ext uri="{FF2B5EF4-FFF2-40B4-BE49-F238E27FC236}">
              <a16:creationId xmlns:a16="http://schemas.microsoft.com/office/drawing/2014/main" id="{E7BDE919-21A8-4FBA-B945-D610A244AF5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73" name="TextBox 74">
          <a:extLst>
            <a:ext uri="{FF2B5EF4-FFF2-40B4-BE49-F238E27FC236}">
              <a16:creationId xmlns:a16="http://schemas.microsoft.com/office/drawing/2014/main" id="{81956093-018E-4F9C-BC47-B38AAF519A4E}"/>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74" name="TextBox 75">
          <a:extLst>
            <a:ext uri="{FF2B5EF4-FFF2-40B4-BE49-F238E27FC236}">
              <a16:creationId xmlns:a16="http://schemas.microsoft.com/office/drawing/2014/main" id="{4545D6EE-8D42-4D64-AFC2-2FB45A265276}"/>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75" name="TextBox 1">
          <a:extLst>
            <a:ext uri="{FF2B5EF4-FFF2-40B4-BE49-F238E27FC236}">
              <a16:creationId xmlns:a16="http://schemas.microsoft.com/office/drawing/2014/main" id="{63C35A7A-73EC-4762-AE3B-3C90A0752C6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76" name="TextBox 74">
          <a:extLst>
            <a:ext uri="{FF2B5EF4-FFF2-40B4-BE49-F238E27FC236}">
              <a16:creationId xmlns:a16="http://schemas.microsoft.com/office/drawing/2014/main" id="{6ACDCC95-8F74-4AF8-833A-0E3E2BF775A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77" name="TextBox 75">
          <a:extLst>
            <a:ext uri="{FF2B5EF4-FFF2-40B4-BE49-F238E27FC236}">
              <a16:creationId xmlns:a16="http://schemas.microsoft.com/office/drawing/2014/main" id="{FEC3872D-2906-4EEC-9838-6D1155CD394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78" name="TextBox 73">
          <a:extLst>
            <a:ext uri="{FF2B5EF4-FFF2-40B4-BE49-F238E27FC236}">
              <a16:creationId xmlns:a16="http://schemas.microsoft.com/office/drawing/2014/main" id="{74242E1F-8D16-40FE-9B39-6F748425594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79" name="TextBox 1">
          <a:extLst>
            <a:ext uri="{FF2B5EF4-FFF2-40B4-BE49-F238E27FC236}">
              <a16:creationId xmlns:a16="http://schemas.microsoft.com/office/drawing/2014/main" id="{9363F6A6-6C9E-4098-B34D-B4814E72890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80" name="TextBox 74">
          <a:extLst>
            <a:ext uri="{FF2B5EF4-FFF2-40B4-BE49-F238E27FC236}">
              <a16:creationId xmlns:a16="http://schemas.microsoft.com/office/drawing/2014/main" id="{65FAB508-34B7-4099-B2E4-DAF98826911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81" name="TextBox 75">
          <a:extLst>
            <a:ext uri="{FF2B5EF4-FFF2-40B4-BE49-F238E27FC236}">
              <a16:creationId xmlns:a16="http://schemas.microsoft.com/office/drawing/2014/main" id="{4B67FEAB-C5A0-46AF-B873-15CB2FD7917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82" name="TextBox 1">
          <a:extLst>
            <a:ext uri="{FF2B5EF4-FFF2-40B4-BE49-F238E27FC236}">
              <a16:creationId xmlns:a16="http://schemas.microsoft.com/office/drawing/2014/main" id="{0BB73F3C-8B7D-493B-9114-B0BFC63DF88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83" name="TextBox 74">
          <a:extLst>
            <a:ext uri="{FF2B5EF4-FFF2-40B4-BE49-F238E27FC236}">
              <a16:creationId xmlns:a16="http://schemas.microsoft.com/office/drawing/2014/main" id="{AF67B6BD-E491-4133-97F2-E09B8F2EEB5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84" name="TextBox 75">
          <a:extLst>
            <a:ext uri="{FF2B5EF4-FFF2-40B4-BE49-F238E27FC236}">
              <a16:creationId xmlns:a16="http://schemas.microsoft.com/office/drawing/2014/main" id="{55B43850-0D47-49C3-AE1D-0616A0454B6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85" name="TextBox 1">
          <a:extLst>
            <a:ext uri="{FF2B5EF4-FFF2-40B4-BE49-F238E27FC236}">
              <a16:creationId xmlns:a16="http://schemas.microsoft.com/office/drawing/2014/main" id="{0C3CCC37-24EA-4861-A074-75ABA64A854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86" name="TextBox 74">
          <a:extLst>
            <a:ext uri="{FF2B5EF4-FFF2-40B4-BE49-F238E27FC236}">
              <a16:creationId xmlns:a16="http://schemas.microsoft.com/office/drawing/2014/main" id="{765CD80C-4575-47A8-9FCC-C9D931794D1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87" name="TextBox 75">
          <a:extLst>
            <a:ext uri="{FF2B5EF4-FFF2-40B4-BE49-F238E27FC236}">
              <a16:creationId xmlns:a16="http://schemas.microsoft.com/office/drawing/2014/main" id="{9562D645-E689-41EE-B048-BD80371592F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88" name="TextBox 1">
          <a:extLst>
            <a:ext uri="{FF2B5EF4-FFF2-40B4-BE49-F238E27FC236}">
              <a16:creationId xmlns:a16="http://schemas.microsoft.com/office/drawing/2014/main" id="{03EB0230-1574-4D59-B16A-4E5B60118499}"/>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89" name="TextBox 74">
          <a:extLst>
            <a:ext uri="{FF2B5EF4-FFF2-40B4-BE49-F238E27FC236}">
              <a16:creationId xmlns:a16="http://schemas.microsoft.com/office/drawing/2014/main" id="{D028E244-EE2B-48C6-8060-CC2B71044DE5}"/>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90" name="TextBox 75">
          <a:extLst>
            <a:ext uri="{FF2B5EF4-FFF2-40B4-BE49-F238E27FC236}">
              <a16:creationId xmlns:a16="http://schemas.microsoft.com/office/drawing/2014/main" id="{F185675B-3ACC-4D07-BECE-E7DF7B3DF8EA}"/>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91" name="TextBox 1">
          <a:extLst>
            <a:ext uri="{FF2B5EF4-FFF2-40B4-BE49-F238E27FC236}">
              <a16:creationId xmlns:a16="http://schemas.microsoft.com/office/drawing/2014/main" id="{08D396E7-6EEE-4AAB-AFF2-04F00647A730}"/>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92" name="TextBox 74">
          <a:extLst>
            <a:ext uri="{FF2B5EF4-FFF2-40B4-BE49-F238E27FC236}">
              <a16:creationId xmlns:a16="http://schemas.microsoft.com/office/drawing/2014/main" id="{78809ECD-13AA-4AE1-B8BF-9C4C2EB4C65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93" name="TextBox 75">
          <a:extLst>
            <a:ext uri="{FF2B5EF4-FFF2-40B4-BE49-F238E27FC236}">
              <a16:creationId xmlns:a16="http://schemas.microsoft.com/office/drawing/2014/main" id="{3716D176-0EA2-4483-8E89-CD1F66901D9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94" name="TextBox 1">
          <a:extLst>
            <a:ext uri="{FF2B5EF4-FFF2-40B4-BE49-F238E27FC236}">
              <a16:creationId xmlns:a16="http://schemas.microsoft.com/office/drawing/2014/main" id="{D4653250-3CC4-4FA0-8E77-BD656C6632D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95" name="TextBox 74">
          <a:extLst>
            <a:ext uri="{FF2B5EF4-FFF2-40B4-BE49-F238E27FC236}">
              <a16:creationId xmlns:a16="http://schemas.microsoft.com/office/drawing/2014/main" id="{B92FE1B0-441F-4964-879E-EAEE82825B67}"/>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296" name="TextBox 75">
          <a:extLst>
            <a:ext uri="{FF2B5EF4-FFF2-40B4-BE49-F238E27FC236}">
              <a16:creationId xmlns:a16="http://schemas.microsoft.com/office/drawing/2014/main" id="{6220014B-DF76-4330-BAFF-349C877C76B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97" name="TextBox 1">
          <a:extLst>
            <a:ext uri="{FF2B5EF4-FFF2-40B4-BE49-F238E27FC236}">
              <a16:creationId xmlns:a16="http://schemas.microsoft.com/office/drawing/2014/main" id="{9115439C-8DA7-4744-B838-53BAF3A9470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98" name="TextBox 74">
          <a:extLst>
            <a:ext uri="{FF2B5EF4-FFF2-40B4-BE49-F238E27FC236}">
              <a16:creationId xmlns:a16="http://schemas.microsoft.com/office/drawing/2014/main" id="{A11B33D1-E8FC-41EF-8C99-A2CD8D71DE3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299" name="TextBox 75">
          <a:extLst>
            <a:ext uri="{FF2B5EF4-FFF2-40B4-BE49-F238E27FC236}">
              <a16:creationId xmlns:a16="http://schemas.microsoft.com/office/drawing/2014/main" id="{8AF40306-6097-4954-A1B6-E3FC3BAE07E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00" name="TextBox 73">
          <a:extLst>
            <a:ext uri="{FF2B5EF4-FFF2-40B4-BE49-F238E27FC236}">
              <a16:creationId xmlns:a16="http://schemas.microsoft.com/office/drawing/2014/main" id="{74A28B6B-54CF-403A-A718-F75CFCBFA5AC}"/>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01" name="TextBox 1">
          <a:extLst>
            <a:ext uri="{FF2B5EF4-FFF2-40B4-BE49-F238E27FC236}">
              <a16:creationId xmlns:a16="http://schemas.microsoft.com/office/drawing/2014/main" id="{69184710-1200-4275-84A6-7AB6C5D2EB3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02" name="TextBox 74">
          <a:extLst>
            <a:ext uri="{FF2B5EF4-FFF2-40B4-BE49-F238E27FC236}">
              <a16:creationId xmlns:a16="http://schemas.microsoft.com/office/drawing/2014/main" id="{BE08AB0C-BA54-4250-9655-C62ECB2919C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03" name="TextBox 75">
          <a:extLst>
            <a:ext uri="{FF2B5EF4-FFF2-40B4-BE49-F238E27FC236}">
              <a16:creationId xmlns:a16="http://schemas.microsoft.com/office/drawing/2014/main" id="{477E0149-9C71-4CC8-807F-DFF3A02B726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04" name="TextBox 1">
          <a:extLst>
            <a:ext uri="{FF2B5EF4-FFF2-40B4-BE49-F238E27FC236}">
              <a16:creationId xmlns:a16="http://schemas.microsoft.com/office/drawing/2014/main" id="{883E0807-314A-4955-A2E6-2B5C4F324C1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05" name="TextBox 74">
          <a:extLst>
            <a:ext uri="{FF2B5EF4-FFF2-40B4-BE49-F238E27FC236}">
              <a16:creationId xmlns:a16="http://schemas.microsoft.com/office/drawing/2014/main" id="{5A08C21E-23EE-41E1-A7BD-7E115C4162D5}"/>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06" name="TextBox 75">
          <a:extLst>
            <a:ext uri="{FF2B5EF4-FFF2-40B4-BE49-F238E27FC236}">
              <a16:creationId xmlns:a16="http://schemas.microsoft.com/office/drawing/2014/main" id="{9DB2AFE6-0B72-4B4E-B1FF-2F08591503D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07" name="TextBox 1">
          <a:extLst>
            <a:ext uri="{FF2B5EF4-FFF2-40B4-BE49-F238E27FC236}">
              <a16:creationId xmlns:a16="http://schemas.microsoft.com/office/drawing/2014/main" id="{E7842BB9-E1B2-44A8-B9BE-C23592E2593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08" name="TextBox 74">
          <a:extLst>
            <a:ext uri="{FF2B5EF4-FFF2-40B4-BE49-F238E27FC236}">
              <a16:creationId xmlns:a16="http://schemas.microsoft.com/office/drawing/2014/main" id="{ACAC2887-B857-40B4-8B6B-5A31A90035D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09" name="TextBox 75">
          <a:extLst>
            <a:ext uri="{FF2B5EF4-FFF2-40B4-BE49-F238E27FC236}">
              <a16:creationId xmlns:a16="http://schemas.microsoft.com/office/drawing/2014/main" id="{30293A8C-1717-47B2-A446-E6905AFD2D5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10" name="TextBox 1">
          <a:extLst>
            <a:ext uri="{FF2B5EF4-FFF2-40B4-BE49-F238E27FC236}">
              <a16:creationId xmlns:a16="http://schemas.microsoft.com/office/drawing/2014/main" id="{176347F6-1DEE-4413-8BDD-125A777EC8A5}"/>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11" name="TextBox 74">
          <a:extLst>
            <a:ext uri="{FF2B5EF4-FFF2-40B4-BE49-F238E27FC236}">
              <a16:creationId xmlns:a16="http://schemas.microsoft.com/office/drawing/2014/main" id="{529D4A7B-CB25-41E9-BA79-34934E15DA3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12" name="TextBox 75">
          <a:extLst>
            <a:ext uri="{FF2B5EF4-FFF2-40B4-BE49-F238E27FC236}">
              <a16:creationId xmlns:a16="http://schemas.microsoft.com/office/drawing/2014/main" id="{C7B96C30-202A-4716-A28B-9167E14210D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13" name="TextBox 1">
          <a:extLst>
            <a:ext uri="{FF2B5EF4-FFF2-40B4-BE49-F238E27FC236}">
              <a16:creationId xmlns:a16="http://schemas.microsoft.com/office/drawing/2014/main" id="{F4BC4908-9263-42DE-9ACB-DF8A458D918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14" name="TextBox 74">
          <a:extLst>
            <a:ext uri="{FF2B5EF4-FFF2-40B4-BE49-F238E27FC236}">
              <a16:creationId xmlns:a16="http://schemas.microsoft.com/office/drawing/2014/main" id="{0E1FF44C-4F4D-4462-A485-F213B56AB20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15" name="TextBox 75">
          <a:extLst>
            <a:ext uri="{FF2B5EF4-FFF2-40B4-BE49-F238E27FC236}">
              <a16:creationId xmlns:a16="http://schemas.microsoft.com/office/drawing/2014/main" id="{BE7B7B0E-7C64-43EB-AE36-1AE2BD542D7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16" name="TextBox 1">
          <a:extLst>
            <a:ext uri="{FF2B5EF4-FFF2-40B4-BE49-F238E27FC236}">
              <a16:creationId xmlns:a16="http://schemas.microsoft.com/office/drawing/2014/main" id="{F0A41AF9-273B-4F17-A0BD-164A13B71DC5}"/>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17" name="TextBox 74">
          <a:extLst>
            <a:ext uri="{FF2B5EF4-FFF2-40B4-BE49-F238E27FC236}">
              <a16:creationId xmlns:a16="http://schemas.microsoft.com/office/drawing/2014/main" id="{1C362C80-FA22-4FB3-9B19-DC31E422907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18" name="TextBox 75">
          <a:extLst>
            <a:ext uri="{FF2B5EF4-FFF2-40B4-BE49-F238E27FC236}">
              <a16:creationId xmlns:a16="http://schemas.microsoft.com/office/drawing/2014/main" id="{ABC9213A-5774-41F4-9840-994317D66AB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19" name="TextBox 1">
          <a:extLst>
            <a:ext uri="{FF2B5EF4-FFF2-40B4-BE49-F238E27FC236}">
              <a16:creationId xmlns:a16="http://schemas.microsoft.com/office/drawing/2014/main" id="{818BA2E2-2A50-4B51-A270-C9D818669266}"/>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20" name="TextBox 73">
          <a:extLst>
            <a:ext uri="{FF2B5EF4-FFF2-40B4-BE49-F238E27FC236}">
              <a16:creationId xmlns:a16="http://schemas.microsoft.com/office/drawing/2014/main" id="{1198A834-6904-47E8-AF53-E1507ACA893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21" name="TextBox 74">
          <a:extLst>
            <a:ext uri="{FF2B5EF4-FFF2-40B4-BE49-F238E27FC236}">
              <a16:creationId xmlns:a16="http://schemas.microsoft.com/office/drawing/2014/main" id="{1F1DB93A-8A96-4ADC-BE4A-291140460D55}"/>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22" name="TextBox 75">
          <a:extLst>
            <a:ext uri="{FF2B5EF4-FFF2-40B4-BE49-F238E27FC236}">
              <a16:creationId xmlns:a16="http://schemas.microsoft.com/office/drawing/2014/main" id="{F1E66A2F-B87A-4E8F-BA89-D02B8D791315}"/>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23" name="TextBox 1">
          <a:extLst>
            <a:ext uri="{FF2B5EF4-FFF2-40B4-BE49-F238E27FC236}">
              <a16:creationId xmlns:a16="http://schemas.microsoft.com/office/drawing/2014/main" id="{F43A5EE0-0FAC-4666-A8F6-4C39274B0CA5}"/>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24" name="TextBox 74">
          <a:extLst>
            <a:ext uri="{FF2B5EF4-FFF2-40B4-BE49-F238E27FC236}">
              <a16:creationId xmlns:a16="http://schemas.microsoft.com/office/drawing/2014/main" id="{6ECEB5D3-0D96-4D63-92FA-F3976D5EB22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25" name="TextBox 75">
          <a:extLst>
            <a:ext uri="{FF2B5EF4-FFF2-40B4-BE49-F238E27FC236}">
              <a16:creationId xmlns:a16="http://schemas.microsoft.com/office/drawing/2014/main" id="{43DBE89C-611A-446F-BFD2-DB8F6A4CA1F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26" name="TextBox 1">
          <a:extLst>
            <a:ext uri="{FF2B5EF4-FFF2-40B4-BE49-F238E27FC236}">
              <a16:creationId xmlns:a16="http://schemas.microsoft.com/office/drawing/2014/main" id="{D8B9E7CE-4110-4585-A632-F03176B83620}"/>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27" name="TextBox 74">
          <a:extLst>
            <a:ext uri="{FF2B5EF4-FFF2-40B4-BE49-F238E27FC236}">
              <a16:creationId xmlns:a16="http://schemas.microsoft.com/office/drawing/2014/main" id="{5300CB1E-379C-48FF-AADB-A4736A1A9D57}"/>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28" name="TextBox 75">
          <a:extLst>
            <a:ext uri="{FF2B5EF4-FFF2-40B4-BE49-F238E27FC236}">
              <a16:creationId xmlns:a16="http://schemas.microsoft.com/office/drawing/2014/main" id="{02E8A3B6-ED76-4929-B361-73A1044CFF0C}"/>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29" name="TextBox 1">
          <a:extLst>
            <a:ext uri="{FF2B5EF4-FFF2-40B4-BE49-F238E27FC236}">
              <a16:creationId xmlns:a16="http://schemas.microsoft.com/office/drawing/2014/main" id="{E06209D7-EB8C-4E76-9EC6-133B005D375D}"/>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30" name="TextBox 74">
          <a:extLst>
            <a:ext uri="{FF2B5EF4-FFF2-40B4-BE49-F238E27FC236}">
              <a16:creationId xmlns:a16="http://schemas.microsoft.com/office/drawing/2014/main" id="{BB60E34F-7793-424E-9F63-498F8F311651}"/>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31" name="TextBox 75">
          <a:extLst>
            <a:ext uri="{FF2B5EF4-FFF2-40B4-BE49-F238E27FC236}">
              <a16:creationId xmlns:a16="http://schemas.microsoft.com/office/drawing/2014/main" id="{2B2860C7-4CED-4A03-8BC0-5200D238E5B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32" name="TextBox 1">
          <a:extLst>
            <a:ext uri="{FF2B5EF4-FFF2-40B4-BE49-F238E27FC236}">
              <a16:creationId xmlns:a16="http://schemas.microsoft.com/office/drawing/2014/main" id="{14AEAE6D-D358-4691-B2A0-AA3F9ABE191D}"/>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33" name="TextBox 74">
          <a:extLst>
            <a:ext uri="{FF2B5EF4-FFF2-40B4-BE49-F238E27FC236}">
              <a16:creationId xmlns:a16="http://schemas.microsoft.com/office/drawing/2014/main" id="{8D4EEE01-9671-4D65-BA58-E51CA7DB865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34" name="TextBox 75">
          <a:extLst>
            <a:ext uri="{FF2B5EF4-FFF2-40B4-BE49-F238E27FC236}">
              <a16:creationId xmlns:a16="http://schemas.microsoft.com/office/drawing/2014/main" id="{850954AB-3A9D-4EB8-8792-9FFAED90606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35" name="TextBox 1">
          <a:extLst>
            <a:ext uri="{FF2B5EF4-FFF2-40B4-BE49-F238E27FC236}">
              <a16:creationId xmlns:a16="http://schemas.microsoft.com/office/drawing/2014/main" id="{388C3BE9-82FD-4580-9FC8-8E11091D6C8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36" name="TextBox 74">
          <a:extLst>
            <a:ext uri="{FF2B5EF4-FFF2-40B4-BE49-F238E27FC236}">
              <a16:creationId xmlns:a16="http://schemas.microsoft.com/office/drawing/2014/main" id="{EB13D7D7-A9C0-472A-B840-816E915DE449}"/>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37" name="TextBox 75">
          <a:extLst>
            <a:ext uri="{FF2B5EF4-FFF2-40B4-BE49-F238E27FC236}">
              <a16:creationId xmlns:a16="http://schemas.microsoft.com/office/drawing/2014/main" id="{354C12A1-332F-4734-BD4D-C8FAF3A3F45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38" name="TextBox 1">
          <a:extLst>
            <a:ext uri="{FF2B5EF4-FFF2-40B4-BE49-F238E27FC236}">
              <a16:creationId xmlns:a16="http://schemas.microsoft.com/office/drawing/2014/main" id="{157B107F-17DB-456C-8CCE-A03D529072B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39" name="TextBox 74">
          <a:extLst>
            <a:ext uri="{FF2B5EF4-FFF2-40B4-BE49-F238E27FC236}">
              <a16:creationId xmlns:a16="http://schemas.microsoft.com/office/drawing/2014/main" id="{89545DCD-C429-47DE-953A-78877E6FFC48}"/>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40" name="TextBox 75">
          <a:extLst>
            <a:ext uri="{FF2B5EF4-FFF2-40B4-BE49-F238E27FC236}">
              <a16:creationId xmlns:a16="http://schemas.microsoft.com/office/drawing/2014/main" id="{2207AA8A-5C97-4E93-99AB-4F25DC5BF664}"/>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41" name="TextBox 1">
          <a:extLst>
            <a:ext uri="{FF2B5EF4-FFF2-40B4-BE49-F238E27FC236}">
              <a16:creationId xmlns:a16="http://schemas.microsoft.com/office/drawing/2014/main" id="{CD047916-EC0F-4D4D-B1D5-ECC41036828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42" name="TextBox 74">
          <a:extLst>
            <a:ext uri="{FF2B5EF4-FFF2-40B4-BE49-F238E27FC236}">
              <a16:creationId xmlns:a16="http://schemas.microsoft.com/office/drawing/2014/main" id="{77CBD538-930E-455C-B22A-CCDC07ACF5E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43" name="TextBox 75">
          <a:extLst>
            <a:ext uri="{FF2B5EF4-FFF2-40B4-BE49-F238E27FC236}">
              <a16:creationId xmlns:a16="http://schemas.microsoft.com/office/drawing/2014/main" id="{6420C230-F09E-404B-9510-62F0B56DF05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44" name="TextBox 1">
          <a:extLst>
            <a:ext uri="{FF2B5EF4-FFF2-40B4-BE49-F238E27FC236}">
              <a16:creationId xmlns:a16="http://schemas.microsoft.com/office/drawing/2014/main" id="{84D6EA66-74C0-4956-A2B8-52EE24845E15}"/>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45" name="TextBox 74">
          <a:extLst>
            <a:ext uri="{FF2B5EF4-FFF2-40B4-BE49-F238E27FC236}">
              <a16:creationId xmlns:a16="http://schemas.microsoft.com/office/drawing/2014/main" id="{54452CED-D68B-4F09-88EE-AEDFB2D821A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46" name="TextBox 75">
          <a:extLst>
            <a:ext uri="{FF2B5EF4-FFF2-40B4-BE49-F238E27FC236}">
              <a16:creationId xmlns:a16="http://schemas.microsoft.com/office/drawing/2014/main" id="{4394A821-15A2-46E7-B6F2-86A723F3ACA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47" name="TextBox 1">
          <a:extLst>
            <a:ext uri="{FF2B5EF4-FFF2-40B4-BE49-F238E27FC236}">
              <a16:creationId xmlns:a16="http://schemas.microsoft.com/office/drawing/2014/main" id="{F09A008C-72BA-46B9-A806-A0B636CC4BAD}"/>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48" name="TextBox 74">
          <a:extLst>
            <a:ext uri="{FF2B5EF4-FFF2-40B4-BE49-F238E27FC236}">
              <a16:creationId xmlns:a16="http://schemas.microsoft.com/office/drawing/2014/main" id="{31DF3230-A7EF-4449-94FA-53B8A9BD87C0}"/>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49" name="TextBox 75">
          <a:extLst>
            <a:ext uri="{FF2B5EF4-FFF2-40B4-BE49-F238E27FC236}">
              <a16:creationId xmlns:a16="http://schemas.microsoft.com/office/drawing/2014/main" id="{5DB6EE9A-B580-468F-9E49-C9C73B65F65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50" name="TextBox 73">
          <a:extLst>
            <a:ext uri="{FF2B5EF4-FFF2-40B4-BE49-F238E27FC236}">
              <a16:creationId xmlns:a16="http://schemas.microsoft.com/office/drawing/2014/main" id="{318A629D-32CA-4574-A776-AF29F2E176BB}"/>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51" name="TextBox 1">
          <a:extLst>
            <a:ext uri="{FF2B5EF4-FFF2-40B4-BE49-F238E27FC236}">
              <a16:creationId xmlns:a16="http://schemas.microsoft.com/office/drawing/2014/main" id="{774CDECC-58B2-4382-A665-3A1B1C22100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52" name="TextBox 74">
          <a:extLst>
            <a:ext uri="{FF2B5EF4-FFF2-40B4-BE49-F238E27FC236}">
              <a16:creationId xmlns:a16="http://schemas.microsoft.com/office/drawing/2014/main" id="{D8B9457E-D45E-49F1-8637-ACCE21A5B238}"/>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53" name="TextBox 75">
          <a:extLst>
            <a:ext uri="{FF2B5EF4-FFF2-40B4-BE49-F238E27FC236}">
              <a16:creationId xmlns:a16="http://schemas.microsoft.com/office/drawing/2014/main" id="{2EE98D47-0766-4CBE-9330-91E4C157113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54" name="TextBox 1">
          <a:extLst>
            <a:ext uri="{FF2B5EF4-FFF2-40B4-BE49-F238E27FC236}">
              <a16:creationId xmlns:a16="http://schemas.microsoft.com/office/drawing/2014/main" id="{965E31A8-E268-472D-836E-18819CD0275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55" name="TextBox 74">
          <a:extLst>
            <a:ext uri="{FF2B5EF4-FFF2-40B4-BE49-F238E27FC236}">
              <a16:creationId xmlns:a16="http://schemas.microsoft.com/office/drawing/2014/main" id="{8BCC5D48-1FDF-443B-9E78-9D00AF76D7CA}"/>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56" name="TextBox 75">
          <a:extLst>
            <a:ext uri="{FF2B5EF4-FFF2-40B4-BE49-F238E27FC236}">
              <a16:creationId xmlns:a16="http://schemas.microsoft.com/office/drawing/2014/main" id="{33E526F6-D7DA-428D-AA3E-6803AE219B5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57" name="TextBox 1">
          <a:extLst>
            <a:ext uri="{FF2B5EF4-FFF2-40B4-BE49-F238E27FC236}">
              <a16:creationId xmlns:a16="http://schemas.microsoft.com/office/drawing/2014/main" id="{794DD6E4-6E79-49C6-BDE9-DC287E53575F}"/>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58" name="TextBox 74">
          <a:extLst>
            <a:ext uri="{FF2B5EF4-FFF2-40B4-BE49-F238E27FC236}">
              <a16:creationId xmlns:a16="http://schemas.microsoft.com/office/drawing/2014/main" id="{6F2B18A2-31BA-4EA1-BC30-0CA4CE23A143}"/>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59" name="TextBox 75">
          <a:extLst>
            <a:ext uri="{FF2B5EF4-FFF2-40B4-BE49-F238E27FC236}">
              <a16:creationId xmlns:a16="http://schemas.microsoft.com/office/drawing/2014/main" id="{DBB5AE2E-31BB-463D-8A5D-09A4DA99F01B}"/>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60" name="TextBox 1">
          <a:extLst>
            <a:ext uri="{FF2B5EF4-FFF2-40B4-BE49-F238E27FC236}">
              <a16:creationId xmlns:a16="http://schemas.microsoft.com/office/drawing/2014/main" id="{251EC9D5-E952-48C3-8CDF-C0369B70263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61" name="TextBox 74">
          <a:extLst>
            <a:ext uri="{FF2B5EF4-FFF2-40B4-BE49-F238E27FC236}">
              <a16:creationId xmlns:a16="http://schemas.microsoft.com/office/drawing/2014/main" id="{D93EA497-BC4A-4E52-A2A8-718BC50D737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62" name="TextBox 75">
          <a:extLst>
            <a:ext uri="{FF2B5EF4-FFF2-40B4-BE49-F238E27FC236}">
              <a16:creationId xmlns:a16="http://schemas.microsoft.com/office/drawing/2014/main" id="{C1FBDE9A-C296-42A3-918C-F3D36EE6FE9E}"/>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63" name="TextBox 1">
          <a:extLst>
            <a:ext uri="{FF2B5EF4-FFF2-40B4-BE49-F238E27FC236}">
              <a16:creationId xmlns:a16="http://schemas.microsoft.com/office/drawing/2014/main" id="{070B8188-EA54-46C4-8743-49AB5BF16D37}"/>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64" name="TextBox 74">
          <a:extLst>
            <a:ext uri="{FF2B5EF4-FFF2-40B4-BE49-F238E27FC236}">
              <a16:creationId xmlns:a16="http://schemas.microsoft.com/office/drawing/2014/main" id="{9F28B1FF-8626-4E9D-A4A4-1EAF67CEB7D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365" name="TextBox 75">
          <a:extLst>
            <a:ext uri="{FF2B5EF4-FFF2-40B4-BE49-F238E27FC236}">
              <a16:creationId xmlns:a16="http://schemas.microsoft.com/office/drawing/2014/main" id="{59C32384-4A3E-4AC4-9971-77DB9DC91252}"/>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66" name="TextBox 1">
          <a:extLst>
            <a:ext uri="{FF2B5EF4-FFF2-40B4-BE49-F238E27FC236}">
              <a16:creationId xmlns:a16="http://schemas.microsoft.com/office/drawing/2014/main" id="{14D8F055-218D-4976-9245-2FA3A907227C}"/>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67" name="TextBox 74">
          <a:extLst>
            <a:ext uri="{FF2B5EF4-FFF2-40B4-BE49-F238E27FC236}">
              <a16:creationId xmlns:a16="http://schemas.microsoft.com/office/drawing/2014/main" id="{682436F6-A60C-401B-8DDC-C770801ADBA7}"/>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68" name="TextBox 75">
          <a:extLst>
            <a:ext uri="{FF2B5EF4-FFF2-40B4-BE49-F238E27FC236}">
              <a16:creationId xmlns:a16="http://schemas.microsoft.com/office/drawing/2014/main" id="{74ABF131-74DB-4520-882F-93F10895B126}"/>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69" name="TextBox 1">
          <a:extLst>
            <a:ext uri="{FF2B5EF4-FFF2-40B4-BE49-F238E27FC236}">
              <a16:creationId xmlns:a16="http://schemas.microsoft.com/office/drawing/2014/main" id="{A7A55DD3-9A94-4A9C-BB40-17D1CDF20B6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70" name="TextBox 73">
          <a:extLst>
            <a:ext uri="{FF2B5EF4-FFF2-40B4-BE49-F238E27FC236}">
              <a16:creationId xmlns:a16="http://schemas.microsoft.com/office/drawing/2014/main" id="{DF886922-2E60-4134-B596-6E0017945320}"/>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71" name="TextBox 74">
          <a:extLst>
            <a:ext uri="{FF2B5EF4-FFF2-40B4-BE49-F238E27FC236}">
              <a16:creationId xmlns:a16="http://schemas.microsoft.com/office/drawing/2014/main" id="{F0077C4B-4398-4A09-874E-ED54BBAC7AB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72" name="TextBox 75">
          <a:extLst>
            <a:ext uri="{FF2B5EF4-FFF2-40B4-BE49-F238E27FC236}">
              <a16:creationId xmlns:a16="http://schemas.microsoft.com/office/drawing/2014/main" id="{76A6AF75-29FE-433F-BCEB-888F8EEA406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73" name="TextBox 1">
          <a:extLst>
            <a:ext uri="{FF2B5EF4-FFF2-40B4-BE49-F238E27FC236}">
              <a16:creationId xmlns:a16="http://schemas.microsoft.com/office/drawing/2014/main" id="{4D43F623-95F4-48F7-900A-6D7A44DC2D12}"/>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74" name="TextBox 74">
          <a:extLst>
            <a:ext uri="{FF2B5EF4-FFF2-40B4-BE49-F238E27FC236}">
              <a16:creationId xmlns:a16="http://schemas.microsoft.com/office/drawing/2014/main" id="{49075E31-EE6C-4E27-A849-0F2D14B1E51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75" name="TextBox 75">
          <a:extLst>
            <a:ext uri="{FF2B5EF4-FFF2-40B4-BE49-F238E27FC236}">
              <a16:creationId xmlns:a16="http://schemas.microsoft.com/office/drawing/2014/main" id="{64EF98C8-0413-4AC3-A4D8-2ABA26DB13EF}"/>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76" name="TextBox 1">
          <a:extLst>
            <a:ext uri="{FF2B5EF4-FFF2-40B4-BE49-F238E27FC236}">
              <a16:creationId xmlns:a16="http://schemas.microsoft.com/office/drawing/2014/main" id="{F8D2316E-E06E-4B19-B232-F420FC94D8CD}"/>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77" name="TextBox 74">
          <a:extLst>
            <a:ext uri="{FF2B5EF4-FFF2-40B4-BE49-F238E27FC236}">
              <a16:creationId xmlns:a16="http://schemas.microsoft.com/office/drawing/2014/main" id="{F55E96B2-18B2-47D6-ABC7-803D1BD3FBC1}"/>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378" name="TextBox 75">
          <a:extLst>
            <a:ext uri="{FF2B5EF4-FFF2-40B4-BE49-F238E27FC236}">
              <a16:creationId xmlns:a16="http://schemas.microsoft.com/office/drawing/2014/main" id="{80A716F4-CEB2-4605-AD03-1F73CCCEC8D0}"/>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79" name="TextBox 1">
          <a:extLst>
            <a:ext uri="{FF2B5EF4-FFF2-40B4-BE49-F238E27FC236}">
              <a16:creationId xmlns:a16="http://schemas.microsoft.com/office/drawing/2014/main" id="{54BFE881-9A37-42AE-8DE1-33A166FB4E9D}"/>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80" name="TextBox 74">
          <a:extLst>
            <a:ext uri="{FF2B5EF4-FFF2-40B4-BE49-F238E27FC236}">
              <a16:creationId xmlns:a16="http://schemas.microsoft.com/office/drawing/2014/main" id="{D0B8830E-2803-493B-BEAE-7D577D5B14AA}"/>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81" name="TextBox 75">
          <a:extLst>
            <a:ext uri="{FF2B5EF4-FFF2-40B4-BE49-F238E27FC236}">
              <a16:creationId xmlns:a16="http://schemas.microsoft.com/office/drawing/2014/main" id="{8712E8BE-937D-4913-8E72-D187D5A2265A}"/>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82" name="TextBox 1">
          <a:extLst>
            <a:ext uri="{FF2B5EF4-FFF2-40B4-BE49-F238E27FC236}">
              <a16:creationId xmlns:a16="http://schemas.microsoft.com/office/drawing/2014/main" id="{D11C8EFC-F6E5-4F52-B29D-123C9BAA3E54}"/>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83" name="TextBox 74">
          <a:extLst>
            <a:ext uri="{FF2B5EF4-FFF2-40B4-BE49-F238E27FC236}">
              <a16:creationId xmlns:a16="http://schemas.microsoft.com/office/drawing/2014/main" id="{B0EBE199-1A3B-4D3F-8647-AFB706A4AC85}"/>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84" name="TextBox 75">
          <a:extLst>
            <a:ext uri="{FF2B5EF4-FFF2-40B4-BE49-F238E27FC236}">
              <a16:creationId xmlns:a16="http://schemas.microsoft.com/office/drawing/2014/main" id="{B8CBAEAB-6CEB-4441-9345-BC4882794AFF}"/>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85" name="TextBox 1">
          <a:extLst>
            <a:ext uri="{FF2B5EF4-FFF2-40B4-BE49-F238E27FC236}">
              <a16:creationId xmlns:a16="http://schemas.microsoft.com/office/drawing/2014/main" id="{5A44EFD8-26E7-4FBA-9F46-A32E04040E57}"/>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86" name="TextBox 74">
          <a:extLst>
            <a:ext uri="{FF2B5EF4-FFF2-40B4-BE49-F238E27FC236}">
              <a16:creationId xmlns:a16="http://schemas.microsoft.com/office/drawing/2014/main" id="{06355DD0-730D-42DD-902C-75B07A4F123E}"/>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87" name="TextBox 75">
          <a:extLst>
            <a:ext uri="{FF2B5EF4-FFF2-40B4-BE49-F238E27FC236}">
              <a16:creationId xmlns:a16="http://schemas.microsoft.com/office/drawing/2014/main" id="{CA9821E8-7751-4CFB-BDBC-6FC6B8A58AC7}"/>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388" name="TextBox 1">
          <a:extLst>
            <a:ext uri="{FF2B5EF4-FFF2-40B4-BE49-F238E27FC236}">
              <a16:creationId xmlns:a16="http://schemas.microsoft.com/office/drawing/2014/main" id="{1DD61C6A-C90D-42D4-8453-0696C30CE1D9}"/>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389" name="TextBox 74">
          <a:extLst>
            <a:ext uri="{FF2B5EF4-FFF2-40B4-BE49-F238E27FC236}">
              <a16:creationId xmlns:a16="http://schemas.microsoft.com/office/drawing/2014/main" id="{2F4B69A4-6EDD-4BFE-A00F-333A243C1B0D}"/>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390" name="TextBox 75">
          <a:extLst>
            <a:ext uri="{FF2B5EF4-FFF2-40B4-BE49-F238E27FC236}">
              <a16:creationId xmlns:a16="http://schemas.microsoft.com/office/drawing/2014/main" id="{F25C4451-E1DC-4D55-9736-3C007C3D45BA}"/>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391" name="TextBox 1">
          <a:extLst>
            <a:ext uri="{FF2B5EF4-FFF2-40B4-BE49-F238E27FC236}">
              <a16:creationId xmlns:a16="http://schemas.microsoft.com/office/drawing/2014/main" id="{C82DC7C1-9403-4102-8532-3C6983BEF475}"/>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392" name="TextBox 74">
          <a:extLst>
            <a:ext uri="{FF2B5EF4-FFF2-40B4-BE49-F238E27FC236}">
              <a16:creationId xmlns:a16="http://schemas.microsoft.com/office/drawing/2014/main" id="{D8ADC2FA-099E-4474-BBC3-D2E65AC4518A}"/>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393" name="TextBox 75">
          <a:extLst>
            <a:ext uri="{FF2B5EF4-FFF2-40B4-BE49-F238E27FC236}">
              <a16:creationId xmlns:a16="http://schemas.microsoft.com/office/drawing/2014/main" id="{747C98BA-B753-46A4-9EDE-EDFAF33E2BDD}"/>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394" name="TextBox 1">
          <a:extLst>
            <a:ext uri="{FF2B5EF4-FFF2-40B4-BE49-F238E27FC236}">
              <a16:creationId xmlns:a16="http://schemas.microsoft.com/office/drawing/2014/main" id="{AD290E1A-43BB-4BA6-B0AF-998F9014748F}"/>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395" name="TextBox 74">
          <a:extLst>
            <a:ext uri="{FF2B5EF4-FFF2-40B4-BE49-F238E27FC236}">
              <a16:creationId xmlns:a16="http://schemas.microsoft.com/office/drawing/2014/main" id="{3F9CB809-4F17-4177-AD1F-787282D59CB8}"/>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396" name="TextBox 75">
          <a:extLst>
            <a:ext uri="{FF2B5EF4-FFF2-40B4-BE49-F238E27FC236}">
              <a16:creationId xmlns:a16="http://schemas.microsoft.com/office/drawing/2014/main" id="{3ECF8706-B0FC-437F-AFC9-2FBCD504D07A}"/>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97" name="TextBox 1">
          <a:extLst>
            <a:ext uri="{FF2B5EF4-FFF2-40B4-BE49-F238E27FC236}">
              <a16:creationId xmlns:a16="http://schemas.microsoft.com/office/drawing/2014/main" id="{6D1ED751-DA82-42CC-9FD2-EB9696D5BA6E}"/>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98" name="TextBox 74">
          <a:extLst>
            <a:ext uri="{FF2B5EF4-FFF2-40B4-BE49-F238E27FC236}">
              <a16:creationId xmlns:a16="http://schemas.microsoft.com/office/drawing/2014/main" id="{0984B786-CCF5-41C0-A34B-208B5D37E7CC}"/>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399" name="TextBox 75">
          <a:extLst>
            <a:ext uri="{FF2B5EF4-FFF2-40B4-BE49-F238E27FC236}">
              <a16:creationId xmlns:a16="http://schemas.microsoft.com/office/drawing/2014/main" id="{4CBC31C9-9F48-40EA-82E0-D8550953E39B}"/>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00" name="TextBox 73">
          <a:extLst>
            <a:ext uri="{FF2B5EF4-FFF2-40B4-BE49-F238E27FC236}">
              <a16:creationId xmlns:a16="http://schemas.microsoft.com/office/drawing/2014/main" id="{2E2B15CB-F0B3-4B04-8B7D-F4ED87B4D7EA}"/>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01" name="TextBox 1">
          <a:extLst>
            <a:ext uri="{FF2B5EF4-FFF2-40B4-BE49-F238E27FC236}">
              <a16:creationId xmlns:a16="http://schemas.microsoft.com/office/drawing/2014/main" id="{227BFCF2-D9BA-4247-9BB6-5DC6E5E52F2E}"/>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02" name="TextBox 74">
          <a:extLst>
            <a:ext uri="{FF2B5EF4-FFF2-40B4-BE49-F238E27FC236}">
              <a16:creationId xmlns:a16="http://schemas.microsoft.com/office/drawing/2014/main" id="{2A70850A-B211-4DEF-A81A-A791804C5DAC}"/>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03" name="TextBox 75">
          <a:extLst>
            <a:ext uri="{FF2B5EF4-FFF2-40B4-BE49-F238E27FC236}">
              <a16:creationId xmlns:a16="http://schemas.microsoft.com/office/drawing/2014/main" id="{1F9559D7-53B2-4719-8FB8-C900C1696759}"/>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04" name="TextBox 1">
          <a:extLst>
            <a:ext uri="{FF2B5EF4-FFF2-40B4-BE49-F238E27FC236}">
              <a16:creationId xmlns:a16="http://schemas.microsoft.com/office/drawing/2014/main" id="{F4A817E4-EBFB-48FF-8185-F12DD0D5C2CD}"/>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05" name="TextBox 74">
          <a:extLst>
            <a:ext uri="{FF2B5EF4-FFF2-40B4-BE49-F238E27FC236}">
              <a16:creationId xmlns:a16="http://schemas.microsoft.com/office/drawing/2014/main" id="{92220659-35F3-438E-8786-8076ACA86230}"/>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06" name="TextBox 75">
          <a:extLst>
            <a:ext uri="{FF2B5EF4-FFF2-40B4-BE49-F238E27FC236}">
              <a16:creationId xmlns:a16="http://schemas.microsoft.com/office/drawing/2014/main" id="{5437905F-1784-4F8B-AA2D-4B54E0A00D01}"/>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07" name="TextBox 1">
          <a:extLst>
            <a:ext uri="{FF2B5EF4-FFF2-40B4-BE49-F238E27FC236}">
              <a16:creationId xmlns:a16="http://schemas.microsoft.com/office/drawing/2014/main" id="{CD0668DD-A7D6-4AB0-BDFD-F94F99E65E41}"/>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08" name="TextBox 74">
          <a:extLst>
            <a:ext uri="{FF2B5EF4-FFF2-40B4-BE49-F238E27FC236}">
              <a16:creationId xmlns:a16="http://schemas.microsoft.com/office/drawing/2014/main" id="{868D3DC5-FDFB-4643-ABC0-9B0940D31A03}"/>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09" name="TextBox 75">
          <a:extLst>
            <a:ext uri="{FF2B5EF4-FFF2-40B4-BE49-F238E27FC236}">
              <a16:creationId xmlns:a16="http://schemas.microsoft.com/office/drawing/2014/main" id="{79D8D014-100E-428D-B8B5-28496F22B704}"/>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10" name="TextBox 1">
          <a:extLst>
            <a:ext uri="{FF2B5EF4-FFF2-40B4-BE49-F238E27FC236}">
              <a16:creationId xmlns:a16="http://schemas.microsoft.com/office/drawing/2014/main" id="{9036E810-58D8-4B46-9100-E99D42A877B9}"/>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11" name="TextBox 74">
          <a:extLst>
            <a:ext uri="{FF2B5EF4-FFF2-40B4-BE49-F238E27FC236}">
              <a16:creationId xmlns:a16="http://schemas.microsoft.com/office/drawing/2014/main" id="{FA8FA913-6955-47E1-AC06-C2C1ACDC8177}"/>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12" name="TextBox 75">
          <a:extLst>
            <a:ext uri="{FF2B5EF4-FFF2-40B4-BE49-F238E27FC236}">
              <a16:creationId xmlns:a16="http://schemas.microsoft.com/office/drawing/2014/main" id="{E988F6A0-F33A-4F44-874D-0EBDAE0314B4}"/>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13" name="TextBox 1">
          <a:extLst>
            <a:ext uri="{FF2B5EF4-FFF2-40B4-BE49-F238E27FC236}">
              <a16:creationId xmlns:a16="http://schemas.microsoft.com/office/drawing/2014/main" id="{FF409429-381E-4E80-9873-C3AF7696FB9E}"/>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14" name="TextBox 74">
          <a:extLst>
            <a:ext uri="{FF2B5EF4-FFF2-40B4-BE49-F238E27FC236}">
              <a16:creationId xmlns:a16="http://schemas.microsoft.com/office/drawing/2014/main" id="{A42DFF2B-4058-43B3-BCE1-73199E64E5F0}"/>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15" name="TextBox 75">
          <a:extLst>
            <a:ext uri="{FF2B5EF4-FFF2-40B4-BE49-F238E27FC236}">
              <a16:creationId xmlns:a16="http://schemas.microsoft.com/office/drawing/2014/main" id="{F1893C49-FF29-42FF-A00E-F99B2E4CFF46}"/>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16" name="TextBox 1">
          <a:extLst>
            <a:ext uri="{FF2B5EF4-FFF2-40B4-BE49-F238E27FC236}">
              <a16:creationId xmlns:a16="http://schemas.microsoft.com/office/drawing/2014/main" id="{AA079826-6481-4BC2-9B78-8A171D4B1003}"/>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17" name="TextBox 74">
          <a:extLst>
            <a:ext uri="{FF2B5EF4-FFF2-40B4-BE49-F238E27FC236}">
              <a16:creationId xmlns:a16="http://schemas.microsoft.com/office/drawing/2014/main" id="{97D2DA0D-7FA9-4245-92B1-D394C3D1A8FD}"/>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18" name="TextBox 75">
          <a:extLst>
            <a:ext uri="{FF2B5EF4-FFF2-40B4-BE49-F238E27FC236}">
              <a16:creationId xmlns:a16="http://schemas.microsoft.com/office/drawing/2014/main" id="{6D946F5E-E9C6-4F5C-AF02-C086377A980B}"/>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19" name="TextBox 1">
          <a:extLst>
            <a:ext uri="{FF2B5EF4-FFF2-40B4-BE49-F238E27FC236}">
              <a16:creationId xmlns:a16="http://schemas.microsoft.com/office/drawing/2014/main" id="{4D1B0380-8769-4C7B-AC60-534D282AF3FF}"/>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20" name="TextBox 73">
          <a:extLst>
            <a:ext uri="{FF2B5EF4-FFF2-40B4-BE49-F238E27FC236}">
              <a16:creationId xmlns:a16="http://schemas.microsoft.com/office/drawing/2014/main" id="{AF72A7B9-2AF8-4908-8E97-E505D7218E45}"/>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21" name="TextBox 74">
          <a:extLst>
            <a:ext uri="{FF2B5EF4-FFF2-40B4-BE49-F238E27FC236}">
              <a16:creationId xmlns:a16="http://schemas.microsoft.com/office/drawing/2014/main" id="{6298B6E8-D7CB-4DF9-9A00-3CB26CCE3038}"/>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22" name="TextBox 75">
          <a:extLst>
            <a:ext uri="{FF2B5EF4-FFF2-40B4-BE49-F238E27FC236}">
              <a16:creationId xmlns:a16="http://schemas.microsoft.com/office/drawing/2014/main" id="{FE86FDFB-0A8C-448B-BE2D-AB7B5B719E60}"/>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23" name="TextBox 1">
          <a:extLst>
            <a:ext uri="{FF2B5EF4-FFF2-40B4-BE49-F238E27FC236}">
              <a16:creationId xmlns:a16="http://schemas.microsoft.com/office/drawing/2014/main" id="{855CE35B-2E87-42A4-97BE-4F14F8B597F3}"/>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24" name="TextBox 74">
          <a:extLst>
            <a:ext uri="{FF2B5EF4-FFF2-40B4-BE49-F238E27FC236}">
              <a16:creationId xmlns:a16="http://schemas.microsoft.com/office/drawing/2014/main" id="{6C6F91BA-721C-4948-AB99-E2011C397C0D}"/>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25" name="TextBox 75">
          <a:extLst>
            <a:ext uri="{FF2B5EF4-FFF2-40B4-BE49-F238E27FC236}">
              <a16:creationId xmlns:a16="http://schemas.microsoft.com/office/drawing/2014/main" id="{751551C3-C207-425A-AEDE-6A411E559213}"/>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26" name="TextBox 1">
          <a:extLst>
            <a:ext uri="{FF2B5EF4-FFF2-40B4-BE49-F238E27FC236}">
              <a16:creationId xmlns:a16="http://schemas.microsoft.com/office/drawing/2014/main" id="{02B5F090-DC72-443A-9296-2D38795AE947}"/>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27" name="TextBox 74">
          <a:extLst>
            <a:ext uri="{FF2B5EF4-FFF2-40B4-BE49-F238E27FC236}">
              <a16:creationId xmlns:a16="http://schemas.microsoft.com/office/drawing/2014/main" id="{714843FE-B457-48B7-A0F1-7756DB2216F4}"/>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28" name="TextBox 75">
          <a:extLst>
            <a:ext uri="{FF2B5EF4-FFF2-40B4-BE49-F238E27FC236}">
              <a16:creationId xmlns:a16="http://schemas.microsoft.com/office/drawing/2014/main" id="{ABB4B863-24BA-485A-91D7-D7CCE1763EBE}"/>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29" name="TextBox 1">
          <a:extLst>
            <a:ext uri="{FF2B5EF4-FFF2-40B4-BE49-F238E27FC236}">
              <a16:creationId xmlns:a16="http://schemas.microsoft.com/office/drawing/2014/main" id="{51FBF637-EFCD-4389-A8C6-00CCE4533F3C}"/>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30" name="TextBox 74">
          <a:extLst>
            <a:ext uri="{FF2B5EF4-FFF2-40B4-BE49-F238E27FC236}">
              <a16:creationId xmlns:a16="http://schemas.microsoft.com/office/drawing/2014/main" id="{0130A853-C065-4A02-8084-B7B62521F640}"/>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31" name="TextBox 75">
          <a:extLst>
            <a:ext uri="{FF2B5EF4-FFF2-40B4-BE49-F238E27FC236}">
              <a16:creationId xmlns:a16="http://schemas.microsoft.com/office/drawing/2014/main" id="{7D97E6B6-524C-472E-8B48-18836DEACC63}"/>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32" name="TextBox 1">
          <a:extLst>
            <a:ext uri="{FF2B5EF4-FFF2-40B4-BE49-F238E27FC236}">
              <a16:creationId xmlns:a16="http://schemas.microsoft.com/office/drawing/2014/main" id="{8DBD5124-B078-425F-BEAF-FDFCCC95EE89}"/>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33" name="TextBox 74">
          <a:extLst>
            <a:ext uri="{FF2B5EF4-FFF2-40B4-BE49-F238E27FC236}">
              <a16:creationId xmlns:a16="http://schemas.microsoft.com/office/drawing/2014/main" id="{9AAE215B-6E20-424D-B935-C4E3D4440A2A}"/>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34" name="TextBox 75">
          <a:extLst>
            <a:ext uri="{FF2B5EF4-FFF2-40B4-BE49-F238E27FC236}">
              <a16:creationId xmlns:a16="http://schemas.microsoft.com/office/drawing/2014/main" id="{602FA093-ABB3-44D4-B449-634D4C482F47}"/>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35" name="TextBox 1">
          <a:extLst>
            <a:ext uri="{FF2B5EF4-FFF2-40B4-BE49-F238E27FC236}">
              <a16:creationId xmlns:a16="http://schemas.microsoft.com/office/drawing/2014/main" id="{14EA49AD-7ED9-4FC9-981C-24E75FC46802}"/>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36" name="TextBox 74">
          <a:extLst>
            <a:ext uri="{FF2B5EF4-FFF2-40B4-BE49-F238E27FC236}">
              <a16:creationId xmlns:a16="http://schemas.microsoft.com/office/drawing/2014/main" id="{CD2CB9AC-B075-464D-A5D9-03A744F92FDC}"/>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37" name="TextBox 75">
          <a:extLst>
            <a:ext uri="{FF2B5EF4-FFF2-40B4-BE49-F238E27FC236}">
              <a16:creationId xmlns:a16="http://schemas.microsoft.com/office/drawing/2014/main" id="{BFBED9DC-7F0F-4EE2-A893-D0DF979F25BA}"/>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38" name="TextBox 1">
          <a:extLst>
            <a:ext uri="{FF2B5EF4-FFF2-40B4-BE49-F238E27FC236}">
              <a16:creationId xmlns:a16="http://schemas.microsoft.com/office/drawing/2014/main" id="{785C5B18-2B32-4F94-91EE-9A1194017057}"/>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39" name="TextBox 74">
          <a:extLst>
            <a:ext uri="{FF2B5EF4-FFF2-40B4-BE49-F238E27FC236}">
              <a16:creationId xmlns:a16="http://schemas.microsoft.com/office/drawing/2014/main" id="{6D9EA944-BB73-4A58-91D5-00D3FF248F7D}"/>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40" name="TextBox 75">
          <a:extLst>
            <a:ext uri="{FF2B5EF4-FFF2-40B4-BE49-F238E27FC236}">
              <a16:creationId xmlns:a16="http://schemas.microsoft.com/office/drawing/2014/main" id="{4D68EE9D-CD50-4F34-A13C-638311247E6B}"/>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41" name="TextBox 1">
          <a:extLst>
            <a:ext uri="{FF2B5EF4-FFF2-40B4-BE49-F238E27FC236}">
              <a16:creationId xmlns:a16="http://schemas.microsoft.com/office/drawing/2014/main" id="{CB5FC6BA-32B4-4822-93D6-9C8C8B94548F}"/>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42" name="TextBox 74">
          <a:extLst>
            <a:ext uri="{FF2B5EF4-FFF2-40B4-BE49-F238E27FC236}">
              <a16:creationId xmlns:a16="http://schemas.microsoft.com/office/drawing/2014/main" id="{E84B01D9-4611-4304-87E5-E7CFFFE40D8F}"/>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43" name="TextBox 75">
          <a:extLst>
            <a:ext uri="{FF2B5EF4-FFF2-40B4-BE49-F238E27FC236}">
              <a16:creationId xmlns:a16="http://schemas.microsoft.com/office/drawing/2014/main" id="{CB9AC6CD-D942-49B8-A8D4-FD9050452FD7}"/>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44" name="TextBox 1">
          <a:extLst>
            <a:ext uri="{FF2B5EF4-FFF2-40B4-BE49-F238E27FC236}">
              <a16:creationId xmlns:a16="http://schemas.microsoft.com/office/drawing/2014/main" id="{705BF4D0-934F-4EB7-8F6B-D50DC35159E3}"/>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45" name="TextBox 74">
          <a:extLst>
            <a:ext uri="{FF2B5EF4-FFF2-40B4-BE49-F238E27FC236}">
              <a16:creationId xmlns:a16="http://schemas.microsoft.com/office/drawing/2014/main" id="{FC83CD74-D883-4F5F-9E9F-79EB591E39EC}"/>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46" name="TextBox 75">
          <a:extLst>
            <a:ext uri="{FF2B5EF4-FFF2-40B4-BE49-F238E27FC236}">
              <a16:creationId xmlns:a16="http://schemas.microsoft.com/office/drawing/2014/main" id="{D5403FF3-EFD4-48C0-9948-C3927D26DBC0}"/>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47" name="TextBox 1">
          <a:extLst>
            <a:ext uri="{FF2B5EF4-FFF2-40B4-BE49-F238E27FC236}">
              <a16:creationId xmlns:a16="http://schemas.microsoft.com/office/drawing/2014/main" id="{5CFD23BC-85BC-48FA-B598-E9EDBAE08907}"/>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48" name="TextBox 74">
          <a:extLst>
            <a:ext uri="{FF2B5EF4-FFF2-40B4-BE49-F238E27FC236}">
              <a16:creationId xmlns:a16="http://schemas.microsoft.com/office/drawing/2014/main" id="{583934C3-7EA9-401A-8DC5-3C0CA816EE75}"/>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1230</xdr:row>
      <xdr:rowOff>0</xdr:rowOff>
    </xdr:from>
    <xdr:ext cx="184731" cy="264560"/>
    <xdr:sp macro="" textlink="">
      <xdr:nvSpPr>
        <xdr:cNvPr id="4449" name="TextBox 75">
          <a:extLst>
            <a:ext uri="{FF2B5EF4-FFF2-40B4-BE49-F238E27FC236}">
              <a16:creationId xmlns:a16="http://schemas.microsoft.com/office/drawing/2014/main" id="{A33A3490-286E-42AC-9B47-397739F168BB}"/>
            </a:ext>
          </a:extLst>
        </xdr:cNvPr>
        <xdr:cNvSpPr txBox="1"/>
      </xdr:nvSpPr>
      <xdr:spPr>
        <a:xfrm>
          <a:off x="4111003"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1230</xdr:row>
      <xdr:rowOff>0</xdr:rowOff>
    </xdr:from>
    <xdr:ext cx="184731" cy="264560"/>
    <xdr:sp macro="" textlink="">
      <xdr:nvSpPr>
        <xdr:cNvPr id="4450" name="TextBox 73">
          <a:extLst>
            <a:ext uri="{FF2B5EF4-FFF2-40B4-BE49-F238E27FC236}">
              <a16:creationId xmlns:a16="http://schemas.microsoft.com/office/drawing/2014/main" id="{5839CB8B-D583-41D2-B71F-5EEB1886CD05}"/>
            </a:ext>
          </a:extLst>
        </xdr:cNvPr>
        <xdr:cNvSpPr txBox="1"/>
      </xdr:nvSpPr>
      <xdr:spPr>
        <a:xfrm>
          <a:off x="3987178" y="799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451" name="TextBox 1">
          <a:extLst>
            <a:ext uri="{FF2B5EF4-FFF2-40B4-BE49-F238E27FC236}">
              <a16:creationId xmlns:a16="http://schemas.microsoft.com/office/drawing/2014/main" id="{21521867-0A38-4B40-A19A-874CBB45880C}"/>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452" name="TextBox 74">
          <a:extLst>
            <a:ext uri="{FF2B5EF4-FFF2-40B4-BE49-F238E27FC236}">
              <a16:creationId xmlns:a16="http://schemas.microsoft.com/office/drawing/2014/main" id="{8DD70951-3F99-4C1A-AA36-A85F706F02D6}"/>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1229</xdr:row>
      <xdr:rowOff>0</xdr:rowOff>
    </xdr:from>
    <xdr:ext cx="184731" cy="264560"/>
    <xdr:sp macro="" textlink="">
      <xdr:nvSpPr>
        <xdr:cNvPr id="4453" name="TextBox 75">
          <a:extLst>
            <a:ext uri="{FF2B5EF4-FFF2-40B4-BE49-F238E27FC236}">
              <a16:creationId xmlns:a16="http://schemas.microsoft.com/office/drawing/2014/main" id="{DE7F6A7D-AB89-421D-A3FE-530A1FBF8FD4}"/>
            </a:ext>
          </a:extLst>
        </xdr:cNvPr>
        <xdr:cNvSpPr txBox="1"/>
      </xdr:nvSpPr>
      <xdr:spPr>
        <a:xfrm>
          <a:off x="4111003"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1229</xdr:row>
      <xdr:rowOff>0</xdr:rowOff>
    </xdr:from>
    <xdr:ext cx="184731" cy="264560"/>
    <xdr:sp macro="" textlink="">
      <xdr:nvSpPr>
        <xdr:cNvPr id="4454" name="TextBox 73">
          <a:extLst>
            <a:ext uri="{FF2B5EF4-FFF2-40B4-BE49-F238E27FC236}">
              <a16:creationId xmlns:a16="http://schemas.microsoft.com/office/drawing/2014/main" id="{04831844-0055-4945-95B1-CADC043DF5F6}"/>
            </a:ext>
          </a:extLst>
        </xdr:cNvPr>
        <xdr:cNvSpPr txBox="1"/>
      </xdr:nvSpPr>
      <xdr:spPr>
        <a:xfrm>
          <a:off x="3987178" y="79964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55" name="TextBox 1">
          <a:extLst>
            <a:ext uri="{FF2B5EF4-FFF2-40B4-BE49-F238E27FC236}">
              <a16:creationId xmlns:a16="http://schemas.microsoft.com/office/drawing/2014/main" id="{481DB5F3-6F8C-4366-BFA5-AA3DED1E339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56" name="TextBox 74">
          <a:extLst>
            <a:ext uri="{FF2B5EF4-FFF2-40B4-BE49-F238E27FC236}">
              <a16:creationId xmlns:a16="http://schemas.microsoft.com/office/drawing/2014/main" id="{B5A9F8BD-8E6C-4EAC-B09F-1409A2FB93A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57" name="TextBox 75">
          <a:extLst>
            <a:ext uri="{FF2B5EF4-FFF2-40B4-BE49-F238E27FC236}">
              <a16:creationId xmlns:a16="http://schemas.microsoft.com/office/drawing/2014/main" id="{7AF831CE-DAD9-4297-BD16-55585509B18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58" name="TextBox 1">
          <a:extLst>
            <a:ext uri="{FF2B5EF4-FFF2-40B4-BE49-F238E27FC236}">
              <a16:creationId xmlns:a16="http://schemas.microsoft.com/office/drawing/2014/main" id="{C932294E-D09F-49DF-AE24-63C50C48B94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59" name="TextBox 74">
          <a:extLst>
            <a:ext uri="{FF2B5EF4-FFF2-40B4-BE49-F238E27FC236}">
              <a16:creationId xmlns:a16="http://schemas.microsoft.com/office/drawing/2014/main" id="{E80384BE-C273-494E-A404-556A1109947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60" name="TextBox 75">
          <a:extLst>
            <a:ext uri="{FF2B5EF4-FFF2-40B4-BE49-F238E27FC236}">
              <a16:creationId xmlns:a16="http://schemas.microsoft.com/office/drawing/2014/main" id="{187EC95F-70D1-44CC-A6C6-E8FCE6D4D38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61" name="TextBox 1">
          <a:extLst>
            <a:ext uri="{FF2B5EF4-FFF2-40B4-BE49-F238E27FC236}">
              <a16:creationId xmlns:a16="http://schemas.microsoft.com/office/drawing/2014/main" id="{6AC11B47-38BC-49DF-A037-E104AFB7D67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62" name="TextBox 74">
          <a:extLst>
            <a:ext uri="{FF2B5EF4-FFF2-40B4-BE49-F238E27FC236}">
              <a16:creationId xmlns:a16="http://schemas.microsoft.com/office/drawing/2014/main" id="{37EFDDDE-880B-4494-98DF-AE996F79FF3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63" name="TextBox 75">
          <a:extLst>
            <a:ext uri="{FF2B5EF4-FFF2-40B4-BE49-F238E27FC236}">
              <a16:creationId xmlns:a16="http://schemas.microsoft.com/office/drawing/2014/main" id="{5BD721F0-4EDA-404D-8D39-B46BCB35542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64" name="TextBox 1">
          <a:extLst>
            <a:ext uri="{FF2B5EF4-FFF2-40B4-BE49-F238E27FC236}">
              <a16:creationId xmlns:a16="http://schemas.microsoft.com/office/drawing/2014/main" id="{1C427CC6-D8FD-432E-8A28-16F3D3C53E5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65" name="TextBox 74">
          <a:extLst>
            <a:ext uri="{FF2B5EF4-FFF2-40B4-BE49-F238E27FC236}">
              <a16:creationId xmlns:a16="http://schemas.microsoft.com/office/drawing/2014/main" id="{18CFFE3E-FE34-4E71-9BAB-8A9B8C9BD95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66" name="TextBox 75">
          <a:extLst>
            <a:ext uri="{FF2B5EF4-FFF2-40B4-BE49-F238E27FC236}">
              <a16:creationId xmlns:a16="http://schemas.microsoft.com/office/drawing/2014/main" id="{3E0A9536-E2DC-49EB-8A96-7E8C6819AFE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67" name="TextBox 1">
          <a:extLst>
            <a:ext uri="{FF2B5EF4-FFF2-40B4-BE49-F238E27FC236}">
              <a16:creationId xmlns:a16="http://schemas.microsoft.com/office/drawing/2014/main" id="{B1ACBB0F-0CE1-42A8-8844-ECC3AD33376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68" name="TextBox 74">
          <a:extLst>
            <a:ext uri="{FF2B5EF4-FFF2-40B4-BE49-F238E27FC236}">
              <a16:creationId xmlns:a16="http://schemas.microsoft.com/office/drawing/2014/main" id="{2CBBAE69-8010-4BDB-89A3-1E94EC69D9E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69" name="TextBox 75">
          <a:extLst>
            <a:ext uri="{FF2B5EF4-FFF2-40B4-BE49-F238E27FC236}">
              <a16:creationId xmlns:a16="http://schemas.microsoft.com/office/drawing/2014/main" id="{276406AB-F969-4398-AE4B-DD81087EC15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70" name="TextBox 1">
          <a:extLst>
            <a:ext uri="{FF2B5EF4-FFF2-40B4-BE49-F238E27FC236}">
              <a16:creationId xmlns:a16="http://schemas.microsoft.com/office/drawing/2014/main" id="{4D5D58BB-3471-4F0E-BB9D-FF1527DB8B0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71" name="TextBox 74">
          <a:extLst>
            <a:ext uri="{FF2B5EF4-FFF2-40B4-BE49-F238E27FC236}">
              <a16:creationId xmlns:a16="http://schemas.microsoft.com/office/drawing/2014/main" id="{63AF9552-60C4-4A5C-BBA1-DEA0152A011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72" name="TextBox 75">
          <a:extLst>
            <a:ext uri="{FF2B5EF4-FFF2-40B4-BE49-F238E27FC236}">
              <a16:creationId xmlns:a16="http://schemas.microsoft.com/office/drawing/2014/main" id="{614E4D62-909A-4A38-9020-A559C7D7D0E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73" name="TextBox 1">
          <a:extLst>
            <a:ext uri="{FF2B5EF4-FFF2-40B4-BE49-F238E27FC236}">
              <a16:creationId xmlns:a16="http://schemas.microsoft.com/office/drawing/2014/main" id="{85C6D21F-C9FB-4D06-B630-9B80546ACA1B}"/>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74" name="TextBox 73">
          <a:extLst>
            <a:ext uri="{FF2B5EF4-FFF2-40B4-BE49-F238E27FC236}">
              <a16:creationId xmlns:a16="http://schemas.microsoft.com/office/drawing/2014/main" id="{B2DE65C8-5662-4F7C-BD32-1AAB152A9F6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75" name="TextBox 74">
          <a:extLst>
            <a:ext uri="{FF2B5EF4-FFF2-40B4-BE49-F238E27FC236}">
              <a16:creationId xmlns:a16="http://schemas.microsoft.com/office/drawing/2014/main" id="{9D30E887-90CE-4429-8492-AF8762958A4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76" name="TextBox 75">
          <a:extLst>
            <a:ext uri="{FF2B5EF4-FFF2-40B4-BE49-F238E27FC236}">
              <a16:creationId xmlns:a16="http://schemas.microsoft.com/office/drawing/2014/main" id="{0D2C3B8D-ECD3-4B00-BB80-8DDCD6BC74F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77" name="TextBox 1">
          <a:extLst>
            <a:ext uri="{FF2B5EF4-FFF2-40B4-BE49-F238E27FC236}">
              <a16:creationId xmlns:a16="http://schemas.microsoft.com/office/drawing/2014/main" id="{5B788A8A-3258-4028-9D95-06A135509F0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78" name="TextBox 74">
          <a:extLst>
            <a:ext uri="{FF2B5EF4-FFF2-40B4-BE49-F238E27FC236}">
              <a16:creationId xmlns:a16="http://schemas.microsoft.com/office/drawing/2014/main" id="{9998E613-9DB1-4060-B672-FA0C9EE4400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79" name="TextBox 75">
          <a:extLst>
            <a:ext uri="{FF2B5EF4-FFF2-40B4-BE49-F238E27FC236}">
              <a16:creationId xmlns:a16="http://schemas.microsoft.com/office/drawing/2014/main" id="{B223D672-898E-4AF5-BE97-83187D27ACD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80" name="TextBox 1">
          <a:extLst>
            <a:ext uri="{FF2B5EF4-FFF2-40B4-BE49-F238E27FC236}">
              <a16:creationId xmlns:a16="http://schemas.microsoft.com/office/drawing/2014/main" id="{6C374D43-025F-4D18-9960-B5532C0EDE95}"/>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81" name="TextBox 74">
          <a:extLst>
            <a:ext uri="{FF2B5EF4-FFF2-40B4-BE49-F238E27FC236}">
              <a16:creationId xmlns:a16="http://schemas.microsoft.com/office/drawing/2014/main" id="{DEBB487C-D314-465C-96D3-D491DB92F844}"/>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82" name="TextBox 75">
          <a:extLst>
            <a:ext uri="{FF2B5EF4-FFF2-40B4-BE49-F238E27FC236}">
              <a16:creationId xmlns:a16="http://schemas.microsoft.com/office/drawing/2014/main" id="{0656D138-442E-4A38-87A4-1F12838B6EE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83" name="TextBox 1">
          <a:extLst>
            <a:ext uri="{FF2B5EF4-FFF2-40B4-BE49-F238E27FC236}">
              <a16:creationId xmlns:a16="http://schemas.microsoft.com/office/drawing/2014/main" id="{374E89FA-5615-4E9F-A155-E497EB65858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84" name="TextBox 74">
          <a:extLst>
            <a:ext uri="{FF2B5EF4-FFF2-40B4-BE49-F238E27FC236}">
              <a16:creationId xmlns:a16="http://schemas.microsoft.com/office/drawing/2014/main" id="{1BF51928-8DD9-4B5C-8743-6BF1692EE12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85" name="TextBox 75">
          <a:extLst>
            <a:ext uri="{FF2B5EF4-FFF2-40B4-BE49-F238E27FC236}">
              <a16:creationId xmlns:a16="http://schemas.microsoft.com/office/drawing/2014/main" id="{F97D6527-14C5-4F17-9124-31F83F63173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86" name="TextBox 1">
          <a:extLst>
            <a:ext uri="{FF2B5EF4-FFF2-40B4-BE49-F238E27FC236}">
              <a16:creationId xmlns:a16="http://schemas.microsoft.com/office/drawing/2014/main" id="{6816A368-C838-484E-97A7-37B9DC931F6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87" name="TextBox 74">
          <a:extLst>
            <a:ext uri="{FF2B5EF4-FFF2-40B4-BE49-F238E27FC236}">
              <a16:creationId xmlns:a16="http://schemas.microsoft.com/office/drawing/2014/main" id="{3CA069C4-2CB3-4D5B-9078-B3F432FD3F6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88" name="TextBox 75">
          <a:extLst>
            <a:ext uri="{FF2B5EF4-FFF2-40B4-BE49-F238E27FC236}">
              <a16:creationId xmlns:a16="http://schemas.microsoft.com/office/drawing/2014/main" id="{4B3BEF74-CC73-43C4-85BA-7E981656A8B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89" name="TextBox 1">
          <a:extLst>
            <a:ext uri="{FF2B5EF4-FFF2-40B4-BE49-F238E27FC236}">
              <a16:creationId xmlns:a16="http://schemas.microsoft.com/office/drawing/2014/main" id="{BC08C545-37BE-4BDA-916A-3A53CF3D362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90" name="TextBox 74">
          <a:extLst>
            <a:ext uri="{FF2B5EF4-FFF2-40B4-BE49-F238E27FC236}">
              <a16:creationId xmlns:a16="http://schemas.microsoft.com/office/drawing/2014/main" id="{ECF98C9E-A7BA-4CF2-8ABB-7949383DA0D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491" name="TextBox 75">
          <a:extLst>
            <a:ext uri="{FF2B5EF4-FFF2-40B4-BE49-F238E27FC236}">
              <a16:creationId xmlns:a16="http://schemas.microsoft.com/office/drawing/2014/main" id="{8D895F44-E393-441D-8F61-862E88873AE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92" name="TextBox 1">
          <a:extLst>
            <a:ext uri="{FF2B5EF4-FFF2-40B4-BE49-F238E27FC236}">
              <a16:creationId xmlns:a16="http://schemas.microsoft.com/office/drawing/2014/main" id="{C08263B4-4C2B-4571-81C9-AC1D61D2168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93" name="TextBox 74">
          <a:extLst>
            <a:ext uri="{FF2B5EF4-FFF2-40B4-BE49-F238E27FC236}">
              <a16:creationId xmlns:a16="http://schemas.microsoft.com/office/drawing/2014/main" id="{87E6B0A3-7DD0-4390-999E-324C744201B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94" name="TextBox 75">
          <a:extLst>
            <a:ext uri="{FF2B5EF4-FFF2-40B4-BE49-F238E27FC236}">
              <a16:creationId xmlns:a16="http://schemas.microsoft.com/office/drawing/2014/main" id="{01B966FC-4D10-4950-8572-B9C10244FFA3}"/>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95" name="TextBox 1">
          <a:extLst>
            <a:ext uri="{FF2B5EF4-FFF2-40B4-BE49-F238E27FC236}">
              <a16:creationId xmlns:a16="http://schemas.microsoft.com/office/drawing/2014/main" id="{02EF240C-68FD-4805-98A4-56BEFFEDB224}"/>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96" name="TextBox 74">
          <a:extLst>
            <a:ext uri="{FF2B5EF4-FFF2-40B4-BE49-F238E27FC236}">
              <a16:creationId xmlns:a16="http://schemas.microsoft.com/office/drawing/2014/main" id="{1BF8E7E0-C6A6-4308-B8FE-CDC44685CDAF}"/>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97" name="TextBox 75">
          <a:extLst>
            <a:ext uri="{FF2B5EF4-FFF2-40B4-BE49-F238E27FC236}">
              <a16:creationId xmlns:a16="http://schemas.microsoft.com/office/drawing/2014/main" id="{C6DB9721-245A-44DB-B381-DD49D6FEEAD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98" name="TextBox 1">
          <a:extLst>
            <a:ext uri="{FF2B5EF4-FFF2-40B4-BE49-F238E27FC236}">
              <a16:creationId xmlns:a16="http://schemas.microsoft.com/office/drawing/2014/main" id="{CECC8739-BD21-4D0F-8CBA-9FBC90F8762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499" name="TextBox 74">
          <a:extLst>
            <a:ext uri="{FF2B5EF4-FFF2-40B4-BE49-F238E27FC236}">
              <a16:creationId xmlns:a16="http://schemas.microsoft.com/office/drawing/2014/main" id="{7A9C3DEE-1F22-4AC2-A568-86FAF318355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00" name="TextBox 75">
          <a:extLst>
            <a:ext uri="{FF2B5EF4-FFF2-40B4-BE49-F238E27FC236}">
              <a16:creationId xmlns:a16="http://schemas.microsoft.com/office/drawing/2014/main" id="{437A51E4-87A7-42F4-B6F9-DF79CB1DE6C6}"/>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01" name="TextBox 1">
          <a:extLst>
            <a:ext uri="{FF2B5EF4-FFF2-40B4-BE49-F238E27FC236}">
              <a16:creationId xmlns:a16="http://schemas.microsoft.com/office/drawing/2014/main" id="{0A6372FD-E849-46FB-B21D-31699624A40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02" name="TextBox 74">
          <a:extLst>
            <a:ext uri="{FF2B5EF4-FFF2-40B4-BE49-F238E27FC236}">
              <a16:creationId xmlns:a16="http://schemas.microsoft.com/office/drawing/2014/main" id="{CE80D54D-D9C9-4A5B-8DB1-FC73D5E63E2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03" name="TextBox 75">
          <a:extLst>
            <a:ext uri="{FF2B5EF4-FFF2-40B4-BE49-F238E27FC236}">
              <a16:creationId xmlns:a16="http://schemas.microsoft.com/office/drawing/2014/main" id="{199C6995-7826-4C77-A128-3BBCCC99833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04" name="TextBox 73">
          <a:extLst>
            <a:ext uri="{FF2B5EF4-FFF2-40B4-BE49-F238E27FC236}">
              <a16:creationId xmlns:a16="http://schemas.microsoft.com/office/drawing/2014/main" id="{60A5BFA1-614D-48B4-83B2-758CD13E450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05" name="TextBox 1">
          <a:extLst>
            <a:ext uri="{FF2B5EF4-FFF2-40B4-BE49-F238E27FC236}">
              <a16:creationId xmlns:a16="http://schemas.microsoft.com/office/drawing/2014/main" id="{A6BA9F3E-B3D4-41B6-A5EC-85C9B2BEB98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06" name="TextBox 74">
          <a:extLst>
            <a:ext uri="{FF2B5EF4-FFF2-40B4-BE49-F238E27FC236}">
              <a16:creationId xmlns:a16="http://schemas.microsoft.com/office/drawing/2014/main" id="{EB879182-14B3-4725-B986-E5CEA2420AE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07" name="TextBox 75">
          <a:extLst>
            <a:ext uri="{FF2B5EF4-FFF2-40B4-BE49-F238E27FC236}">
              <a16:creationId xmlns:a16="http://schemas.microsoft.com/office/drawing/2014/main" id="{AD686E80-5D4E-4072-B5AF-3A1E7173F69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08" name="TextBox 1">
          <a:extLst>
            <a:ext uri="{FF2B5EF4-FFF2-40B4-BE49-F238E27FC236}">
              <a16:creationId xmlns:a16="http://schemas.microsoft.com/office/drawing/2014/main" id="{8E8DAF79-AE73-43DD-8EBB-DC1BE118978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09" name="TextBox 74">
          <a:extLst>
            <a:ext uri="{FF2B5EF4-FFF2-40B4-BE49-F238E27FC236}">
              <a16:creationId xmlns:a16="http://schemas.microsoft.com/office/drawing/2014/main" id="{F9204839-0D93-4EA5-85E9-C9E8A351ED6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10" name="TextBox 75">
          <a:extLst>
            <a:ext uri="{FF2B5EF4-FFF2-40B4-BE49-F238E27FC236}">
              <a16:creationId xmlns:a16="http://schemas.microsoft.com/office/drawing/2014/main" id="{E53A3BC6-0ED1-46B2-BB5F-1F616ABBE4E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11" name="TextBox 1">
          <a:extLst>
            <a:ext uri="{FF2B5EF4-FFF2-40B4-BE49-F238E27FC236}">
              <a16:creationId xmlns:a16="http://schemas.microsoft.com/office/drawing/2014/main" id="{193D3823-A585-40DF-B1A6-F3595E024E6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12" name="TextBox 74">
          <a:extLst>
            <a:ext uri="{FF2B5EF4-FFF2-40B4-BE49-F238E27FC236}">
              <a16:creationId xmlns:a16="http://schemas.microsoft.com/office/drawing/2014/main" id="{80F5D5B3-236A-4677-B9C2-63DE251E218C}"/>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13" name="TextBox 75">
          <a:extLst>
            <a:ext uri="{FF2B5EF4-FFF2-40B4-BE49-F238E27FC236}">
              <a16:creationId xmlns:a16="http://schemas.microsoft.com/office/drawing/2014/main" id="{1F02A533-3A11-4C55-848B-44F7275E0A9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14" name="TextBox 1">
          <a:extLst>
            <a:ext uri="{FF2B5EF4-FFF2-40B4-BE49-F238E27FC236}">
              <a16:creationId xmlns:a16="http://schemas.microsoft.com/office/drawing/2014/main" id="{DB45DDBB-A9EF-4DEB-A917-17E7CD34123E}"/>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15" name="TextBox 74">
          <a:extLst>
            <a:ext uri="{FF2B5EF4-FFF2-40B4-BE49-F238E27FC236}">
              <a16:creationId xmlns:a16="http://schemas.microsoft.com/office/drawing/2014/main" id="{079BD76D-4F28-4581-B5BC-47BE27544B7E}"/>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16" name="TextBox 75">
          <a:extLst>
            <a:ext uri="{FF2B5EF4-FFF2-40B4-BE49-F238E27FC236}">
              <a16:creationId xmlns:a16="http://schemas.microsoft.com/office/drawing/2014/main" id="{221F3451-250B-4EFB-B444-5D42C4B96042}"/>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17" name="TextBox 1">
          <a:extLst>
            <a:ext uri="{FF2B5EF4-FFF2-40B4-BE49-F238E27FC236}">
              <a16:creationId xmlns:a16="http://schemas.microsoft.com/office/drawing/2014/main" id="{45AFE962-3AE2-4AA1-BFC2-7236DBF1665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18" name="TextBox 74">
          <a:extLst>
            <a:ext uri="{FF2B5EF4-FFF2-40B4-BE49-F238E27FC236}">
              <a16:creationId xmlns:a16="http://schemas.microsoft.com/office/drawing/2014/main" id="{4647A85D-796E-4BE5-9390-409D62AF727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19" name="TextBox 75">
          <a:extLst>
            <a:ext uri="{FF2B5EF4-FFF2-40B4-BE49-F238E27FC236}">
              <a16:creationId xmlns:a16="http://schemas.microsoft.com/office/drawing/2014/main" id="{55937F72-D329-486F-B441-50D25EB62662}"/>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20" name="TextBox 1">
          <a:extLst>
            <a:ext uri="{FF2B5EF4-FFF2-40B4-BE49-F238E27FC236}">
              <a16:creationId xmlns:a16="http://schemas.microsoft.com/office/drawing/2014/main" id="{14383B07-00BD-4FF4-808E-A9ED25EE2DDD}"/>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21" name="TextBox 74">
          <a:extLst>
            <a:ext uri="{FF2B5EF4-FFF2-40B4-BE49-F238E27FC236}">
              <a16:creationId xmlns:a16="http://schemas.microsoft.com/office/drawing/2014/main" id="{1259171A-EB3D-4684-8261-DB3636A1F86B}"/>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22" name="TextBox 75">
          <a:extLst>
            <a:ext uri="{FF2B5EF4-FFF2-40B4-BE49-F238E27FC236}">
              <a16:creationId xmlns:a16="http://schemas.microsoft.com/office/drawing/2014/main" id="{B1F6C104-9BA7-4AC2-9896-78481A06FFFB}"/>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23" name="TextBox 1">
          <a:extLst>
            <a:ext uri="{FF2B5EF4-FFF2-40B4-BE49-F238E27FC236}">
              <a16:creationId xmlns:a16="http://schemas.microsoft.com/office/drawing/2014/main" id="{407EE88A-12EF-4C7A-BF52-219D8670819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24" name="TextBox 74">
          <a:extLst>
            <a:ext uri="{FF2B5EF4-FFF2-40B4-BE49-F238E27FC236}">
              <a16:creationId xmlns:a16="http://schemas.microsoft.com/office/drawing/2014/main" id="{609D7AA0-4099-4F47-81D2-EF1A93CD666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25" name="TextBox 75">
          <a:extLst>
            <a:ext uri="{FF2B5EF4-FFF2-40B4-BE49-F238E27FC236}">
              <a16:creationId xmlns:a16="http://schemas.microsoft.com/office/drawing/2014/main" id="{773DE2FA-7FD5-472C-B7A6-A1E70CF80C8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26" name="TextBox 73">
          <a:extLst>
            <a:ext uri="{FF2B5EF4-FFF2-40B4-BE49-F238E27FC236}">
              <a16:creationId xmlns:a16="http://schemas.microsoft.com/office/drawing/2014/main" id="{8240F7E7-7B32-4102-B9C1-D645F4DE6C9B}"/>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27" name="TextBox 1">
          <a:extLst>
            <a:ext uri="{FF2B5EF4-FFF2-40B4-BE49-F238E27FC236}">
              <a16:creationId xmlns:a16="http://schemas.microsoft.com/office/drawing/2014/main" id="{3BECDD0C-370E-412C-B8B9-9C36595DD6E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28" name="TextBox 74">
          <a:extLst>
            <a:ext uri="{FF2B5EF4-FFF2-40B4-BE49-F238E27FC236}">
              <a16:creationId xmlns:a16="http://schemas.microsoft.com/office/drawing/2014/main" id="{78DDC0EB-71F3-4047-BC58-47FF38B619D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29" name="TextBox 75">
          <a:extLst>
            <a:ext uri="{FF2B5EF4-FFF2-40B4-BE49-F238E27FC236}">
              <a16:creationId xmlns:a16="http://schemas.microsoft.com/office/drawing/2014/main" id="{56262E47-E532-4F12-925C-364CB3E23B9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30" name="TextBox 1">
          <a:extLst>
            <a:ext uri="{FF2B5EF4-FFF2-40B4-BE49-F238E27FC236}">
              <a16:creationId xmlns:a16="http://schemas.microsoft.com/office/drawing/2014/main" id="{6AD68110-94FD-4B2B-A4CC-553BD9A17D8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31" name="TextBox 74">
          <a:extLst>
            <a:ext uri="{FF2B5EF4-FFF2-40B4-BE49-F238E27FC236}">
              <a16:creationId xmlns:a16="http://schemas.microsoft.com/office/drawing/2014/main" id="{66CCA4C9-AC2A-4BAE-AEE8-AE8C7241079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32" name="TextBox 75">
          <a:extLst>
            <a:ext uri="{FF2B5EF4-FFF2-40B4-BE49-F238E27FC236}">
              <a16:creationId xmlns:a16="http://schemas.microsoft.com/office/drawing/2014/main" id="{30218299-07F0-4B8B-86EA-BC990F5F460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33" name="TextBox 1">
          <a:extLst>
            <a:ext uri="{FF2B5EF4-FFF2-40B4-BE49-F238E27FC236}">
              <a16:creationId xmlns:a16="http://schemas.microsoft.com/office/drawing/2014/main" id="{77A6666A-AE47-4FB2-BE80-D1AD48CDC34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34" name="TextBox 74">
          <a:extLst>
            <a:ext uri="{FF2B5EF4-FFF2-40B4-BE49-F238E27FC236}">
              <a16:creationId xmlns:a16="http://schemas.microsoft.com/office/drawing/2014/main" id="{25277321-7F6E-4714-9FE9-1415808C35E9}"/>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35" name="TextBox 75">
          <a:extLst>
            <a:ext uri="{FF2B5EF4-FFF2-40B4-BE49-F238E27FC236}">
              <a16:creationId xmlns:a16="http://schemas.microsoft.com/office/drawing/2014/main" id="{DD43F6A3-3089-4F7B-BC2A-2AA2D07F775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36" name="TextBox 1">
          <a:extLst>
            <a:ext uri="{FF2B5EF4-FFF2-40B4-BE49-F238E27FC236}">
              <a16:creationId xmlns:a16="http://schemas.microsoft.com/office/drawing/2014/main" id="{20D274D9-34E6-4B4F-A459-D7B84DDB19C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37" name="TextBox 74">
          <a:extLst>
            <a:ext uri="{FF2B5EF4-FFF2-40B4-BE49-F238E27FC236}">
              <a16:creationId xmlns:a16="http://schemas.microsoft.com/office/drawing/2014/main" id="{EB80CD41-71F5-4F90-ACE4-9D7F4D15AD6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38" name="TextBox 75">
          <a:extLst>
            <a:ext uri="{FF2B5EF4-FFF2-40B4-BE49-F238E27FC236}">
              <a16:creationId xmlns:a16="http://schemas.microsoft.com/office/drawing/2014/main" id="{C95BAB8A-0321-4901-A8D5-414A19FCD5B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39" name="TextBox 1">
          <a:extLst>
            <a:ext uri="{FF2B5EF4-FFF2-40B4-BE49-F238E27FC236}">
              <a16:creationId xmlns:a16="http://schemas.microsoft.com/office/drawing/2014/main" id="{0A9E63B0-92FA-43EB-8774-8A83F6E0C5E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40" name="TextBox 74">
          <a:extLst>
            <a:ext uri="{FF2B5EF4-FFF2-40B4-BE49-F238E27FC236}">
              <a16:creationId xmlns:a16="http://schemas.microsoft.com/office/drawing/2014/main" id="{BBCEB4CE-F3D5-4FDA-B858-45DDBD89A987}"/>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41" name="TextBox 75">
          <a:extLst>
            <a:ext uri="{FF2B5EF4-FFF2-40B4-BE49-F238E27FC236}">
              <a16:creationId xmlns:a16="http://schemas.microsoft.com/office/drawing/2014/main" id="{B2143A03-19CE-41C4-8BC5-24EAE2B9D0F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42" name="TextBox 1">
          <a:extLst>
            <a:ext uri="{FF2B5EF4-FFF2-40B4-BE49-F238E27FC236}">
              <a16:creationId xmlns:a16="http://schemas.microsoft.com/office/drawing/2014/main" id="{625FC2E5-4AE0-4C4F-9E40-41E1FED412A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43" name="TextBox 74">
          <a:extLst>
            <a:ext uri="{FF2B5EF4-FFF2-40B4-BE49-F238E27FC236}">
              <a16:creationId xmlns:a16="http://schemas.microsoft.com/office/drawing/2014/main" id="{A49A5253-24A5-45F1-B752-30034435C0D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44" name="TextBox 75">
          <a:extLst>
            <a:ext uri="{FF2B5EF4-FFF2-40B4-BE49-F238E27FC236}">
              <a16:creationId xmlns:a16="http://schemas.microsoft.com/office/drawing/2014/main" id="{5692C49B-BCD6-4F56-AA54-25C0E204DBB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45" name="TextBox 1">
          <a:extLst>
            <a:ext uri="{FF2B5EF4-FFF2-40B4-BE49-F238E27FC236}">
              <a16:creationId xmlns:a16="http://schemas.microsoft.com/office/drawing/2014/main" id="{E5C73DEB-98F1-4981-AA22-160BF5DED7A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46" name="TextBox 73">
          <a:extLst>
            <a:ext uri="{FF2B5EF4-FFF2-40B4-BE49-F238E27FC236}">
              <a16:creationId xmlns:a16="http://schemas.microsoft.com/office/drawing/2014/main" id="{9781C5B5-6210-443D-A020-62DC2283B4CE}"/>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47" name="TextBox 74">
          <a:extLst>
            <a:ext uri="{FF2B5EF4-FFF2-40B4-BE49-F238E27FC236}">
              <a16:creationId xmlns:a16="http://schemas.microsoft.com/office/drawing/2014/main" id="{9B802EDB-356F-46A8-AC60-2C8B6D220E5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48" name="TextBox 75">
          <a:extLst>
            <a:ext uri="{FF2B5EF4-FFF2-40B4-BE49-F238E27FC236}">
              <a16:creationId xmlns:a16="http://schemas.microsoft.com/office/drawing/2014/main" id="{D37C30FA-CC9B-4FEA-9EE6-FE436DD4E796}"/>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49" name="TextBox 1">
          <a:extLst>
            <a:ext uri="{FF2B5EF4-FFF2-40B4-BE49-F238E27FC236}">
              <a16:creationId xmlns:a16="http://schemas.microsoft.com/office/drawing/2014/main" id="{CD47A5F6-C011-4802-B3ED-C7A62C6FB11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50" name="TextBox 74">
          <a:extLst>
            <a:ext uri="{FF2B5EF4-FFF2-40B4-BE49-F238E27FC236}">
              <a16:creationId xmlns:a16="http://schemas.microsoft.com/office/drawing/2014/main" id="{752649E2-B348-4D67-B505-7749A189CD66}"/>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51" name="TextBox 75">
          <a:extLst>
            <a:ext uri="{FF2B5EF4-FFF2-40B4-BE49-F238E27FC236}">
              <a16:creationId xmlns:a16="http://schemas.microsoft.com/office/drawing/2014/main" id="{815318CC-F1ED-4FF7-AA36-D6369EF29EE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52" name="TextBox 1">
          <a:extLst>
            <a:ext uri="{FF2B5EF4-FFF2-40B4-BE49-F238E27FC236}">
              <a16:creationId xmlns:a16="http://schemas.microsoft.com/office/drawing/2014/main" id="{49ADCB1C-501A-4FDC-9729-6F5E3F811DEB}"/>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53" name="TextBox 74">
          <a:extLst>
            <a:ext uri="{FF2B5EF4-FFF2-40B4-BE49-F238E27FC236}">
              <a16:creationId xmlns:a16="http://schemas.microsoft.com/office/drawing/2014/main" id="{50B8C822-AC4D-4FFF-B7CD-C856F0135CB3}"/>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54" name="TextBox 75">
          <a:extLst>
            <a:ext uri="{FF2B5EF4-FFF2-40B4-BE49-F238E27FC236}">
              <a16:creationId xmlns:a16="http://schemas.microsoft.com/office/drawing/2014/main" id="{A8874DB3-50A1-4004-A6B5-D009AEE828ED}"/>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55" name="TextBox 1">
          <a:extLst>
            <a:ext uri="{FF2B5EF4-FFF2-40B4-BE49-F238E27FC236}">
              <a16:creationId xmlns:a16="http://schemas.microsoft.com/office/drawing/2014/main" id="{CDC200C8-E0A0-43C6-A08E-2AF65597710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56" name="TextBox 74">
          <a:extLst>
            <a:ext uri="{FF2B5EF4-FFF2-40B4-BE49-F238E27FC236}">
              <a16:creationId xmlns:a16="http://schemas.microsoft.com/office/drawing/2014/main" id="{2E55D1B2-1248-4F5C-AE6A-0534432BA7A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57" name="TextBox 75">
          <a:extLst>
            <a:ext uri="{FF2B5EF4-FFF2-40B4-BE49-F238E27FC236}">
              <a16:creationId xmlns:a16="http://schemas.microsoft.com/office/drawing/2014/main" id="{3F92B9E6-315F-4161-987E-0A077C93D766}"/>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58" name="TextBox 1">
          <a:extLst>
            <a:ext uri="{FF2B5EF4-FFF2-40B4-BE49-F238E27FC236}">
              <a16:creationId xmlns:a16="http://schemas.microsoft.com/office/drawing/2014/main" id="{6F176D6F-E467-4B57-A516-660233F3152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59" name="TextBox 74">
          <a:extLst>
            <a:ext uri="{FF2B5EF4-FFF2-40B4-BE49-F238E27FC236}">
              <a16:creationId xmlns:a16="http://schemas.microsoft.com/office/drawing/2014/main" id="{B65F9A37-7882-483F-B37B-8823FF7A1C6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60" name="TextBox 75">
          <a:extLst>
            <a:ext uri="{FF2B5EF4-FFF2-40B4-BE49-F238E27FC236}">
              <a16:creationId xmlns:a16="http://schemas.microsoft.com/office/drawing/2014/main" id="{68506B27-9DBF-4C43-9B1F-97B289745F8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61" name="TextBox 1">
          <a:extLst>
            <a:ext uri="{FF2B5EF4-FFF2-40B4-BE49-F238E27FC236}">
              <a16:creationId xmlns:a16="http://schemas.microsoft.com/office/drawing/2014/main" id="{CBD5378F-4A5D-4B51-928E-716FA8DDF3E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62" name="TextBox 74">
          <a:extLst>
            <a:ext uri="{FF2B5EF4-FFF2-40B4-BE49-F238E27FC236}">
              <a16:creationId xmlns:a16="http://schemas.microsoft.com/office/drawing/2014/main" id="{7EAB7BA1-4D36-42D3-8C98-5115ABBB499D}"/>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63" name="TextBox 75">
          <a:extLst>
            <a:ext uri="{FF2B5EF4-FFF2-40B4-BE49-F238E27FC236}">
              <a16:creationId xmlns:a16="http://schemas.microsoft.com/office/drawing/2014/main" id="{A9C377CD-C2BB-42A2-878A-6037AE98AAFF}"/>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64" name="TextBox 1">
          <a:extLst>
            <a:ext uri="{FF2B5EF4-FFF2-40B4-BE49-F238E27FC236}">
              <a16:creationId xmlns:a16="http://schemas.microsoft.com/office/drawing/2014/main" id="{DF5BFA6C-34BE-4694-A7DA-A9AF43404599}"/>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65" name="TextBox 74">
          <a:extLst>
            <a:ext uri="{FF2B5EF4-FFF2-40B4-BE49-F238E27FC236}">
              <a16:creationId xmlns:a16="http://schemas.microsoft.com/office/drawing/2014/main" id="{1B90E0AA-3AEC-4685-88AB-3489F938DD6F}"/>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66" name="TextBox 75">
          <a:extLst>
            <a:ext uri="{FF2B5EF4-FFF2-40B4-BE49-F238E27FC236}">
              <a16:creationId xmlns:a16="http://schemas.microsoft.com/office/drawing/2014/main" id="{252DFD7A-8A93-499C-9F31-4B460612CAEF}"/>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67" name="TextBox 1">
          <a:extLst>
            <a:ext uri="{FF2B5EF4-FFF2-40B4-BE49-F238E27FC236}">
              <a16:creationId xmlns:a16="http://schemas.microsoft.com/office/drawing/2014/main" id="{63E09BD9-98DE-4EF5-B045-9639114CCC8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68" name="TextBox 74">
          <a:extLst>
            <a:ext uri="{FF2B5EF4-FFF2-40B4-BE49-F238E27FC236}">
              <a16:creationId xmlns:a16="http://schemas.microsoft.com/office/drawing/2014/main" id="{923317A1-A260-4FF9-BC94-02D896C97C2D}"/>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69" name="TextBox 75">
          <a:extLst>
            <a:ext uri="{FF2B5EF4-FFF2-40B4-BE49-F238E27FC236}">
              <a16:creationId xmlns:a16="http://schemas.microsoft.com/office/drawing/2014/main" id="{9DA2F264-D2C5-4929-98AD-44571FC4F76D}"/>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70" name="TextBox 1">
          <a:extLst>
            <a:ext uri="{FF2B5EF4-FFF2-40B4-BE49-F238E27FC236}">
              <a16:creationId xmlns:a16="http://schemas.microsoft.com/office/drawing/2014/main" id="{B5E5C0E3-CB2B-4D4D-87C8-F69730694B0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71" name="TextBox 74">
          <a:extLst>
            <a:ext uri="{FF2B5EF4-FFF2-40B4-BE49-F238E27FC236}">
              <a16:creationId xmlns:a16="http://schemas.microsoft.com/office/drawing/2014/main" id="{067C7BDE-0360-4592-8EF6-50D98778C5AD}"/>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72" name="TextBox 75">
          <a:extLst>
            <a:ext uri="{FF2B5EF4-FFF2-40B4-BE49-F238E27FC236}">
              <a16:creationId xmlns:a16="http://schemas.microsoft.com/office/drawing/2014/main" id="{21B6E832-5CA2-4B7E-8DCA-4BD3D39EF4F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73" name="TextBox 1">
          <a:extLst>
            <a:ext uri="{FF2B5EF4-FFF2-40B4-BE49-F238E27FC236}">
              <a16:creationId xmlns:a16="http://schemas.microsoft.com/office/drawing/2014/main" id="{54F0F8B3-7ACC-4A1A-88AF-459563E5739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74" name="TextBox 74">
          <a:extLst>
            <a:ext uri="{FF2B5EF4-FFF2-40B4-BE49-F238E27FC236}">
              <a16:creationId xmlns:a16="http://schemas.microsoft.com/office/drawing/2014/main" id="{F8DDE49D-A299-4641-AE3A-466571328637}"/>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75" name="TextBox 75">
          <a:extLst>
            <a:ext uri="{FF2B5EF4-FFF2-40B4-BE49-F238E27FC236}">
              <a16:creationId xmlns:a16="http://schemas.microsoft.com/office/drawing/2014/main" id="{1B476D04-A0E7-4CE1-B495-488C2343EC9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76" name="TextBox 73">
          <a:extLst>
            <a:ext uri="{FF2B5EF4-FFF2-40B4-BE49-F238E27FC236}">
              <a16:creationId xmlns:a16="http://schemas.microsoft.com/office/drawing/2014/main" id="{F7D613E5-BF8E-444E-99AD-BEA28A7AC99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77" name="TextBox 1">
          <a:extLst>
            <a:ext uri="{FF2B5EF4-FFF2-40B4-BE49-F238E27FC236}">
              <a16:creationId xmlns:a16="http://schemas.microsoft.com/office/drawing/2014/main" id="{F78A3DDC-A8EA-4B53-9BC4-276B548DFA7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78" name="TextBox 74">
          <a:extLst>
            <a:ext uri="{FF2B5EF4-FFF2-40B4-BE49-F238E27FC236}">
              <a16:creationId xmlns:a16="http://schemas.microsoft.com/office/drawing/2014/main" id="{3E850E67-4917-457E-8966-7824651E3D1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79" name="TextBox 75">
          <a:extLst>
            <a:ext uri="{FF2B5EF4-FFF2-40B4-BE49-F238E27FC236}">
              <a16:creationId xmlns:a16="http://schemas.microsoft.com/office/drawing/2014/main" id="{16739D1E-F1CC-4EAF-993B-6806D68B1C95}"/>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80" name="TextBox 1">
          <a:extLst>
            <a:ext uri="{FF2B5EF4-FFF2-40B4-BE49-F238E27FC236}">
              <a16:creationId xmlns:a16="http://schemas.microsoft.com/office/drawing/2014/main" id="{55D80335-8319-4942-BF93-B9B6719CDA8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81" name="TextBox 74">
          <a:extLst>
            <a:ext uri="{FF2B5EF4-FFF2-40B4-BE49-F238E27FC236}">
              <a16:creationId xmlns:a16="http://schemas.microsoft.com/office/drawing/2014/main" id="{33A1D4FA-96C0-46D7-820B-48206DF3D024}"/>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82" name="TextBox 75">
          <a:extLst>
            <a:ext uri="{FF2B5EF4-FFF2-40B4-BE49-F238E27FC236}">
              <a16:creationId xmlns:a16="http://schemas.microsoft.com/office/drawing/2014/main" id="{B757D361-76C8-4E47-82C3-AE792E18A0E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83" name="TextBox 1">
          <a:extLst>
            <a:ext uri="{FF2B5EF4-FFF2-40B4-BE49-F238E27FC236}">
              <a16:creationId xmlns:a16="http://schemas.microsoft.com/office/drawing/2014/main" id="{0D13B592-2185-4830-97F6-CEE2AE970BAB}"/>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84" name="TextBox 74">
          <a:extLst>
            <a:ext uri="{FF2B5EF4-FFF2-40B4-BE49-F238E27FC236}">
              <a16:creationId xmlns:a16="http://schemas.microsoft.com/office/drawing/2014/main" id="{FF425AC5-76C2-4AD0-A182-A2BF2F4D09C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85" name="TextBox 75">
          <a:extLst>
            <a:ext uri="{FF2B5EF4-FFF2-40B4-BE49-F238E27FC236}">
              <a16:creationId xmlns:a16="http://schemas.microsoft.com/office/drawing/2014/main" id="{F7627D30-02AF-4E21-8D6A-FA2A8374B9A2}"/>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86" name="TextBox 1">
          <a:extLst>
            <a:ext uri="{FF2B5EF4-FFF2-40B4-BE49-F238E27FC236}">
              <a16:creationId xmlns:a16="http://schemas.microsoft.com/office/drawing/2014/main" id="{55F3CD00-F834-419D-ADCB-B99FFEA6B43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87" name="TextBox 74">
          <a:extLst>
            <a:ext uri="{FF2B5EF4-FFF2-40B4-BE49-F238E27FC236}">
              <a16:creationId xmlns:a16="http://schemas.microsoft.com/office/drawing/2014/main" id="{98086880-03E8-4CE9-B8B9-EC0100A0D487}"/>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88" name="TextBox 75">
          <a:extLst>
            <a:ext uri="{FF2B5EF4-FFF2-40B4-BE49-F238E27FC236}">
              <a16:creationId xmlns:a16="http://schemas.microsoft.com/office/drawing/2014/main" id="{211F7C25-A166-410B-84BC-6C7089B6691A}"/>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89" name="TextBox 1">
          <a:extLst>
            <a:ext uri="{FF2B5EF4-FFF2-40B4-BE49-F238E27FC236}">
              <a16:creationId xmlns:a16="http://schemas.microsoft.com/office/drawing/2014/main" id="{2DE9F909-6F1B-4546-9C52-5E18FE65815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90" name="TextBox 74">
          <a:extLst>
            <a:ext uri="{FF2B5EF4-FFF2-40B4-BE49-F238E27FC236}">
              <a16:creationId xmlns:a16="http://schemas.microsoft.com/office/drawing/2014/main" id="{9916314B-07F2-4B2A-B2FD-1A20E165B851}"/>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591" name="TextBox 75">
          <a:extLst>
            <a:ext uri="{FF2B5EF4-FFF2-40B4-BE49-F238E27FC236}">
              <a16:creationId xmlns:a16="http://schemas.microsoft.com/office/drawing/2014/main" id="{241B55C0-7E4A-415F-8762-5633790C1E9E}"/>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592" name="TextBox 1">
          <a:extLst>
            <a:ext uri="{FF2B5EF4-FFF2-40B4-BE49-F238E27FC236}">
              <a16:creationId xmlns:a16="http://schemas.microsoft.com/office/drawing/2014/main" id="{5953892B-F66A-493A-97CC-6F8F472414F3}"/>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593" name="TextBox 74">
          <a:extLst>
            <a:ext uri="{FF2B5EF4-FFF2-40B4-BE49-F238E27FC236}">
              <a16:creationId xmlns:a16="http://schemas.microsoft.com/office/drawing/2014/main" id="{A3344E92-CC13-45C4-A0C5-D51CC438F4A5}"/>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594" name="TextBox 75">
          <a:extLst>
            <a:ext uri="{FF2B5EF4-FFF2-40B4-BE49-F238E27FC236}">
              <a16:creationId xmlns:a16="http://schemas.microsoft.com/office/drawing/2014/main" id="{689BD881-C4F1-4246-B45C-FF6F293DAAB2}"/>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95" name="TextBox 1">
          <a:extLst>
            <a:ext uri="{FF2B5EF4-FFF2-40B4-BE49-F238E27FC236}">
              <a16:creationId xmlns:a16="http://schemas.microsoft.com/office/drawing/2014/main" id="{2EB9C0E0-2DE9-4E0F-89C2-C44B516CEF08}"/>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96" name="TextBox 73">
          <a:extLst>
            <a:ext uri="{FF2B5EF4-FFF2-40B4-BE49-F238E27FC236}">
              <a16:creationId xmlns:a16="http://schemas.microsoft.com/office/drawing/2014/main" id="{B23FFA1A-ECFA-4B8D-ABBA-DE96D6C41D4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97" name="TextBox 74">
          <a:extLst>
            <a:ext uri="{FF2B5EF4-FFF2-40B4-BE49-F238E27FC236}">
              <a16:creationId xmlns:a16="http://schemas.microsoft.com/office/drawing/2014/main" id="{140FBD2E-503C-4840-A5B7-B682900ED28A}"/>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98" name="TextBox 75">
          <a:extLst>
            <a:ext uri="{FF2B5EF4-FFF2-40B4-BE49-F238E27FC236}">
              <a16:creationId xmlns:a16="http://schemas.microsoft.com/office/drawing/2014/main" id="{53B4DDB2-BCF2-4FE8-85AB-62EDC05DA30D}"/>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599" name="TextBox 1">
          <a:extLst>
            <a:ext uri="{FF2B5EF4-FFF2-40B4-BE49-F238E27FC236}">
              <a16:creationId xmlns:a16="http://schemas.microsoft.com/office/drawing/2014/main" id="{90ABCEED-50A8-4D8B-B028-79826FADA12B}"/>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600" name="TextBox 74">
          <a:extLst>
            <a:ext uri="{FF2B5EF4-FFF2-40B4-BE49-F238E27FC236}">
              <a16:creationId xmlns:a16="http://schemas.microsoft.com/office/drawing/2014/main" id="{D2780E42-4180-4C34-9EAA-37109CD45271}"/>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601" name="TextBox 75">
          <a:extLst>
            <a:ext uri="{FF2B5EF4-FFF2-40B4-BE49-F238E27FC236}">
              <a16:creationId xmlns:a16="http://schemas.microsoft.com/office/drawing/2014/main" id="{9AD0AAC0-3024-44F2-AC28-37B92468B207}"/>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602" name="TextBox 1">
          <a:extLst>
            <a:ext uri="{FF2B5EF4-FFF2-40B4-BE49-F238E27FC236}">
              <a16:creationId xmlns:a16="http://schemas.microsoft.com/office/drawing/2014/main" id="{533C26FC-64C3-4333-AB09-5B34285D2515}"/>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603" name="TextBox 74">
          <a:extLst>
            <a:ext uri="{FF2B5EF4-FFF2-40B4-BE49-F238E27FC236}">
              <a16:creationId xmlns:a16="http://schemas.microsoft.com/office/drawing/2014/main" id="{B51C8A86-1CD3-4264-AC2B-380A44CEB00C}"/>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604" name="TextBox 75">
          <a:extLst>
            <a:ext uri="{FF2B5EF4-FFF2-40B4-BE49-F238E27FC236}">
              <a16:creationId xmlns:a16="http://schemas.microsoft.com/office/drawing/2014/main" id="{D8AFF8B8-ACE4-4B85-94B2-AD1A07EB4832}"/>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05" name="TextBox 1">
          <a:extLst>
            <a:ext uri="{FF2B5EF4-FFF2-40B4-BE49-F238E27FC236}">
              <a16:creationId xmlns:a16="http://schemas.microsoft.com/office/drawing/2014/main" id="{CB02D1B6-BC9D-46AD-8FF2-521B9C7F6420}"/>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06" name="TextBox 74">
          <a:extLst>
            <a:ext uri="{FF2B5EF4-FFF2-40B4-BE49-F238E27FC236}">
              <a16:creationId xmlns:a16="http://schemas.microsoft.com/office/drawing/2014/main" id="{AADE4EDC-B9B8-41FB-A1A7-16C885326A69}"/>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07" name="TextBox 75">
          <a:extLst>
            <a:ext uri="{FF2B5EF4-FFF2-40B4-BE49-F238E27FC236}">
              <a16:creationId xmlns:a16="http://schemas.microsoft.com/office/drawing/2014/main" id="{28B04E70-5D82-49A9-9ACD-A7B22B6F608E}"/>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08" name="TextBox 1">
          <a:extLst>
            <a:ext uri="{FF2B5EF4-FFF2-40B4-BE49-F238E27FC236}">
              <a16:creationId xmlns:a16="http://schemas.microsoft.com/office/drawing/2014/main" id="{ACFFE4AB-B06C-45AF-A57F-03F78068C35A}"/>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09" name="TextBox 74">
          <a:extLst>
            <a:ext uri="{FF2B5EF4-FFF2-40B4-BE49-F238E27FC236}">
              <a16:creationId xmlns:a16="http://schemas.microsoft.com/office/drawing/2014/main" id="{723B1019-916A-4C95-83E5-CECB3B892449}"/>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10" name="TextBox 75">
          <a:extLst>
            <a:ext uri="{FF2B5EF4-FFF2-40B4-BE49-F238E27FC236}">
              <a16:creationId xmlns:a16="http://schemas.microsoft.com/office/drawing/2014/main" id="{12DE8D27-8936-48D1-AFF7-A2C1C7487851}"/>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11" name="TextBox 1">
          <a:extLst>
            <a:ext uri="{FF2B5EF4-FFF2-40B4-BE49-F238E27FC236}">
              <a16:creationId xmlns:a16="http://schemas.microsoft.com/office/drawing/2014/main" id="{E7AAEF8E-DE1D-45E3-A007-77C94034D8B2}"/>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12" name="TextBox 74">
          <a:extLst>
            <a:ext uri="{FF2B5EF4-FFF2-40B4-BE49-F238E27FC236}">
              <a16:creationId xmlns:a16="http://schemas.microsoft.com/office/drawing/2014/main" id="{DA0559ED-2835-4853-BDEC-C0D2B1B78C2E}"/>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13" name="TextBox 75">
          <a:extLst>
            <a:ext uri="{FF2B5EF4-FFF2-40B4-BE49-F238E27FC236}">
              <a16:creationId xmlns:a16="http://schemas.microsoft.com/office/drawing/2014/main" id="{D05DC2F9-A4A2-428A-978F-9726345FA49E}"/>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14" name="TextBox 1">
          <a:extLst>
            <a:ext uri="{FF2B5EF4-FFF2-40B4-BE49-F238E27FC236}">
              <a16:creationId xmlns:a16="http://schemas.microsoft.com/office/drawing/2014/main" id="{3791BA43-E773-4293-9763-D33C2D651E2A}"/>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15" name="TextBox 74">
          <a:extLst>
            <a:ext uri="{FF2B5EF4-FFF2-40B4-BE49-F238E27FC236}">
              <a16:creationId xmlns:a16="http://schemas.microsoft.com/office/drawing/2014/main" id="{E5E3FCF1-526D-462B-8622-1A8B04C7D631}"/>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16" name="TextBox 75">
          <a:extLst>
            <a:ext uri="{FF2B5EF4-FFF2-40B4-BE49-F238E27FC236}">
              <a16:creationId xmlns:a16="http://schemas.microsoft.com/office/drawing/2014/main" id="{D4E1C45F-71EF-45D9-8383-BA7EBE230D66}"/>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17" name="TextBox 1">
          <a:extLst>
            <a:ext uri="{FF2B5EF4-FFF2-40B4-BE49-F238E27FC236}">
              <a16:creationId xmlns:a16="http://schemas.microsoft.com/office/drawing/2014/main" id="{F5B087FA-8ACB-448F-B26C-3AFF856FC6DC}"/>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18" name="TextBox 74">
          <a:extLst>
            <a:ext uri="{FF2B5EF4-FFF2-40B4-BE49-F238E27FC236}">
              <a16:creationId xmlns:a16="http://schemas.microsoft.com/office/drawing/2014/main" id="{FA9860F4-AFC1-4655-AC22-FF22B373C4B5}"/>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19" name="TextBox 75">
          <a:extLst>
            <a:ext uri="{FF2B5EF4-FFF2-40B4-BE49-F238E27FC236}">
              <a16:creationId xmlns:a16="http://schemas.microsoft.com/office/drawing/2014/main" id="{4C1B06D4-D130-4DB1-B009-9859279748FB}"/>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20" name="TextBox 1">
          <a:extLst>
            <a:ext uri="{FF2B5EF4-FFF2-40B4-BE49-F238E27FC236}">
              <a16:creationId xmlns:a16="http://schemas.microsoft.com/office/drawing/2014/main" id="{B6413A24-2AA2-49BF-B24A-3EE5B68BD345}"/>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21" name="TextBox 74">
          <a:extLst>
            <a:ext uri="{FF2B5EF4-FFF2-40B4-BE49-F238E27FC236}">
              <a16:creationId xmlns:a16="http://schemas.microsoft.com/office/drawing/2014/main" id="{2454DFAD-AD2D-4AB6-ABB3-2166EBAD3FDA}"/>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22" name="TextBox 75">
          <a:extLst>
            <a:ext uri="{FF2B5EF4-FFF2-40B4-BE49-F238E27FC236}">
              <a16:creationId xmlns:a16="http://schemas.microsoft.com/office/drawing/2014/main" id="{1A56DD05-B816-49F8-8950-B3B2ACCAAECD}"/>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23" name="TextBox 1">
          <a:extLst>
            <a:ext uri="{FF2B5EF4-FFF2-40B4-BE49-F238E27FC236}">
              <a16:creationId xmlns:a16="http://schemas.microsoft.com/office/drawing/2014/main" id="{0E74E0CE-7E88-4560-8DDB-B7A6805B0C06}"/>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24" name="TextBox 74">
          <a:extLst>
            <a:ext uri="{FF2B5EF4-FFF2-40B4-BE49-F238E27FC236}">
              <a16:creationId xmlns:a16="http://schemas.microsoft.com/office/drawing/2014/main" id="{4515E00C-4151-4828-A5FC-0D7BA918C4A4}"/>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25" name="TextBox 75">
          <a:extLst>
            <a:ext uri="{FF2B5EF4-FFF2-40B4-BE49-F238E27FC236}">
              <a16:creationId xmlns:a16="http://schemas.microsoft.com/office/drawing/2014/main" id="{5679883B-A637-46FB-A01D-54906FA77111}"/>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26" name="TextBox 73">
          <a:extLst>
            <a:ext uri="{FF2B5EF4-FFF2-40B4-BE49-F238E27FC236}">
              <a16:creationId xmlns:a16="http://schemas.microsoft.com/office/drawing/2014/main" id="{3412E182-F407-49A1-B938-9054FD305D47}"/>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27" name="TextBox 1">
          <a:extLst>
            <a:ext uri="{FF2B5EF4-FFF2-40B4-BE49-F238E27FC236}">
              <a16:creationId xmlns:a16="http://schemas.microsoft.com/office/drawing/2014/main" id="{642C03BA-8A2B-4FAA-8D6D-8E5A352669E2}"/>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28" name="TextBox 74">
          <a:extLst>
            <a:ext uri="{FF2B5EF4-FFF2-40B4-BE49-F238E27FC236}">
              <a16:creationId xmlns:a16="http://schemas.microsoft.com/office/drawing/2014/main" id="{5CA35F70-8E03-45FF-8A4A-44293C9C778F}"/>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29" name="TextBox 75">
          <a:extLst>
            <a:ext uri="{FF2B5EF4-FFF2-40B4-BE49-F238E27FC236}">
              <a16:creationId xmlns:a16="http://schemas.microsoft.com/office/drawing/2014/main" id="{DC31EED8-AE64-47FE-8A50-E9E17751A228}"/>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30" name="TextBox 1">
          <a:extLst>
            <a:ext uri="{FF2B5EF4-FFF2-40B4-BE49-F238E27FC236}">
              <a16:creationId xmlns:a16="http://schemas.microsoft.com/office/drawing/2014/main" id="{7F8AF133-1290-42D6-860D-41A7F2A55F1B}"/>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31" name="TextBox 74">
          <a:extLst>
            <a:ext uri="{FF2B5EF4-FFF2-40B4-BE49-F238E27FC236}">
              <a16:creationId xmlns:a16="http://schemas.microsoft.com/office/drawing/2014/main" id="{9069A1C1-166F-4F26-8BE3-C011F7F87197}"/>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32" name="TextBox 75">
          <a:extLst>
            <a:ext uri="{FF2B5EF4-FFF2-40B4-BE49-F238E27FC236}">
              <a16:creationId xmlns:a16="http://schemas.microsoft.com/office/drawing/2014/main" id="{F3C02F7B-F2EA-45B6-B374-72E3720BE675}"/>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33" name="TextBox 1">
          <a:extLst>
            <a:ext uri="{FF2B5EF4-FFF2-40B4-BE49-F238E27FC236}">
              <a16:creationId xmlns:a16="http://schemas.microsoft.com/office/drawing/2014/main" id="{1AAAE97E-2BA3-4713-8AC8-8363E55C0598}"/>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34" name="TextBox 74">
          <a:extLst>
            <a:ext uri="{FF2B5EF4-FFF2-40B4-BE49-F238E27FC236}">
              <a16:creationId xmlns:a16="http://schemas.microsoft.com/office/drawing/2014/main" id="{24E957A6-27DB-4543-B1FA-272E87A5B21E}"/>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35" name="TextBox 75">
          <a:extLst>
            <a:ext uri="{FF2B5EF4-FFF2-40B4-BE49-F238E27FC236}">
              <a16:creationId xmlns:a16="http://schemas.microsoft.com/office/drawing/2014/main" id="{665EA010-0B88-420B-B597-C25493D0C343}"/>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36" name="TextBox 1">
          <a:extLst>
            <a:ext uri="{FF2B5EF4-FFF2-40B4-BE49-F238E27FC236}">
              <a16:creationId xmlns:a16="http://schemas.microsoft.com/office/drawing/2014/main" id="{77920465-4312-4394-B6C9-62FC5D69DB88}"/>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37" name="TextBox 74">
          <a:extLst>
            <a:ext uri="{FF2B5EF4-FFF2-40B4-BE49-F238E27FC236}">
              <a16:creationId xmlns:a16="http://schemas.microsoft.com/office/drawing/2014/main" id="{DBF1AC46-AAA6-452C-A81D-8EEFF044FCE6}"/>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38" name="TextBox 75">
          <a:extLst>
            <a:ext uri="{FF2B5EF4-FFF2-40B4-BE49-F238E27FC236}">
              <a16:creationId xmlns:a16="http://schemas.microsoft.com/office/drawing/2014/main" id="{E5142C4E-5C4C-48C6-A79D-FB8CFE17959C}"/>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39" name="TextBox 1">
          <a:extLst>
            <a:ext uri="{FF2B5EF4-FFF2-40B4-BE49-F238E27FC236}">
              <a16:creationId xmlns:a16="http://schemas.microsoft.com/office/drawing/2014/main" id="{7BDCC595-EB4B-46E1-8357-67955C9258B0}"/>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40" name="TextBox 74">
          <a:extLst>
            <a:ext uri="{FF2B5EF4-FFF2-40B4-BE49-F238E27FC236}">
              <a16:creationId xmlns:a16="http://schemas.microsoft.com/office/drawing/2014/main" id="{1C3AB420-5AE8-44F1-8154-B60171E2AF7D}"/>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41" name="TextBox 75">
          <a:extLst>
            <a:ext uri="{FF2B5EF4-FFF2-40B4-BE49-F238E27FC236}">
              <a16:creationId xmlns:a16="http://schemas.microsoft.com/office/drawing/2014/main" id="{AA2CEFEC-244E-47E8-8E44-8DBCCC27A21E}"/>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42" name="TextBox 1">
          <a:extLst>
            <a:ext uri="{FF2B5EF4-FFF2-40B4-BE49-F238E27FC236}">
              <a16:creationId xmlns:a16="http://schemas.microsoft.com/office/drawing/2014/main" id="{22796024-6FBA-4D92-9314-152C345028C0}"/>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43" name="TextBox 74">
          <a:extLst>
            <a:ext uri="{FF2B5EF4-FFF2-40B4-BE49-F238E27FC236}">
              <a16:creationId xmlns:a16="http://schemas.microsoft.com/office/drawing/2014/main" id="{22E35A97-D84C-498C-8657-96D4E3435692}"/>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44" name="TextBox 75">
          <a:extLst>
            <a:ext uri="{FF2B5EF4-FFF2-40B4-BE49-F238E27FC236}">
              <a16:creationId xmlns:a16="http://schemas.microsoft.com/office/drawing/2014/main" id="{94D63B01-CB3D-4BEB-ACA5-A4B70752F1E7}"/>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45" name="TextBox 1">
          <a:extLst>
            <a:ext uri="{FF2B5EF4-FFF2-40B4-BE49-F238E27FC236}">
              <a16:creationId xmlns:a16="http://schemas.microsoft.com/office/drawing/2014/main" id="{8178C994-9E68-43EA-AE62-1A7896A4062D}"/>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46" name="TextBox 73">
          <a:extLst>
            <a:ext uri="{FF2B5EF4-FFF2-40B4-BE49-F238E27FC236}">
              <a16:creationId xmlns:a16="http://schemas.microsoft.com/office/drawing/2014/main" id="{7FA6285C-B356-45F4-A16D-557516AB9A3D}"/>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47" name="TextBox 74">
          <a:extLst>
            <a:ext uri="{FF2B5EF4-FFF2-40B4-BE49-F238E27FC236}">
              <a16:creationId xmlns:a16="http://schemas.microsoft.com/office/drawing/2014/main" id="{E81A6AE4-17F8-413E-BF66-CC120E0C7650}"/>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48" name="TextBox 75">
          <a:extLst>
            <a:ext uri="{FF2B5EF4-FFF2-40B4-BE49-F238E27FC236}">
              <a16:creationId xmlns:a16="http://schemas.microsoft.com/office/drawing/2014/main" id="{3C17A7AE-9649-488B-BC62-A4E09772725A}"/>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49" name="TextBox 1">
          <a:extLst>
            <a:ext uri="{FF2B5EF4-FFF2-40B4-BE49-F238E27FC236}">
              <a16:creationId xmlns:a16="http://schemas.microsoft.com/office/drawing/2014/main" id="{DC658A78-D090-4B7A-A9A1-FC3DFE2FB0D2}"/>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50" name="TextBox 74">
          <a:extLst>
            <a:ext uri="{FF2B5EF4-FFF2-40B4-BE49-F238E27FC236}">
              <a16:creationId xmlns:a16="http://schemas.microsoft.com/office/drawing/2014/main" id="{8D9C4510-5D89-4D43-AC80-39BB03D01B66}"/>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51" name="TextBox 75">
          <a:extLst>
            <a:ext uri="{FF2B5EF4-FFF2-40B4-BE49-F238E27FC236}">
              <a16:creationId xmlns:a16="http://schemas.microsoft.com/office/drawing/2014/main" id="{6296E6A3-4DA3-445F-9461-2A225E9E19BD}"/>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52" name="TextBox 1">
          <a:extLst>
            <a:ext uri="{FF2B5EF4-FFF2-40B4-BE49-F238E27FC236}">
              <a16:creationId xmlns:a16="http://schemas.microsoft.com/office/drawing/2014/main" id="{BF82E50C-9B0C-43BA-A57E-E74982254321}"/>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53" name="TextBox 74">
          <a:extLst>
            <a:ext uri="{FF2B5EF4-FFF2-40B4-BE49-F238E27FC236}">
              <a16:creationId xmlns:a16="http://schemas.microsoft.com/office/drawing/2014/main" id="{8216EA5D-0364-420B-BA30-2E426BE1F564}"/>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54" name="TextBox 75">
          <a:extLst>
            <a:ext uri="{FF2B5EF4-FFF2-40B4-BE49-F238E27FC236}">
              <a16:creationId xmlns:a16="http://schemas.microsoft.com/office/drawing/2014/main" id="{136C8829-178A-425D-A0AC-2A54A64F3309}"/>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55" name="TextBox 1">
          <a:extLst>
            <a:ext uri="{FF2B5EF4-FFF2-40B4-BE49-F238E27FC236}">
              <a16:creationId xmlns:a16="http://schemas.microsoft.com/office/drawing/2014/main" id="{EA86387C-6C4E-4C2B-8C81-FA99187C166A}"/>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56" name="TextBox 74">
          <a:extLst>
            <a:ext uri="{FF2B5EF4-FFF2-40B4-BE49-F238E27FC236}">
              <a16:creationId xmlns:a16="http://schemas.microsoft.com/office/drawing/2014/main" id="{E87F634C-606C-41F1-918A-467685D6D073}"/>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57" name="TextBox 75">
          <a:extLst>
            <a:ext uri="{FF2B5EF4-FFF2-40B4-BE49-F238E27FC236}">
              <a16:creationId xmlns:a16="http://schemas.microsoft.com/office/drawing/2014/main" id="{2D395A87-9D41-49A1-AF78-423DCE88FD81}"/>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58" name="TextBox 1">
          <a:extLst>
            <a:ext uri="{FF2B5EF4-FFF2-40B4-BE49-F238E27FC236}">
              <a16:creationId xmlns:a16="http://schemas.microsoft.com/office/drawing/2014/main" id="{48249E5B-ABE6-4243-ADD8-8CC03ED7AE89}"/>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59" name="TextBox 74">
          <a:extLst>
            <a:ext uri="{FF2B5EF4-FFF2-40B4-BE49-F238E27FC236}">
              <a16:creationId xmlns:a16="http://schemas.microsoft.com/office/drawing/2014/main" id="{255CE26E-E34B-4639-955C-0ABA770C723A}"/>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60" name="TextBox 75">
          <a:extLst>
            <a:ext uri="{FF2B5EF4-FFF2-40B4-BE49-F238E27FC236}">
              <a16:creationId xmlns:a16="http://schemas.microsoft.com/office/drawing/2014/main" id="{F500694D-E384-452C-A2A3-4D82AB42FEE9}"/>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61" name="TextBox 1">
          <a:extLst>
            <a:ext uri="{FF2B5EF4-FFF2-40B4-BE49-F238E27FC236}">
              <a16:creationId xmlns:a16="http://schemas.microsoft.com/office/drawing/2014/main" id="{95DCF82B-F7D1-4933-9013-851D1AAFB6BC}"/>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62" name="TextBox 74">
          <a:extLst>
            <a:ext uri="{FF2B5EF4-FFF2-40B4-BE49-F238E27FC236}">
              <a16:creationId xmlns:a16="http://schemas.microsoft.com/office/drawing/2014/main" id="{059E9CAA-9004-45E0-AD7A-32ECB5EB4668}"/>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63" name="TextBox 75">
          <a:extLst>
            <a:ext uri="{FF2B5EF4-FFF2-40B4-BE49-F238E27FC236}">
              <a16:creationId xmlns:a16="http://schemas.microsoft.com/office/drawing/2014/main" id="{9F2FFD96-2800-4F5F-9B09-CEEFB8FCC86B}"/>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64" name="TextBox 1">
          <a:extLst>
            <a:ext uri="{FF2B5EF4-FFF2-40B4-BE49-F238E27FC236}">
              <a16:creationId xmlns:a16="http://schemas.microsoft.com/office/drawing/2014/main" id="{51D88CB8-FFD4-48D6-9D5F-D80868A0A047}"/>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65" name="TextBox 74">
          <a:extLst>
            <a:ext uri="{FF2B5EF4-FFF2-40B4-BE49-F238E27FC236}">
              <a16:creationId xmlns:a16="http://schemas.microsoft.com/office/drawing/2014/main" id="{379B2348-C00E-4823-A0BF-201FA4519E1C}"/>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66" name="TextBox 75">
          <a:extLst>
            <a:ext uri="{FF2B5EF4-FFF2-40B4-BE49-F238E27FC236}">
              <a16:creationId xmlns:a16="http://schemas.microsoft.com/office/drawing/2014/main" id="{6CC04C48-A950-4235-A828-7CEEDF344662}"/>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67" name="TextBox 1">
          <a:extLst>
            <a:ext uri="{FF2B5EF4-FFF2-40B4-BE49-F238E27FC236}">
              <a16:creationId xmlns:a16="http://schemas.microsoft.com/office/drawing/2014/main" id="{DEBA4BF3-CFAB-48DB-B16B-E768B2E9C599}"/>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68" name="TextBox 74">
          <a:extLst>
            <a:ext uri="{FF2B5EF4-FFF2-40B4-BE49-F238E27FC236}">
              <a16:creationId xmlns:a16="http://schemas.microsoft.com/office/drawing/2014/main" id="{DCBCD8BB-6957-4757-B081-FF7A0DDE0FB7}"/>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69" name="TextBox 75">
          <a:extLst>
            <a:ext uri="{FF2B5EF4-FFF2-40B4-BE49-F238E27FC236}">
              <a16:creationId xmlns:a16="http://schemas.microsoft.com/office/drawing/2014/main" id="{80C15B76-89DE-43F5-875A-52FE0AD883BF}"/>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70" name="TextBox 1">
          <a:extLst>
            <a:ext uri="{FF2B5EF4-FFF2-40B4-BE49-F238E27FC236}">
              <a16:creationId xmlns:a16="http://schemas.microsoft.com/office/drawing/2014/main" id="{DEBCEF2C-A4BA-46E9-9B93-4AB8C5A99CF4}"/>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71" name="TextBox 74">
          <a:extLst>
            <a:ext uri="{FF2B5EF4-FFF2-40B4-BE49-F238E27FC236}">
              <a16:creationId xmlns:a16="http://schemas.microsoft.com/office/drawing/2014/main" id="{C3FEB065-DAB5-41D8-8E31-B2877168EC5A}"/>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72" name="TextBox 75">
          <a:extLst>
            <a:ext uri="{FF2B5EF4-FFF2-40B4-BE49-F238E27FC236}">
              <a16:creationId xmlns:a16="http://schemas.microsoft.com/office/drawing/2014/main" id="{6974CE6B-10DB-44C5-BFA0-B203BECFCB23}"/>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73" name="TextBox 1">
          <a:extLst>
            <a:ext uri="{FF2B5EF4-FFF2-40B4-BE49-F238E27FC236}">
              <a16:creationId xmlns:a16="http://schemas.microsoft.com/office/drawing/2014/main" id="{D8DBD4CD-28D3-46D0-A0C4-D8DA3A3FB43D}"/>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74" name="TextBox 74">
          <a:extLst>
            <a:ext uri="{FF2B5EF4-FFF2-40B4-BE49-F238E27FC236}">
              <a16:creationId xmlns:a16="http://schemas.microsoft.com/office/drawing/2014/main" id="{949589F2-701D-4F02-A5BD-B0F42B5D9292}"/>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1226</xdr:row>
      <xdr:rowOff>0</xdr:rowOff>
    </xdr:from>
    <xdr:ext cx="184731" cy="264560"/>
    <xdr:sp macro="" textlink="">
      <xdr:nvSpPr>
        <xdr:cNvPr id="4675" name="TextBox 75">
          <a:extLst>
            <a:ext uri="{FF2B5EF4-FFF2-40B4-BE49-F238E27FC236}">
              <a16:creationId xmlns:a16="http://schemas.microsoft.com/office/drawing/2014/main" id="{BC584B27-83EE-417A-9ADA-5EDAE081E730}"/>
            </a:ext>
          </a:extLst>
        </xdr:cNvPr>
        <xdr:cNvSpPr txBox="1"/>
      </xdr:nvSpPr>
      <xdr:spPr>
        <a:xfrm>
          <a:off x="4111003"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1226</xdr:row>
      <xdr:rowOff>0</xdr:rowOff>
    </xdr:from>
    <xdr:ext cx="184731" cy="264560"/>
    <xdr:sp macro="" textlink="">
      <xdr:nvSpPr>
        <xdr:cNvPr id="4676" name="TextBox 73">
          <a:extLst>
            <a:ext uri="{FF2B5EF4-FFF2-40B4-BE49-F238E27FC236}">
              <a16:creationId xmlns:a16="http://schemas.microsoft.com/office/drawing/2014/main" id="{5142ED6D-5EA2-4E71-B93B-D170A7803AE1}"/>
            </a:ext>
          </a:extLst>
        </xdr:cNvPr>
        <xdr:cNvSpPr txBox="1"/>
      </xdr:nvSpPr>
      <xdr:spPr>
        <a:xfrm>
          <a:off x="3987178" y="79737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677" name="TextBox 1">
          <a:extLst>
            <a:ext uri="{FF2B5EF4-FFF2-40B4-BE49-F238E27FC236}">
              <a16:creationId xmlns:a16="http://schemas.microsoft.com/office/drawing/2014/main" id="{7B830EC1-AB57-4812-BE4E-DFBEE49425D8}"/>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678" name="TextBox 74">
          <a:extLst>
            <a:ext uri="{FF2B5EF4-FFF2-40B4-BE49-F238E27FC236}">
              <a16:creationId xmlns:a16="http://schemas.microsoft.com/office/drawing/2014/main" id="{6018F689-09EF-4D8E-B435-67321F1620D0}"/>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1224</xdr:row>
      <xdr:rowOff>0</xdr:rowOff>
    </xdr:from>
    <xdr:ext cx="184731" cy="264560"/>
    <xdr:sp macro="" textlink="">
      <xdr:nvSpPr>
        <xdr:cNvPr id="4679" name="TextBox 75">
          <a:extLst>
            <a:ext uri="{FF2B5EF4-FFF2-40B4-BE49-F238E27FC236}">
              <a16:creationId xmlns:a16="http://schemas.microsoft.com/office/drawing/2014/main" id="{ABA6E389-6672-45FE-BB11-B5C8841770C3}"/>
            </a:ext>
          </a:extLst>
        </xdr:cNvPr>
        <xdr:cNvSpPr txBox="1"/>
      </xdr:nvSpPr>
      <xdr:spPr>
        <a:xfrm>
          <a:off x="4111003"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1224</xdr:row>
      <xdr:rowOff>0</xdr:rowOff>
    </xdr:from>
    <xdr:ext cx="184731" cy="264560"/>
    <xdr:sp macro="" textlink="">
      <xdr:nvSpPr>
        <xdr:cNvPr id="4680" name="TextBox 73">
          <a:extLst>
            <a:ext uri="{FF2B5EF4-FFF2-40B4-BE49-F238E27FC236}">
              <a16:creationId xmlns:a16="http://schemas.microsoft.com/office/drawing/2014/main" id="{1D1F6A2A-C159-40EF-ABD2-889CB9508BBE}"/>
            </a:ext>
          </a:extLst>
        </xdr:cNvPr>
        <xdr:cNvSpPr txBox="1"/>
      </xdr:nvSpPr>
      <xdr:spPr>
        <a:xfrm>
          <a:off x="3987178" y="796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81" name="TextBox 1">
          <a:extLst>
            <a:ext uri="{FF2B5EF4-FFF2-40B4-BE49-F238E27FC236}">
              <a16:creationId xmlns:a16="http://schemas.microsoft.com/office/drawing/2014/main" id="{8C70846A-25BE-4715-AB4A-5C9DAD194D8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82" name="TextBox 74">
          <a:extLst>
            <a:ext uri="{FF2B5EF4-FFF2-40B4-BE49-F238E27FC236}">
              <a16:creationId xmlns:a16="http://schemas.microsoft.com/office/drawing/2014/main" id="{34347CFA-4915-4704-889B-881533D0D8D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83" name="TextBox 75">
          <a:extLst>
            <a:ext uri="{FF2B5EF4-FFF2-40B4-BE49-F238E27FC236}">
              <a16:creationId xmlns:a16="http://schemas.microsoft.com/office/drawing/2014/main" id="{8DB932E1-7177-4F6B-B211-66EFCD4C1A17}"/>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84" name="TextBox 1">
          <a:extLst>
            <a:ext uri="{FF2B5EF4-FFF2-40B4-BE49-F238E27FC236}">
              <a16:creationId xmlns:a16="http://schemas.microsoft.com/office/drawing/2014/main" id="{5D87A47A-600B-4A1D-A254-93FFF60E26E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85" name="TextBox 74">
          <a:extLst>
            <a:ext uri="{FF2B5EF4-FFF2-40B4-BE49-F238E27FC236}">
              <a16:creationId xmlns:a16="http://schemas.microsoft.com/office/drawing/2014/main" id="{39A68975-53A5-4F43-B257-C9318130D139}"/>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86" name="TextBox 75">
          <a:extLst>
            <a:ext uri="{FF2B5EF4-FFF2-40B4-BE49-F238E27FC236}">
              <a16:creationId xmlns:a16="http://schemas.microsoft.com/office/drawing/2014/main" id="{08EBDBCA-9609-4428-A03D-C1EB34D9228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87" name="TextBox 1">
          <a:extLst>
            <a:ext uri="{FF2B5EF4-FFF2-40B4-BE49-F238E27FC236}">
              <a16:creationId xmlns:a16="http://schemas.microsoft.com/office/drawing/2014/main" id="{0AA83A5E-4C17-48F3-AC47-758487C078BA}"/>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88" name="TextBox 74">
          <a:extLst>
            <a:ext uri="{FF2B5EF4-FFF2-40B4-BE49-F238E27FC236}">
              <a16:creationId xmlns:a16="http://schemas.microsoft.com/office/drawing/2014/main" id="{99096489-6C62-45ED-8BC7-F43C1BC0AC5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89" name="TextBox 75">
          <a:extLst>
            <a:ext uri="{FF2B5EF4-FFF2-40B4-BE49-F238E27FC236}">
              <a16:creationId xmlns:a16="http://schemas.microsoft.com/office/drawing/2014/main" id="{8417B42F-3321-4F89-97FE-3DF528DF4CD7}"/>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90" name="TextBox 1">
          <a:extLst>
            <a:ext uri="{FF2B5EF4-FFF2-40B4-BE49-F238E27FC236}">
              <a16:creationId xmlns:a16="http://schemas.microsoft.com/office/drawing/2014/main" id="{4C405DDE-FCA2-41B8-8505-1D3A268BA05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91" name="TextBox 74">
          <a:extLst>
            <a:ext uri="{FF2B5EF4-FFF2-40B4-BE49-F238E27FC236}">
              <a16:creationId xmlns:a16="http://schemas.microsoft.com/office/drawing/2014/main" id="{4577352C-AC0C-414A-A522-15A40661601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92" name="TextBox 75">
          <a:extLst>
            <a:ext uri="{FF2B5EF4-FFF2-40B4-BE49-F238E27FC236}">
              <a16:creationId xmlns:a16="http://schemas.microsoft.com/office/drawing/2014/main" id="{6C227C2F-74E6-468C-8862-B645EA959C7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93" name="TextBox 1">
          <a:extLst>
            <a:ext uri="{FF2B5EF4-FFF2-40B4-BE49-F238E27FC236}">
              <a16:creationId xmlns:a16="http://schemas.microsoft.com/office/drawing/2014/main" id="{01999C49-60A8-465E-A812-3DA76EE1E5A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94" name="TextBox 74">
          <a:extLst>
            <a:ext uri="{FF2B5EF4-FFF2-40B4-BE49-F238E27FC236}">
              <a16:creationId xmlns:a16="http://schemas.microsoft.com/office/drawing/2014/main" id="{0E506294-09C8-4991-BA1F-F92E59D6D5B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95" name="TextBox 75">
          <a:extLst>
            <a:ext uri="{FF2B5EF4-FFF2-40B4-BE49-F238E27FC236}">
              <a16:creationId xmlns:a16="http://schemas.microsoft.com/office/drawing/2014/main" id="{D58492D7-40FE-4425-B15C-125744850320}"/>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96" name="TextBox 1">
          <a:extLst>
            <a:ext uri="{FF2B5EF4-FFF2-40B4-BE49-F238E27FC236}">
              <a16:creationId xmlns:a16="http://schemas.microsoft.com/office/drawing/2014/main" id="{87B02358-979D-4F98-8D6F-37CEC320728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97" name="TextBox 74">
          <a:extLst>
            <a:ext uri="{FF2B5EF4-FFF2-40B4-BE49-F238E27FC236}">
              <a16:creationId xmlns:a16="http://schemas.microsoft.com/office/drawing/2014/main" id="{866D6F52-0432-42B3-89EB-9154BA6223D7}"/>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698" name="TextBox 75">
          <a:extLst>
            <a:ext uri="{FF2B5EF4-FFF2-40B4-BE49-F238E27FC236}">
              <a16:creationId xmlns:a16="http://schemas.microsoft.com/office/drawing/2014/main" id="{8920C1C3-C12B-4492-98F3-24549712C300}"/>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699" name="TextBox 1">
          <a:extLst>
            <a:ext uri="{FF2B5EF4-FFF2-40B4-BE49-F238E27FC236}">
              <a16:creationId xmlns:a16="http://schemas.microsoft.com/office/drawing/2014/main" id="{56B8F442-CEF4-4761-B552-B3FBD61F568E}"/>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00" name="TextBox 73">
          <a:extLst>
            <a:ext uri="{FF2B5EF4-FFF2-40B4-BE49-F238E27FC236}">
              <a16:creationId xmlns:a16="http://schemas.microsoft.com/office/drawing/2014/main" id="{0CB56A08-9D2B-4FA1-8D2F-699886A862D4}"/>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01" name="TextBox 74">
          <a:extLst>
            <a:ext uri="{FF2B5EF4-FFF2-40B4-BE49-F238E27FC236}">
              <a16:creationId xmlns:a16="http://schemas.microsoft.com/office/drawing/2014/main" id="{001A2141-1778-4F86-8D06-B3B96B74317E}"/>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02" name="TextBox 75">
          <a:extLst>
            <a:ext uri="{FF2B5EF4-FFF2-40B4-BE49-F238E27FC236}">
              <a16:creationId xmlns:a16="http://schemas.microsoft.com/office/drawing/2014/main" id="{16AA5099-E9E0-4E6A-ACCF-D8B02DE529A0}"/>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03" name="TextBox 1">
          <a:extLst>
            <a:ext uri="{FF2B5EF4-FFF2-40B4-BE49-F238E27FC236}">
              <a16:creationId xmlns:a16="http://schemas.microsoft.com/office/drawing/2014/main" id="{D989F698-3A9A-481F-A9D5-17D82C4E9C16}"/>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04" name="TextBox 74">
          <a:extLst>
            <a:ext uri="{FF2B5EF4-FFF2-40B4-BE49-F238E27FC236}">
              <a16:creationId xmlns:a16="http://schemas.microsoft.com/office/drawing/2014/main" id="{207D1618-0121-4559-AD00-2EF432A878EC}"/>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05" name="TextBox 75">
          <a:extLst>
            <a:ext uri="{FF2B5EF4-FFF2-40B4-BE49-F238E27FC236}">
              <a16:creationId xmlns:a16="http://schemas.microsoft.com/office/drawing/2014/main" id="{D0CFD281-68A0-40F1-8E9A-CF337B652AFC}"/>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06" name="TextBox 1">
          <a:extLst>
            <a:ext uri="{FF2B5EF4-FFF2-40B4-BE49-F238E27FC236}">
              <a16:creationId xmlns:a16="http://schemas.microsoft.com/office/drawing/2014/main" id="{F7B8FB5E-4969-4CF2-87A5-2D53A6E91549}"/>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07" name="TextBox 74">
          <a:extLst>
            <a:ext uri="{FF2B5EF4-FFF2-40B4-BE49-F238E27FC236}">
              <a16:creationId xmlns:a16="http://schemas.microsoft.com/office/drawing/2014/main" id="{6F007F6D-78EC-4AE8-BF4F-3498A4A5CE36}"/>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08" name="TextBox 75">
          <a:extLst>
            <a:ext uri="{FF2B5EF4-FFF2-40B4-BE49-F238E27FC236}">
              <a16:creationId xmlns:a16="http://schemas.microsoft.com/office/drawing/2014/main" id="{BB4FDB5C-3F7D-4357-A2E8-0E53D078EB36}"/>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09" name="TextBox 1">
          <a:extLst>
            <a:ext uri="{FF2B5EF4-FFF2-40B4-BE49-F238E27FC236}">
              <a16:creationId xmlns:a16="http://schemas.microsoft.com/office/drawing/2014/main" id="{0E3CF0EC-28FA-4A4A-8FD7-106DFE9C9BC7}"/>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10" name="TextBox 74">
          <a:extLst>
            <a:ext uri="{FF2B5EF4-FFF2-40B4-BE49-F238E27FC236}">
              <a16:creationId xmlns:a16="http://schemas.microsoft.com/office/drawing/2014/main" id="{8472A4BA-5CA6-484C-A60D-50FFEDE161E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11" name="TextBox 75">
          <a:extLst>
            <a:ext uri="{FF2B5EF4-FFF2-40B4-BE49-F238E27FC236}">
              <a16:creationId xmlns:a16="http://schemas.microsoft.com/office/drawing/2014/main" id="{EB8AD846-9406-474F-9099-88B74A9710B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12" name="TextBox 1">
          <a:extLst>
            <a:ext uri="{FF2B5EF4-FFF2-40B4-BE49-F238E27FC236}">
              <a16:creationId xmlns:a16="http://schemas.microsoft.com/office/drawing/2014/main" id="{9D8A3BCE-D69A-4E30-A3EB-028DD4B0CB6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13" name="TextBox 74">
          <a:extLst>
            <a:ext uri="{FF2B5EF4-FFF2-40B4-BE49-F238E27FC236}">
              <a16:creationId xmlns:a16="http://schemas.microsoft.com/office/drawing/2014/main" id="{BFEFCBA0-7EBC-4E0A-A6F9-6534FC9C4702}"/>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14" name="TextBox 75">
          <a:extLst>
            <a:ext uri="{FF2B5EF4-FFF2-40B4-BE49-F238E27FC236}">
              <a16:creationId xmlns:a16="http://schemas.microsoft.com/office/drawing/2014/main" id="{A946617A-BB41-49AF-A9AF-8649FACF840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15" name="TextBox 1">
          <a:extLst>
            <a:ext uri="{FF2B5EF4-FFF2-40B4-BE49-F238E27FC236}">
              <a16:creationId xmlns:a16="http://schemas.microsoft.com/office/drawing/2014/main" id="{F51E683E-18A2-422B-8C2E-C728A03E411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16" name="TextBox 74">
          <a:extLst>
            <a:ext uri="{FF2B5EF4-FFF2-40B4-BE49-F238E27FC236}">
              <a16:creationId xmlns:a16="http://schemas.microsoft.com/office/drawing/2014/main" id="{26E24E12-77EC-42A8-9586-FF278869F9B7}"/>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17" name="TextBox 75">
          <a:extLst>
            <a:ext uri="{FF2B5EF4-FFF2-40B4-BE49-F238E27FC236}">
              <a16:creationId xmlns:a16="http://schemas.microsoft.com/office/drawing/2014/main" id="{114B391C-B5B6-4E90-8E55-364851174E6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18" name="TextBox 1">
          <a:extLst>
            <a:ext uri="{FF2B5EF4-FFF2-40B4-BE49-F238E27FC236}">
              <a16:creationId xmlns:a16="http://schemas.microsoft.com/office/drawing/2014/main" id="{70649C93-08EF-4C42-9747-F6EF089F0684}"/>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19" name="TextBox 74">
          <a:extLst>
            <a:ext uri="{FF2B5EF4-FFF2-40B4-BE49-F238E27FC236}">
              <a16:creationId xmlns:a16="http://schemas.microsoft.com/office/drawing/2014/main" id="{660E3C36-12B3-4F01-8C6A-8406CAEE00EF}"/>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20" name="TextBox 75">
          <a:extLst>
            <a:ext uri="{FF2B5EF4-FFF2-40B4-BE49-F238E27FC236}">
              <a16:creationId xmlns:a16="http://schemas.microsoft.com/office/drawing/2014/main" id="{CB9D5134-CD38-46AB-98C5-DEF0A1C87B7E}"/>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21" name="TextBox 1">
          <a:extLst>
            <a:ext uri="{FF2B5EF4-FFF2-40B4-BE49-F238E27FC236}">
              <a16:creationId xmlns:a16="http://schemas.microsoft.com/office/drawing/2014/main" id="{FC894081-7149-4030-ABC1-C887EE9BBC69}"/>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22" name="TextBox 74">
          <a:extLst>
            <a:ext uri="{FF2B5EF4-FFF2-40B4-BE49-F238E27FC236}">
              <a16:creationId xmlns:a16="http://schemas.microsoft.com/office/drawing/2014/main" id="{E251B7D4-4085-4A78-872E-70DCE47BC0CB}"/>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23" name="TextBox 75">
          <a:extLst>
            <a:ext uri="{FF2B5EF4-FFF2-40B4-BE49-F238E27FC236}">
              <a16:creationId xmlns:a16="http://schemas.microsoft.com/office/drawing/2014/main" id="{46D94950-BBF5-4CC1-AAB6-E499DC2732D6}"/>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24" name="TextBox 1">
          <a:extLst>
            <a:ext uri="{FF2B5EF4-FFF2-40B4-BE49-F238E27FC236}">
              <a16:creationId xmlns:a16="http://schemas.microsoft.com/office/drawing/2014/main" id="{52759D08-0737-4C7F-852B-8F1BDAABC0C6}"/>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25" name="TextBox 74">
          <a:extLst>
            <a:ext uri="{FF2B5EF4-FFF2-40B4-BE49-F238E27FC236}">
              <a16:creationId xmlns:a16="http://schemas.microsoft.com/office/drawing/2014/main" id="{1BC776BD-A721-40DD-8F83-21B10A98C4F6}"/>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26" name="TextBox 75">
          <a:extLst>
            <a:ext uri="{FF2B5EF4-FFF2-40B4-BE49-F238E27FC236}">
              <a16:creationId xmlns:a16="http://schemas.microsoft.com/office/drawing/2014/main" id="{22A03501-8D09-40CF-AE9A-C2766E228C91}"/>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27" name="TextBox 1">
          <a:extLst>
            <a:ext uri="{FF2B5EF4-FFF2-40B4-BE49-F238E27FC236}">
              <a16:creationId xmlns:a16="http://schemas.microsoft.com/office/drawing/2014/main" id="{F24A19D4-A8EE-468D-B294-B9116DD86D3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28" name="TextBox 74">
          <a:extLst>
            <a:ext uri="{FF2B5EF4-FFF2-40B4-BE49-F238E27FC236}">
              <a16:creationId xmlns:a16="http://schemas.microsoft.com/office/drawing/2014/main" id="{EC8D198A-C350-49AC-A3C1-D2BD119D09CE}"/>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29" name="TextBox 75">
          <a:extLst>
            <a:ext uri="{FF2B5EF4-FFF2-40B4-BE49-F238E27FC236}">
              <a16:creationId xmlns:a16="http://schemas.microsoft.com/office/drawing/2014/main" id="{888EF2EA-208E-44F1-A116-18744740BAB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30" name="TextBox 73">
          <a:extLst>
            <a:ext uri="{FF2B5EF4-FFF2-40B4-BE49-F238E27FC236}">
              <a16:creationId xmlns:a16="http://schemas.microsoft.com/office/drawing/2014/main" id="{321A1A9A-0AA5-45E0-9BB3-6B30E44E0AEA}"/>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31" name="TextBox 1">
          <a:extLst>
            <a:ext uri="{FF2B5EF4-FFF2-40B4-BE49-F238E27FC236}">
              <a16:creationId xmlns:a16="http://schemas.microsoft.com/office/drawing/2014/main" id="{2CF4DBCE-A6EA-47FB-821C-65114FD165C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32" name="TextBox 74">
          <a:extLst>
            <a:ext uri="{FF2B5EF4-FFF2-40B4-BE49-F238E27FC236}">
              <a16:creationId xmlns:a16="http://schemas.microsoft.com/office/drawing/2014/main" id="{109BF782-9672-4F75-B02E-53BED897EC62}"/>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33" name="TextBox 75">
          <a:extLst>
            <a:ext uri="{FF2B5EF4-FFF2-40B4-BE49-F238E27FC236}">
              <a16:creationId xmlns:a16="http://schemas.microsoft.com/office/drawing/2014/main" id="{6E28C10E-645C-45E5-8DAF-95F3CD6D5FC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34" name="TextBox 1">
          <a:extLst>
            <a:ext uri="{FF2B5EF4-FFF2-40B4-BE49-F238E27FC236}">
              <a16:creationId xmlns:a16="http://schemas.microsoft.com/office/drawing/2014/main" id="{2F6EFA45-9068-4620-BB05-EF9C9650A922}"/>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35" name="TextBox 74">
          <a:extLst>
            <a:ext uri="{FF2B5EF4-FFF2-40B4-BE49-F238E27FC236}">
              <a16:creationId xmlns:a16="http://schemas.microsoft.com/office/drawing/2014/main" id="{0F9FEBC6-8EAF-4A12-ABD8-7A237C5C262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36" name="TextBox 75">
          <a:extLst>
            <a:ext uri="{FF2B5EF4-FFF2-40B4-BE49-F238E27FC236}">
              <a16:creationId xmlns:a16="http://schemas.microsoft.com/office/drawing/2014/main" id="{B0DF11D7-9497-4486-8D82-4056FBA1C04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37" name="TextBox 1">
          <a:extLst>
            <a:ext uri="{FF2B5EF4-FFF2-40B4-BE49-F238E27FC236}">
              <a16:creationId xmlns:a16="http://schemas.microsoft.com/office/drawing/2014/main" id="{E000DA28-6D2E-45AA-ADA6-98106B363EE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38" name="TextBox 74">
          <a:extLst>
            <a:ext uri="{FF2B5EF4-FFF2-40B4-BE49-F238E27FC236}">
              <a16:creationId xmlns:a16="http://schemas.microsoft.com/office/drawing/2014/main" id="{31B48025-B845-475E-A5D2-189AC220DD5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39" name="TextBox 75">
          <a:extLst>
            <a:ext uri="{FF2B5EF4-FFF2-40B4-BE49-F238E27FC236}">
              <a16:creationId xmlns:a16="http://schemas.microsoft.com/office/drawing/2014/main" id="{1F779C27-B85C-415D-8878-41C093F63AA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40" name="TextBox 1">
          <a:extLst>
            <a:ext uri="{FF2B5EF4-FFF2-40B4-BE49-F238E27FC236}">
              <a16:creationId xmlns:a16="http://schemas.microsoft.com/office/drawing/2014/main" id="{C4315324-8823-4A4C-A4F9-F361AE07B45F}"/>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41" name="TextBox 74">
          <a:extLst>
            <a:ext uri="{FF2B5EF4-FFF2-40B4-BE49-F238E27FC236}">
              <a16:creationId xmlns:a16="http://schemas.microsoft.com/office/drawing/2014/main" id="{A5B9200C-D4C5-4C2A-945E-6F7FE5B63F83}"/>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42" name="TextBox 75">
          <a:extLst>
            <a:ext uri="{FF2B5EF4-FFF2-40B4-BE49-F238E27FC236}">
              <a16:creationId xmlns:a16="http://schemas.microsoft.com/office/drawing/2014/main" id="{A544719B-6FF9-4D22-884A-A90B2369B82E}"/>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43" name="TextBox 1">
          <a:extLst>
            <a:ext uri="{FF2B5EF4-FFF2-40B4-BE49-F238E27FC236}">
              <a16:creationId xmlns:a16="http://schemas.microsoft.com/office/drawing/2014/main" id="{F4783692-2F7E-40D2-A14E-B9F5E0A74371}"/>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44" name="TextBox 74">
          <a:extLst>
            <a:ext uri="{FF2B5EF4-FFF2-40B4-BE49-F238E27FC236}">
              <a16:creationId xmlns:a16="http://schemas.microsoft.com/office/drawing/2014/main" id="{BF055745-485D-4DD3-A55B-6D2EE062ECE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45" name="TextBox 75">
          <a:extLst>
            <a:ext uri="{FF2B5EF4-FFF2-40B4-BE49-F238E27FC236}">
              <a16:creationId xmlns:a16="http://schemas.microsoft.com/office/drawing/2014/main" id="{8D428AB8-3031-4936-8214-09B8A956F1C0}"/>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46" name="TextBox 1">
          <a:extLst>
            <a:ext uri="{FF2B5EF4-FFF2-40B4-BE49-F238E27FC236}">
              <a16:creationId xmlns:a16="http://schemas.microsoft.com/office/drawing/2014/main" id="{C3B15368-3382-4A67-B01B-372F5134711B}"/>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47" name="TextBox 74">
          <a:extLst>
            <a:ext uri="{FF2B5EF4-FFF2-40B4-BE49-F238E27FC236}">
              <a16:creationId xmlns:a16="http://schemas.microsoft.com/office/drawing/2014/main" id="{71B0B224-999F-445E-827F-66B78F3B3905}"/>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48" name="TextBox 75">
          <a:extLst>
            <a:ext uri="{FF2B5EF4-FFF2-40B4-BE49-F238E27FC236}">
              <a16:creationId xmlns:a16="http://schemas.microsoft.com/office/drawing/2014/main" id="{C9C1E348-00E9-4038-BCD2-39190FB561C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49" name="TextBox 1">
          <a:extLst>
            <a:ext uri="{FF2B5EF4-FFF2-40B4-BE49-F238E27FC236}">
              <a16:creationId xmlns:a16="http://schemas.microsoft.com/office/drawing/2014/main" id="{202F8FE8-5ADD-4453-9157-83515C85AA9A}"/>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50" name="TextBox 74">
          <a:extLst>
            <a:ext uri="{FF2B5EF4-FFF2-40B4-BE49-F238E27FC236}">
              <a16:creationId xmlns:a16="http://schemas.microsoft.com/office/drawing/2014/main" id="{6FF93D59-F53D-4DDE-BB85-122EBF98A73E}"/>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51" name="TextBox 75">
          <a:extLst>
            <a:ext uri="{FF2B5EF4-FFF2-40B4-BE49-F238E27FC236}">
              <a16:creationId xmlns:a16="http://schemas.microsoft.com/office/drawing/2014/main" id="{EB75B45C-303C-4CBE-93DD-D51D78276247}"/>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52" name="TextBox 73">
          <a:extLst>
            <a:ext uri="{FF2B5EF4-FFF2-40B4-BE49-F238E27FC236}">
              <a16:creationId xmlns:a16="http://schemas.microsoft.com/office/drawing/2014/main" id="{10E1E8B8-82B9-43CD-98D5-89FC6C8D7ABA}"/>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53" name="TextBox 1">
          <a:extLst>
            <a:ext uri="{FF2B5EF4-FFF2-40B4-BE49-F238E27FC236}">
              <a16:creationId xmlns:a16="http://schemas.microsoft.com/office/drawing/2014/main" id="{B1BAD554-13B9-4FAC-BD67-FDE667FB439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54" name="TextBox 74">
          <a:extLst>
            <a:ext uri="{FF2B5EF4-FFF2-40B4-BE49-F238E27FC236}">
              <a16:creationId xmlns:a16="http://schemas.microsoft.com/office/drawing/2014/main" id="{97A32C07-C105-42D3-B408-60EFAF707654}"/>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55" name="TextBox 75">
          <a:extLst>
            <a:ext uri="{FF2B5EF4-FFF2-40B4-BE49-F238E27FC236}">
              <a16:creationId xmlns:a16="http://schemas.microsoft.com/office/drawing/2014/main" id="{F71F1DD1-12F1-4572-83FD-914F18A0FDD4}"/>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56" name="TextBox 1">
          <a:extLst>
            <a:ext uri="{FF2B5EF4-FFF2-40B4-BE49-F238E27FC236}">
              <a16:creationId xmlns:a16="http://schemas.microsoft.com/office/drawing/2014/main" id="{8AE5DD7F-5FE4-47D1-ACB0-9236DB32691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57" name="TextBox 74">
          <a:extLst>
            <a:ext uri="{FF2B5EF4-FFF2-40B4-BE49-F238E27FC236}">
              <a16:creationId xmlns:a16="http://schemas.microsoft.com/office/drawing/2014/main" id="{6DD080AF-8EA5-4A1C-B8CC-42A243B28A4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58" name="TextBox 75">
          <a:extLst>
            <a:ext uri="{FF2B5EF4-FFF2-40B4-BE49-F238E27FC236}">
              <a16:creationId xmlns:a16="http://schemas.microsoft.com/office/drawing/2014/main" id="{44CD06D7-E6B0-49FB-AAF9-C6E26928B7E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59" name="TextBox 1">
          <a:extLst>
            <a:ext uri="{FF2B5EF4-FFF2-40B4-BE49-F238E27FC236}">
              <a16:creationId xmlns:a16="http://schemas.microsoft.com/office/drawing/2014/main" id="{04C5854B-ED4D-44DC-81FD-5124BF7CB7F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60" name="TextBox 74">
          <a:extLst>
            <a:ext uri="{FF2B5EF4-FFF2-40B4-BE49-F238E27FC236}">
              <a16:creationId xmlns:a16="http://schemas.microsoft.com/office/drawing/2014/main" id="{0FE2A9B1-4C1E-4A5A-A985-E284D377103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61" name="TextBox 75">
          <a:extLst>
            <a:ext uri="{FF2B5EF4-FFF2-40B4-BE49-F238E27FC236}">
              <a16:creationId xmlns:a16="http://schemas.microsoft.com/office/drawing/2014/main" id="{00E0D949-1FBB-4EA2-9D79-027C6A404DC9}"/>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62" name="TextBox 1">
          <a:extLst>
            <a:ext uri="{FF2B5EF4-FFF2-40B4-BE49-F238E27FC236}">
              <a16:creationId xmlns:a16="http://schemas.microsoft.com/office/drawing/2014/main" id="{22A9A0AD-122E-497D-A1B6-D6402C74E144}"/>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63" name="TextBox 74">
          <a:extLst>
            <a:ext uri="{FF2B5EF4-FFF2-40B4-BE49-F238E27FC236}">
              <a16:creationId xmlns:a16="http://schemas.microsoft.com/office/drawing/2014/main" id="{1583AE15-8389-41B2-B274-83AF7AA5457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64" name="TextBox 75">
          <a:extLst>
            <a:ext uri="{FF2B5EF4-FFF2-40B4-BE49-F238E27FC236}">
              <a16:creationId xmlns:a16="http://schemas.microsoft.com/office/drawing/2014/main" id="{CED34778-4B72-44F0-8E06-8D43ACD47AF0}"/>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65" name="TextBox 1">
          <a:extLst>
            <a:ext uri="{FF2B5EF4-FFF2-40B4-BE49-F238E27FC236}">
              <a16:creationId xmlns:a16="http://schemas.microsoft.com/office/drawing/2014/main" id="{0B567156-6293-480C-B65F-7F24D8281F3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66" name="TextBox 74">
          <a:extLst>
            <a:ext uri="{FF2B5EF4-FFF2-40B4-BE49-F238E27FC236}">
              <a16:creationId xmlns:a16="http://schemas.microsoft.com/office/drawing/2014/main" id="{0EB82D82-364E-4038-922B-76D075923BB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67" name="TextBox 75">
          <a:extLst>
            <a:ext uri="{FF2B5EF4-FFF2-40B4-BE49-F238E27FC236}">
              <a16:creationId xmlns:a16="http://schemas.microsoft.com/office/drawing/2014/main" id="{F9AA59B0-77E3-43F2-A6BE-45782E63D590}"/>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68" name="TextBox 1">
          <a:extLst>
            <a:ext uri="{FF2B5EF4-FFF2-40B4-BE49-F238E27FC236}">
              <a16:creationId xmlns:a16="http://schemas.microsoft.com/office/drawing/2014/main" id="{57B4B668-8920-4E2C-86CA-7CDA72131AB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69" name="TextBox 74">
          <a:extLst>
            <a:ext uri="{FF2B5EF4-FFF2-40B4-BE49-F238E27FC236}">
              <a16:creationId xmlns:a16="http://schemas.microsoft.com/office/drawing/2014/main" id="{2C6421E5-8173-469B-B343-BC1277B30660}"/>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70" name="TextBox 75">
          <a:extLst>
            <a:ext uri="{FF2B5EF4-FFF2-40B4-BE49-F238E27FC236}">
              <a16:creationId xmlns:a16="http://schemas.microsoft.com/office/drawing/2014/main" id="{A7D4C250-0096-4A5A-BDB2-A8BFF3939052}"/>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71" name="TextBox 1">
          <a:extLst>
            <a:ext uri="{FF2B5EF4-FFF2-40B4-BE49-F238E27FC236}">
              <a16:creationId xmlns:a16="http://schemas.microsoft.com/office/drawing/2014/main" id="{AB338441-186B-4521-BF38-4DE3D899AC49}"/>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72" name="TextBox 73">
          <a:extLst>
            <a:ext uri="{FF2B5EF4-FFF2-40B4-BE49-F238E27FC236}">
              <a16:creationId xmlns:a16="http://schemas.microsoft.com/office/drawing/2014/main" id="{138ED7D1-A498-4083-B66D-66C1046C37D0}"/>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73" name="TextBox 74">
          <a:extLst>
            <a:ext uri="{FF2B5EF4-FFF2-40B4-BE49-F238E27FC236}">
              <a16:creationId xmlns:a16="http://schemas.microsoft.com/office/drawing/2014/main" id="{DFA37948-DBAE-4D1B-9BC2-C587F83D4D7A}"/>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74" name="TextBox 75">
          <a:extLst>
            <a:ext uri="{FF2B5EF4-FFF2-40B4-BE49-F238E27FC236}">
              <a16:creationId xmlns:a16="http://schemas.microsoft.com/office/drawing/2014/main" id="{40B057C7-2982-492E-94A5-CEF47F5157D6}"/>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75" name="TextBox 1">
          <a:extLst>
            <a:ext uri="{FF2B5EF4-FFF2-40B4-BE49-F238E27FC236}">
              <a16:creationId xmlns:a16="http://schemas.microsoft.com/office/drawing/2014/main" id="{B89D0556-4069-4351-8D5E-E65BFA0562E9}"/>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76" name="TextBox 74">
          <a:extLst>
            <a:ext uri="{FF2B5EF4-FFF2-40B4-BE49-F238E27FC236}">
              <a16:creationId xmlns:a16="http://schemas.microsoft.com/office/drawing/2014/main" id="{7E518606-3EE0-48D0-929B-3CCB05D9724E}"/>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77" name="TextBox 75">
          <a:extLst>
            <a:ext uri="{FF2B5EF4-FFF2-40B4-BE49-F238E27FC236}">
              <a16:creationId xmlns:a16="http://schemas.microsoft.com/office/drawing/2014/main" id="{101180B8-ED20-4073-A5EC-7AAE1877160C}"/>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78" name="TextBox 1">
          <a:extLst>
            <a:ext uri="{FF2B5EF4-FFF2-40B4-BE49-F238E27FC236}">
              <a16:creationId xmlns:a16="http://schemas.microsoft.com/office/drawing/2014/main" id="{9299C7AF-8FEA-46BF-BDB4-7FB0087522DD}"/>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79" name="TextBox 74">
          <a:extLst>
            <a:ext uri="{FF2B5EF4-FFF2-40B4-BE49-F238E27FC236}">
              <a16:creationId xmlns:a16="http://schemas.microsoft.com/office/drawing/2014/main" id="{0717643C-F69D-41EA-9DC7-08F331F5E06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80" name="TextBox 75">
          <a:extLst>
            <a:ext uri="{FF2B5EF4-FFF2-40B4-BE49-F238E27FC236}">
              <a16:creationId xmlns:a16="http://schemas.microsoft.com/office/drawing/2014/main" id="{B5A98978-5D19-49E4-B4EF-62C899D37427}"/>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81" name="TextBox 1">
          <a:extLst>
            <a:ext uri="{FF2B5EF4-FFF2-40B4-BE49-F238E27FC236}">
              <a16:creationId xmlns:a16="http://schemas.microsoft.com/office/drawing/2014/main" id="{96AD7819-0FA7-4264-BAEF-98BBD54ADCCE}"/>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82" name="TextBox 74">
          <a:extLst>
            <a:ext uri="{FF2B5EF4-FFF2-40B4-BE49-F238E27FC236}">
              <a16:creationId xmlns:a16="http://schemas.microsoft.com/office/drawing/2014/main" id="{262C8AFD-1555-438C-B416-2D067077835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83" name="TextBox 75">
          <a:extLst>
            <a:ext uri="{FF2B5EF4-FFF2-40B4-BE49-F238E27FC236}">
              <a16:creationId xmlns:a16="http://schemas.microsoft.com/office/drawing/2014/main" id="{EE675719-9EFC-41FB-94CD-FA59BEB7BCC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84" name="TextBox 1">
          <a:extLst>
            <a:ext uri="{FF2B5EF4-FFF2-40B4-BE49-F238E27FC236}">
              <a16:creationId xmlns:a16="http://schemas.microsoft.com/office/drawing/2014/main" id="{D913614A-4ED2-49C5-910C-54A3D57A76B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85" name="TextBox 74">
          <a:extLst>
            <a:ext uri="{FF2B5EF4-FFF2-40B4-BE49-F238E27FC236}">
              <a16:creationId xmlns:a16="http://schemas.microsoft.com/office/drawing/2014/main" id="{2413E788-EE52-4056-805E-66B76FF9B969}"/>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86" name="TextBox 75">
          <a:extLst>
            <a:ext uri="{FF2B5EF4-FFF2-40B4-BE49-F238E27FC236}">
              <a16:creationId xmlns:a16="http://schemas.microsoft.com/office/drawing/2014/main" id="{C5D53290-992D-4FA7-AF7F-3B65AAF1D366}"/>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87" name="TextBox 1">
          <a:extLst>
            <a:ext uri="{FF2B5EF4-FFF2-40B4-BE49-F238E27FC236}">
              <a16:creationId xmlns:a16="http://schemas.microsoft.com/office/drawing/2014/main" id="{1E20E742-1889-4A35-9612-8DCDE62D6A6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88" name="TextBox 74">
          <a:extLst>
            <a:ext uri="{FF2B5EF4-FFF2-40B4-BE49-F238E27FC236}">
              <a16:creationId xmlns:a16="http://schemas.microsoft.com/office/drawing/2014/main" id="{AF48CC63-F2FB-4FE4-80BA-FAB59A466E14}"/>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89" name="TextBox 75">
          <a:extLst>
            <a:ext uri="{FF2B5EF4-FFF2-40B4-BE49-F238E27FC236}">
              <a16:creationId xmlns:a16="http://schemas.microsoft.com/office/drawing/2014/main" id="{702D5106-60A2-4EEC-9669-CB12DDD2BB70}"/>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90" name="TextBox 1">
          <a:extLst>
            <a:ext uri="{FF2B5EF4-FFF2-40B4-BE49-F238E27FC236}">
              <a16:creationId xmlns:a16="http://schemas.microsoft.com/office/drawing/2014/main" id="{C5F87759-D1D9-454B-BE8C-4F831D4A8ACE}"/>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91" name="TextBox 74">
          <a:extLst>
            <a:ext uri="{FF2B5EF4-FFF2-40B4-BE49-F238E27FC236}">
              <a16:creationId xmlns:a16="http://schemas.microsoft.com/office/drawing/2014/main" id="{15918863-E6F0-48E5-9696-88EF01221141}"/>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92" name="TextBox 75">
          <a:extLst>
            <a:ext uri="{FF2B5EF4-FFF2-40B4-BE49-F238E27FC236}">
              <a16:creationId xmlns:a16="http://schemas.microsoft.com/office/drawing/2014/main" id="{D03DE546-7886-4263-A2B6-840A9F3E2AF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93" name="TextBox 1">
          <a:extLst>
            <a:ext uri="{FF2B5EF4-FFF2-40B4-BE49-F238E27FC236}">
              <a16:creationId xmlns:a16="http://schemas.microsoft.com/office/drawing/2014/main" id="{8FD6A0F3-A2AC-46DF-932C-9A01EE99E257}"/>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94" name="TextBox 74">
          <a:extLst>
            <a:ext uri="{FF2B5EF4-FFF2-40B4-BE49-F238E27FC236}">
              <a16:creationId xmlns:a16="http://schemas.microsoft.com/office/drawing/2014/main" id="{E43C3775-36B6-4CF8-B532-B75B61C10627}"/>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95" name="TextBox 75">
          <a:extLst>
            <a:ext uri="{FF2B5EF4-FFF2-40B4-BE49-F238E27FC236}">
              <a16:creationId xmlns:a16="http://schemas.microsoft.com/office/drawing/2014/main" id="{042A0D9B-CB37-41C0-A40C-9C7F64ED2615}"/>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96" name="TextBox 1">
          <a:extLst>
            <a:ext uri="{FF2B5EF4-FFF2-40B4-BE49-F238E27FC236}">
              <a16:creationId xmlns:a16="http://schemas.microsoft.com/office/drawing/2014/main" id="{BF246A5A-B92B-438F-87FC-FFAE7467596A}"/>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97" name="TextBox 74">
          <a:extLst>
            <a:ext uri="{FF2B5EF4-FFF2-40B4-BE49-F238E27FC236}">
              <a16:creationId xmlns:a16="http://schemas.microsoft.com/office/drawing/2014/main" id="{812E93B8-EB9C-4878-89F3-06F098D60BBC}"/>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798" name="TextBox 75">
          <a:extLst>
            <a:ext uri="{FF2B5EF4-FFF2-40B4-BE49-F238E27FC236}">
              <a16:creationId xmlns:a16="http://schemas.microsoft.com/office/drawing/2014/main" id="{5D138FF6-342E-4513-95B2-461AE87FDA7A}"/>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799" name="TextBox 1">
          <a:extLst>
            <a:ext uri="{FF2B5EF4-FFF2-40B4-BE49-F238E27FC236}">
              <a16:creationId xmlns:a16="http://schemas.microsoft.com/office/drawing/2014/main" id="{26DC7606-6476-4D89-8D02-1CCB768B6CA4}"/>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00" name="TextBox 74">
          <a:extLst>
            <a:ext uri="{FF2B5EF4-FFF2-40B4-BE49-F238E27FC236}">
              <a16:creationId xmlns:a16="http://schemas.microsoft.com/office/drawing/2014/main" id="{0200D3E6-3BB3-4B79-94B1-32A1A83CB4BA}"/>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01" name="TextBox 75">
          <a:extLst>
            <a:ext uri="{FF2B5EF4-FFF2-40B4-BE49-F238E27FC236}">
              <a16:creationId xmlns:a16="http://schemas.microsoft.com/office/drawing/2014/main" id="{DF01CB81-F3BE-445C-8B55-67606099E0BC}"/>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02" name="TextBox 73">
          <a:extLst>
            <a:ext uri="{FF2B5EF4-FFF2-40B4-BE49-F238E27FC236}">
              <a16:creationId xmlns:a16="http://schemas.microsoft.com/office/drawing/2014/main" id="{C41B1EA6-9276-4630-94D3-75900C446D25}"/>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03" name="TextBox 1">
          <a:extLst>
            <a:ext uri="{FF2B5EF4-FFF2-40B4-BE49-F238E27FC236}">
              <a16:creationId xmlns:a16="http://schemas.microsoft.com/office/drawing/2014/main" id="{5F73C6C4-3CE6-44F9-9A33-97C77B21AF8E}"/>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04" name="TextBox 74">
          <a:extLst>
            <a:ext uri="{FF2B5EF4-FFF2-40B4-BE49-F238E27FC236}">
              <a16:creationId xmlns:a16="http://schemas.microsoft.com/office/drawing/2014/main" id="{C2D35E07-666F-46A3-9CC6-E6AEC6153947}"/>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05" name="TextBox 75">
          <a:extLst>
            <a:ext uri="{FF2B5EF4-FFF2-40B4-BE49-F238E27FC236}">
              <a16:creationId xmlns:a16="http://schemas.microsoft.com/office/drawing/2014/main" id="{C53359BB-4BAA-4238-9F7A-961304B8BFA1}"/>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06" name="TextBox 1">
          <a:extLst>
            <a:ext uri="{FF2B5EF4-FFF2-40B4-BE49-F238E27FC236}">
              <a16:creationId xmlns:a16="http://schemas.microsoft.com/office/drawing/2014/main" id="{EC418896-B5BD-4E98-B8BE-8C0591AC9E5A}"/>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07" name="TextBox 74">
          <a:extLst>
            <a:ext uri="{FF2B5EF4-FFF2-40B4-BE49-F238E27FC236}">
              <a16:creationId xmlns:a16="http://schemas.microsoft.com/office/drawing/2014/main" id="{C49BA5EF-2E75-4193-8DF1-E98FA3197F2F}"/>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08" name="TextBox 75">
          <a:extLst>
            <a:ext uri="{FF2B5EF4-FFF2-40B4-BE49-F238E27FC236}">
              <a16:creationId xmlns:a16="http://schemas.microsoft.com/office/drawing/2014/main" id="{C442C9B1-C3E4-40EC-889E-9E5BABA97D69}"/>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09" name="TextBox 1">
          <a:extLst>
            <a:ext uri="{FF2B5EF4-FFF2-40B4-BE49-F238E27FC236}">
              <a16:creationId xmlns:a16="http://schemas.microsoft.com/office/drawing/2014/main" id="{619C419A-9623-4D86-B527-1E8B3BAC41C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10" name="TextBox 74">
          <a:extLst>
            <a:ext uri="{FF2B5EF4-FFF2-40B4-BE49-F238E27FC236}">
              <a16:creationId xmlns:a16="http://schemas.microsoft.com/office/drawing/2014/main" id="{5466DBF5-D0EC-493E-B17B-036E063846E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11" name="TextBox 75">
          <a:extLst>
            <a:ext uri="{FF2B5EF4-FFF2-40B4-BE49-F238E27FC236}">
              <a16:creationId xmlns:a16="http://schemas.microsoft.com/office/drawing/2014/main" id="{9C87B3E8-3372-4A32-947D-E3CB8D21FC8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12" name="TextBox 1">
          <a:extLst>
            <a:ext uri="{FF2B5EF4-FFF2-40B4-BE49-F238E27FC236}">
              <a16:creationId xmlns:a16="http://schemas.microsoft.com/office/drawing/2014/main" id="{A9633450-92BF-4EE9-B4AB-5D2C42CCCF83}"/>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13" name="TextBox 74">
          <a:extLst>
            <a:ext uri="{FF2B5EF4-FFF2-40B4-BE49-F238E27FC236}">
              <a16:creationId xmlns:a16="http://schemas.microsoft.com/office/drawing/2014/main" id="{914D063E-7F69-4243-9DA3-20D54939D04A}"/>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14" name="TextBox 75">
          <a:extLst>
            <a:ext uri="{FF2B5EF4-FFF2-40B4-BE49-F238E27FC236}">
              <a16:creationId xmlns:a16="http://schemas.microsoft.com/office/drawing/2014/main" id="{92610721-6359-4F86-8BF7-0AA42D39AE60}"/>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15" name="TextBox 1">
          <a:extLst>
            <a:ext uri="{FF2B5EF4-FFF2-40B4-BE49-F238E27FC236}">
              <a16:creationId xmlns:a16="http://schemas.microsoft.com/office/drawing/2014/main" id="{6D29AE56-A1BB-4C3B-9F39-B106ACC9DF38}"/>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16" name="TextBox 74">
          <a:extLst>
            <a:ext uri="{FF2B5EF4-FFF2-40B4-BE49-F238E27FC236}">
              <a16:creationId xmlns:a16="http://schemas.microsoft.com/office/drawing/2014/main" id="{37BF6AD6-3CB5-452E-8C38-616484F4A07B}"/>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17" name="TextBox 75">
          <a:extLst>
            <a:ext uri="{FF2B5EF4-FFF2-40B4-BE49-F238E27FC236}">
              <a16:creationId xmlns:a16="http://schemas.microsoft.com/office/drawing/2014/main" id="{C48FEA6E-2D93-4D21-B6BC-1F145086ED6A}"/>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18" name="TextBox 1">
          <a:extLst>
            <a:ext uri="{FF2B5EF4-FFF2-40B4-BE49-F238E27FC236}">
              <a16:creationId xmlns:a16="http://schemas.microsoft.com/office/drawing/2014/main" id="{C4992113-6921-4F54-9B5E-E6E3AE806484}"/>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19" name="TextBox 73">
          <a:extLst>
            <a:ext uri="{FF2B5EF4-FFF2-40B4-BE49-F238E27FC236}">
              <a16:creationId xmlns:a16="http://schemas.microsoft.com/office/drawing/2014/main" id="{41301C48-D8AB-4CB2-806D-AE723AAF3ED4}"/>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20" name="TextBox 74">
          <a:extLst>
            <a:ext uri="{FF2B5EF4-FFF2-40B4-BE49-F238E27FC236}">
              <a16:creationId xmlns:a16="http://schemas.microsoft.com/office/drawing/2014/main" id="{0B4D700D-B1CD-41AE-A48C-C130C936056B}"/>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21" name="TextBox 75">
          <a:extLst>
            <a:ext uri="{FF2B5EF4-FFF2-40B4-BE49-F238E27FC236}">
              <a16:creationId xmlns:a16="http://schemas.microsoft.com/office/drawing/2014/main" id="{94A78630-F7DC-4306-ADE9-F97FA9830B3F}"/>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22" name="TextBox 1">
          <a:extLst>
            <a:ext uri="{FF2B5EF4-FFF2-40B4-BE49-F238E27FC236}">
              <a16:creationId xmlns:a16="http://schemas.microsoft.com/office/drawing/2014/main" id="{2143B63B-4578-426C-AF12-35BB95EE3AA3}"/>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23" name="TextBox 74">
          <a:extLst>
            <a:ext uri="{FF2B5EF4-FFF2-40B4-BE49-F238E27FC236}">
              <a16:creationId xmlns:a16="http://schemas.microsoft.com/office/drawing/2014/main" id="{D2EAA662-19A8-4379-9272-EC442DC9442D}"/>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24" name="TextBox 75">
          <a:extLst>
            <a:ext uri="{FF2B5EF4-FFF2-40B4-BE49-F238E27FC236}">
              <a16:creationId xmlns:a16="http://schemas.microsoft.com/office/drawing/2014/main" id="{FBB655E2-3830-44FF-8041-E6510D4D8C88}"/>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25" name="TextBox 1">
          <a:extLst>
            <a:ext uri="{FF2B5EF4-FFF2-40B4-BE49-F238E27FC236}">
              <a16:creationId xmlns:a16="http://schemas.microsoft.com/office/drawing/2014/main" id="{06BAE548-C7EA-40BA-987B-4F213A7364B0}"/>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26" name="TextBox 74">
          <a:extLst>
            <a:ext uri="{FF2B5EF4-FFF2-40B4-BE49-F238E27FC236}">
              <a16:creationId xmlns:a16="http://schemas.microsoft.com/office/drawing/2014/main" id="{FA144B8B-BC51-482E-B8AB-24FFD5CCB70F}"/>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27" name="TextBox 75">
          <a:extLst>
            <a:ext uri="{FF2B5EF4-FFF2-40B4-BE49-F238E27FC236}">
              <a16:creationId xmlns:a16="http://schemas.microsoft.com/office/drawing/2014/main" id="{71C38086-B75B-4C0A-B3EA-E6331C1D92C3}"/>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28" name="TextBox 1">
          <a:extLst>
            <a:ext uri="{FF2B5EF4-FFF2-40B4-BE49-F238E27FC236}">
              <a16:creationId xmlns:a16="http://schemas.microsoft.com/office/drawing/2014/main" id="{2E094026-71D0-456E-A5F1-DE35E3F92C40}"/>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29" name="TextBox 74">
          <a:extLst>
            <a:ext uri="{FF2B5EF4-FFF2-40B4-BE49-F238E27FC236}">
              <a16:creationId xmlns:a16="http://schemas.microsoft.com/office/drawing/2014/main" id="{458ACA5F-8F8D-42FE-B544-5AF1C1C3D41D}"/>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1232</xdr:row>
      <xdr:rowOff>0</xdr:rowOff>
    </xdr:from>
    <xdr:ext cx="184731" cy="264560"/>
    <xdr:sp macro="" textlink="">
      <xdr:nvSpPr>
        <xdr:cNvPr id="4830" name="TextBox 75">
          <a:extLst>
            <a:ext uri="{FF2B5EF4-FFF2-40B4-BE49-F238E27FC236}">
              <a16:creationId xmlns:a16="http://schemas.microsoft.com/office/drawing/2014/main" id="{C2FD017E-9E69-4414-9A92-C8A6F21D6E44}"/>
            </a:ext>
          </a:extLst>
        </xdr:cNvPr>
        <xdr:cNvSpPr txBox="1"/>
      </xdr:nvSpPr>
      <xdr:spPr>
        <a:xfrm>
          <a:off x="4111003"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1232</xdr:row>
      <xdr:rowOff>0</xdr:rowOff>
    </xdr:from>
    <xdr:ext cx="184731" cy="264560"/>
    <xdr:sp macro="" textlink="">
      <xdr:nvSpPr>
        <xdr:cNvPr id="4831" name="TextBox 73">
          <a:extLst>
            <a:ext uri="{FF2B5EF4-FFF2-40B4-BE49-F238E27FC236}">
              <a16:creationId xmlns:a16="http://schemas.microsoft.com/office/drawing/2014/main" id="{F5B3AF28-7416-44FF-BA76-F39B32B3AABB}"/>
            </a:ext>
          </a:extLst>
        </xdr:cNvPr>
        <xdr:cNvSpPr txBox="1"/>
      </xdr:nvSpPr>
      <xdr:spPr>
        <a:xfrm>
          <a:off x="3987178" y="800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64560"/>
    <xdr:sp macro="" textlink="">
      <xdr:nvSpPr>
        <xdr:cNvPr id="4832" name="TextBox 1">
          <a:extLst>
            <a:ext uri="{FF2B5EF4-FFF2-40B4-BE49-F238E27FC236}">
              <a16:creationId xmlns:a16="http://schemas.microsoft.com/office/drawing/2014/main" id="{A8E84EFF-8EA7-4E27-9D3C-960295036038}"/>
            </a:ext>
          </a:extLst>
        </xdr:cNvPr>
        <xdr:cNvSpPr txBox="1"/>
      </xdr:nvSpPr>
      <xdr:spPr>
        <a:xfrm>
          <a:off x="3543300"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64560"/>
    <xdr:sp macro="" textlink="">
      <xdr:nvSpPr>
        <xdr:cNvPr id="4833" name="TextBox 3">
          <a:extLst>
            <a:ext uri="{FF2B5EF4-FFF2-40B4-BE49-F238E27FC236}">
              <a16:creationId xmlns:a16="http://schemas.microsoft.com/office/drawing/2014/main" id="{8699C4FD-43A1-4183-8F68-8980B5C3C79A}"/>
            </a:ext>
          </a:extLst>
        </xdr:cNvPr>
        <xdr:cNvSpPr txBox="1"/>
      </xdr:nvSpPr>
      <xdr:spPr>
        <a:xfrm>
          <a:off x="3543300"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64560"/>
    <xdr:sp macro="" textlink="">
      <xdr:nvSpPr>
        <xdr:cNvPr id="4834" name="TextBox 4">
          <a:extLst>
            <a:ext uri="{FF2B5EF4-FFF2-40B4-BE49-F238E27FC236}">
              <a16:creationId xmlns:a16="http://schemas.microsoft.com/office/drawing/2014/main" id="{B5BA0D8D-050C-4957-9455-BC9529821433}"/>
            </a:ext>
          </a:extLst>
        </xdr:cNvPr>
        <xdr:cNvSpPr txBox="1"/>
      </xdr:nvSpPr>
      <xdr:spPr>
        <a:xfrm>
          <a:off x="3543300"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73683"/>
    <xdr:sp macro="" textlink="">
      <xdr:nvSpPr>
        <xdr:cNvPr id="4835" name="TextBox 1">
          <a:extLst>
            <a:ext uri="{FF2B5EF4-FFF2-40B4-BE49-F238E27FC236}">
              <a16:creationId xmlns:a16="http://schemas.microsoft.com/office/drawing/2014/main" id="{B7F76E43-FD19-4548-A385-328C1E6522A0}"/>
            </a:ext>
          </a:extLst>
        </xdr:cNvPr>
        <xdr:cNvSpPr txBox="1"/>
      </xdr:nvSpPr>
      <xdr:spPr>
        <a:xfrm>
          <a:off x="3543300" y="8905494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73683"/>
    <xdr:sp macro="" textlink="">
      <xdr:nvSpPr>
        <xdr:cNvPr id="4836" name="TextBox 3">
          <a:extLst>
            <a:ext uri="{FF2B5EF4-FFF2-40B4-BE49-F238E27FC236}">
              <a16:creationId xmlns:a16="http://schemas.microsoft.com/office/drawing/2014/main" id="{D4C52D50-C91E-4D3E-A31E-A8F2F084691E}"/>
            </a:ext>
          </a:extLst>
        </xdr:cNvPr>
        <xdr:cNvSpPr txBox="1"/>
      </xdr:nvSpPr>
      <xdr:spPr>
        <a:xfrm>
          <a:off x="3543300" y="8905494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1496</xdr:row>
      <xdr:rowOff>0</xdr:rowOff>
    </xdr:from>
    <xdr:ext cx="184731" cy="273683"/>
    <xdr:sp macro="" textlink="">
      <xdr:nvSpPr>
        <xdr:cNvPr id="4837" name="TextBox 4">
          <a:extLst>
            <a:ext uri="{FF2B5EF4-FFF2-40B4-BE49-F238E27FC236}">
              <a16:creationId xmlns:a16="http://schemas.microsoft.com/office/drawing/2014/main" id="{522CC257-7777-44AF-AE0D-5F2318406C71}"/>
            </a:ext>
          </a:extLst>
        </xdr:cNvPr>
        <xdr:cNvSpPr txBox="1"/>
      </xdr:nvSpPr>
      <xdr:spPr>
        <a:xfrm>
          <a:off x="3543300" y="8905494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38" name="TextBox 1">
          <a:extLst>
            <a:ext uri="{FF2B5EF4-FFF2-40B4-BE49-F238E27FC236}">
              <a16:creationId xmlns:a16="http://schemas.microsoft.com/office/drawing/2014/main" id="{9E4224CE-D04D-493A-A50C-B59671E86C13}"/>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39" name="TextBox 74">
          <a:extLst>
            <a:ext uri="{FF2B5EF4-FFF2-40B4-BE49-F238E27FC236}">
              <a16:creationId xmlns:a16="http://schemas.microsoft.com/office/drawing/2014/main" id="{69404040-D95A-4A9B-B410-51EF608817F6}"/>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40" name="TextBox 75">
          <a:extLst>
            <a:ext uri="{FF2B5EF4-FFF2-40B4-BE49-F238E27FC236}">
              <a16:creationId xmlns:a16="http://schemas.microsoft.com/office/drawing/2014/main" id="{ED47E791-97F0-46C6-87CF-FE4FEC206CC4}"/>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41" name="TextBox 1">
          <a:extLst>
            <a:ext uri="{FF2B5EF4-FFF2-40B4-BE49-F238E27FC236}">
              <a16:creationId xmlns:a16="http://schemas.microsoft.com/office/drawing/2014/main" id="{BF04FCA6-3DE5-403D-A707-03896BC9F5AB}"/>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42" name="TextBox 74">
          <a:extLst>
            <a:ext uri="{FF2B5EF4-FFF2-40B4-BE49-F238E27FC236}">
              <a16:creationId xmlns:a16="http://schemas.microsoft.com/office/drawing/2014/main" id="{B346E4F7-4694-4F44-96A1-85BA94E5AD86}"/>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43" name="TextBox 75">
          <a:extLst>
            <a:ext uri="{FF2B5EF4-FFF2-40B4-BE49-F238E27FC236}">
              <a16:creationId xmlns:a16="http://schemas.microsoft.com/office/drawing/2014/main" id="{38014560-9E24-4F52-8124-B59FBEB4341E}"/>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44" name="TextBox 1">
          <a:extLst>
            <a:ext uri="{FF2B5EF4-FFF2-40B4-BE49-F238E27FC236}">
              <a16:creationId xmlns:a16="http://schemas.microsoft.com/office/drawing/2014/main" id="{9261AA36-F535-4A21-8438-7419A556FF94}"/>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45" name="TextBox 74">
          <a:extLst>
            <a:ext uri="{FF2B5EF4-FFF2-40B4-BE49-F238E27FC236}">
              <a16:creationId xmlns:a16="http://schemas.microsoft.com/office/drawing/2014/main" id="{7928B5AA-3F0A-478B-BACC-67DFEA4DE547}"/>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46" name="TextBox 75">
          <a:extLst>
            <a:ext uri="{FF2B5EF4-FFF2-40B4-BE49-F238E27FC236}">
              <a16:creationId xmlns:a16="http://schemas.microsoft.com/office/drawing/2014/main" id="{DF37A926-7798-4155-B15D-282AB92E9BC8}"/>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47" name="TextBox 1">
          <a:extLst>
            <a:ext uri="{FF2B5EF4-FFF2-40B4-BE49-F238E27FC236}">
              <a16:creationId xmlns:a16="http://schemas.microsoft.com/office/drawing/2014/main" id="{42D5C463-4B87-46D6-B705-57AF890BC1D9}"/>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48" name="TextBox 74">
          <a:extLst>
            <a:ext uri="{FF2B5EF4-FFF2-40B4-BE49-F238E27FC236}">
              <a16:creationId xmlns:a16="http://schemas.microsoft.com/office/drawing/2014/main" id="{29661283-5532-4BD1-AF5C-EC6515442B74}"/>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49" name="TextBox 75">
          <a:extLst>
            <a:ext uri="{FF2B5EF4-FFF2-40B4-BE49-F238E27FC236}">
              <a16:creationId xmlns:a16="http://schemas.microsoft.com/office/drawing/2014/main" id="{5E95B808-B29C-4558-B5C1-5C0686DD4166}"/>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50" name="TextBox 1">
          <a:extLst>
            <a:ext uri="{FF2B5EF4-FFF2-40B4-BE49-F238E27FC236}">
              <a16:creationId xmlns:a16="http://schemas.microsoft.com/office/drawing/2014/main" id="{87E56B1D-601E-480F-B5AE-5C5FF30515E2}"/>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51" name="TextBox 74">
          <a:extLst>
            <a:ext uri="{FF2B5EF4-FFF2-40B4-BE49-F238E27FC236}">
              <a16:creationId xmlns:a16="http://schemas.microsoft.com/office/drawing/2014/main" id="{E2C6F4A6-053E-44E3-9210-83388D68A1A2}"/>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52" name="TextBox 75">
          <a:extLst>
            <a:ext uri="{FF2B5EF4-FFF2-40B4-BE49-F238E27FC236}">
              <a16:creationId xmlns:a16="http://schemas.microsoft.com/office/drawing/2014/main" id="{A135D7B8-D8BC-4F7C-9401-BDFF6CE3721F}"/>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53" name="TextBox 1">
          <a:extLst>
            <a:ext uri="{FF2B5EF4-FFF2-40B4-BE49-F238E27FC236}">
              <a16:creationId xmlns:a16="http://schemas.microsoft.com/office/drawing/2014/main" id="{D1E24B2D-EE98-43A0-8892-A5CFFD0D05D5}"/>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54" name="TextBox 74">
          <a:extLst>
            <a:ext uri="{FF2B5EF4-FFF2-40B4-BE49-F238E27FC236}">
              <a16:creationId xmlns:a16="http://schemas.microsoft.com/office/drawing/2014/main" id="{16D66802-9FFC-45F2-A9A1-986590D3F5F2}"/>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55" name="TextBox 75">
          <a:extLst>
            <a:ext uri="{FF2B5EF4-FFF2-40B4-BE49-F238E27FC236}">
              <a16:creationId xmlns:a16="http://schemas.microsoft.com/office/drawing/2014/main" id="{A3687072-58B6-4C4C-8446-83576690EE01}"/>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56" name="TextBox 1">
          <a:extLst>
            <a:ext uri="{FF2B5EF4-FFF2-40B4-BE49-F238E27FC236}">
              <a16:creationId xmlns:a16="http://schemas.microsoft.com/office/drawing/2014/main" id="{E223C5D2-E0D9-40A1-84E3-EF04596F9AFF}"/>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57" name="TextBox 74">
          <a:extLst>
            <a:ext uri="{FF2B5EF4-FFF2-40B4-BE49-F238E27FC236}">
              <a16:creationId xmlns:a16="http://schemas.microsoft.com/office/drawing/2014/main" id="{B4A4D2A5-D5CD-4830-9170-EA155A73944B}"/>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58" name="TextBox 75">
          <a:extLst>
            <a:ext uri="{FF2B5EF4-FFF2-40B4-BE49-F238E27FC236}">
              <a16:creationId xmlns:a16="http://schemas.microsoft.com/office/drawing/2014/main" id="{AF075898-D457-4180-9569-F06E300410F4}"/>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59" name="TextBox 1">
          <a:extLst>
            <a:ext uri="{FF2B5EF4-FFF2-40B4-BE49-F238E27FC236}">
              <a16:creationId xmlns:a16="http://schemas.microsoft.com/office/drawing/2014/main" id="{163BE2E6-3905-447D-9BD4-7E123C01CDA7}"/>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60" name="TextBox 74">
          <a:extLst>
            <a:ext uri="{FF2B5EF4-FFF2-40B4-BE49-F238E27FC236}">
              <a16:creationId xmlns:a16="http://schemas.microsoft.com/office/drawing/2014/main" id="{40AFBB53-3592-4896-BAE8-853C9CE7CAF9}"/>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1496</xdr:row>
      <xdr:rowOff>0</xdr:rowOff>
    </xdr:from>
    <xdr:ext cx="184731" cy="264560"/>
    <xdr:sp macro="" textlink="">
      <xdr:nvSpPr>
        <xdr:cNvPr id="4861" name="TextBox 75">
          <a:extLst>
            <a:ext uri="{FF2B5EF4-FFF2-40B4-BE49-F238E27FC236}">
              <a16:creationId xmlns:a16="http://schemas.microsoft.com/office/drawing/2014/main" id="{8ACDBA51-534F-4D2D-9B3D-6831241817A0}"/>
            </a:ext>
          </a:extLst>
        </xdr:cNvPr>
        <xdr:cNvSpPr txBox="1"/>
      </xdr:nvSpPr>
      <xdr:spPr>
        <a:xfrm>
          <a:off x="4259273" y="890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62" name="TextBox 73">
          <a:extLst>
            <a:ext uri="{FF2B5EF4-FFF2-40B4-BE49-F238E27FC236}">
              <a16:creationId xmlns:a16="http://schemas.microsoft.com/office/drawing/2014/main" id="{D380A37A-0978-4969-8FFA-669A7E9A677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63" name="TextBox 73">
          <a:extLst>
            <a:ext uri="{FF2B5EF4-FFF2-40B4-BE49-F238E27FC236}">
              <a16:creationId xmlns:a16="http://schemas.microsoft.com/office/drawing/2014/main" id="{5E902321-0E94-4ADF-90DF-2A8BB91D636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64" name="TextBox 73">
          <a:extLst>
            <a:ext uri="{FF2B5EF4-FFF2-40B4-BE49-F238E27FC236}">
              <a16:creationId xmlns:a16="http://schemas.microsoft.com/office/drawing/2014/main" id="{719F6314-268D-468D-950E-E2D564E3311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65" name="TextBox 73">
          <a:extLst>
            <a:ext uri="{FF2B5EF4-FFF2-40B4-BE49-F238E27FC236}">
              <a16:creationId xmlns:a16="http://schemas.microsoft.com/office/drawing/2014/main" id="{A23A07D3-6484-4664-A649-E51523CA31E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66" name="TextBox 73">
          <a:extLst>
            <a:ext uri="{FF2B5EF4-FFF2-40B4-BE49-F238E27FC236}">
              <a16:creationId xmlns:a16="http://schemas.microsoft.com/office/drawing/2014/main" id="{97BD9CCF-C7CE-4872-B855-9BEE2D3245B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67" name="TextBox 73">
          <a:extLst>
            <a:ext uri="{FF2B5EF4-FFF2-40B4-BE49-F238E27FC236}">
              <a16:creationId xmlns:a16="http://schemas.microsoft.com/office/drawing/2014/main" id="{D9AAB15F-A5D3-4B33-91C8-53130517F8E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68" name="TextBox 73">
          <a:extLst>
            <a:ext uri="{FF2B5EF4-FFF2-40B4-BE49-F238E27FC236}">
              <a16:creationId xmlns:a16="http://schemas.microsoft.com/office/drawing/2014/main" id="{1A130632-4A61-48C0-99BA-116900B6690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69" name="TextBox 73">
          <a:extLst>
            <a:ext uri="{FF2B5EF4-FFF2-40B4-BE49-F238E27FC236}">
              <a16:creationId xmlns:a16="http://schemas.microsoft.com/office/drawing/2014/main" id="{BB58587E-5854-4A4E-9787-61F1FDEC95B7}"/>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70" name="TextBox 73">
          <a:extLst>
            <a:ext uri="{FF2B5EF4-FFF2-40B4-BE49-F238E27FC236}">
              <a16:creationId xmlns:a16="http://schemas.microsoft.com/office/drawing/2014/main" id="{A02B4470-5BD5-4B8B-8B8A-E3637078FC1C}"/>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71" name="TextBox 73">
          <a:extLst>
            <a:ext uri="{FF2B5EF4-FFF2-40B4-BE49-F238E27FC236}">
              <a16:creationId xmlns:a16="http://schemas.microsoft.com/office/drawing/2014/main" id="{005BF25A-049A-4066-9960-4F0E2556B04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72" name="TextBox 73">
          <a:extLst>
            <a:ext uri="{FF2B5EF4-FFF2-40B4-BE49-F238E27FC236}">
              <a16:creationId xmlns:a16="http://schemas.microsoft.com/office/drawing/2014/main" id="{B1CBDBA6-BF50-4238-9A8C-F0BA7D49554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73" name="TextBox 73">
          <a:extLst>
            <a:ext uri="{FF2B5EF4-FFF2-40B4-BE49-F238E27FC236}">
              <a16:creationId xmlns:a16="http://schemas.microsoft.com/office/drawing/2014/main" id="{11031886-1F3C-40EA-B470-77EC67383D4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74" name="TextBox 73">
          <a:extLst>
            <a:ext uri="{FF2B5EF4-FFF2-40B4-BE49-F238E27FC236}">
              <a16:creationId xmlns:a16="http://schemas.microsoft.com/office/drawing/2014/main" id="{22FFAAA5-057F-4E00-BCDD-6CDF4F2599F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75" name="TextBox 73">
          <a:extLst>
            <a:ext uri="{FF2B5EF4-FFF2-40B4-BE49-F238E27FC236}">
              <a16:creationId xmlns:a16="http://schemas.microsoft.com/office/drawing/2014/main" id="{16D95A28-5172-4E12-B4FB-569683A039A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76" name="TextBox 73">
          <a:extLst>
            <a:ext uri="{FF2B5EF4-FFF2-40B4-BE49-F238E27FC236}">
              <a16:creationId xmlns:a16="http://schemas.microsoft.com/office/drawing/2014/main" id="{6831EC45-0992-45A0-B04B-4FA680AEAD4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77" name="TextBox 73">
          <a:extLst>
            <a:ext uri="{FF2B5EF4-FFF2-40B4-BE49-F238E27FC236}">
              <a16:creationId xmlns:a16="http://schemas.microsoft.com/office/drawing/2014/main" id="{45271449-513A-4951-A6CC-B6FFFB534E4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78" name="TextBox 73">
          <a:extLst>
            <a:ext uri="{FF2B5EF4-FFF2-40B4-BE49-F238E27FC236}">
              <a16:creationId xmlns:a16="http://schemas.microsoft.com/office/drawing/2014/main" id="{28A3992A-BFAB-4E54-8BEA-FD141A64B3F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79" name="TextBox 73">
          <a:extLst>
            <a:ext uri="{FF2B5EF4-FFF2-40B4-BE49-F238E27FC236}">
              <a16:creationId xmlns:a16="http://schemas.microsoft.com/office/drawing/2014/main" id="{0BF3446C-B05C-4F75-8A09-D1BA169B2B5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80" name="TextBox 73">
          <a:extLst>
            <a:ext uri="{FF2B5EF4-FFF2-40B4-BE49-F238E27FC236}">
              <a16:creationId xmlns:a16="http://schemas.microsoft.com/office/drawing/2014/main" id="{C828BBAE-73F6-4A9B-8E0B-C564D4301B5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81" name="TextBox 73">
          <a:extLst>
            <a:ext uri="{FF2B5EF4-FFF2-40B4-BE49-F238E27FC236}">
              <a16:creationId xmlns:a16="http://schemas.microsoft.com/office/drawing/2014/main" id="{CCCCC688-FED8-4AE0-A680-D628F1DFC51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82" name="TextBox 73">
          <a:extLst>
            <a:ext uri="{FF2B5EF4-FFF2-40B4-BE49-F238E27FC236}">
              <a16:creationId xmlns:a16="http://schemas.microsoft.com/office/drawing/2014/main" id="{153A2D55-FF4F-40DF-A7A3-2C4E1754BC2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83" name="TextBox 73">
          <a:extLst>
            <a:ext uri="{FF2B5EF4-FFF2-40B4-BE49-F238E27FC236}">
              <a16:creationId xmlns:a16="http://schemas.microsoft.com/office/drawing/2014/main" id="{AC7458E4-68F2-4A7F-BD8D-019333B8B06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84" name="TextBox 73">
          <a:extLst>
            <a:ext uri="{FF2B5EF4-FFF2-40B4-BE49-F238E27FC236}">
              <a16:creationId xmlns:a16="http://schemas.microsoft.com/office/drawing/2014/main" id="{B0401069-2709-4757-92FD-99A06755AA0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85" name="TextBox 73">
          <a:extLst>
            <a:ext uri="{FF2B5EF4-FFF2-40B4-BE49-F238E27FC236}">
              <a16:creationId xmlns:a16="http://schemas.microsoft.com/office/drawing/2014/main" id="{FDD76FFF-DA8B-4A76-83E5-C5B57FBFEFA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86" name="TextBox 73">
          <a:extLst>
            <a:ext uri="{FF2B5EF4-FFF2-40B4-BE49-F238E27FC236}">
              <a16:creationId xmlns:a16="http://schemas.microsoft.com/office/drawing/2014/main" id="{69E3ECA0-9557-44DD-84DF-6D1E4323A53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87" name="TextBox 73">
          <a:extLst>
            <a:ext uri="{FF2B5EF4-FFF2-40B4-BE49-F238E27FC236}">
              <a16:creationId xmlns:a16="http://schemas.microsoft.com/office/drawing/2014/main" id="{2C624931-4E38-4ADB-9242-C0D0073A9A7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88" name="TextBox 73">
          <a:extLst>
            <a:ext uri="{FF2B5EF4-FFF2-40B4-BE49-F238E27FC236}">
              <a16:creationId xmlns:a16="http://schemas.microsoft.com/office/drawing/2014/main" id="{46A9D078-7B8C-4075-9323-DA31062C83A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89" name="TextBox 73">
          <a:extLst>
            <a:ext uri="{FF2B5EF4-FFF2-40B4-BE49-F238E27FC236}">
              <a16:creationId xmlns:a16="http://schemas.microsoft.com/office/drawing/2014/main" id="{ED91FF2A-C3EB-4C01-AC1F-A592B6DA055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90" name="TextBox 73">
          <a:extLst>
            <a:ext uri="{FF2B5EF4-FFF2-40B4-BE49-F238E27FC236}">
              <a16:creationId xmlns:a16="http://schemas.microsoft.com/office/drawing/2014/main" id="{355692E7-3592-4B99-B11D-24EFA2B9D0D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91" name="TextBox 73">
          <a:extLst>
            <a:ext uri="{FF2B5EF4-FFF2-40B4-BE49-F238E27FC236}">
              <a16:creationId xmlns:a16="http://schemas.microsoft.com/office/drawing/2014/main" id="{EB630F2F-E752-4A2A-A96F-DE99274DB0A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92" name="TextBox 73">
          <a:extLst>
            <a:ext uri="{FF2B5EF4-FFF2-40B4-BE49-F238E27FC236}">
              <a16:creationId xmlns:a16="http://schemas.microsoft.com/office/drawing/2014/main" id="{FA135961-0447-4DED-A467-9C64FE542E8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93" name="TextBox 73">
          <a:extLst>
            <a:ext uri="{FF2B5EF4-FFF2-40B4-BE49-F238E27FC236}">
              <a16:creationId xmlns:a16="http://schemas.microsoft.com/office/drawing/2014/main" id="{AA0EAB74-F396-4AB1-B35F-9542B747023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94" name="TextBox 73">
          <a:extLst>
            <a:ext uri="{FF2B5EF4-FFF2-40B4-BE49-F238E27FC236}">
              <a16:creationId xmlns:a16="http://schemas.microsoft.com/office/drawing/2014/main" id="{6FCCFFB5-B67F-4CD3-8AD9-4D5BE60841B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95" name="TextBox 73">
          <a:extLst>
            <a:ext uri="{FF2B5EF4-FFF2-40B4-BE49-F238E27FC236}">
              <a16:creationId xmlns:a16="http://schemas.microsoft.com/office/drawing/2014/main" id="{EE32A95B-DDE1-4CBB-B2CF-8A4E347F842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96" name="TextBox 73">
          <a:extLst>
            <a:ext uri="{FF2B5EF4-FFF2-40B4-BE49-F238E27FC236}">
              <a16:creationId xmlns:a16="http://schemas.microsoft.com/office/drawing/2014/main" id="{C92345CE-B832-405D-9707-6B742C86ED2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97" name="TextBox 73">
          <a:extLst>
            <a:ext uri="{FF2B5EF4-FFF2-40B4-BE49-F238E27FC236}">
              <a16:creationId xmlns:a16="http://schemas.microsoft.com/office/drawing/2014/main" id="{FBCD2055-86C4-44D6-A5D9-CF569FFCC55C}"/>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98" name="TextBox 73">
          <a:extLst>
            <a:ext uri="{FF2B5EF4-FFF2-40B4-BE49-F238E27FC236}">
              <a16:creationId xmlns:a16="http://schemas.microsoft.com/office/drawing/2014/main" id="{9ACCF137-C007-48EC-AEF4-4646A24E12E7}"/>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899" name="TextBox 73">
          <a:extLst>
            <a:ext uri="{FF2B5EF4-FFF2-40B4-BE49-F238E27FC236}">
              <a16:creationId xmlns:a16="http://schemas.microsoft.com/office/drawing/2014/main" id="{AB195579-EC72-4F62-9FD7-BC09D4E3873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00" name="TextBox 73">
          <a:extLst>
            <a:ext uri="{FF2B5EF4-FFF2-40B4-BE49-F238E27FC236}">
              <a16:creationId xmlns:a16="http://schemas.microsoft.com/office/drawing/2014/main" id="{73A9D6B7-784E-44CF-9384-3FDACBA7BEA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01" name="TextBox 73">
          <a:extLst>
            <a:ext uri="{FF2B5EF4-FFF2-40B4-BE49-F238E27FC236}">
              <a16:creationId xmlns:a16="http://schemas.microsoft.com/office/drawing/2014/main" id="{5FD1E795-ED49-4D09-B1C4-B6B0ACF524F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02" name="TextBox 73">
          <a:extLst>
            <a:ext uri="{FF2B5EF4-FFF2-40B4-BE49-F238E27FC236}">
              <a16:creationId xmlns:a16="http://schemas.microsoft.com/office/drawing/2014/main" id="{D40D1004-A4F6-44C9-AD1B-DA0049F4D6C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03" name="TextBox 73">
          <a:extLst>
            <a:ext uri="{FF2B5EF4-FFF2-40B4-BE49-F238E27FC236}">
              <a16:creationId xmlns:a16="http://schemas.microsoft.com/office/drawing/2014/main" id="{3CB997B8-EF8F-4D2B-95B6-30637143688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04" name="TextBox 73">
          <a:extLst>
            <a:ext uri="{FF2B5EF4-FFF2-40B4-BE49-F238E27FC236}">
              <a16:creationId xmlns:a16="http://schemas.microsoft.com/office/drawing/2014/main" id="{72586CE4-B6C9-4628-94C5-9079A9154D8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05" name="TextBox 73">
          <a:extLst>
            <a:ext uri="{FF2B5EF4-FFF2-40B4-BE49-F238E27FC236}">
              <a16:creationId xmlns:a16="http://schemas.microsoft.com/office/drawing/2014/main" id="{DAE68375-0010-4BF8-80D6-0C137A2935C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06" name="TextBox 73">
          <a:extLst>
            <a:ext uri="{FF2B5EF4-FFF2-40B4-BE49-F238E27FC236}">
              <a16:creationId xmlns:a16="http://schemas.microsoft.com/office/drawing/2014/main" id="{0434242B-29B2-4ABD-B16B-7DDAFD2F6A2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07" name="TextBox 73">
          <a:extLst>
            <a:ext uri="{FF2B5EF4-FFF2-40B4-BE49-F238E27FC236}">
              <a16:creationId xmlns:a16="http://schemas.microsoft.com/office/drawing/2014/main" id="{12CFF469-E515-4A54-84FD-F52818755EE8}"/>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08" name="TextBox 73">
          <a:extLst>
            <a:ext uri="{FF2B5EF4-FFF2-40B4-BE49-F238E27FC236}">
              <a16:creationId xmlns:a16="http://schemas.microsoft.com/office/drawing/2014/main" id="{0902FCFF-40B2-47CA-B955-154E7122FE0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09" name="TextBox 73">
          <a:extLst>
            <a:ext uri="{FF2B5EF4-FFF2-40B4-BE49-F238E27FC236}">
              <a16:creationId xmlns:a16="http://schemas.microsoft.com/office/drawing/2014/main" id="{96F2DEA3-540E-47E5-BE53-4D89BB49B78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10" name="TextBox 73">
          <a:extLst>
            <a:ext uri="{FF2B5EF4-FFF2-40B4-BE49-F238E27FC236}">
              <a16:creationId xmlns:a16="http://schemas.microsoft.com/office/drawing/2014/main" id="{FBEBEF47-721A-40CC-902F-95CF0FB7A33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11" name="TextBox 73">
          <a:extLst>
            <a:ext uri="{FF2B5EF4-FFF2-40B4-BE49-F238E27FC236}">
              <a16:creationId xmlns:a16="http://schemas.microsoft.com/office/drawing/2014/main" id="{DAFED5EA-4406-48FE-8031-E3D262972CA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12" name="TextBox 73">
          <a:extLst>
            <a:ext uri="{FF2B5EF4-FFF2-40B4-BE49-F238E27FC236}">
              <a16:creationId xmlns:a16="http://schemas.microsoft.com/office/drawing/2014/main" id="{72A3FEDD-1EF7-44F0-86BE-4A3E8DCBC85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13" name="TextBox 73">
          <a:extLst>
            <a:ext uri="{FF2B5EF4-FFF2-40B4-BE49-F238E27FC236}">
              <a16:creationId xmlns:a16="http://schemas.microsoft.com/office/drawing/2014/main" id="{BB9F748B-5F28-45A2-A996-3F4E1AFD527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14" name="TextBox 73">
          <a:extLst>
            <a:ext uri="{FF2B5EF4-FFF2-40B4-BE49-F238E27FC236}">
              <a16:creationId xmlns:a16="http://schemas.microsoft.com/office/drawing/2014/main" id="{212E8BFA-4B52-414B-862A-1C69344D8E9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15" name="TextBox 73">
          <a:extLst>
            <a:ext uri="{FF2B5EF4-FFF2-40B4-BE49-F238E27FC236}">
              <a16:creationId xmlns:a16="http://schemas.microsoft.com/office/drawing/2014/main" id="{FE64A0FF-B04D-425A-8387-BE5CA0B3D36E}"/>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16" name="TextBox 73">
          <a:extLst>
            <a:ext uri="{FF2B5EF4-FFF2-40B4-BE49-F238E27FC236}">
              <a16:creationId xmlns:a16="http://schemas.microsoft.com/office/drawing/2014/main" id="{1A538C25-7AEA-4FE2-AB72-E0573D18ADF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17" name="TextBox 73">
          <a:extLst>
            <a:ext uri="{FF2B5EF4-FFF2-40B4-BE49-F238E27FC236}">
              <a16:creationId xmlns:a16="http://schemas.microsoft.com/office/drawing/2014/main" id="{9795A061-14BD-40EC-A5E6-236168ECC3D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18" name="TextBox 73">
          <a:extLst>
            <a:ext uri="{FF2B5EF4-FFF2-40B4-BE49-F238E27FC236}">
              <a16:creationId xmlns:a16="http://schemas.microsoft.com/office/drawing/2014/main" id="{40DED808-A0C3-4E56-A361-6416EC9918B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19" name="TextBox 73">
          <a:extLst>
            <a:ext uri="{FF2B5EF4-FFF2-40B4-BE49-F238E27FC236}">
              <a16:creationId xmlns:a16="http://schemas.microsoft.com/office/drawing/2014/main" id="{5DE2EEA5-411F-43EA-BFFF-0B9617306DE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20" name="TextBox 73">
          <a:extLst>
            <a:ext uri="{FF2B5EF4-FFF2-40B4-BE49-F238E27FC236}">
              <a16:creationId xmlns:a16="http://schemas.microsoft.com/office/drawing/2014/main" id="{1956C664-EBA6-4AF9-B6B8-381D1747FB08}"/>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21" name="TextBox 73">
          <a:extLst>
            <a:ext uri="{FF2B5EF4-FFF2-40B4-BE49-F238E27FC236}">
              <a16:creationId xmlns:a16="http://schemas.microsoft.com/office/drawing/2014/main" id="{FCEBDA29-09B3-4851-B976-EA7C4E4056A6}"/>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22" name="TextBox 73">
          <a:extLst>
            <a:ext uri="{FF2B5EF4-FFF2-40B4-BE49-F238E27FC236}">
              <a16:creationId xmlns:a16="http://schemas.microsoft.com/office/drawing/2014/main" id="{AFF4AA2A-3FCB-43AF-9FE8-41CCFC2BEFC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23" name="TextBox 73">
          <a:extLst>
            <a:ext uri="{FF2B5EF4-FFF2-40B4-BE49-F238E27FC236}">
              <a16:creationId xmlns:a16="http://schemas.microsoft.com/office/drawing/2014/main" id="{B407D945-6097-426F-AAA5-036F70E09E7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24" name="TextBox 73">
          <a:extLst>
            <a:ext uri="{FF2B5EF4-FFF2-40B4-BE49-F238E27FC236}">
              <a16:creationId xmlns:a16="http://schemas.microsoft.com/office/drawing/2014/main" id="{5B878357-99E5-4E2A-AFDC-1748D3C6064C}"/>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25" name="TextBox 73">
          <a:extLst>
            <a:ext uri="{FF2B5EF4-FFF2-40B4-BE49-F238E27FC236}">
              <a16:creationId xmlns:a16="http://schemas.microsoft.com/office/drawing/2014/main" id="{4ED5037A-51CC-47AC-AB8F-AD443D96DFF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26" name="TextBox 73">
          <a:extLst>
            <a:ext uri="{FF2B5EF4-FFF2-40B4-BE49-F238E27FC236}">
              <a16:creationId xmlns:a16="http://schemas.microsoft.com/office/drawing/2014/main" id="{1400D014-4417-4179-B3B5-4E0FA5ED4EF0}"/>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27" name="TextBox 73">
          <a:extLst>
            <a:ext uri="{FF2B5EF4-FFF2-40B4-BE49-F238E27FC236}">
              <a16:creationId xmlns:a16="http://schemas.microsoft.com/office/drawing/2014/main" id="{556D7D53-F0D5-4975-BA84-16501DCE8E0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28" name="TextBox 73">
          <a:extLst>
            <a:ext uri="{FF2B5EF4-FFF2-40B4-BE49-F238E27FC236}">
              <a16:creationId xmlns:a16="http://schemas.microsoft.com/office/drawing/2014/main" id="{C93B2B0A-22FD-40DA-89C1-6F17B806393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29" name="TextBox 73">
          <a:extLst>
            <a:ext uri="{FF2B5EF4-FFF2-40B4-BE49-F238E27FC236}">
              <a16:creationId xmlns:a16="http://schemas.microsoft.com/office/drawing/2014/main" id="{E3B2AFB1-A66B-4ECE-8974-C143231866B8}"/>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30" name="TextBox 73">
          <a:extLst>
            <a:ext uri="{FF2B5EF4-FFF2-40B4-BE49-F238E27FC236}">
              <a16:creationId xmlns:a16="http://schemas.microsoft.com/office/drawing/2014/main" id="{675F865D-588E-43C1-9919-AE114A5C3F0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31" name="TextBox 73">
          <a:extLst>
            <a:ext uri="{FF2B5EF4-FFF2-40B4-BE49-F238E27FC236}">
              <a16:creationId xmlns:a16="http://schemas.microsoft.com/office/drawing/2014/main" id="{91C80063-02D3-4CDF-A08C-9B81BE04230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32" name="TextBox 73">
          <a:extLst>
            <a:ext uri="{FF2B5EF4-FFF2-40B4-BE49-F238E27FC236}">
              <a16:creationId xmlns:a16="http://schemas.microsoft.com/office/drawing/2014/main" id="{93520466-EA9A-4A1E-996D-0D32BE6FFFC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33" name="TextBox 73">
          <a:extLst>
            <a:ext uri="{FF2B5EF4-FFF2-40B4-BE49-F238E27FC236}">
              <a16:creationId xmlns:a16="http://schemas.microsoft.com/office/drawing/2014/main" id="{B4528231-08EE-4C0C-8B33-EAC45734825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34" name="TextBox 73">
          <a:extLst>
            <a:ext uri="{FF2B5EF4-FFF2-40B4-BE49-F238E27FC236}">
              <a16:creationId xmlns:a16="http://schemas.microsoft.com/office/drawing/2014/main" id="{34FAFC08-56B6-4F4C-9532-ACB7605E9177}"/>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35" name="TextBox 73">
          <a:extLst>
            <a:ext uri="{FF2B5EF4-FFF2-40B4-BE49-F238E27FC236}">
              <a16:creationId xmlns:a16="http://schemas.microsoft.com/office/drawing/2014/main" id="{8D4561D5-056B-47F8-B2A0-6670291AF70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36" name="TextBox 73">
          <a:extLst>
            <a:ext uri="{FF2B5EF4-FFF2-40B4-BE49-F238E27FC236}">
              <a16:creationId xmlns:a16="http://schemas.microsoft.com/office/drawing/2014/main" id="{C5D78637-09B5-4FF7-B12A-BEA00A11AF8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37" name="TextBox 73">
          <a:extLst>
            <a:ext uri="{FF2B5EF4-FFF2-40B4-BE49-F238E27FC236}">
              <a16:creationId xmlns:a16="http://schemas.microsoft.com/office/drawing/2014/main" id="{4AB54F82-32A8-499F-B132-2FDAA1D988E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38" name="TextBox 73">
          <a:extLst>
            <a:ext uri="{FF2B5EF4-FFF2-40B4-BE49-F238E27FC236}">
              <a16:creationId xmlns:a16="http://schemas.microsoft.com/office/drawing/2014/main" id="{C2A24E60-68FA-448A-85CC-A7D3498BB11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39" name="TextBox 73">
          <a:extLst>
            <a:ext uri="{FF2B5EF4-FFF2-40B4-BE49-F238E27FC236}">
              <a16:creationId xmlns:a16="http://schemas.microsoft.com/office/drawing/2014/main" id="{0F843C55-2CAE-483E-8EDF-1B529BB59347}"/>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40" name="TextBox 73">
          <a:extLst>
            <a:ext uri="{FF2B5EF4-FFF2-40B4-BE49-F238E27FC236}">
              <a16:creationId xmlns:a16="http://schemas.microsoft.com/office/drawing/2014/main" id="{74AB4030-D68F-4F35-A740-73C38BE80864}"/>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41" name="TextBox 73">
          <a:extLst>
            <a:ext uri="{FF2B5EF4-FFF2-40B4-BE49-F238E27FC236}">
              <a16:creationId xmlns:a16="http://schemas.microsoft.com/office/drawing/2014/main" id="{728B7071-D211-481B-9BC1-6CF2ACA0E11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42" name="TextBox 73">
          <a:extLst>
            <a:ext uri="{FF2B5EF4-FFF2-40B4-BE49-F238E27FC236}">
              <a16:creationId xmlns:a16="http://schemas.microsoft.com/office/drawing/2014/main" id="{2B1DE22D-BEC8-421D-8DAC-F1464F185F6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43" name="TextBox 73">
          <a:extLst>
            <a:ext uri="{FF2B5EF4-FFF2-40B4-BE49-F238E27FC236}">
              <a16:creationId xmlns:a16="http://schemas.microsoft.com/office/drawing/2014/main" id="{0E5372FF-9AE2-4C07-82DA-37D3EC6AD674}"/>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44" name="TextBox 73">
          <a:extLst>
            <a:ext uri="{FF2B5EF4-FFF2-40B4-BE49-F238E27FC236}">
              <a16:creationId xmlns:a16="http://schemas.microsoft.com/office/drawing/2014/main" id="{1FFD8E5A-0F83-4B91-A170-7F7D22DB4AE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45" name="TextBox 73">
          <a:extLst>
            <a:ext uri="{FF2B5EF4-FFF2-40B4-BE49-F238E27FC236}">
              <a16:creationId xmlns:a16="http://schemas.microsoft.com/office/drawing/2014/main" id="{AE576730-FE49-44E7-8372-7D47509A7C0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46" name="TextBox 73">
          <a:extLst>
            <a:ext uri="{FF2B5EF4-FFF2-40B4-BE49-F238E27FC236}">
              <a16:creationId xmlns:a16="http://schemas.microsoft.com/office/drawing/2014/main" id="{C80A78C6-7D10-42B8-B547-089FC93A45C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47" name="TextBox 73">
          <a:extLst>
            <a:ext uri="{FF2B5EF4-FFF2-40B4-BE49-F238E27FC236}">
              <a16:creationId xmlns:a16="http://schemas.microsoft.com/office/drawing/2014/main" id="{1EF928CF-EAC7-4C66-9CA7-6F12305681C4}"/>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48" name="TextBox 73">
          <a:extLst>
            <a:ext uri="{FF2B5EF4-FFF2-40B4-BE49-F238E27FC236}">
              <a16:creationId xmlns:a16="http://schemas.microsoft.com/office/drawing/2014/main" id="{275DC4C1-CE8D-4A8D-BB3D-A05361E4869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49" name="TextBox 73">
          <a:extLst>
            <a:ext uri="{FF2B5EF4-FFF2-40B4-BE49-F238E27FC236}">
              <a16:creationId xmlns:a16="http://schemas.microsoft.com/office/drawing/2014/main" id="{7ECD7423-F54D-425D-8AC2-B98AD188F1E4}"/>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50" name="TextBox 73">
          <a:extLst>
            <a:ext uri="{FF2B5EF4-FFF2-40B4-BE49-F238E27FC236}">
              <a16:creationId xmlns:a16="http://schemas.microsoft.com/office/drawing/2014/main" id="{1C461D95-79E8-45A2-BB2A-B546C3C4B40B}"/>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51" name="TextBox 73">
          <a:extLst>
            <a:ext uri="{FF2B5EF4-FFF2-40B4-BE49-F238E27FC236}">
              <a16:creationId xmlns:a16="http://schemas.microsoft.com/office/drawing/2014/main" id="{16273C5F-15B4-4B16-9857-CE200BCA8EC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52" name="TextBox 73">
          <a:extLst>
            <a:ext uri="{FF2B5EF4-FFF2-40B4-BE49-F238E27FC236}">
              <a16:creationId xmlns:a16="http://schemas.microsoft.com/office/drawing/2014/main" id="{714865E8-DDD1-44DB-9FCB-198AB3FC1174}"/>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53" name="TextBox 73">
          <a:extLst>
            <a:ext uri="{FF2B5EF4-FFF2-40B4-BE49-F238E27FC236}">
              <a16:creationId xmlns:a16="http://schemas.microsoft.com/office/drawing/2014/main" id="{B6E1F07E-418F-49E1-AD88-7EFD0FE56D8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54" name="TextBox 73">
          <a:extLst>
            <a:ext uri="{FF2B5EF4-FFF2-40B4-BE49-F238E27FC236}">
              <a16:creationId xmlns:a16="http://schemas.microsoft.com/office/drawing/2014/main" id="{68A4F92A-76A7-4320-968E-55EAE6799D7F}"/>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55" name="TextBox 73">
          <a:extLst>
            <a:ext uri="{FF2B5EF4-FFF2-40B4-BE49-F238E27FC236}">
              <a16:creationId xmlns:a16="http://schemas.microsoft.com/office/drawing/2014/main" id="{B4CA96CB-3686-42ED-8D1A-9CB80C988C9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56" name="TextBox 73">
          <a:extLst>
            <a:ext uri="{FF2B5EF4-FFF2-40B4-BE49-F238E27FC236}">
              <a16:creationId xmlns:a16="http://schemas.microsoft.com/office/drawing/2014/main" id="{76219AF1-DCF5-44EF-8388-E5AA6AD0D32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57" name="TextBox 73">
          <a:extLst>
            <a:ext uri="{FF2B5EF4-FFF2-40B4-BE49-F238E27FC236}">
              <a16:creationId xmlns:a16="http://schemas.microsoft.com/office/drawing/2014/main" id="{2FADD34D-0268-4718-B409-A86CC24E309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58" name="TextBox 73">
          <a:extLst>
            <a:ext uri="{FF2B5EF4-FFF2-40B4-BE49-F238E27FC236}">
              <a16:creationId xmlns:a16="http://schemas.microsoft.com/office/drawing/2014/main" id="{03C0881E-E7E5-4F9F-88D7-2F43CED656F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59" name="TextBox 73">
          <a:extLst>
            <a:ext uri="{FF2B5EF4-FFF2-40B4-BE49-F238E27FC236}">
              <a16:creationId xmlns:a16="http://schemas.microsoft.com/office/drawing/2014/main" id="{F6C116DD-C8D3-47EA-9368-E0ED0FDC6B5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60" name="TextBox 73">
          <a:extLst>
            <a:ext uri="{FF2B5EF4-FFF2-40B4-BE49-F238E27FC236}">
              <a16:creationId xmlns:a16="http://schemas.microsoft.com/office/drawing/2014/main" id="{B894E8E3-7EBA-4AB8-9181-374F7CF3874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61" name="TextBox 73">
          <a:extLst>
            <a:ext uri="{FF2B5EF4-FFF2-40B4-BE49-F238E27FC236}">
              <a16:creationId xmlns:a16="http://schemas.microsoft.com/office/drawing/2014/main" id="{4CA82291-2E8A-4D23-B069-DB42B419E807}"/>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62" name="TextBox 73">
          <a:extLst>
            <a:ext uri="{FF2B5EF4-FFF2-40B4-BE49-F238E27FC236}">
              <a16:creationId xmlns:a16="http://schemas.microsoft.com/office/drawing/2014/main" id="{58BD6B33-F6A3-4D0F-94BD-A75283AE010C}"/>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63" name="TextBox 73">
          <a:extLst>
            <a:ext uri="{FF2B5EF4-FFF2-40B4-BE49-F238E27FC236}">
              <a16:creationId xmlns:a16="http://schemas.microsoft.com/office/drawing/2014/main" id="{50F682AA-9FA0-4FCC-9D26-0670BD6EE011}"/>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64" name="TextBox 73">
          <a:extLst>
            <a:ext uri="{FF2B5EF4-FFF2-40B4-BE49-F238E27FC236}">
              <a16:creationId xmlns:a16="http://schemas.microsoft.com/office/drawing/2014/main" id="{C875A033-6F77-460A-B348-695D66F3BB6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65" name="TextBox 73">
          <a:extLst>
            <a:ext uri="{FF2B5EF4-FFF2-40B4-BE49-F238E27FC236}">
              <a16:creationId xmlns:a16="http://schemas.microsoft.com/office/drawing/2014/main" id="{29CDFE63-DE86-430A-8252-6F719BAC670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66" name="TextBox 73">
          <a:extLst>
            <a:ext uri="{FF2B5EF4-FFF2-40B4-BE49-F238E27FC236}">
              <a16:creationId xmlns:a16="http://schemas.microsoft.com/office/drawing/2014/main" id="{6A63584E-DE04-4491-A5C1-09EE37B79D05}"/>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67" name="TextBox 73">
          <a:extLst>
            <a:ext uri="{FF2B5EF4-FFF2-40B4-BE49-F238E27FC236}">
              <a16:creationId xmlns:a16="http://schemas.microsoft.com/office/drawing/2014/main" id="{CD379255-24AC-49BC-B6E8-24A10AE9E01C}"/>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68" name="TextBox 73">
          <a:extLst>
            <a:ext uri="{FF2B5EF4-FFF2-40B4-BE49-F238E27FC236}">
              <a16:creationId xmlns:a16="http://schemas.microsoft.com/office/drawing/2014/main" id="{65BBA2BE-5819-480E-BF17-B929A23E01CA}"/>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69" name="TextBox 73">
          <a:extLst>
            <a:ext uri="{FF2B5EF4-FFF2-40B4-BE49-F238E27FC236}">
              <a16:creationId xmlns:a16="http://schemas.microsoft.com/office/drawing/2014/main" id="{934A791D-DD3E-43E5-AC6E-0D1C6FFD828D}"/>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70" name="TextBox 73">
          <a:extLst>
            <a:ext uri="{FF2B5EF4-FFF2-40B4-BE49-F238E27FC236}">
              <a16:creationId xmlns:a16="http://schemas.microsoft.com/office/drawing/2014/main" id="{48747B0E-5A5B-4CE7-8462-3E479E43846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71" name="TextBox 73">
          <a:extLst>
            <a:ext uri="{FF2B5EF4-FFF2-40B4-BE49-F238E27FC236}">
              <a16:creationId xmlns:a16="http://schemas.microsoft.com/office/drawing/2014/main" id="{BF0E391C-987E-4EC6-BA75-AD1F0EB8E9C2}"/>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72" name="TextBox 73">
          <a:extLst>
            <a:ext uri="{FF2B5EF4-FFF2-40B4-BE49-F238E27FC236}">
              <a16:creationId xmlns:a16="http://schemas.microsoft.com/office/drawing/2014/main" id="{CBDA8BE1-8FCC-4A3F-A778-6F5E70C0DA49}"/>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1508</xdr:row>
      <xdr:rowOff>0</xdr:rowOff>
    </xdr:from>
    <xdr:ext cx="184731" cy="264560"/>
    <xdr:sp macro="" textlink="">
      <xdr:nvSpPr>
        <xdr:cNvPr id="4973" name="TextBox 73">
          <a:extLst>
            <a:ext uri="{FF2B5EF4-FFF2-40B4-BE49-F238E27FC236}">
              <a16:creationId xmlns:a16="http://schemas.microsoft.com/office/drawing/2014/main" id="{52988AB4-7A34-43A0-BC68-0CCECADD42B3}"/>
            </a:ext>
          </a:extLst>
        </xdr:cNvPr>
        <xdr:cNvSpPr txBox="1"/>
      </xdr:nvSpPr>
      <xdr:spPr>
        <a:xfrm>
          <a:off x="4034803" y="893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4974" name="TextBox 73">
          <a:extLst>
            <a:ext uri="{FF2B5EF4-FFF2-40B4-BE49-F238E27FC236}">
              <a16:creationId xmlns:a16="http://schemas.microsoft.com/office/drawing/2014/main" id="{E1082F99-2662-4C74-A6A6-093B1162635A}"/>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4975" name="TextBox 73">
          <a:extLst>
            <a:ext uri="{FF2B5EF4-FFF2-40B4-BE49-F238E27FC236}">
              <a16:creationId xmlns:a16="http://schemas.microsoft.com/office/drawing/2014/main" id="{9D2B344B-3C61-423A-B8F0-50455CD97D2E}"/>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4976" name="TextBox 73">
          <a:extLst>
            <a:ext uri="{FF2B5EF4-FFF2-40B4-BE49-F238E27FC236}">
              <a16:creationId xmlns:a16="http://schemas.microsoft.com/office/drawing/2014/main" id="{AF3AC433-D260-4208-B8EA-6D4BB845CEF9}"/>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4977" name="TextBox 73">
          <a:extLst>
            <a:ext uri="{FF2B5EF4-FFF2-40B4-BE49-F238E27FC236}">
              <a16:creationId xmlns:a16="http://schemas.microsoft.com/office/drawing/2014/main" id="{38BAB779-DDAB-4D4C-AD25-B7A3D80BF8A5}"/>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4978" name="TextBox 73">
          <a:extLst>
            <a:ext uri="{FF2B5EF4-FFF2-40B4-BE49-F238E27FC236}">
              <a16:creationId xmlns:a16="http://schemas.microsoft.com/office/drawing/2014/main" id="{651D54EF-4E5E-45BB-AF5A-492D31462B79}"/>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4979" name="TextBox 73">
          <a:extLst>
            <a:ext uri="{FF2B5EF4-FFF2-40B4-BE49-F238E27FC236}">
              <a16:creationId xmlns:a16="http://schemas.microsoft.com/office/drawing/2014/main" id="{66819745-DC8A-41CA-A17D-0358390AB5E3}"/>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4980" name="TextBox 73">
          <a:extLst>
            <a:ext uri="{FF2B5EF4-FFF2-40B4-BE49-F238E27FC236}">
              <a16:creationId xmlns:a16="http://schemas.microsoft.com/office/drawing/2014/main" id="{F998D06F-4B0C-4A96-8E66-9B15A7293CB7}"/>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1526</xdr:row>
      <xdr:rowOff>0</xdr:rowOff>
    </xdr:from>
    <xdr:ext cx="184731" cy="264560"/>
    <xdr:sp macro="" textlink="">
      <xdr:nvSpPr>
        <xdr:cNvPr id="4981" name="TextBox 73">
          <a:extLst>
            <a:ext uri="{FF2B5EF4-FFF2-40B4-BE49-F238E27FC236}">
              <a16:creationId xmlns:a16="http://schemas.microsoft.com/office/drawing/2014/main" id="{2D7DAC70-49DC-452A-9096-35E48224ACA0}"/>
            </a:ext>
          </a:extLst>
        </xdr:cNvPr>
        <xdr:cNvSpPr txBox="1"/>
      </xdr:nvSpPr>
      <xdr:spPr>
        <a:xfrm>
          <a:off x="4806328" y="8988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82" name="TextBox 73">
          <a:extLst>
            <a:ext uri="{FF2B5EF4-FFF2-40B4-BE49-F238E27FC236}">
              <a16:creationId xmlns:a16="http://schemas.microsoft.com/office/drawing/2014/main" id="{42B08C2C-B877-43CA-AFE9-CEAC441E776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83" name="TextBox 73">
          <a:extLst>
            <a:ext uri="{FF2B5EF4-FFF2-40B4-BE49-F238E27FC236}">
              <a16:creationId xmlns:a16="http://schemas.microsoft.com/office/drawing/2014/main" id="{11FD8FC6-E43C-44EC-8A63-583DD0A0460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84" name="TextBox 73">
          <a:extLst>
            <a:ext uri="{FF2B5EF4-FFF2-40B4-BE49-F238E27FC236}">
              <a16:creationId xmlns:a16="http://schemas.microsoft.com/office/drawing/2014/main" id="{60E00681-5CF1-4000-BB35-28061F93E27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85" name="TextBox 73">
          <a:extLst>
            <a:ext uri="{FF2B5EF4-FFF2-40B4-BE49-F238E27FC236}">
              <a16:creationId xmlns:a16="http://schemas.microsoft.com/office/drawing/2014/main" id="{16932AA8-48D6-40DE-97D0-826986D83F3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86" name="TextBox 73">
          <a:extLst>
            <a:ext uri="{FF2B5EF4-FFF2-40B4-BE49-F238E27FC236}">
              <a16:creationId xmlns:a16="http://schemas.microsoft.com/office/drawing/2014/main" id="{89758012-7C6D-45A3-AEB9-38B2242FC31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87" name="TextBox 73">
          <a:extLst>
            <a:ext uri="{FF2B5EF4-FFF2-40B4-BE49-F238E27FC236}">
              <a16:creationId xmlns:a16="http://schemas.microsoft.com/office/drawing/2014/main" id="{7BDDA61E-C7F7-4F56-8C0B-F0272B4F3AC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88" name="TextBox 73">
          <a:extLst>
            <a:ext uri="{FF2B5EF4-FFF2-40B4-BE49-F238E27FC236}">
              <a16:creationId xmlns:a16="http://schemas.microsoft.com/office/drawing/2014/main" id="{96E4FFDA-81C4-4A5E-A100-D4EFB0A0E23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89" name="TextBox 73">
          <a:extLst>
            <a:ext uri="{FF2B5EF4-FFF2-40B4-BE49-F238E27FC236}">
              <a16:creationId xmlns:a16="http://schemas.microsoft.com/office/drawing/2014/main" id="{050712CD-753B-4617-9E6D-F7185D46E9D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90" name="TextBox 73">
          <a:extLst>
            <a:ext uri="{FF2B5EF4-FFF2-40B4-BE49-F238E27FC236}">
              <a16:creationId xmlns:a16="http://schemas.microsoft.com/office/drawing/2014/main" id="{99DFD513-0EC8-4AA3-AACB-DECBE91486D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91" name="TextBox 73">
          <a:extLst>
            <a:ext uri="{FF2B5EF4-FFF2-40B4-BE49-F238E27FC236}">
              <a16:creationId xmlns:a16="http://schemas.microsoft.com/office/drawing/2014/main" id="{FF0A31E7-C10D-440D-94D6-0DE9A308438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92" name="TextBox 73">
          <a:extLst>
            <a:ext uri="{FF2B5EF4-FFF2-40B4-BE49-F238E27FC236}">
              <a16:creationId xmlns:a16="http://schemas.microsoft.com/office/drawing/2014/main" id="{BA45064E-FF4E-42BE-8DBD-FCC4CDBE64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93" name="TextBox 73">
          <a:extLst>
            <a:ext uri="{FF2B5EF4-FFF2-40B4-BE49-F238E27FC236}">
              <a16:creationId xmlns:a16="http://schemas.microsoft.com/office/drawing/2014/main" id="{30625A19-9E41-4007-921C-1BE85E54716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94" name="TextBox 73">
          <a:extLst>
            <a:ext uri="{FF2B5EF4-FFF2-40B4-BE49-F238E27FC236}">
              <a16:creationId xmlns:a16="http://schemas.microsoft.com/office/drawing/2014/main" id="{79CFE0E2-F1C9-4C9D-8EBB-999FE6D206D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95" name="TextBox 73">
          <a:extLst>
            <a:ext uri="{FF2B5EF4-FFF2-40B4-BE49-F238E27FC236}">
              <a16:creationId xmlns:a16="http://schemas.microsoft.com/office/drawing/2014/main" id="{81CEF85B-2691-4E1B-A2EE-88013A22C41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96" name="TextBox 73">
          <a:extLst>
            <a:ext uri="{FF2B5EF4-FFF2-40B4-BE49-F238E27FC236}">
              <a16:creationId xmlns:a16="http://schemas.microsoft.com/office/drawing/2014/main" id="{D4405862-0BB3-4992-B794-CDA35A3307E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97" name="TextBox 73">
          <a:extLst>
            <a:ext uri="{FF2B5EF4-FFF2-40B4-BE49-F238E27FC236}">
              <a16:creationId xmlns:a16="http://schemas.microsoft.com/office/drawing/2014/main" id="{32C72E18-F487-4BDB-AC82-48320CA19BD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98" name="TextBox 73">
          <a:extLst>
            <a:ext uri="{FF2B5EF4-FFF2-40B4-BE49-F238E27FC236}">
              <a16:creationId xmlns:a16="http://schemas.microsoft.com/office/drawing/2014/main" id="{192807B7-BBA6-4F9F-8184-3325540B918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4999" name="TextBox 73">
          <a:extLst>
            <a:ext uri="{FF2B5EF4-FFF2-40B4-BE49-F238E27FC236}">
              <a16:creationId xmlns:a16="http://schemas.microsoft.com/office/drawing/2014/main" id="{A957E58F-E12F-47D8-977C-799F4BE79C1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00" name="TextBox 73">
          <a:extLst>
            <a:ext uri="{FF2B5EF4-FFF2-40B4-BE49-F238E27FC236}">
              <a16:creationId xmlns:a16="http://schemas.microsoft.com/office/drawing/2014/main" id="{FE5AC72B-8B9A-4726-811F-9BEF93BDFB9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01" name="TextBox 73">
          <a:extLst>
            <a:ext uri="{FF2B5EF4-FFF2-40B4-BE49-F238E27FC236}">
              <a16:creationId xmlns:a16="http://schemas.microsoft.com/office/drawing/2014/main" id="{B19FDA56-3C3F-4707-8FF3-13C1497A70B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02" name="TextBox 73">
          <a:extLst>
            <a:ext uri="{FF2B5EF4-FFF2-40B4-BE49-F238E27FC236}">
              <a16:creationId xmlns:a16="http://schemas.microsoft.com/office/drawing/2014/main" id="{5F0CC023-2AEB-4B62-A472-AEC2DDD55F3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03" name="TextBox 73">
          <a:extLst>
            <a:ext uri="{FF2B5EF4-FFF2-40B4-BE49-F238E27FC236}">
              <a16:creationId xmlns:a16="http://schemas.microsoft.com/office/drawing/2014/main" id="{C8BB2D60-4964-41E5-B8C2-A3AD9067928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04" name="TextBox 73">
          <a:extLst>
            <a:ext uri="{FF2B5EF4-FFF2-40B4-BE49-F238E27FC236}">
              <a16:creationId xmlns:a16="http://schemas.microsoft.com/office/drawing/2014/main" id="{F70BFE41-31F3-4713-B8C0-BCA9C1BCF33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05" name="TextBox 73">
          <a:extLst>
            <a:ext uri="{FF2B5EF4-FFF2-40B4-BE49-F238E27FC236}">
              <a16:creationId xmlns:a16="http://schemas.microsoft.com/office/drawing/2014/main" id="{EB8AC8C7-6483-47CE-8DE5-63AB711F500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06" name="TextBox 73">
          <a:extLst>
            <a:ext uri="{FF2B5EF4-FFF2-40B4-BE49-F238E27FC236}">
              <a16:creationId xmlns:a16="http://schemas.microsoft.com/office/drawing/2014/main" id="{06699681-6D8E-4585-A88F-01695F8F735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07" name="TextBox 73">
          <a:extLst>
            <a:ext uri="{FF2B5EF4-FFF2-40B4-BE49-F238E27FC236}">
              <a16:creationId xmlns:a16="http://schemas.microsoft.com/office/drawing/2014/main" id="{B2E2754B-F0A2-424B-B02E-55DA5035BA3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08" name="TextBox 73">
          <a:extLst>
            <a:ext uri="{FF2B5EF4-FFF2-40B4-BE49-F238E27FC236}">
              <a16:creationId xmlns:a16="http://schemas.microsoft.com/office/drawing/2014/main" id="{9FB8706C-95A9-40AC-90F9-5FB8E701A08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09" name="TextBox 73">
          <a:extLst>
            <a:ext uri="{FF2B5EF4-FFF2-40B4-BE49-F238E27FC236}">
              <a16:creationId xmlns:a16="http://schemas.microsoft.com/office/drawing/2014/main" id="{22E4C385-1958-41BB-A3CC-1272CEB1E1B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10" name="TextBox 73">
          <a:extLst>
            <a:ext uri="{FF2B5EF4-FFF2-40B4-BE49-F238E27FC236}">
              <a16:creationId xmlns:a16="http://schemas.microsoft.com/office/drawing/2014/main" id="{011C6895-CFB2-4F20-BA50-007ED069D0D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11" name="TextBox 73">
          <a:extLst>
            <a:ext uri="{FF2B5EF4-FFF2-40B4-BE49-F238E27FC236}">
              <a16:creationId xmlns:a16="http://schemas.microsoft.com/office/drawing/2014/main" id="{4F537B83-7510-405A-941F-9B72E0E423A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12" name="TextBox 73">
          <a:extLst>
            <a:ext uri="{FF2B5EF4-FFF2-40B4-BE49-F238E27FC236}">
              <a16:creationId xmlns:a16="http://schemas.microsoft.com/office/drawing/2014/main" id="{D04C9DA5-E250-4CE0-9C12-DBFBC6F1A32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13" name="TextBox 73">
          <a:extLst>
            <a:ext uri="{FF2B5EF4-FFF2-40B4-BE49-F238E27FC236}">
              <a16:creationId xmlns:a16="http://schemas.microsoft.com/office/drawing/2014/main" id="{A6F21522-4E01-4ADC-A78F-B4E39A9AB1F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14" name="TextBox 73">
          <a:extLst>
            <a:ext uri="{FF2B5EF4-FFF2-40B4-BE49-F238E27FC236}">
              <a16:creationId xmlns:a16="http://schemas.microsoft.com/office/drawing/2014/main" id="{781BF740-9728-42F6-A465-B8924B6C814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15" name="TextBox 73">
          <a:extLst>
            <a:ext uri="{FF2B5EF4-FFF2-40B4-BE49-F238E27FC236}">
              <a16:creationId xmlns:a16="http://schemas.microsoft.com/office/drawing/2014/main" id="{1EAD3A95-1610-4A31-AC53-BBC30EE72AB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16" name="TextBox 73">
          <a:extLst>
            <a:ext uri="{FF2B5EF4-FFF2-40B4-BE49-F238E27FC236}">
              <a16:creationId xmlns:a16="http://schemas.microsoft.com/office/drawing/2014/main" id="{01564857-C3EA-4044-A873-484E6BCDD2B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17" name="TextBox 73">
          <a:extLst>
            <a:ext uri="{FF2B5EF4-FFF2-40B4-BE49-F238E27FC236}">
              <a16:creationId xmlns:a16="http://schemas.microsoft.com/office/drawing/2014/main" id="{10415E81-9868-4F48-84B9-2CB1EE9857E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18" name="TextBox 73">
          <a:extLst>
            <a:ext uri="{FF2B5EF4-FFF2-40B4-BE49-F238E27FC236}">
              <a16:creationId xmlns:a16="http://schemas.microsoft.com/office/drawing/2014/main" id="{990285E5-9F50-4988-9B80-0F35A12FDF5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19" name="TextBox 73">
          <a:extLst>
            <a:ext uri="{FF2B5EF4-FFF2-40B4-BE49-F238E27FC236}">
              <a16:creationId xmlns:a16="http://schemas.microsoft.com/office/drawing/2014/main" id="{96639208-6835-4021-AF2C-5454DB50AE6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20" name="TextBox 73">
          <a:extLst>
            <a:ext uri="{FF2B5EF4-FFF2-40B4-BE49-F238E27FC236}">
              <a16:creationId xmlns:a16="http://schemas.microsoft.com/office/drawing/2014/main" id="{DE3C186C-7942-4FD5-B076-B4A4416F1BB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21" name="TextBox 73">
          <a:extLst>
            <a:ext uri="{FF2B5EF4-FFF2-40B4-BE49-F238E27FC236}">
              <a16:creationId xmlns:a16="http://schemas.microsoft.com/office/drawing/2014/main" id="{2EA73F5F-D6E8-4686-ADDE-4AEBDE14E8B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22" name="TextBox 73">
          <a:extLst>
            <a:ext uri="{FF2B5EF4-FFF2-40B4-BE49-F238E27FC236}">
              <a16:creationId xmlns:a16="http://schemas.microsoft.com/office/drawing/2014/main" id="{1EDE53CA-754B-40D9-908A-4CCEB454E23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23" name="TextBox 73">
          <a:extLst>
            <a:ext uri="{FF2B5EF4-FFF2-40B4-BE49-F238E27FC236}">
              <a16:creationId xmlns:a16="http://schemas.microsoft.com/office/drawing/2014/main" id="{182B3298-914A-460D-A076-1CC53B8E440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24" name="TextBox 73">
          <a:extLst>
            <a:ext uri="{FF2B5EF4-FFF2-40B4-BE49-F238E27FC236}">
              <a16:creationId xmlns:a16="http://schemas.microsoft.com/office/drawing/2014/main" id="{B2C9C76F-0D29-47D2-8488-99FE95318A3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25" name="TextBox 73">
          <a:extLst>
            <a:ext uri="{FF2B5EF4-FFF2-40B4-BE49-F238E27FC236}">
              <a16:creationId xmlns:a16="http://schemas.microsoft.com/office/drawing/2014/main" id="{FF1EE529-3BBB-4AE4-93D5-A1A3338B345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26" name="TextBox 73">
          <a:extLst>
            <a:ext uri="{FF2B5EF4-FFF2-40B4-BE49-F238E27FC236}">
              <a16:creationId xmlns:a16="http://schemas.microsoft.com/office/drawing/2014/main" id="{91DD8F5B-B1EA-4D8E-8C8E-F636EB7EB3B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27" name="TextBox 73">
          <a:extLst>
            <a:ext uri="{FF2B5EF4-FFF2-40B4-BE49-F238E27FC236}">
              <a16:creationId xmlns:a16="http://schemas.microsoft.com/office/drawing/2014/main" id="{FCF52DAE-EA6A-4FC7-99D1-1F1F316EF63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28" name="TextBox 73">
          <a:extLst>
            <a:ext uri="{FF2B5EF4-FFF2-40B4-BE49-F238E27FC236}">
              <a16:creationId xmlns:a16="http://schemas.microsoft.com/office/drawing/2014/main" id="{3889B483-F897-46A8-A696-A1F304B329E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29" name="TextBox 73">
          <a:extLst>
            <a:ext uri="{FF2B5EF4-FFF2-40B4-BE49-F238E27FC236}">
              <a16:creationId xmlns:a16="http://schemas.microsoft.com/office/drawing/2014/main" id="{2A4F7447-1786-4B29-81A7-C649E0CFE67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30" name="TextBox 73">
          <a:extLst>
            <a:ext uri="{FF2B5EF4-FFF2-40B4-BE49-F238E27FC236}">
              <a16:creationId xmlns:a16="http://schemas.microsoft.com/office/drawing/2014/main" id="{B65BA0C1-1958-43AB-B7F5-4A135066AE2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31" name="TextBox 73">
          <a:extLst>
            <a:ext uri="{FF2B5EF4-FFF2-40B4-BE49-F238E27FC236}">
              <a16:creationId xmlns:a16="http://schemas.microsoft.com/office/drawing/2014/main" id="{FF6B2255-5DFA-41F5-93A9-4E7E17CAC99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32" name="TextBox 73">
          <a:extLst>
            <a:ext uri="{FF2B5EF4-FFF2-40B4-BE49-F238E27FC236}">
              <a16:creationId xmlns:a16="http://schemas.microsoft.com/office/drawing/2014/main" id="{0DA7D433-A105-4EA8-9703-506DEF769DC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33" name="TextBox 73">
          <a:extLst>
            <a:ext uri="{FF2B5EF4-FFF2-40B4-BE49-F238E27FC236}">
              <a16:creationId xmlns:a16="http://schemas.microsoft.com/office/drawing/2014/main" id="{F3231FC9-556C-4015-971A-2F6D01C2992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34" name="TextBox 73">
          <a:extLst>
            <a:ext uri="{FF2B5EF4-FFF2-40B4-BE49-F238E27FC236}">
              <a16:creationId xmlns:a16="http://schemas.microsoft.com/office/drawing/2014/main" id="{C820EB6D-FD7C-45E5-9018-65C33A03F8D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35" name="TextBox 73">
          <a:extLst>
            <a:ext uri="{FF2B5EF4-FFF2-40B4-BE49-F238E27FC236}">
              <a16:creationId xmlns:a16="http://schemas.microsoft.com/office/drawing/2014/main" id="{CCA986B4-413F-41D1-9705-8E0C8E95FA4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36" name="TextBox 73">
          <a:extLst>
            <a:ext uri="{FF2B5EF4-FFF2-40B4-BE49-F238E27FC236}">
              <a16:creationId xmlns:a16="http://schemas.microsoft.com/office/drawing/2014/main" id="{ECA3E8C1-0766-432A-B207-6D552D94012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37" name="TextBox 73">
          <a:extLst>
            <a:ext uri="{FF2B5EF4-FFF2-40B4-BE49-F238E27FC236}">
              <a16:creationId xmlns:a16="http://schemas.microsoft.com/office/drawing/2014/main" id="{5C34F18B-E4ED-4CAF-B95F-8FA1E217F0B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38" name="TextBox 73">
          <a:extLst>
            <a:ext uri="{FF2B5EF4-FFF2-40B4-BE49-F238E27FC236}">
              <a16:creationId xmlns:a16="http://schemas.microsoft.com/office/drawing/2014/main" id="{FD63CFBF-843F-483C-B2D2-4E73FB53053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39" name="TextBox 73">
          <a:extLst>
            <a:ext uri="{FF2B5EF4-FFF2-40B4-BE49-F238E27FC236}">
              <a16:creationId xmlns:a16="http://schemas.microsoft.com/office/drawing/2014/main" id="{3DA72239-7D32-4873-8BDD-2C400FF2EBC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40" name="TextBox 73">
          <a:extLst>
            <a:ext uri="{FF2B5EF4-FFF2-40B4-BE49-F238E27FC236}">
              <a16:creationId xmlns:a16="http://schemas.microsoft.com/office/drawing/2014/main" id="{98D1939C-76A9-47BB-96D3-DBBCD805161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41" name="TextBox 73">
          <a:extLst>
            <a:ext uri="{FF2B5EF4-FFF2-40B4-BE49-F238E27FC236}">
              <a16:creationId xmlns:a16="http://schemas.microsoft.com/office/drawing/2014/main" id="{9DF24836-7454-4E18-9DCF-10C19478FBB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42" name="TextBox 73">
          <a:extLst>
            <a:ext uri="{FF2B5EF4-FFF2-40B4-BE49-F238E27FC236}">
              <a16:creationId xmlns:a16="http://schemas.microsoft.com/office/drawing/2014/main" id="{3C9B0040-6E51-4065-92FB-346182308E6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43" name="TextBox 73">
          <a:extLst>
            <a:ext uri="{FF2B5EF4-FFF2-40B4-BE49-F238E27FC236}">
              <a16:creationId xmlns:a16="http://schemas.microsoft.com/office/drawing/2014/main" id="{BB77D57D-448A-4A56-8667-DD9A20DD172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44" name="TextBox 73">
          <a:extLst>
            <a:ext uri="{FF2B5EF4-FFF2-40B4-BE49-F238E27FC236}">
              <a16:creationId xmlns:a16="http://schemas.microsoft.com/office/drawing/2014/main" id="{19B3A1C1-3D59-48A1-AE2F-FEFD741750C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45" name="TextBox 73">
          <a:extLst>
            <a:ext uri="{FF2B5EF4-FFF2-40B4-BE49-F238E27FC236}">
              <a16:creationId xmlns:a16="http://schemas.microsoft.com/office/drawing/2014/main" id="{03ABB794-CC26-49EA-B4AC-131B8DF4B14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46" name="TextBox 73">
          <a:extLst>
            <a:ext uri="{FF2B5EF4-FFF2-40B4-BE49-F238E27FC236}">
              <a16:creationId xmlns:a16="http://schemas.microsoft.com/office/drawing/2014/main" id="{6077FAFF-4C0F-4806-B47A-BF20E6AD7BB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47" name="TextBox 73">
          <a:extLst>
            <a:ext uri="{FF2B5EF4-FFF2-40B4-BE49-F238E27FC236}">
              <a16:creationId xmlns:a16="http://schemas.microsoft.com/office/drawing/2014/main" id="{3D3788E1-F080-4FE9-BB2E-69A90B0B19A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48" name="TextBox 73">
          <a:extLst>
            <a:ext uri="{FF2B5EF4-FFF2-40B4-BE49-F238E27FC236}">
              <a16:creationId xmlns:a16="http://schemas.microsoft.com/office/drawing/2014/main" id="{4F4C1911-C9E7-470F-A7A1-37EE07DEA5A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49" name="TextBox 73">
          <a:extLst>
            <a:ext uri="{FF2B5EF4-FFF2-40B4-BE49-F238E27FC236}">
              <a16:creationId xmlns:a16="http://schemas.microsoft.com/office/drawing/2014/main" id="{65072EAA-59FA-4D7E-919C-DB568B71AB1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50" name="TextBox 73">
          <a:extLst>
            <a:ext uri="{FF2B5EF4-FFF2-40B4-BE49-F238E27FC236}">
              <a16:creationId xmlns:a16="http://schemas.microsoft.com/office/drawing/2014/main" id="{09D7E708-F0AB-4381-8F76-7D070385576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51" name="TextBox 73">
          <a:extLst>
            <a:ext uri="{FF2B5EF4-FFF2-40B4-BE49-F238E27FC236}">
              <a16:creationId xmlns:a16="http://schemas.microsoft.com/office/drawing/2014/main" id="{7755775A-0D31-406D-8626-B87261CDA2D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52" name="TextBox 73">
          <a:extLst>
            <a:ext uri="{FF2B5EF4-FFF2-40B4-BE49-F238E27FC236}">
              <a16:creationId xmlns:a16="http://schemas.microsoft.com/office/drawing/2014/main" id="{71D171A4-D17E-4A2D-AF55-2A4451AE144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53" name="TextBox 73">
          <a:extLst>
            <a:ext uri="{FF2B5EF4-FFF2-40B4-BE49-F238E27FC236}">
              <a16:creationId xmlns:a16="http://schemas.microsoft.com/office/drawing/2014/main" id="{4A513EFF-103A-4185-AA2E-0F8CAD05CB8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54" name="TextBox 73">
          <a:extLst>
            <a:ext uri="{FF2B5EF4-FFF2-40B4-BE49-F238E27FC236}">
              <a16:creationId xmlns:a16="http://schemas.microsoft.com/office/drawing/2014/main" id="{E05F3BEA-BABA-43AB-9754-801C7F22864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55" name="TextBox 73">
          <a:extLst>
            <a:ext uri="{FF2B5EF4-FFF2-40B4-BE49-F238E27FC236}">
              <a16:creationId xmlns:a16="http://schemas.microsoft.com/office/drawing/2014/main" id="{B452A872-CAD8-4610-8446-1E3DCF03822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56" name="TextBox 73">
          <a:extLst>
            <a:ext uri="{FF2B5EF4-FFF2-40B4-BE49-F238E27FC236}">
              <a16:creationId xmlns:a16="http://schemas.microsoft.com/office/drawing/2014/main" id="{3526CFB7-49CB-4164-B38C-B3841E82C29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57" name="TextBox 73">
          <a:extLst>
            <a:ext uri="{FF2B5EF4-FFF2-40B4-BE49-F238E27FC236}">
              <a16:creationId xmlns:a16="http://schemas.microsoft.com/office/drawing/2014/main" id="{05911ED5-BB19-45FA-9253-5C58FD7A09C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58" name="TextBox 73">
          <a:extLst>
            <a:ext uri="{FF2B5EF4-FFF2-40B4-BE49-F238E27FC236}">
              <a16:creationId xmlns:a16="http://schemas.microsoft.com/office/drawing/2014/main" id="{0F0916E2-8F78-419F-99B8-8FABF70D62C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59" name="TextBox 73">
          <a:extLst>
            <a:ext uri="{FF2B5EF4-FFF2-40B4-BE49-F238E27FC236}">
              <a16:creationId xmlns:a16="http://schemas.microsoft.com/office/drawing/2014/main" id="{B6F901B1-E0C2-4C79-A8AF-827CA878276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60" name="TextBox 73">
          <a:extLst>
            <a:ext uri="{FF2B5EF4-FFF2-40B4-BE49-F238E27FC236}">
              <a16:creationId xmlns:a16="http://schemas.microsoft.com/office/drawing/2014/main" id="{6121D55F-3A2E-4CB4-A0E3-B68FECEC781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61" name="TextBox 73">
          <a:extLst>
            <a:ext uri="{FF2B5EF4-FFF2-40B4-BE49-F238E27FC236}">
              <a16:creationId xmlns:a16="http://schemas.microsoft.com/office/drawing/2014/main" id="{7A5F6555-3571-436D-8D8F-2CDED16C8DA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62" name="TextBox 73">
          <a:extLst>
            <a:ext uri="{FF2B5EF4-FFF2-40B4-BE49-F238E27FC236}">
              <a16:creationId xmlns:a16="http://schemas.microsoft.com/office/drawing/2014/main" id="{4C6CAA25-9DE6-4787-83B5-0288EBB2E41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63" name="TextBox 73">
          <a:extLst>
            <a:ext uri="{FF2B5EF4-FFF2-40B4-BE49-F238E27FC236}">
              <a16:creationId xmlns:a16="http://schemas.microsoft.com/office/drawing/2014/main" id="{6B7DAC6B-158D-4C88-BEEA-21F2E769842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64" name="TextBox 73">
          <a:extLst>
            <a:ext uri="{FF2B5EF4-FFF2-40B4-BE49-F238E27FC236}">
              <a16:creationId xmlns:a16="http://schemas.microsoft.com/office/drawing/2014/main" id="{B9F2B21C-55E1-4BD0-AF7D-1CBEAD5AD1B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65" name="TextBox 73">
          <a:extLst>
            <a:ext uri="{FF2B5EF4-FFF2-40B4-BE49-F238E27FC236}">
              <a16:creationId xmlns:a16="http://schemas.microsoft.com/office/drawing/2014/main" id="{CA0185DA-3BA5-47F8-996C-2F0F9647EF5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66" name="TextBox 73">
          <a:extLst>
            <a:ext uri="{FF2B5EF4-FFF2-40B4-BE49-F238E27FC236}">
              <a16:creationId xmlns:a16="http://schemas.microsoft.com/office/drawing/2014/main" id="{438491B0-E9FB-4925-B861-89A9093CE2F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67" name="TextBox 73">
          <a:extLst>
            <a:ext uri="{FF2B5EF4-FFF2-40B4-BE49-F238E27FC236}">
              <a16:creationId xmlns:a16="http://schemas.microsoft.com/office/drawing/2014/main" id="{21131E5A-AC59-4838-BE13-8D00EE2B18A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68" name="TextBox 73">
          <a:extLst>
            <a:ext uri="{FF2B5EF4-FFF2-40B4-BE49-F238E27FC236}">
              <a16:creationId xmlns:a16="http://schemas.microsoft.com/office/drawing/2014/main" id="{6781DDBB-0AE5-4AE8-AD7D-5A4CF55FAAB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69" name="TextBox 73">
          <a:extLst>
            <a:ext uri="{FF2B5EF4-FFF2-40B4-BE49-F238E27FC236}">
              <a16:creationId xmlns:a16="http://schemas.microsoft.com/office/drawing/2014/main" id="{223A1FD2-CE63-4128-AA74-12917891B39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70" name="TextBox 73">
          <a:extLst>
            <a:ext uri="{FF2B5EF4-FFF2-40B4-BE49-F238E27FC236}">
              <a16:creationId xmlns:a16="http://schemas.microsoft.com/office/drawing/2014/main" id="{4802D6FD-E93D-45DB-9FBB-AC3880C37CC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71" name="TextBox 73">
          <a:extLst>
            <a:ext uri="{FF2B5EF4-FFF2-40B4-BE49-F238E27FC236}">
              <a16:creationId xmlns:a16="http://schemas.microsoft.com/office/drawing/2014/main" id="{C2A30C4C-C511-4DF2-8591-8B5DC346681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72" name="TextBox 73">
          <a:extLst>
            <a:ext uri="{FF2B5EF4-FFF2-40B4-BE49-F238E27FC236}">
              <a16:creationId xmlns:a16="http://schemas.microsoft.com/office/drawing/2014/main" id="{DFE0B64B-732A-4FA0-AA79-EB019F5E328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73" name="TextBox 73">
          <a:extLst>
            <a:ext uri="{FF2B5EF4-FFF2-40B4-BE49-F238E27FC236}">
              <a16:creationId xmlns:a16="http://schemas.microsoft.com/office/drawing/2014/main" id="{134A00B7-DB18-4903-9346-0ADCEF1A41F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74" name="TextBox 73">
          <a:extLst>
            <a:ext uri="{FF2B5EF4-FFF2-40B4-BE49-F238E27FC236}">
              <a16:creationId xmlns:a16="http://schemas.microsoft.com/office/drawing/2014/main" id="{3CAECE47-C428-498A-B084-B16F61A6192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75" name="TextBox 73">
          <a:extLst>
            <a:ext uri="{FF2B5EF4-FFF2-40B4-BE49-F238E27FC236}">
              <a16:creationId xmlns:a16="http://schemas.microsoft.com/office/drawing/2014/main" id="{1FB11DD0-6307-4A80-8940-CAD68CD655D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76" name="TextBox 73">
          <a:extLst>
            <a:ext uri="{FF2B5EF4-FFF2-40B4-BE49-F238E27FC236}">
              <a16:creationId xmlns:a16="http://schemas.microsoft.com/office/drawing/2014/main" id="{0C9DB9EB-99F2-4A02-9F7E-6A8A1A28FC9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77" name="TextBox 73">
          <a:extLst>
            <a:ext uri="{FF2B5EF4-FFF2-40B4-BE49-F238E27FC236}">
              <a16:creationId xmlns:a16="http://schemas.microsoft.com/office/drawing/2014/main" id="{DE6E4918-9CE2-438A-B5D8-A115D832D8E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78" name="TextBox 73">
          <a:extLst>
            <a:ext uri="{FF2B5EF4-FFF2-40B4-BE49-F238E27FC236}">
              <a16:creationId xmlns:a16="http://schemas.microsoft.com/office/drawing/2014/main" id="{6A1506FB-1782-44DA-B575-7638A546E7C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79" name="TextBox 73">
          <a:extLst>
            <a:ext uri="{FF2B5EF4-FFF2-40B4-BE49-F238E27FC236}">
              <a16:creationId xmlns:a16="http://schemas.microsoft.com/office/drawing/2014/main" id="{BBEE7F32-F220-4CA9-AF3E-CC78E5018E5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80" name="TextBox 73">
          <a:extLst>
            <a:ext uri="{FF2B5EF4-FFF2-40B4-BE49-F238E27FC236}">
              <a16:creationId xmlns:a16="http://schemas.microsoft.com/office/drawing/2014/main" id="{5E86AD55-ECF1-4829-A25C-A2F9B2D046B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81" name="TextBox 73">
          <a:extLst>
            <a:ext uri="{FF2B5EF4-FFF2-40B4-BE49-F238E27FC236}">
              <a16:creationId xmlns:a16="http://schemas.microsoft.com/office/drawing/2014/main" id="{EEBE3A26-6DCA-4C6B-864A-172B4A3744E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82" name="TextBox 73">
          <a:extLst>
            <a:ext uri="{FF2B5EF4-FFF2-40B4-BE49-F238E27FC236}">
              <a16:creationId xmlns:a16="http://schemas.microsoft.com/office/drawing/2014/main" id="{34C27FC4-7D02-43F9-BD95-BB67C4D2AA9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83" name="TextBox 73">
          <a:extLst>
            <a:ext uri="{FF2B5EF4-FFF2-40B4-BE49-F238E27FC236}">
              <a16:creationId xmlns:a16="http://schemas.microsoft.com/office/drawing/2014/main" id="{4DC4A266-260E-41C8-882B-C0CAF88B287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84" name="TextBox 73">
          <a:extLst>
            <a:ext uri="{FF2B5EF4-FFF2-40B4-BE49-F238E27FC236}">
              <a16:creationId xmlns:a16="http://schemas.microsoft.com/office/drawing/2014/main" id="{782FEE03-356C-42BB-B416-FAD1AADDC7A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85" name="TextBox 73">
          <a:extLst>
            <a:ext uri="{FF2B5EF4-FFF2-40B4-BE49-F238E27FC236}">
              <a16:creationId xmlns:a16="http://schemas.microsoft.com/office/drawing/2014/main" id="{8C93453F-C5AA-4875-8779-BB6641323AA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86" name="TextBox 73">
          <a:extLst>
            <a:ext uri="{FF2B5EF4-FFF2-40B4-BE49-F238E27FC236}">
              <a16:creationId xmlns:a16="http://schemas.microsoft.com/office/drawing/2014/main" id="{0794AB3E-BDB1-4984-A946-871A86EF3D8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87" name="TextBox 73">
          <a:extLst>
            <a:ext uri="{FF2B5EF4-FFF2-40B4-BE49-F238E27FC236}">
              <a16:creationId xmlns:a16="http://schemas.microsoft.com/office/drawing/2014/main" id="{9DD1F170-3B82-4DEA-B1C1-D9ADDC1726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88" name="TextBox 73">
          <a:extLst>
            <a:ext uri="{FF2B5EF4-FFF2-40B4-BE49-F238E27FC236}">
              <a16:creationId xmlns:a16="http://schemas.microsoft.com/office/drawing/2014/main" id="{E42216DE-C238-42C1-910A-DE1607FCCD9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89" name="TextBox 73">
          <a:extLst>
            <a:ext uri="{FF2B5EF4-FFF2-40B4-BE49-F238E27FC236}">
              <a16:creationId xmlns:a16="http://schemas.microsoft.com/office/drawing/2014/main" id="{FD75863E-95B8-429F-BD5C-70CCA72331A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90" name="TextBox 73">
          <a:extLst>
            <a:ext uri="{FF2B5EF4-FFF2-40B4-BE49-F238E27FC236}">
              <a16:creationId xmlns:a16="http://schemas.microsoft.com/office/drawing/2014/main" id="{3EAC758C-CCB9-40D4-B515-A0F9BB44B6B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91" name="TextBox 73">
          <a:extLst>
            <a:ext uri="{FF2B5EF4-FFF2-40B4-BE49-F238E27FC236}">
              <a16:creationId xmlns:a16="http://schemas.microsoft.com/office/drawing/2014/main" id="{173A18F1-CF9C-45FA-9612-75F46AE8F77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92" name="TextBox 73">
          <a:extLst>
            <a:ext uri="{FF2B5EF4-FFF2-40B4-BE49-F238E27FC236}">
              <a16:creationId xmlns:a16="http://schemas.microsoft.com/office/drawing/2014/main" id="{275B3D7F-9D34-42AC-A72D-EB0F53F0EB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93" name="TextBox 73">
          <a:extLst>
            <a:ext uri="{FF2B5EF4-FFF2-40B4-BE49-F238E27FC236}">
              <a16:creationId xmlns:a16="http://schemas.microsoft.com/office/drawing/2014/main" id="{2AE8C869-243E-430B-AC7C-3599A06EB9C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94" name="TextBox 73">
          <a:extLst>
            <a:ext uri="{FF2B5EF4-FFF2-40B4-BE49-F238E27FC236}">
              <a16:creationId xmlns:a16="http://schemas.microsoft.com/office/drawing/2014/main" id="{39DBEB9B-5C06-4E12-A4AA-5A8AD575190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95" name="TextBox 73">
          <a:extLst>
            <a:ext uri="{FF2B5EF4-FFF2-40B4-BE49-F238E27FC236}">
              <a16:creationId xmlns:a16="http://schemas.microsoft.com/office/drawing/2014/main" id="{3F202C2E-8D11-4A93-BB09-009655268A7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96" name="TextBox 73">
          <a:extLst>
            <a:ext uri="{FF2B5EF4-FFF2-40B4-BE49-F238E27FC236}">
              <a16:creationId xmlns:a16="http://schemas.microsoft.com/office/drawing/2014/main" id="{631F60C1-E32A-412C-A9D2-FF196DDC70F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97" name="TextBox 73">
          <a:extLst>
            <a:ext uri="{FF2B5EF4-FFF2-40B4-BE49-F238E27FC236}">
              <a16:creationId xmlns:a16="http://schemas.microsoft.com/office/drawing/2014/main" id="{E0C539C5-4EAF-4015-8FF6-C5FA7DADAFA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98" name="TextBox 73">
          <a:extLst>
            <a:ext uri="{FF2B5EF4-FFF2-40B4-BE49-F238E27FC236}">
              <a16:creationId xmlns:a16="http://schemas.microsoft.com/office/drawing/2014/main" id="{B94C8F7D-1AE0-4F28-BC3D-F6648548C15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099" name="TextBox 73">
          <a:extLst>
            <a:ext uri="{FF2B5EF4-FFF2-40B4-BE49-F238E27FC236}">
              <a16:creationId xmlns:a16="http://schemas.microsoft.com/office/drawing/2014/main" id="{F054EF79-C812-4684-989A-61168FB9A46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00" name="TextBox 73">
          <a:extLst>
            <a:ext uri="{FF2B5EF4-FFF2-40B4-BE49-F238E27FC236}">
              <a16:creationId xmlns:a16="http://schemas.microsoft.com/office/drawing/2014/main" id="{80E1F0A9-42C0-4B97-AE77-9DA363DEF12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01" name="TextBox 73">
          <a:extLst>
            <a:ext uri="{FF2B5EF4-FFF2-40B4-BE49-F238E27FC236}">
              <a16:creationId xmlns:a16="http://schemas.microsoft.com/office/drawing/2014/main" id="{A98F258B-157E-4C0D-BD1B-D3416C07F3C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02" name="TextBox 73">
          <a:extLst>
            <a:ext uri="{FF2B5EF4-FFF2-40B4-BE49-F238E27FC236}">
              <a16:creationId xmlns:a16="http://schemas.microsoft.com/office/drawing/2014/main" id="{FE5609F2-C3EF-4488-B4BB-58233B6C90B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03" name="TextBox 73">
          <a:extLst>
            <a:ext uri="{FF2B5EF4-FFF2-40B4-BE49-F238E27FC236}">
              <a16:creationId xmlns:a16="http://schemas.microsoft.com/office/drawing/2014/main" id="{E0215F84-5423-4DC8-A41E-907EDBC77E4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04" name="TextBox 73">
          <a:extLst>
            <a:ext uri="{FF2B5EF4-FFF2-40B4-BE49-F238E27FC236}">
              <a16:creationId xmlns:a16="http://schemas.microsoft.com/office/drawing/2014/main" id="{84AFA02F-B8E0-4325-BB04-23D5EF2B2BA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05" name="TextBox 73">
          <a:extLst>
            <a:ext uri="{FF2B5EF4-FFF2-40B4-BE49-F238E27FC236}">
              <a16:creationId xmlns:a16="http://schemas.microsoft.com/office/drawing/2014/main" id="{A63A3D93-CF49-4A3E-A257-F2A37578A24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06" name="TextBox 73">
          <a:extLst>
            <a:ext uri="{FF2B5EF4-FFF2-40B4-BE49-F238E27FC236}">
              <a16:creationId xmlns:a16="http://schemas.microsoft.com/office/drawing/2014/main" id="{72885C3F-B3DE-44EB-9838-9F3FCEEBFC1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07" name="TextBox 73">
          <a:extLst>
            <a:ext uri="{FF2B5EF4-FFF2-40B4-BE49-F238E27FC236}">
              <a16:creationId xmlns:a16="http://schemas.microsoft.com/office/drawing/2014/main" id="{FC74553A-A5DC-40C9-83A7-2CBB1F8AC48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08" name="TextBox 73">
          <a:extLst>
            <a:ext uri="{FF2B5EF4-FFF2-40B4-BE49-F238E27FC236}">
              <a16:creationId xmlns:a16="http://schemas.microsoft.com/office/drawing/2014/main" id="{D888A43B-29B7-414C-8BCA-CB9581371F1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09" name="TextBox 73">
          <a:extLst>
            <a:ext uri="{FF2B5EF4-FFF2-40B4-BE49-F238E27FC236}">
              <a16:creationId xmlns:a16="http://schemas.microsoft.com/office/drawing/2014/main" id="{7EBBDFEF-3CB3-4C15-A2DC-1D2C45EC576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10" name="TextBox 73">
          <a:extLst>
            <a:ext uri="{FF2B5EF4-FFF2-40B4-BE49-F238E27FC236}">
              <a16:creationId xmlns:a16="http://schemas.microsoft.com/office/drawing/2014/main" id="{9E77A8CF-07CB-4C40-88C9-FC5F0789EAD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11" name="TextBox 73">
          <a:extLst>
            <a:ext uri="{FF2B5EF4-FFF2-40B4-BE49-F238E27FC236}">
              <a16:creationId xmlns:a16="http://schemas.microsoft.com/office/drawing/2014/main" id="{1A571F18-11A0-4B78-9484-EF59375D089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12" name="TextBox 73">
          <a:extLst>
            <a:ext uri="{FF2B5EF4-FFF2-40B4-BE49-F238E27FC236}">
              <a16:creationId xmlns:a16="http://schemas.microsoft.com/office/drawing/2014/main" id="{48063475-DD8F-42D5-A084-659354DF125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13" name="TextBox 73">
          <a:extLst>
            <a:ext uri="{FF2B5EF4-FFF2-40B4-BE49-F238E27FC236}">
              <a16:creationId xmlns:a16="http://schemas.microsoft.com/office/drawing/2014/main" id="{C7D00227-F789-43AB-894D-D4CA5C57D79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14" name="TextBox 73">
          <a:extLst>
            <a:ext uri="{FF2B5EF4-FFF2-40B4-BE49-F238E27FC236}">
              <a16:creationId xmlns:a16="http://schemas.microsoft.com/office/drawing/2014/main" id="{D0EEFF1C-C6A8-4760-96C8-21F44208FED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15" name="TextBox 73">
          <a:extLst>
            <a:ext uri="{FF2B5EF4-FFF2-40B4-BE49-F238E27FC236}">
              <a16:creationId xmlns:a16="http://schemas.microsoft.com/office/drawing/2014/main" id="{7D8A5675-38AB-46B5-9C2A-0A42DE20CFD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16" name="TextBox 73">
          <a:extLst>
            <a:ext uri="{FF2B5EF4-FFF2-40B4-BE49-F238E27FC236}">
              <a16:creationId xmlns:a16="http://schemas.microsoft.com/office/drawing/2014/main" id="{EA5C731B-B109-4DD2-9696-22709E1B31B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17" name="TextBox 73">
          <a:extLst>
            <a:ext uri="{FF2B5EF4-FFF2-40B4-BE49-F238E27FC236}">
              <a16:creationId xmlns:a16="http://schemas.microsoft.com/office/drawing/2014/main" id="{66D28C33-079C-4850-B0D4-3CE5E651155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18" name="TextBox 73">
          <a:extLst>
            <a:ext uri="{FF2B5EF4-FFF2-40B4-BE49-F238E27FC236}">
              <a16:creationId xmlns:a16="http://schemas.microsoft.com/office/drawing/2014/main" id="{3655DD26-97D0-4E7B-8683-1CCC85083B1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19" name="TextBox 73">
          <a:extLst>
            <a:ext uri="{FF2B5EF4-FFF2-40B4-BE49-F238E27FC236}">
              <a16:creationId xmlns:a16="http://schemas.microsoft.com/office/drawing/2014/main" id="{B0515E93-AC52-480E-9855-C8C6A5BFBD1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20" name="TextBox 73">
          <a:extLst>
            <a:ext uri="{FF2B5EF4-FFF2-40B4-BE49-F238E27FC236}">
              <a16:creationId xmlns:a16="http://schemas.microsoft.com/office/drawing/2014/main" id="{B7DAF73E-3905-4F87-AE65-7AD73AEBD3A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21" name="TextBox 73">
          <a:extLst>
            <a:ext uri="{FF2B5EF4-FFF2-40B4-BE49-F238E27FC236}">
              <a16:creationId xmlns:a16="http://schemas.microsoft.com/office/drawing/2014/main" id="{7E8B1031-D3E1-4A77-B7DE-3113A4A8714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22" name="TextBox 73">
          <a:extLst>
            <a:ext uri="{FF2B5EF4-FFF2-40B4-BE49-F238E27FC236}">
              <a16:creationId xmlns:a16="http://schemas.microsoft.com/office/drawing/2014/main" id="{996B1DF9-84B3-482C-8ECB-8C7A671D4E0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23" name="TextBox 73">
          <a:extLst>
            <a:ext uri="{FF2B5EF4-FFF2-40B4-BE49-F238E27FC236}">
              <a16:creationId xmlns:a16="http://schemas.microsoft.com/office/drawing/2014/main" id="{5953EF5A-A943-4247-B726-2B6EAB0224E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24" name="TextBox 73">
          <a:extLst>
            <a:ext uri="{FF2B5EF4-FFF2-40B4-BE49-F238E27FC236}">
              <a16:creationId xmlns:a16="http://schemas.microsoft.com/office/drawing/2014/main" id="{0B9B208E-E75D-4C0F-A14D-8DC1D06898B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25" name="TextBox 73">
          <a:extLst>
            <a:ext uri="{FF2B5EF4-FFF2-40B4-BE49-F238E27FC236}">
              <a16:creationId xmlns:a16="http://schemas.microsoft.com/office/drawing/2014/main" id="{3BB369B6-FC8A-4960-A4C3-12A54170060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26" name="TextBox 73">
          <a:extLst>
            <a:ext uri="{FF2B5EF4-FFF2-40B4-BE49-F238E27FC236}">
              <a16:creationId xmlns:a16="http://schemas.microsoft.com/office/drawing/2014/main" id="{43CD5D54-4DEB-4126-9095-F21DFCA4CD6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27" name="TextBox 73">
          <a:extLst>
            <a:ext uri="{FF2B5EF4-FFF2-40B4-BE49-F238E27FC236}">
              <a16:creationId xmlns:a16="http://schemas.microsoft.com/office/drawing/2014/main" id="{52ED62E5-0D17-48E2-B85C-9B0D3E5411E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28" name="TextBox 73">
          <a:extLst>
            <a:ext uri="{FF2B5EF4-FFF2-40B4-BE49-F238E27FC236}">
              <a16:creationId xmlns:a16="http://schemas.microsoft.com/office/drawing/2014/main" id="{214F00B2-F52C-4432-8763-42D17430634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29" name="TextBox 73">
          <a:extLst>
            <a:ext uri="{FF2B5EF4-FFF2-40B4-BE49-F238E27FC236}">
              <a16:creationId xmlns:a16="http://schemas.microsoft.com/office/drawing/2014/main" id="{E18CE0BF-F3FB-40A0-8CB5-55E9FF31105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30" name="TextBox 73">
          <a:extLst>
            <a:ext uri="{FF2B5EF4-FFF2-40B4-BE49-F238E27FC236}">
              <a16:creationId xmlns:a16="http://schemas.microsoft.com/office/drawing/2014/main" id="{F95EC8F9-F824-4CDF-B664-9E2CFF48CA7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31" name="TextBox 73">
          <a:extLst>
            <a:ext uri="{FF2B5EF4-FFF2-40B4-BE49-F238E27FC236}">
              <a16:creationId xmlns:a16="http://schemas.microsoft.com/office/drawing/2014/main" id="{0FCC6AA0-4303-438A-9F9A-B963E915B24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32" name="TextBox 73">
          <a:extLst>
            <a:ext uri="{FF2B5EF4-FFF2-40B4-BE49-F238E27FC236}">
              <a16:creationId xmlns:a16="http://schemas.microsoft.com/office/drawing/2014/main" id="{4D506C40-FAD7-4F1D-BAF0-2D0835E975F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33" name="TextBox 73">
          <a:extLst>
            <a:ext uri="{FF2B5EF4-FFF2-40B4-BE49-F238E27FC236}">
              <a16:creationId xmlns:a16="http://schemas.microsoft.com/office/drawing/2014/main" id="{DF4A46E6-3750-4941-8C55-A39A6EEC5FA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34" name="TextBox 73">
          <a:extLst>
            <a:ext uri="{FF2B5EF4-FFF2-40B4-BE49-F238E27FC236}">
              <a16:creationId xmlns:a16="http://schemas.microsoft.com/office/drawing/2014/main" id="{33146242-982B-40F4-8BFD-037FEE30C33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35" name="TextBox 73">
          <a:extLst>
            <a:ext uri="{FF2B5EF4-FFF2-40B4-BE49-F238E27FC236}">
              <a16:creationId xmlns:a16="http://schemas.microsoft.com/office/drawing/2014/main" id="{15FE0231-0E60-4B62-8B70-40145F9E1E6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36" name="TextBox 73">
          <a:extLst>
            <a:ext uri="{FF2B5EF4-FFF2-40B4-BE49-F238E27FC236}">
              <a16:creationId xmlns:a16="http://schemas.microsoft.com/office/drawing/2014/main" id="{C941137A-2206-4FA9-BEA7-2CFFE44F56B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37" name="TextBox 73">
          <a:extLst>
            <a:ext uri="{FF2B5EF4-FFF2-40B4-BE49-F238E27FC236}">
              <a16:creationId xmlns:a16="http://schemas.microsoft.com/office/drawing/2014/main" id="{B85ECC92-7222-4B68-9364-445CCED29C4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38" name="TextBox 73">
          <a:extLst>
            <a:ext uri="{FF2B5EF4-FFF2-40B4-BE49-F238E27FC236}">
              <a16:creationId xmlns:a16="http://schemas.microsoft.com/office/drawing/2014/main" id="{1C2F7E1E-8F14-4164-84DD-AA525663188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39" name="TextBox 73">
          <a:extLst>
            <a:ext uri="{FF2B5EF4-FFF2-40B4-BE49-F238E27FC236}">
              <a16:creationId xmlns:a16="http://schemas.microsoft.com/office/drawing/2014/main" id="{D553975A-1F44-4834-83B8-CD829C2EE1F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40" name="TextBox 73">
          <a:extLst>
            <a:ext uri="{FF2B5EF4-FFF2-40B4-BE49-F238E27FC236}">
              <a16:creationId xmlns:a16="http://schemas.microsoft.com/office/drawing/2014/main" id="{343EAFE6-EACB-43C0-8F37-2F6540B5BA2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41" name="TextBox 73">
          <a:extLst>
            <a:ext uri="{FF2B5EF4-FFF2-40B4-BE49-F238E27FC236}">
              <a16:creationId xmlns:a16="http://schemas.microsoft.com/office/drawing/2014/main" id="{C599ED03-9AB2-4E70-9836-BA9D7C7F527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42" name="TextBox 73">
          <a:extLst>
            <a:ext uri="{FF2B5EF4-FFF2-40B4-BE49-F238E27FC236}">
              <a16:creationId xmlns:a16="http://schemas.microsoft.com/office/drawing/2014/main" id="{5E442EAE-4E75-4864-8702-BC5E016747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43" name="TextBox 73">
          <a:extLst>
            <a:ext uri="{FF2B5EF4-FFF2-40B4-BE49-F238E27FC236}">
              <a16:creationId xmlns:a16="http://schemas.microsoft.com/office/drawing/2014/main" id="{0EDB7D48-5515-48A7-BF1F-EC8F97991B2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44" name="TextBox 73">
          <a:extLst>
            <a:ext uri="{FF2B5EF4-FFF2-40B4-BE49-F238E27FC236}">
              <a16:creationId xmlns:a16="http://schemas.microsoft.com/office/drawing/2014/main" id="{DE7E4455-9DA8-4206-89BF-AEC05630A40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45" name="TextBox 73">
          <a:extLst>
            <a:ext uri="{FF2B5EF4-FFF2-40B4-BE49-F238E27FC236}">
              <a16:creationId xmlns:a16="http://schemas.microsoft.com/office/drawing/2014/main" id="{F1BA7300-F86D-4C29-93EC-5C540A1F82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46" name="TextBox 73">
          <a:extLst>
            <a:ext uri="{FF2B5EF4-FFF2-40B4-BE49-F238E27FC236}">
              <a16:creationId xmlns:a16="http://schemas.microsoft.com/office/drawing/2014/main" id="{8CBF71BA-BD8B-45D1-A941-5734FB13BAA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47" name="TextBox 73">
          <a:extLst>
            <a:ext uri="{FF2B5EF4-FFF2-40B4-BE49-F238E27FC236}">
              <a16:creationId xmlns:a16="http://schemas.microsoft.com/office/drawing/2014/main" id="{9C9D4FC9-180E-4711-9DC1-F210F0A3FB3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48" name="TextBox 73">
          <a:extLst>
            <a:ext uri="{FF2B5EF4-FFF2-40B4-BE49-F238E27FC236}">
              <a16:creationId xmlns:a16="http://schemas.microsoft.com/office/drawing/2014/main" id="{BCAD9AC3-9477-4170-A26A-C528C92C46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49" name="TextBox 73">
          <a:extLst>
            <a:ext uri="{FF2B5EF4-FFF2-40B4-BE49-F238E27FC236}">
              <a16:creationId xmlns:a16="http://schemas.microsoft.com/office/drawing/2014/main" id="{10DC2D9A-5EC5-4C8A-9E53-811CF4CFA1B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50" name="TextBox 73">
          <a:extLst>
            <a:ext uri="{FF2B5EF4-FFF2-40B4-BE49-F238E27FC236}">
              <a16:creationId xmlns:a16="http://schemas.microsoft.com/office/drawing/2014/main" id="{29E5F4EA-1F68-452D-BDDF-140E384D660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51" name="TextBox 73">
          <a:extLst>
            <a:ext uri="{FF2B5EF4-FFF2-40B4-BE49-F238E27FC236}">
              <a16:creationId xmlns:a16="http://schemas.microsoft.com/office/drawing/2014/main" id="{8416D458-65CE-4F42-BD47-0C08C69DC61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52" name="TextBox 73">
          <a:extLst>
            <a:ext uri="{FF2B5EF4-FFF2-40B4-BE49-F238E27FC236}">
              <a16:creationId xmlns:a16="http://schemas.microsoft.com/office/drawing/2014/main" id="{FECAAA0D-2A81-4F5A-B34D-2113EFD6694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53" name="TextBox 73">
          <a:extLst>
            <a:ext uri="{FF2B5EF4-FFF2-40B4-BE49-F238E27FC236}">
              <a16:creationId xmlns:a16="http://schemas.microsoft.com/office/drawing/2014/main" id="{7A1F7408-D83D-4C27-8D84-92401FB2D1D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54" name="TextBox 73">
          <a:extLst>
            <a:ext uri="{FF2B5EF4-FFF2-40B4-BE49-F238E27FC236}">
              <a16:creationId xmlns:a16="http://schemas.microsoft.com/office/drawing/2014/main" id="{01782ED2-ABBB-4A64-ADF8-C8D629C60E6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55" name="TextBox 73">
          <a:extLst>
            <a:ext uri="{FF2B5EF4-FFF2-40B4-BE49-F238E27FC236}">
              <a16:creationId xmlns:a16="http://schemas.microsoft.com/office/drawing/2014/main" id="{969C7A07-7210-41F2-B1DB-06AA31B7373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56" name="TextBox 73">
          <a:extLst>
            <a:ext uri="{FF2B5EF4-FFF2-40B4-BE49-F238E27FC236}">
              <a16:creationId xmlns:a16="http://schemas.microsoft.com/office/drawing/2014/main" id="{CA23C7F3-EA3C-4596-A51E-37F1283360B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57" name="TextBox 73">
          <a:extLst>
            <a:ext uri="{FF2B5EF4-FFF2-40B4-BE49-F238E27FC236}">
              <a16:creationId xmlns:a16="http://schemas.microsoft.com/office/drawing/2014/main" id="{8D77EAD9-7625-43DB-9154-CCC87854B70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58" name="TextBox 73">
          <a:extLst>
            <a:ext uri="{FF2B5EF4-FFF2-40B4-BE49-F238E27FC236}">
              <a16:creationId xmlns:a16="http://schemas.microsoft.com/office/drawing/2014/main" id="{4591F5C2-9F13-4F87-A010-8ACC1E14535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59" name="TextBox 73">
          <a:extLst>
            <a:ext uri="{FF2B5EF4-FFF2-40B4-BE49-F238E27FC236}">
              <a16:creationId xmlns:a16="http://schemas.microsoft.com/office/drawing/2014/main" id="{96B81AAB-6335-40D8-9894-A072DD7514A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60" name="TextBox 73">
          <a:extLst>
            <a:ext uri="{FF2B5EF4-FFF2-40B4-BE49-F238E27FC236}">
              <a16:creationId xmlns:a16="http://schemas.microsoft.com/office/drawing/2014/main" id="{C21E2A76-CDF1-4739-9DFA-BE0BC7DDB3E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61" name="TextBox 73">
          <a:extLst>
            <a:ext uri="{FF2B5EF4-FFF2-40B4-BE49-F238E27FC236}">
              <a16:creationId xmlns:a16="http://schemas.microsoft.com/office/drawing/2014/main" id="{FD73268E-C0CD-424D-9AB8-F9B8CEAB484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62" name="TextBox 73">
          <a:extLst>
            <a:ext uri="{FF2B5EF4-FFF2-40B4-BE49-F238E27FC236}">
              <a16:creationId xmlns:a16="http://schemas.microsoft.com/office/drawing/2014/main" id="{B7BEB8ED-F0BB-446B-9685-F958A473725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63" name="TextBox 73">
          <a:extLst>
            <a:ext uri="{FF2B5EF4-FFF2-40B4-BE49-F238E27FC236}">
              <a16:creationId xmlns:a16="http://schemas.microsoft.com/office/drawing/2014/main" id="{E88E1890-5BF5-4AED-B778-3680EECD1C8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64" name="TextBox 73">
          <a:extLst>
            <a:ext uri="{FF2B5EF4-FFF2-40B4-BE49-F238E27FC236}">
              <a16:creationId xmlns:a16="http://schemas.microsoft.com/office/drawing/2014/main" id="{79625FCD-30E4-4F7F-B82C-024AF063FA8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65" name="TextBox 73">
          <a:extLst>
            <a:ext uri="{FF2B5EF4-FFF2-40B4-BE49-F238E27FC236}">
              <a16:creationId xmlns:a16="http://schemas.microsoft.com/office/drawing/2014/main" id="{D99BA128-9A67-497B-ABAE-1AA8FBD3970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66" name="TextBox 73">
          <a:extLst>
            <a:ext uri="{FF2B5EF4-FFF2-40B4-BE49-F238E27FC236}">
              <a16:creationId xmlns:a16="http://schemas.microsoft.com/office/drawing/2014/main" id="{07E0BECC-306A-451F-B3A4-BA77EB847B8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67" name="TextBox 73">
          <a:extLst>
            <a:ext uri="{FF2B5EF4-FFF2-40B4-BE49-F238E27FC236}">
              <a16:creationId xmlns:a16="http://schemas.microsoft.com/office/drawing/2014/main" id="{6331171A-2CD6-42B2-838C-317477591B8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68" name="TextBox 73">
          <a:extLst>
            <a:ext uri="{FF2B5EF4-FFF2-40B4-BE49-F238E27FC236}">
              <a16:creationId xmlns:a16="http://schemas.microsoft.com/office/drawing/2014/main" id="{B010783C-BBB6-4743-99B9-3E305FD40BE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69" name="TextBox 73">
          <a:extLst>
            <a:ext uri="{FF2B5EF4-FFF2-40B4-BE49-F238E27FC236}">
              <a16:creationId xmlns:a16="http://schemas.microsoft.com/office/drawing/2014/main" id="{91770811-8CF0-4B4C-856C-2798822FC5E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70" name="TextBox 73">
          <a:extLst>
            <a:ext uri="{FF2B5EF4-FFF2-40B4-BE49-F238E27FC236}">
              <a16:creationId xmlns:a16="http://schemas.microsoft.com/office/drawing/2014/main" id="{BE4CDC4B-B813-4521-BAEE-ECF23EBB591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71" name="TextBox 73">
          <a:extLst>
            <a:ext uri="{FF2B5EF4-FFF2-40B4-BE49-F238E27FC236}">
              <a16:creationId xmlns:a16="http://schemas.microsoft.com/office/drawing/2014/main" id="{ACB1CCBB-01CF-4B8F-8EA4-4766A325E02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72" name="TextBox 73">
          <a:extLst>
            <a:ext uri="{FF2B5EF4-FFF2-40B4-BE49-F238E27FC236}">
              <a16:creationId xmlns:a16="http://schemas.microsoft.com/office/drawing/2014/main" id="{6B00639F-D9D4-4440-A3BF-A0754BE31DD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73" name="TextBox 73">
          <a:extLst>
            <a:ext uri="{FF2B5EF4-FFF2-40B4-BE49-F238E27FC236}">
              <a16:creationId xmlns:a16="http://schemas.microsoft.com/office/drawing/2014/main" id="{5C81DC52-A04B-4CCC-998A-AAFFD8493ED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74" name="TextBox 73">
          <a:extLst>
            <a:ext uri="{FF2B5EF4-FFF2-40B4-BE49-F238E27FC236}">
              <a16:creationId xmlns:a16="http://schemas.microsoft.com/office/drawing/2014/main" id="{019D7C8B-0EAD-407D-A729-14201620B9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75" name="TextBox 73">
          <a:extLst>
            <a:ext uri="{FF2B5EF4-FFF2-40B4-BE49-F238E27FC236}">
              <a16:creationId xmlns:a16="http://schemas.microsoft.com/office/drawing/2014/main" id="{65DAB747-1708-4BB7-A3B6-7ECBB5911DB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76" name="TextBox 73">
          <a:extLst>
            <a:ext uri="{FF2B5EF4-FFF2-40B4-BE49-F238E27FC236}">
              <a16:creationId xmlns:a16="http://schemas.microsoft.com/office/drawing/2014/main" id="{1C4A76C5-9979-44F8-8421-25065030E1B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77" name="TextBox 73">
          <a:extLst>
            <a:ext uri="{FF2B5EF4-FFF2-40B4-BE49-F238E27FC236}">
              <a16:creationId xmlns:a16="http://schemas.microsoft.com/office/drawing/2014/main" id="{C3CC0367-AFE0-4702-B93C-E09FFC288F8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78" name="TextBox 73">
          <a:extLst>
            <a:ext uri="{FF2B5EF4-FFF2-40B4-BE49-F238E27FC236}">
              <a16:creationId xmlns:a16="http://schemas.microsoft.com/office/drawing/2014/main" id="{3EDCCF79-3298-4951-9CC6-7D3B13A1912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79" name="TextBox 73">
          <a:extLst>
            <a:ext uri="{FF2B5EF4-FFF2-40B4-BE49-F238E27FC236}">
              <a16:creationId xmlns:a16="http://schemas.microsoft.com/office/drawing/2014/main" id="{B28E2CED-CC8D-4F66-95F3-7CF4D285A77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80" name="TextBox 73">
          <a:extLst>
            <a:ext uri="{FF2B5EF4-FFF2-40B4-BE49-F238E27FC236}">
              <a16:creationId xmlns:a16="http://schemas.microsoft.com/office/drawing/2014/main" id="{619C1A3D-87F2-4A77-8757-F35CF1C294F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81" name="TextBox 73">
          <a:extLst>
            <a:ext uri="{FF2B5EF4-FFF2-40B4-BE49-F238E27FC236}">
              <a16:creationId xmlns:a16="http://schemas.microsoft.com/office/drawing/2014/main" id="{CEF42B0F-7237-4FEB-A5D7-1B9B69600F9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82" name="TextBox 73">
          <a:extLst>
            <a:ext uri="{FF2B5EF4-FFF2-40B4-BE49-F238E27FC236}">
              <a16:creationId xmlns:a16="http://schemas.microsoft.com/office/drawing/2014/main" id="{03C40F17-1630-46A6-9AA1-D97EE97138E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83" name="TextBox 73">
          <a:extLst>
            <a:ext uri="{FF2B5EF4-FFF2-40B4-BE49-F238E27FC236}">
              <a16:creationId xmlns:a16="http://schemas.microsoft.com/office/drawing/2014/main" id="{569F7F78-CF55-4C08-A7A7-A19656BF281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84" name="TextBox 73">
          <a:extLst>
            <a:ext uri="{FF2B5EF4-FFF2-40B4-BE49-F238E27FC236}">
              <a16:creationId xmlns:a16="http://schemas.microsoft.com/office/drawing/2014/main" id="{E08AC2AD-3F6E-49D1-A835-154966AF383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85" name="TextBox 73">
          <a:extLst>
            <a:ext uri="{FF2B5EF4-FFF2-40B4-BE49-F238E27FC236}">
              <a16:creationId xmlns:a16="http://schemas.microsoft.com/office/drawing/2014/main" id="{FC5CD013-3F87-4585-A5AD-FF32FDB6F6B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86" name="TextBox 73">
          <a:extLst>
            <a:ext uri="{FF2B5EF4-FFF2-40B4-BE49-F238E27FC236}">
              <a16:creationId xmlns:a16="http://schemas.microsoft.com/office/drawing/2014/main" id="{61A8A7E9-71EC-47B4-923E-7FE95E9D1E4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87" name="TextBox 73">
          <a:extLst>
            <a:ext uri="{FF2B5EF4-FFF2-40B4-BE49-F238E27FC236}">
              <a16:creationId xmlns:a16="http://schemas.microsoft.com/office/drawing/2014/main" id="{53324197-578A-42A2-9F3C-734D9EF90BA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88" name="TextBox 73">
          <a:extLst>
            <a:ext uri="{FF2B5EF4-FFF2-40B4-BE49-F238E27FC236}">
              <a16:creationId xmlns:a16="http://schemas.microsoft.com/office/drawing/2014/main" id="{FC4482DA-EBC5-4197-B067-5AF7246EBDA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89" name="TextBox 73">
          <a:extLst>
            <a:ext uri="{FF2B5EF4-FFF2-40B4-BE49-F238E27FC236}">
              <a16:creationId xmlns:a16="http://schemas.microsoft.com/office/drawing/2014/main" id="{97E6061B-730C-47FD-B939-E461EC93084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90" name="TextBox 73">
          <a:extLst>
            <a:ext uri="{FF2B5EF4-FFF2-40B4-BE49-F238E27FC236}">
              <a16:creationId xmlns:a16="http://schemas.microsoft.com/office/drawing/2014/main" id="{2326555C-55B8-46EE-83E4-3628138B159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91" name="TextBox 73">
          <a:extLst>
            <a:ext uri="{FF2B5EF4-FFF2-40B4-BE49-F238E27FC236}">
              <a16:creationId xmlns:a16="http://schemas.microsoft.com/office/drawing/2014/main" id="{06AD20D1-2537-495D-ADD3-62F21FD7271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92" name="TextBox 73">
          <a:extLst>
            <a:ext uri="{FF2B5EF4-FFF2-40B4-BE49-F238E27FC236}">
              <a16:creationId xmlns:a16="http://schemas.microsoft.com/office/drawing/2014/main" id="{D8BCCBD9-8241-44CA-B7C0-8D2E1C50B32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93" name="TextBox 73">
          <a:extLst>
            <a:ext uri="{FF2B5EF4-FFF2-40B4-BE49-F238E27FC236}">
              <a16:creationId xmlns:a16="http://schemas.microsoft.com/office/drawing/2014/main" id="{2C43E978-2FB8-4EF9-83BA-65CE3C75C83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94" name="TextBox 73">
          <a:extLst>
            <a:ext uri="{FF2B5EF4-FFF2-40B4-BE49-F238E27FC236}">
              <a16:creationId xmlns:a16="http://schemas.microsoft.com/office/drawing/2014/main" id="{B318D26B-B7F8-4BEC-9F74-10D14306CEF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95" name="TextBox 73">
          <a:extLst>
            <a:ext uri="{FF2B5EF4-FFF2-40B4-BE49-F238E27FC236}">
              <a16:creationId xmlns:a16="http://schemas.microsoft.com/office/drawing/2014/main" id="{124C2B9F-BBA9-4EB4-94F0-FC5D17D0285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96" name="TextBox 73">
          <a:extLst>
            <a:ext uri="{FF2B5EF4-FFF2-40B4-BE49-F238E27FC236}">
              <a16:creationId xmlns:a16="http://schemas.microsoft.com/office/drawing/2014/main" id="{B6D0852B-88B0-4576-A792-DB879342174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97" name="TextBox 73">
          <a:extLst>
            <a:ext uri="{FF2B5EF4-FFF2-40B4-BE49-F238E27FC236}">
              <a16:creationId xmlns:a16="http://schemas.microsoft.com/office/drawing/2014/main" id="{4B970C15-AFA8-49BB-AEFE-2C41F445CBE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98" name="TextBox 73">
          <a:extLst>
            <a:ext uri="{FF2B5EF4-FFF2-40B4-BE49-F238E27FC236}">
              <a16:creationId xmlns:a16="http://schemas.microsoft.com/office/drawing/2014/main" id="{0C09B8C0-2DE0-4CFB-8F76-2A40E3FADCE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199" name="TextBox 73">
          <a:extLst>
            <a:ext uri="{FF2B5EF4-FFF2-40B4-BE49-F238E27FC236}">
              <a16:creationId xmlns:a16="http://schemas.microsoft.com/office/drawing/2014/main" id="{2424D1B3-9135-4687-AF6B-3F047E98A78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00" name="TextBox 73">
          <a:extLst>
            <a:ext uri="{FF2B5EF4-FFF2-40B4-BE49-F238E27FC236}">
              <a16:creationId xmlns:a16="http://schemas.microsoft.com/office/drawing/2014/main" id="{C76F3463-6AC2-4B88-8443-E2FBD5511B4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01" name="TextBox 73">
          <a:extLst>
            <a:ext uri="{FF2B5EF4-FFF2-40B4-BE49-F238E27FC236}">
              <a16:creationId xmlns:a16="http://schemas.microsoft.com/office/drawing/2014/main" id="{553137F1-CC56-4EF4-AF47-DE03C3EEE75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02" name="TextBox 73">
          <a:extLst>
            <a:ext uri="{FF2B5EF4-FFF2-40B4-BE49-F238E27FC236}">
              <a16:creationId xmlns:a16="http://schemas.microsoft.com/office/drawing/2014/main" id="{B21F9374-BE5B-4EF7-8D55-4CDC401E6B7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03" name="TextBox 73">
          <a:extLst>
            <a:ext uri="{FF2B5EF4-FFF2-40B4-BE49-F238E27FC236}">
              <a16:creationId xmlns:a16="http://schemas.microsoft.com/office/drawing/2014/main" id="{147CB67F-490A-4101-A7A0-FFCBB342158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04" name="TextBox 73">
          <a:extLst>
            <a:ext uri="{FF2B5EF4-FFF2-40B4-BE49-F238E27FC236}">
              <a16:creationId xmlns:a16="http://schemas.microsoft.com/office/drawing/2014/main" id="{364C8492-0AF8-449E-960A-1672E5EB46E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05" name="TextBox 73">
          <a:extLst>
            <a:ext uri="{FF2B5EF4-FFF2-40B4-BE49-F238E27FC236}">
              <a16:creationId xmlns:a16="http://schemas.microsoft.com/office/drawing/2014/main" id="{A39AEAF3-2069-4D48-86A1-D9D51E9C32F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06" name="TextBox 73">
          <a:extLst>
            <a:ext uri="{FF2B5EF4-FFF2-40B4-BE49-F238E27FC236}">
              <a16:creationId xmlns:a16="http://schemas.microsoft.com/office/drawing/2014/main" id="{2564284B-5C5F-462E-8790-200016D3B31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07" name="TextBox 73">
          <a:extLst>
            <a:ext uri="{FF2B5EF4-FFF2-40B4-BE49-F238E27FC236}">
              <a16:creationId xmlns:a16="http://schemas.microsoft.com/office/drawing/2014/main" id="{04D3B7B4-A398-412A-A30D-6F6F382D826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08" name="TextBox 73">
          <a:extLst>
            <a:ext uri="{FF2B5EF4-FFF2-40B4-BE49-F238E27FC236}">
              <a16:creationId xmlns:a16="http://schemas.microsoft.com/office/drawing/2014/main" id="{F38653F2-2846-480A-86E3-B60DD21B29D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09" name="TextBox 73">
          <a:extLst>
            <a:ext uri="{FF2B5EF4-FFF2-40B4-BE49-F238E27FC236}">
              <a16:creationId xmlns:a16="http://schemas.microsoft.com/office/drawing/2014/main" id="{B5FBD2E5-792B-42E0-BD83-5E27F7AECC8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10" name="TextBox 73">
          <a:extLst>
            <a:ext uri="{FF2B5EF4-FFF2-40B4-BE49-F238E27FC236}">
              <a16:creationId xmlns:a16="http://schemas.microsoft.com/office/drawing/2014/main" id="{FEE88ED7-45BC-4357-ABD5-30C9B5C012D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11" name="TextBox 73">
          <a:extLst>
            <a:ext uri="{FF2B5EF4-FFF2-40B4-BE49-F238E27FC236}">
              <a16:creationId xmlns:a16="http://schemas.microsoft.com/office/drawing/2014/main" id="{38F5EF3A-0FF7-49F1-8C71-0C10C72285E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12" name="TextBox 73">
          <a:extLst>
            <a:ext uri="{FF2B5EF4-FFF2-40B4-BE49-F238E27FC236}">
              <a16:creationId xmlns:a16="http://schemas.microsoft.com/office/drawing/2014/main" id="{2646865C-03C3-49F6-A320-13CDC76B122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13" name="TextBox 73">
          <a:extLst>
            <a:ext uri="{FF2B5EF4-FFF2-40B4-BE49-F238E27FC236}">
              <a16:creationId xmlns:a16="http://schemas.microsoft.com/office/drawing/2014/main" id="{3C934603-8A21-468B-88CF-4B3EE408452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14" name="TextBox 73">
          <a:extLst>
            <a:ext uri="{FF2B5EF4-FFF2-40B4-BE49-F238E27FC236}">
              <a16:creationId xmlns:a16="http://schemas.microsoft.com/office/drawing/2014/main" id="{55BC6780-E848-4F40-8670-A74B67D1BF8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15" name="TextBox 73">
          <a:extLst>
            <a:ext uri="{FF2B5EF4-FFF2-40B4-BE49-F238E27FC236}">
              <a16:creationId xmlns:a16="http://schemas.microsoft.com/office/drawing/2014/main" id="{BA6EFC6F-A43D-4376-9C7F-6CB3D897409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16" name="TextBox 73">
          <a:extLst>
            <a:ext uri="{FF2B5EF4-FFF2-40B4-BE49-F238E27FC236}">
              <a16:creationId xmlns:a16="http://schemas.microsoft.com/office/drawing/2014/main" id="{96E29145-AE5E-4927-B82D-3B0D31FFCF8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17" name="TextBox 73">
          <a:extLst>
            <a:ext uri="{FF2B5EF4-FFF2-40B4-BE49-F238E27FC236}">
              <a16:creationId xmlns:a16="http://schemas.microsoft.com/office/drawing/2014/main" id="{397F17B1-CA73-473E-99C1-3A2DB4134A2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18" name="TextBox 73">
          <a:extLst>
            <a:ext uri="{FF2B5EF4-FFF2-40B4-BE49-F238E27FC236}">
              <a16:creationId xmlns:a16="http://schemas.microsoft.com/office/drawing/2014/main" id="{B6B186CC-6F95-431C-AA1D-1E9A4A02A38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19" name="TextBox 73">
          <a:extLst>
            <a:ext uri="{FF2B5EF4-FFF2-40B4-BE49-F238E27FC236}">
              <a16:creationId xmlns:a16="http://schemas.microsoft.com/office/drawing/2014/main" id="{A3FD67A3-24DF-4800-B8AB-85514C4B3CC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20" name="TextBox 73">
          <a:extLst>
            <a:ext uri="{FF2B5EF4-FFF2-40B4-BE49-F238E27FC236}">
              <a16:creationId xmlns:a16="http://schemas.microsoft.com/office/drawing/2014/main" id="{444F60AD-2ECA-4CE5-B48B-6D661342699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21" name="TextBox 73">
          <a:extLst>
            <a:ext uri="{FF2B5EF4-FFF2-40B4-BE49-F238E27FC236}">
              <a16:creationId xmlns:a16="http://schemas.microsoft.com/office/drawing/2014/main" id="{B08410CD-C44A-4883-BA79-5BCA9B88C84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22" name="TextBox 73">
          <a:extLst>
            <a:ext uri="{FF2B5EF4-FFF2-40B4-BE49-F238E27FC236}">
              <a16:creationId xmlns:a16="http://schemas.microsoft.com/office/drawing/2014/main" id="{E093171D-816B-492C-B585-2307B70AA9F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23" name="TextBox 73">
          <a:extLst>
            <a:ext uri="{FF2B5EF4-FFF2-40B4-BE49-F238E27FC236}">
              <a16:creationId xmlns:a16="http://schemas.microsoft.com/office/drawing/2014/main" id="{E0BD4A79-F1DD-4AB7-A14E-85A3BAB1F70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24" name="TextBox 73">
          <a:extLst>
            <a:ext uri="{FF2B5EF4-FFF2-40B4-BE49-F238E27FC236}">
              <a16:creationId xmlns:a16="http://schemas.microsoft.com/office/drawing/2014/main" id="{5D302440-43C3-4EF6-98BD-B249E701AE8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25" name="TextBox 73">
          <a:extLst>
            <a:ext uri="{FF2B5EF4-FFF2-40B4-BE49-F238E27FC236}">
              <a16:creationId xmlns:a16="http://schemas.microsoft.com/office/drawing/2014/main" id="{A1AD2F27-8795-40CE-B40A-9583CBEF80F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26" name="TextBox 73">
          <a:extLst>
            <a:ext uri="{FF2B5EF4-FFF2-40B4-BE49-F238E27FC236}">
              <a16:creationId xmlns:a16="http://schemas.microsoft.com/office/drawing/2014/main" id="{77199800-7922-4B08-A80D-7EB5A22C35F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27" name="TextBox 73">
          <a:extLst>
            <a:ext uri="{FF2B5EF4-FFF2-40B4-BE49-F238E27FC236}">
              <a16:creationId xmlns:a16="http://schemas.microsoft.com/office/drawing/2014/main" id="{1D354442-86D7-425E-BFEC-3E98F3B09A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28" name="TextBox 73">
          <a:extLst>
            <a:ext uri="{FF2B5EF4-FFF2-40B4-BE49-F238E27FC236}">
              <a16:creationId xmlns:a16="http://schemas.microsoft.com/office/drawing/2014/main" id="{C6088A04-494D-42CB-A501-0BCA15E6E28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29" name="TextBox 73">
          <a:extLst>
            <a:ext uri="{FF2B5EF4-FFF2-40B4-BE49-F238E27FC236}">
              <a16:creationId xmlns:a16="http://schemas.microsoft.com/office/drawing/2014/main" id="{3612B109-4EB8-4C4C-8F2E-D439FC3BE40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30" name="TextBox 73">
          <a:extLst>
            <a:ext uri="{FF2B5EF4-FFF2-40B4-BE49-F238E27FC236}">
              <a16:creationId xmlns:a16="http://schemas.microsoft.com/office/drawing/2014/main" id="{787D4FF4-B21F-42FB-9505-EE746F5E8B2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31" name="TextBox 73">
          <a:extLst>
            <a:ext uri="{FF2B5EF4-FFF2-40B4-BE49-F238E27FC236}">
              <a16:creationId xmlns:a16="http://schemas.microsoft.com/office/drawing/2014/main" id="{DCF56874-8902-457D-8779-F12E6D99590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32" name="TextBox 73">
          <a:extLst>
            <a:ext uri="{FF2B5EF4-FFF2-40B4-BE49-F238E27FC236}">
              <a16:creationId xmlns:a16="http://schemas.microsoft.com/office/drawing/2014/main" id="{A05F21EE-405C-4ED2-B7DA-51AE891FCBE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33" name="TextBox 73">
          <a:extLst>
            <a:ext uri="{FF2B5EF4-FFF2-40B4-BE49-F238E27FC236}">
              <a16:creationId xmlns:a16="http://schemas.microsoft.com/office/drawing/2014/main" id="{68DB0C56-BCB4-429B-90BE-F80BE1801B5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34" name="TextBox 73">
          <a:extLst>
            <a:ext uri="{FF2B5EF4-FFF2-40B4-BE49-F238E27FC236}">
              <a16:creationId xmlns:a16="http://schemas.microsoft.com/office/drawing/2014/main" id="{5EFE70BD-51B3-4D35-9349-134386ED55D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35" name="TextBox 73">
          <a:extLst>
            <a:ext uri="{FF2B5EF4-FFF2-40B4-BE49-F238E27FC236}">
              <a16:creationId xmlns:a16="http://schemas.microsoft.com/office/drawing/2014/main" id="{542F9B9F-4C0C-405A-AD5E-BF8EF86E28C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36" name="TextBox 73">
          <a:extLst>
            <a:ext uri="{FF2B5EF4-FFF2-40B4-BE49-F238E27FC236}">
              <a16:creationId xmlns:a16="http://schemas.microsoft.com/office/drawing/2014/main" id="{F68EC7FF-8F51-47E3-B1CE-D040BC61933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37" name="TextBox 73">
          <a:extLst>
            <a:ext uri="{FF2B5EF4-FFF2-40B4-BE49-F238E27FC236}">
              <a16:creationId xmlns:a16="http://schemas.microsoft.com/office/drawing/2014/main" id="{A50186C3-FCE2-476D-BFE6-B8C75D5654F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38" name="TextBox 73">
          <a:extLst>
            <a:ext uri="{FF2B5EF4-FFF2-40B4-BE49-F238E27FC236}">
              <a16:creationId xmlns:a16="http://schemas.microsoft.com/office/drawing/2014/main" id="{02C5620D-CEAF-4C31-802B-2F9467013C8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39" name="TextBox 73">
          <a:extLst>
            <a:ext uri="{FF2B5EF4-FFF2-40B4-BE49-F238E27FC236}">
              <a16:creationId xmlns:a16="http://schemas.microsoft.com/office/drawing/2014/main" id="{7C9BE6E0-2666-4D7F-B09A-0EE606530E6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40" name="TextBox 73">
          <a:extLst>
            <a:ext uri="{FF2B5EF4-FFF2-40B4-BE49-F238E27FC236}">
              <a16:creationId xmlns:a16="http://schemas.microsoft.com/office/drawing/2014/main" id="{E5936205-70CA-46D4-B72D-06E762B86AF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41" name="TextBox 73">
          <a:extLst>
            <a:ext uri="{FF2B5EF4-FFF2-40B4-BE49-F238E27FC236}">
              <a16:creationId xmlns:a16="http://schemas.microsoft.com/office/drawing/2014/main" id="{8C222238-A668-4B5F-964C-B281AB95159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42" name="TextBox 73">
          <a:extLst>
            <a:ext uri="{FF2B5EF4-FFF2-40B4-BE49-F238E27FC236}">
              <a16:creationId xmlns:a16="http://schemas.microsoft.com/office/drawing/2014/main" id="{720485F9-94F3-4901-B1C4-3BD1BF2D97D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43" name="TextBox 73">
          <a:extLst>
            <a:ext uri="{FF2B5EF4-FFF2-40B4-BE49-F238E27FC236}">
              <a16:creationId xmlns:a16="http://schemas.microsoft.com/office/drawing/2014/main" id="{66889C1B-C157-422B-AA47-C45D8A3D534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44" name="TextBox 73">
          <a:extLst>
            <a:ext uri="{FF2B5EF4-FFF2-40B4-BE49-F238E27FC236}">
              <a16:creationId xmlns:a16="http://schemas.microsoft.com/office/drawing/2014/main" id="{09A0F8B4-6FD2-49A2-9491-8C9AD726A35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45" name="TextBox 73">
          <a:extLst>
            <a:ext uri="{FF2B5EF4-FFF2-40B4-BE49-F238E27FC236}">
              <a16:creationId xmlns:a16="http://schemas.microsoft.com/office/drawing/2014/main" id="{ACA58E97-EFBE-4CF6-B322-733987E2180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46" name="TextBox 73">
          <a:extLst>
            <a:ext uri="{FF2B5EF4-FFF2-40B4-BE49-F238E27FC236}">
              <a16:creationId xmlns:a16="http://schemas.microsoft.com/office/drawing/2014/main" id="{4147AA54-A59F-4F3A-8255-A384920DD5F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47" name="TextBox 73">
          <a:extLst>
            <a:ext uri="{FF2B5EF4-FFF2-40B4-BE49-F238E27FC236}">
              <a16:creationId xmlns:a16="http://schemas.microsoft.com/office/drawing/2014/main" id="{7E346B2C-B4A0-48E4-BBE3-51729C7D05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48" name="TextBox 73">
          <a:extLst>
            <a:ext uri="{FF2B5EF4-FFF2-40B4-BE49-F238E27FC236}">
              <a16:creationId xmlns:a16="http://schemas.microsoft.com/office/drawing/2014/main" id="{C0168815-A8AE-4738-88C0-B8207C886E7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49" name="TextBox 73">
          <a:extLst>
            <a:ext uri="{FF2B5EF4-FFF2-40B4-BE49-F238E27FC236}">
              <a16:creationId xmlns:a16="http://schemas.microsoft.com/office/drawing/2014/main" id="{DBF1009D-EBAD-4DDD-9524-6156B8F9B7C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50" name="TextBox 73">
          <a:extLst>
            <a:ext uri="{FF2B5EF4-FFF2-40B4-BE49-F238E27FC236}">
              <a16:creationId xmlns:a16="http://schemas.microsoft.com/office/drawing/2014/main" id="{D2FDFB6F-6F3D-4460-9111-56B3D44E7F4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51" name="TextBox 73">
          <a:extLst>
            <a:ext uri="{FF2B5EF4-FFF2-40B4-BE49-F238E27FC236}">
              <a16:creationId xmlns:a16="http://schemas.microsoft.com/office/drawing/2014/main" id="{5841B57B-26CB-4B3B-9AD1-7BD5B5B6C80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52" name="TextBox 73">
          <a:extLst>
            <a:ext uri="{FF2B5EF4-FFF2-40B4-BE49-F238E27FC236}">
              <a16:creationId xmlns:a16="http://schemas.microsoft.com/office/drawing/2014/main" id="{ACA9DE29-C56F-4E6F-B09E-08DC74BBDAF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53" name="TextBox 73">
          <a:extLst>
            <a:ext uri="{FF2B5EF4-FFF2-40B4-BE49-F238E27FC236}">
              <a16:creationId xmlns:a16="http://schemas.microsoft.com/office/drawing/2014/main" id="{44B56363-F3B2-47C8-B59C-E8514B29F70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54" name="TextBox 73">
          <a:extLst>
            <a:ext uri="{FF2B5EF4-FFF2-40B4-BE49-F238E27FC236}">
              <a16:creationId xmlns:a16="http://schemas.microsoft.com/office/drawing/2014/main" id="{4D882332-B60E-4DE0-9EB6-202DDAD5F56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55" name="TextBox 73">
          <a:extLst>
            <a:ext uri="{FF2B5EF4-FFF2-40B4-BE49-F238E27FC236}">
              <a16:creationId xmlns:a16="http://schemas.microsoft.com/office/drawing/2014/main" id="{5EAF6063-3A8B-4243-83DE-4F2F37DA504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56" name="TextBox 73">
          <a:extLst>
            <a:ext uri="{FF2B5EF4-FFF2-40B4-BE49-F238E27FC236}">
              <a16:creationId xmlns:a16="http://schemas.microsoft.com/office/drawing/2014/main" id="{C33272F3-7292-4CC4-B012-C51D4ED9217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57" name="TextBox 73">
          <a:extLst>
            <a:ext uri="{FF2B5EF4-FFF2-40B4-BE49-F238E27FC236}">
              <a16:creationId xmlns:a16="http://schemas.microsoft.com/office/drawing/2014/main" id="{B0E77196-9A75-4242-8B20-174C9E7675E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58" name="TextBox 73">
          <a:extLst>
            <a:ext uri="{FF2B5EF4-FFF2-40B4-BE49-F238E27FC236}">
              <a16:creationId xmlns:a16="http://schemas.microsoft.com/office/drawing/2014/main" id="{D7D5FAD6-F230-4100-A8F0-65AE8ADA4E8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59" name="TextBox 73">
          <a:extLst>
            <a:ext uri="{FF2B5EF4-FFF2-40B4-BE49-F238E27FC236}">
              <a16:creationId xmlns:a16="http://schemas.microsoft.com/office/drawing/2014/main" id="{B5448241-92BB-480F-ACF0-8513A52FDA7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60" name="TextBox 73">
          <a:extLst>
            <a:ext uri="{FF2B5EF4-FFF2-40B4-BE49-F238E27FC236}">
              <a16:creationId xmlns:a16="http://schemas.microsoft.com/office/drawing/2014/main" id="{FD30BF9C-6564-4063-BA28-741B40703FD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61" name="TextBox 73">
          <a:extLst>
            <a:ext uri="{FF2B5EF4-FFF2-40B4-BE49-F238E27FC236}">
              <a16:creationId xmlns:a16="http://schemas.microsoft.com/office/drawing/2014/main" id="{799AF571-5CEA-4A06-956E-241483ACA19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62" name="TextBox 73">
          <a:extLst>
            <a:ext uri="{FF2B5EF4-FFF2-40B4-BE49-F238E27FC236}">
              <a16:creationId xmlns:a16="http://schemas.microsoft.com/office/drawing/2014/main" id="{02151ECD-CE36-457C-B7C0-9AC9307F582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63" name="TextBox 73">
          <a:extLst>
            <a:ext uri="{FF2B5EF4-FFF2-40B4-BE49-F238E27FC236}">
              <a16:creationId xmlns:a16="http://schemas.microsoft.com/office/drawing/2014/main" id="{157F51B3-55F4-4089-9050-DB82D1FB88E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64" name="TextBox 73">
          <a:extLst>
            <a:ext uri="{FF2B5EF4-FFF2-40B4-BE49-F238E27FC236}">
              <a16:creationId xmlns:a16="http://schemas.microsoft.com/office/drawing/2014/main" id="{8B3598E3-2565-46E7-BF2B-02C485ECE9F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65" name="TextBox 73">
          <a:extLst>
            <a:ext uri="{FF2B5EF4-FFF2-40B4-BE49-F238E27FC236}">
              <a16:creationId xmlns:a16="http://schemas.microsoft.com/office/drawing/2014/main" id="{D2E06569-CE01-4881-8B52-446FFD8C63A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66" name="TextBox 73">
          <a:extLst>
            <a:ext uri="{FF2B5EF4-FFF2-40B4-BE49-F238E27FC236}">
              <a16:creationId xmlns:a16="http://schemas.microsoft.com/office/drawing/2014/main" id="{7AF4B568-EF36-49C4-9BF7-EE91BFA6883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67" name="TextBox 73">
          <a:extLst>
            <a:ext uri="{FF2B5EF4-FFF2-40B4-BE49-F238E27FC236}">
              <a16:creationId xmlns:a16="http://schemas.microsoft.com/office/drawing/2014/main" id="{3FE8F186-9C4E-49A1-BF97-FC7D1E0F977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68" name="TextBox 73">
          <a:extLst>
            <a:ext uri="{FF2B5EF4-FFF2-40B4-BE49-F238E27FC236}">
              <a16:creationId xmlns:a16="http://schemas.microsoft.com/office/drawing/2014/main" id="{82AA1A9B-4C9A-4C5A-8AB4-71833EE74B2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69" name="TextBox 73">
          <a:extLst>
            <a:ext uri="{FF2B5EF4-FFF2-40B4-BE49-F238E27FC236}">
              <a16:creationId xmlns:a16="http://schemas.microsoft.com/office/drawing/2014/main" id="{FA833531-98FA-43DF-B817-40F136778E5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70" name="TextBox 73">
          <a:extLst>
            <a:ext uri="{FF2B5EF4-FFF2-40B4-BE49-F238E27FC236}">
              <a16:creationId xmlns:a16="http://schemas.microsoft.com/office/drawing/2014/main" id="{CCE5A151-1E11-42D3-A1A0-ECD36AAA82A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71" name="TextBox 73">
          <a:extLst>
            <a:ext uri="{FF2B5EF4-FFF2-40B4-BE49-F238E27FC236}">
              <a16:creationId xmlns:a16="http://schemas.microsoft.com/office/drawing/2014/main" id="{A9B44BA4-AAAB-4EEC-8AE8-C6A572D432F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72" name="TextBox 73">
          <a:extLst>
            <a:ext uri="{FF2B5EF4-FFF2-40B4-BE49-F238E27FC236}">
              <a16:creationId xmlns:a16="http://schemas.microsoft.com/office/drawing/2014/main" id="{577FD251-B45E-4293-918E-9DBC97463DE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73" name="TextBox 73">
          <a:extLst>
            <a:ext uri="{FF2B5EF4-FFF2-40B4-BE49-F238E27FC236}">
              <a16:creationId xmlns:a16="http://schemas.microsoft.com/office/drawing/2014/main" id="{AEC891EB-F429-4013-BC29-2A545FDB0B5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74" name="TextBox 73">
          <a:extLst>
            <a:ext uri="{FF2B5EF4-FFF2-40B4-BE49-F238E27FC236}">
              <a16:creationId xmlns:a16="http://schemas.microsoft.com/office/drawing/2014/main" id="{77F0CB6A-E834-43D3-A4A6-73367770D7C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75" name="TextBox 73">
          <a:extLst>
            <a:ext uri="{FF2B5EF4-FFF2-40B4-BE49-F238E27FC236}">
              <a16:creationId xmlns:a16="http://schemas.microsoft.com/office/drawing/2014/main" id="{86107BBE-5D4A-4DBA-8A90-0B3FF095788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76" name="TextBox 73">
          <a:extLst>
            <a:ext uri="{FF2B5EF4-FFF2-40B4-BE49-F238E27FC236}">
              <a16:creationId xmlns:a16="http://schemas.microsoft.com/office/drawing/2014/main" id="{C8B1BB63-D1B5-4D43-BBB4-617BEC9C9B4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77" name="TextBox 73">
          <a:extLst>
            <a:ext uri="{FF2B5EF4-FFF2-40B4-BE49-F238E27FC236}">
              <a16:creationId xmlns:a16="http://schemas.microsoft.com/office/drawing/2014/main" id="{3D35621B-019D-40E7-919A-79B73004570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78" name="TextBox 73">
          <a:extLst>
            <a:ext uri="{FF2B5EF4-FFF2-40B4-BE49-F238E27FC236}">
              <a16:creationId xmlns:a16="http://schemas.microsoft.com/office/drawing/2014/main" id="{CD0ABEC7-CDD6-4D7B-9DB3-A1629B032FB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79" name="TextBox 73">
          <a:extLst>
            <a:ext uri="{FF2B5EF4-FFF2-40B4-BE49-F238E27FC236}">
              <a16:creationId xmlns:a16="http://schemas.microsoft.com/office/drawing/2014/main" id="{28862072-A612-4057-AAAC-A9033B07910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80" name="TextBox 73">
          <a:extLst>
            <a:ext uri="{FF2B5EF4-FFF2-40B4-BE49-F238E27FC236}">
              <a16:creationId xmlns:a16="http://schemas.microsoft.com/office/drawing/2014/main" id="{557FB122-0B76-42EA-BFBC-67A93CFF565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81" name="TextBox 73">
          <a:extLst>
            <a:ext uri="{FF2B5EF4-FFF2-40B4-BE49-F238E27FC236}">
              <a16:creationId xmlns:a16="http://schemas.microsoft.com/office/drawing/2014/main" id="{0392D894-5587-46EB-BF54-5145815BBE3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82" name="TextBox 73">
          <a:extLst>
            <a:ext uri="{FF2B5EF4-FFF2-40B4-BE49-F238E27FC236}">
              <a16:creationId xmlns:a16="http://schemas.microsoft.com/office/drawing/2014/main" id="{30D0363A-F65B-4B1F-9C17-51D73C43253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83" name="TextBox 73">
          <a:extLst>
            <a:ext uri="{FF2B5EF4-FFF2-40B4-BE49-F238E27FC236}">
              <a16:creationId xmlns:a16="http://schemas.microsoft.com/office/drawing/2014/main" id="{60F01D50-5DB2-4E8F-9A71-3CD88EDADE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84" name="TextBox 73">
          <a:extLst>
            <a:ext uri="{FF2B5EF4-FFF2-40B4-BE49-F238E27FC236}">
              <a16:creationId xmlns:a16="http://schemas.microsoft.com/office/drawing/2014/main" id="{51CF7310-6582-4E12-928F-BE121E4A717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85" name="TextBox 73">
          <a:extLst>
            <a:ext uri="{FF2B5EF4-FFF2-40B4-BE49-F238E27FC236}">
              <a16:creationId xmlns:a16="http://schemas.microsoft.com/office/drawing/2014/main" id="{8B35D46C-CA67-4546-A3ED-EF5C2DBACAD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86" name="TextBox 73">
          <a:extLst>
            <a:ext uri="{FF2B5EF4-FFF2-40B4-BE49-F238E27FC236}">
              <a16:creationId xmlns:a16="http://schemas.microsoft.com/office/drawing/2014/main" id="{8F9DA9C4-9858-4990-AD31-C518946D00B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87" name="TextBox 73">
          <a:extLst>
            <a:ext uri="{FF2B5EF4-FFF2-40B4-BE49-F238E27FC236}">
              <a16:creationId xmlns:a16="http://schemas.microsoft.com/office/drawing/2014/main" id="{2EA4FC92-8E82-49DE-8D22-B48E6D0B323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88" name="TextBox 73">
          <a:extLst>
            <a:ext uri="{FF2B5EF4-FFF2-40B4-BE49-F238E27FC236}">
              <a16:creationId xmlns:a16="http://schemas.microsoft.com/office/drawing/2014/main" id="{57BED157-2641-409D-86E0-DD723B3C676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89" name="TextBox 73">
          <a:extLst>
            <a:ext uri="{FF2B5EF4-FFF2-40B4-BE49-F238E27FC236}">
              <a16:creationId xmlns:a16="http://schemas.microsoft.com/office/drawing/2014/main" id="{1EEABCD8-946F-4D17-B545-AC19D27B76F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90" name="TextBox 73">
          <a:extLst>
            <a:ext uri="{FF2B5EF4-FFF2-40B4-BE49-F238E27FC236}">
              <a16:creationId xmlns:a16="http://schemas.microsoft.com/office/drawing/2014/main" id="{C064C921-2A68-4CE5-8DA7-3B00B6B4831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91" name="TextBox 73">
          <a:extLst>
            <a:ext uri="{FF2B5EF4-FFF2-40B4-BE49-F238E27FC236}">
              <a16:creationId xmlns:a16="http://schemas.microsoft.com/office/drawing/2014/main" id="{5EFC61EC-BBBD-4184-A396-EBB60161975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92" name="TextBox 73">
          <a:extLst>
            <a:ext uri="{FF2B5EF4-FFF2-40B4-BE49-F238E27FC236}">
              <a16:creationId xmlns:a16="http://schemas.microsoft.com/office/drawing/2014/main" id="{56E41739-5352-45A4-8747-E580D403C51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93" name="TextBox 73">
          <a:extLst>
            <a:ext uri="{FF2B5EF4-FFF2-40B4-BE49-F238E27FC236}">
              <a16:creationId xmlns:a16="http://schemas.microsoft.com/office/drawing/2014/main" id="{B8973523-7134-4455-9B15-A0B23D3B74C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94" name="TextBox 73">
          <a:extLst>
            <a:ext uri="{FF2B5EF4-FFF2-40B4-BE49-F238E27FC236}">
              <a16:creationId xmlns:a16="http://schemas.microsoft.com/office/drawing/2014/main" id="{9296130E-39C0-4306-81DF-17E54BE31AB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95" name="TextBox 73">
          <a:extLst>
            <a:ext uri="{FF2B5EF4-FFF2-40B4-BE49-F238E27FC236}">
              <a16:creationId xmlns:a16="http://schemas.microsoft.com/office/drawing/2014/main" id="{1A073C23-4665-47BB-B8BA-91FC45979CF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96" name="TextBox 73">
          <a:extLst>
            <a:ext uri="{FF2B5EF4-FFF2-40B4-BE49-F238E27FC236}">
              <a16:creationId xmlns:a16="http://schemas.microsoft.com/office/drawing/2014/main" id="{08AF31EC-289C-46AC-8EE4-9B586387158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97" name="TextBox 73">
          <a:extLst>
            <a:ext uri="{FF2B5EF4-FFF2-40B4-BE49-F238E27FC236}">
              <a16:creationId xmlns:a16="http://schemas.microsoft.com/office/drawing/2014/main" id="{76080173-6C76-4912-8813-92535A22890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98" name="TextBox 73">
          <a:extLst>
            <a:ext uri="{FF2B5EF4-FFF2-40B4-BE49-F238E27FC236}">
              <a16:creationId xmlns:a16="http://schemas.microsoft.com/office/drawing/2014/main" id="{0E28BE45-5C2B-426C-89B5-3237131C447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299" name="TextBox 73">
          <a:extLst>
            <a:ext uri="{FF2B5EF4-FFF2-40B4-BE49-F238E27FC236}">
              <a16:creationId xmlns:a16="http://schemas.microsoft.com/office/drawing/2014/main" id="{16D2FB81-6E70-417F-ADFA-DD3717BFDAD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00" name="TextBox 73">
          <a:extLst>
            <a:ext uri="{FF2B5EF4-FFF2-40B4-BE49-F238E27FC236}">
              <a16:creationId xmlns:a16="http://schemas.microsoft.com/office/drawing/2014/main" id="{7D1E19D3-D6E5-4A3F-8F54-1BFB471A68E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01" name="TextBox 73">
          <a:extLst>
            <a:ext uri="{FF2B5EF4-FFF2-40B4-BE49-F238E27FC236}">
              <a16:creationId xmlns:a16="http://schemas.microsoft.com/office/drawing/2014/main" id="{5C2B305C-CF49-4D9A-8F71-E846352A703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02" name="TextBox 73">
          <a:extLst>
            <a:ext uri="{FF2B5EF4-FFF2-40B4-BE49-F238E27FC236}">
              <a16:creationId xmlns:a16="http://schemas.microsoft.com/office/drawing/2014/main" id="{CFB2C52E-98A6-4486-89C1-1B95F0EDBD4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03" name="TextBox 73">
          <a:extLst>
            <a:ext uri="{FF2B5EF4-FFF2-40B4-BE49-F238E27FC236}">
              <a16:creationId xmlns:a16="http://schemas.microsoft.com/office/drawing/2014/main" id="{FFB44DEF-81E1-4BBD-A89D-6F09489A799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04" name="TextBox 73">
          <a:extLst>
            <a:ext uri="{FF2B5EF4-FFF2-40B4-BE49-F238E27FC236}">
              <a16:creationId xmlns:a16="http://schemas.microsoft.com/office/drawing/2014/main" id="{2824D7CC-08BF-4E2A-AA1D-CB32AB8A2D6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05" name="TextBox 73">
          <a:extLst>
            <a:ext uri="{FF2B5EF4-FFF2-40B4-BE49-F238E27FC236}">
              <a16:creationId xmlns:a16="http://schemas.microsoft.com/office/drawing/2014/main" id="{DC5322A9-779E-457C-930B-AB9885B2AFF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06" name="TextBox 73">
          <a:extLst>
            <a:ext uri="{FF2B5EF4-FFF2-40B4-BE49-F238E27FC236}">
              <a16:creationId xmlns:a16="http://schemas.microsoft.com/office/drawing/2014/main" id="{5AFB914E-4043-4C20-B7B6-DE0E197E565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07" name="TextBox 73">
          <a:extLst>
            <a:ext uri="{FF2B5EF4-FFF2-40B4-BE49-F238E27FC236}">
              <a16:creationId xmlns:a16="http://schemas.microsoft.com/office/drawing/2014/main" id="{06922E8F-835B-46AD-9DDD-B1BF9A5E166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08" name="TextBox 73">
          <a:extLst>
            <a:ext uri="{FF2B5EF4-FFF2-40B4-BE49-F238E27FC236}">
              <a16:creationId xmlns:a16="http://schemas.microsoft.com/office/drawing/2014/main" id="{88B6507A-D87A-4D25-B350-DD46E9A7FA6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09" name="TextBox 73">
          <a:extLst>
            <a:ext uri="{FF2B5EF4-FFF2-40B4-BE49-F238E27FC236}">
              <a16:creationId xmlns:a16="http://schemas.microsoft.com/office/drawing/2014/main" id="{96EB5A33-59B2-4FE0-89F0-945E38D4F76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10" name="TextBox 73">
          <a:extLst>
            <a:ext uri="{FF2B5EF4-FFF2-40B4-BE49-F238E27FC236}">
              <a16:creationId xmlns:a16="http://schemas.microsoft.com/office/drawing/2014/main" id="{60DDA220-1505-42D0-9025-8131ECDBDDE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11" name="TextBox 73">
          <a:extLst>
            <a:ext uri="{FF2B5EF4-FFF2-40B4-BE49-F238E27FC236}">
              <a16:creationId xmlns:a16="http://schemas.microsoft.com/office/drawing/2014/main" id="{40EA7F64-F635-4D70-874C-A5216167772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12" name="TextBox 73">
          <a:extLst>
            <a:ext uri="{FF2B5EF4-FFF2-40B4-BE49-F238E27FC236}">
              <a16:creationId xmlns:a16="http://schemas.microsoft.com/office/drawing/2014/main" id="{ED71CA6B-1F41-4329-852A-11F1280C46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13" name="TextBox 73">
          <a:extLst>
            <a:ext uri="{FF2B5EF4-FFF2-40B4-BE49-F238E27FC236}">
              <a16:creationId xmlns:a16="http://schemas.microsoft.com/office/drawing/2014/main" id="{ADF22BAD-A7BF-42AF-A5E8-406FB972842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14" name="TextBox 73">
          <a:extLst>
            <a:ext uri="{FF2B5EF4-FFF2-40B4-BE49-F238E27FC236}">
              <a16:creationId xmlns:a16="http://schemas.microsoft.com/office/drawing/2014/main" id="{1BC9D39C-53C4-4211-94DF-C2DA01F8678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15" name="TextBox 73">
          <a:extLst>
            <a:ext uri="{FF2B5EF4-FFF2-40B4-BE49-F238E27FC236}">
              <a16:creationId xmlns:a16="http://schemas.microsoft.com/office/drawing/2014/main" id="{EE015593-F2DF-4D6C-8EA9-19FF7ECCB94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16" name="TextBox 73">
          <a:extLst>
            <a:ext uri="{FF2B5EF4-FFF2-40B4-BE49-F238E27FC236}">
              <a16:creationId xmlns:a16="http://schemas.microsoft.com/office/drawing/2014/main" id="{192C4B31-9DED-4807-BF9E-8869CB7695D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17" name="TextBox 73">
          <a:extLst>
            <a:ext uri="{FF2B5EF4-FFF2-40B4-BE49-F238E27FC236}">
              <a16:creationId xmlns:a16="http://schemas.microsoft.com/office/drawing/2014/main" id="{46373906-4290-4CB5-92BD-B67EEDC0AD1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18" name="TextBox 73">
          <a:extLst>
            <a:ext uri="{FF2B5EF4-FFF2-40B4-BE49-F238E27FC236}">
              <a16:creationId xmlns:a16="http://schemas.microsoft.com/office/drawing/2014/main" id="{2980E0CC-367D-4DC0-930E-ED60B393961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19" name="TextBox 73">
          <a:extLst>
            <a:ext uri="{FF2B5EF4-FFF2-40B4-BE49-F238E27FC236}">
              <a16:creationId xmlns:a16="http://schemas.microsoft.com/office/drawing/2014/main" id="{69CDC7CE-A3A3-411B-A5B9-2A15FD3328C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20" name="TextBox 73">
          <a:extLst>
            <a:ext uri="{FF2B5EF4-FFF2-40B4-BE49-F238E27FC236}">
              <a16:creationId xmlns:a16="http://schemas.microsoft.com/office/drawing/2014/main" id="{44137BDD-2DEF-47F9-B34D-D7C396D6DE7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21" name="TextBox 73">
          <a:extLst>
            <a:ext uri="{FF2B5EF4-FFF2-40B4-BE49-F238E27FC236}">
              <a16:creationId xmlns:a16="http://schemas.microsoft.com/office/drawing/2014/main" id="{474233A4-B21A-4F45-8ACB-A779CB9E394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22" name="TextBox 73">
          <a:extLst>
            <a:ext uri="{FF2B5EF4-FFF2-40B4-BE49-F238E27FC236}">
              <a16:creationId xmlns:a16="http://schemas.microsoft.com/office/drawing/2014/main" id="{319F6985-3C22-4C38-A5C6-DDEA0CF07EC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23" name="TextBox 73">
          <a:extLst>
            <a:ext uri="{FF2B5EF4-FFF2-40B4-BE49-F238E27FC236}">
              <a16:creationId xmlns:a16="http://schemas.microsoft.com/office/drawing/2014/main" id="{A347EE02-43FF-4C17-9EAD-A733B05DD59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24" name="TextBox 73">
          <a:extLst>
            <a:ext uri="{FF2B5EF4-FFF2-40B4-BE49-F238E27FC236}">
              <a16:creationId xmlns:a16="http://schemas.microsoft.com/office/drawing/2014/main" id="{8B30EB9B-8FD2-4244-A1D6-78AA174CCE2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25" name="TextBox 73">
          <a:extLst>
            <a:ext uri="{FF2B5EF4-FFF2-40B4-BE49-F238E27FC236}">
              <a16:creationId xmlns:a16="http://schemas.microsoft.com/office/drawing/2014/main" id="{5766B69E-C990-405D-97C5-B52BD8EC567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26" name="TextBox 73">
          <a:extLst>
            <a:ext uri="{FF2B5EF4-FFF2-40B4-BE49-F238E27FC236}">
              <a16:creationId xmlns:a16="http://schemas.microsoft.com/office/drawing/2014/main" id="{CDB889F2-3500-457F-966A-F6EBDBC0586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27" name="TextBox 73">
          <a:extLst>
            <a:ext uri="{FF2B5EF4-FFF2-40B4-BE49-F238E27FC236}">
              <a16:creationId xmlns:a16="http://schemas.microsoft.com/office/drawing/2014/main" id="{53CCDA19-B3E9-41B5-8CE9-3FD0B41EC69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28" name="TextBox 73">
          <a:extLst>
            <a:ext uri="{FF2B5EF4-FFF2-40B4-BE49-F238E27FC236}">
              <a16:creationId xmlns:a16="http://schemas.microsoft.com/office/drawing/2014/main" id="{B207E766-538F-404E-B3D2-A49982727E8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29" name="TextBox 73">
          <a:extLst>
            <a:ext uri="{FF2B5EF4-FFF2-40B4-BE49-F238E27FC236}">
              <a16:creationId xmlns:a16="http://schemas.microsoft.com/office/drawing/2014/main" id="{F33DD73C-C38D-4E27-844B-CA5415C0154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30" name="TextBox 73">
          <a:extLst>
            <a:ext uri="{FF2B5EF4-FFF2-40B4-BE49-F238E27FC236}">
              <a16:creationId xmlns:a16="http://schemas.microsoft.com/office/drawing/2014/main" id="{AECC7F1F-7E33-4921-B76E-FC2D1A5C48D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31" name="TextBox 73">
          <a:extLst>
            <a:ext uri="{FF2B5EF4-FFF2-40B4-BE49-F238E27FC236}">
              <a16:creationId xmlns:a16="http://schemas.microsoft.com/office/drawing/2014/main" id="{0538B198-4AA4-47D8-B35D-444CEB93E77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32" name="TextBox 73">
          <a:extLst>
            <a:ext uri="{FF2B5EF4-FFF2-40B4-BE49-F238E27FC236}">
              <a16:creationId xmlns:a16="http://schemas.microsoft.com/office/drawing/2014/main" id="{EA6DF8DF-CE67-4ED3-A0FF-AE2A5C4538B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33" name="TextBox 73">
          <a:extLst>
            <a:ext uri="{FF2B5EF4-FFF2-40B4-BE49-F238E27FC236}">
              <a16:creationId xmlns:a16="http://schemas.microsoft.com/office/drawing/2014/main" id="{82290768-4DA7-4EBD-B9F5-C0B90567A7C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34" name="TextBox 73">
          <a:extLst>
            <a:ext uri="{FF2B5EF4-FFF2-40B4-BE49-F238E27FC236}">
              <a16:creationId xmlns:a16="http://schemas.microsoft.com/office/drawing/2014/main" id="{84BA3573-B5CF-4DC3-9EF9-70004FC742C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35" name="TextBox 73">
          <a:extLst>
            <a:ext uri="{FF2B5EF4-FFF2-40B4-BE49-F238E27FC236}">
              <a16:creationId xmlns:a16="http://schemas.microsoft.com/office/drawing/2014/main" id="{8184DB39-5B2A-4D79-A623-79512CEB5AC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36" name="TextBox 73">
          <a:extLst>
            <a:ext uri="{FF2B5EF4-FFF2-40B4-BE49-F238E27FC236}">
              <a16:creationId xmlns:a16="http://schemas.microsoft.com/office/drawing/2014/main" id="{AE61B7B0-FB38-4838-A4EE-28AED2941E8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37" name="TextBox 73">
          <a:extLst>
            <a:ext uri="{FF2B5EF4-FFF2-40B4-BE49-F238E27FC236}">
              <a16:creationId xmlns:a16="http://schemas.microsoft.com/office/drawing/2014/main" id="{6E1C326C-60C7-4871-9256-6D026B2552D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38" name="TextBox 73">
          <a:extLst>
            <a:ext uri="{FF2B5EF4-FFF2-40B4-BE49-F238E27FC236}">
              <a16:creationId xmlns:a16="http://schemas.microsoft.com/office/drawing/2014/main" id="{CDF668DA-42EE-4215-AAEC-CBCF67FE00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39" name="TextBox 73">
          <a:extLst>
            <a:ext uri="{FF2B5EF4-FFF2-40B4-BE49-F238E27FC236}">
              <a16:creationId xmlns:a16="http://schemas.microsoft.com/office/drawing/2014/main" id="{A118DC5C-5D6E-421C-A1CD-AB8D91F1B7D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40" name="TextBox 73">
          <a:extLst>
            <a:ext uri="{FF2B5EF4-FFF2-40B4-BE49-F238E27FC236}">
              <a16:creationId xmlns:a16="http://schemas.microsoft.com/office/drawing/2014/main" id="{DA960173-BFF3-42A5-9CF6-31DE509FF5D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41" name="TextBox 73">
          <a:extLst>
            <a:ext uri="{FF2B5EF4-FFF2-40B4-BE49-F238E27FC236}">
              <a16:creationId xmlns:a16="http://schemas.microsoft.com/office/drawing/2014/main" id="{69EE0B52-A4EF-4AD0-A3CE-63D2C767B49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42" name="TextBox 73">
          <a:extLst>
            <a:ext uri="{FF2B5EF4-FFF2-40B4-BE49-F238E27FC236}">
              <a16:creationId xmlns:a16="http://schemas.microsoft.com/office/drawing/2014/main" id="{1E88C731-B443-486F-BA39-B007D96C512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43" name="TextBox 73">
          <a:extLst>
            <a:ext uri="{FF2B5EF4-FFF2-40B4-BE49-F238E27FC236}">
              <a16:creationId xmlns:a16="http://schemas.microsoft.com/office/drawing/2014/main" id="{5B32E149-EE5B-4D00-8C66-ED51606BBE1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44" name="TextBox 73">
          <a:extLst>
            <a:ext uri="{FF2B5EF4-FFF2-40B4-BE49-F238E27FC236}">
              <a16:creationId xmlns:a16="http://schemas.microsoft.com/office/drawing/2014/main" id="{B0646FB5-BBBD-4FBD-A657-D8F7BA9ADC4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45" name="TextBox 73">
          <a:extLst>
            <a:ext uri="{FF2B5EF4-FFF2-40B4-BE49-F238E27FC236}">
              <a16:creationId xmlns:a16="http://schemas.microsoft.com/office/drawing/2014/main" id="{C431CFC1-CB9D-4A9F-B904-08476BB189E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46" name="TextBox 73">
          <a:extLst>
            <a:ext uri="{FF2B5EF4-FFF2-40B4-BE49-F238E27FC236}">
              <a16:creationId xmlns:a16="http://schemas.microsoft.com/office/drawing/2014/main" id="{E6128824-1F06-493D-BB8E-FAF161203F1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47" name="TextBox 73">
          <a:extLst>
            <a:ext uri="{FF2B5EF4-FFF2-40B4-BE49-F238E27FC236}">
              <a16:creationId xmlns:a16="http://schemas.microsoft.com/office/drawing/2014/main" id="{EDA658FC-3514-4B48-BC13-24FBD659F3A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48" name="TextBox 73">
          <a:extLst>
            <a:ext uri="{FF2B5EF4-FFF2-40B4-BE49-F238E27FC236}">
              <a16:creationId xmlns:a16="http://schemas.microsoft.com/office/drawing/2014/main" id="{DEE2C608-4AB1-4278-8667-A4B1D0E2716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49" name="TextBox 73">
          <a:extLst>
            <a:ext uri="{FF2B5EF4-FFF2-40B4-BE49-F238E27FC236}">
              <a16:creationId xmlns:a16="http://schemas.microsoft.com/office/drawing/2014/main" id="{AD5B5851-BB9D-476B-8B61-97A2710AE21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50" name="TextBox 73">
          <a:extLst>
            <a:ext uri="{FF2B5EF4-FFF2-40B4-BE49-F238E27FC236}">
              <a16:creationId xmlns:a16="http://schemas.microsoft.com/office/drawing/2014/main" id="{FB516FF7-75F2-4C6B-A1C3-E0116A6300D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51" name="TextBox 73">
          <a:extLst>
            <a:ext uri="{FF2B5EF4-FFF2-40B4-BE49-F238E27FC236}">
              <a16:creationId xmlns:a16="http://schemas.microsoft.com/office/drawing/2014/main" id="{13EFFB2C-08CA-4715-8D9A-3FF38EFC0FA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52" name="TextBox 73">
          <a:extLst>
            <a:ext uri="{FF2B5EF4-FFF2-40B4-BE49-F238E27FC236}">
              <a16:creationId xmlns:a16="http://schemas.microsoft.com/office/drawing/2014/main" id="{F913119B-2072-4EB5-8C96-7A67156B73E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53" name="TextBox 73">
          <a:extLst>
            <a:ext uri="{FF2B5EF4-FFF2-40B4-BE49-F238E27FC236}">
              <a16:creationId xmlns:a16="http://schemas.microsoft.com/office/drawing/2014/main" id="{B8C8D19E-4C26-4018-B5B7-91D5485AA8D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54" name="TextBox 73">
          <a:extLst>
            <a:ext uri="{FF2B5EF4-FFF2-40B4-BE49-F238E27FC236}">
              <a16:creationId xmlns:a16="http://schemas.microsoft.com/office/drawing/2014/main" id="{FC82FFFF-E410-4526-82EA-F5A810A6E6E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55" name="TextBox 73">
          <a:extLst>
            <a:ext uri="{FF2B5EF4-FFF2-40B4-BE49-F238E27FC236}">
              <a16:creationId xmlns:a16="http://schemas.microsoft.com/office/drawing/2014/main" id="{80F72434-F039-4AC4-8E35-1663EF7FF7B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56" name="TextBox 73">
          <a:extLst>
            <a:ext uri="{FF2B5EF4-FFF2-40B4-BE49-F238E27FC236}">
              <a16:creationId xmlns:a16="http://schemas.microsoft.com/office/drawing/2014/main" id="{3A73AEDE-6F4E-44D0-A000-A90B2E0451E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57" name="TextBox 73">
          <a:extLst>
            <a:ext uri="{FF2B5EF4-FFF2-40B4-BE49-F238E27FC236}">
              <a16:creationId xmlns:a16="http://schemas.microsoft.com/office/drawing/2014/main" id="{FC0FD175-5D46-4CE2-A416-70ADABC7BBC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58" name="TextBox 73">
          <a:extLst>
            <a:ext uri="{FF2B5EF4-FFF2-40B4-BE49-F238E27FC236}">
              <a16:creationId xmlns:a16="http://schemas.microsoft.com/office/drawing/2014/main" id="{DCDC58B3-1671-416F-A777-69DD3F31E28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59" name="TextBox 73">
          <a:extLst>
            <a:ext uri="{FF2B5EF4-FFF2-40B4-BE49-F238E27FC236}">
              <a16:creationId xmlns:a16="http://schemas.microsoft.com/office/drawing/2014/main" id="{F44A9C0F-B411-4593-B39E-7A8052D6510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60" name="TextBox 73">
          <a:extLst>
            <a:ext uri="{FF2B5EF4-FFF2-40B4-BE49-F238E27FC236}">
              <a16:creationId xmlns:a16="http://schemas.microsoft.com/office/drawing/2014/main" id="{85FCCA09-DEE2-4738-A5C0-E7F3C3E1A85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61" name="TextBox 73">
          <a:extLst>
            <a:ext uri="{FF2B5EF4-FFF2-40B4-BE49-F238E27FC236}">
              <a16:creationId xmlns:a16="http://schemas.microsoft.com/office/drawing/2014/main" id="{0FD62B17-DD4F-4E4E-B14E-A3A0343E7CB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62" name="TextBox 73">
          <a:extLst>
            <a:ext uri="{FF2B5EF4-FFF2-40B4-BE49-F238E27FC236}">
              <a16:creationId xmlns:a16="http://schemas.microsoft.com/office/drawing/2014/main" id="{AF66AAE8-7903-46D3-8EB1-891990E4C0B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63" name="TextBox 73">
          <a:extLst>
            <a:ext uri="{FF2B5EF4-FFF2-40B4-BE49-F238E27FC236}">
              <a16:creationId xmlns:a16="http://schemas.microsoft.com/office/drawing/2014/main" id="{10E4D483-A493-46F5-9109-C972FAEDCD1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64" name="TextBox 73">
          <a:extLst>
            <a:ext uri="{FF2B5EF4-FFF2-40B4-BE49-F238E27FC236}">
              <a16:creationId xmlns:a16="http://schemas.microsoft.com/office/drawing/2014/main" id="{7BEA0108-C1B2-46EC-BB6A-3F359BFA521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365" name="TextBox 73">
          <a:extLst>
            <a:ext uri="{FF2B5EF4-FFF2-40B4-BE49-F238E27FC236}">
              <a16:creationId xmlns:a16="http://schemas.microsoft.com/office/drawing/2014/main" id="{8D73D75D-AFEF-49D9-B2B6-C9EC69DE145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5366" name="TextBox 73">
          <a:extLst>
            <a:ext uri="{FF2B5EF4-FFF2-40B4-BE49-F238E27FC236}">
              <a16:creationId xmlns:a16="http://schemas.microsoft.com/office/drawing/2014/main" id="{66B9432A-BD78-4276-8481-E93B8BC1DA45}"/>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5367" name="TextBox 73">
          <a:extLst>
            <a:ext uri="{FF2B5EF4-FFF2-40B4-BE49-F238E27FC236}">
              <a16:creationId xmlns:a16="http://schemas.microsoft.com/office/drawing/2014/main" id="{B05C374E-EFC4-469F-9865-F72807DB52A5}"/>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5368" name="TextBox 73">
          <a:extLst>
            <a:ext uri="{FF2B5EF4-FFF2-40B4-BE49-F238E27FC236}">
              <a16:creationId xmlns:a16="http://schemas.microsoft.com/office/drawing/2014/main" id="{50EBADDC-020B-4DBA-97DF-E13C4E43A092}"/>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5369" name="TextBox 73">
          <a:extLst>
            <a:ext uri="{FF2B5EF4-FFF2-40B4-BE49-F238E27FC236}">
              <a16:creationId xmlns:a16="http://schemas.microsoft.com/office/drawing/2014/main" id="{5A07702A-0306-4F3A-A93E-E8E96C087BD6}"/>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5370" name="TextBox 73">
          <a:extLst>
            <a:ext uri="{FF2B5EF4-FFF2-40B4-BE49-F238E27FC236}">
              <a16:creationId xmlns:a16="http://schemas.microsoft.com/office/drawing/2014/main" id="{66A14642-2627-4A34-AA93-CD4A20889C8A}"/>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5371" name="TextBox 73">
          <a:extLst>
            <a:ext uri="{FF2B5EF4-FFF2-40B4-BE49-F238E27FC236}">
              <a16:creationId xmlns:a16="http://schemas.microsoft.com/office/drawing/2014/main" id="{31651FFC-9045-47E5-BB32-201142F1FFC3}"/>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5372" name="TextBox 73">
          <a:extLst>
            <a:ext uri="{FF2B5EF4-FFF2-40B4-BE49-F238E27FC236}">
              <a16:creationId xmlns:a16="http://schemas.microsoft.com/office/drawing/2014/main" id="{2CED8559-F3B7-4B1D-8BAB-E3E3023C2F9C}"/>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1529</xdr:row>
      <xdr:rowOff>121227</xdr:rowOff>
    </xdr:from>
    <xdr:ext cx="184731" cy="264560"/>
    <xdr:sp macro="" textlink="">
      <xdr:nvSpPr>
        <xdr:cNvPr id="5373" name="TextBox 73">
          <a:extLst>
            <a:ext uri="{FF2B5EF4-FFF2-40B4-BE49-F238E27FC236}">
              <a16:creationId xmlns:a16="http://schemas.microsoft.com/office/drawing/2014/main" id="{08D0409C-A5A4-4366-8523-D2F71532A1AB}"/>
            </a:ext>
          </a:extLst>
        </xdr:cNvPr>
        <xdr:cNvSpPr txBox="1"/>
      </xdr:nvSpPr>
      <xdr:spPr>
        <a:xfrm>
          <a:off x="40348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5374" name="TextBox 73">
          <a:extLst>
            <a:ext uri="{FF2B5EF4-FFF2-40B4-BE49-F238E27FC236}">
              <a16:creationId xmlns:a16="http://schemas.microsoft.com/office/drawing/2014/main" id="{1C8176C3-1D59-4AB6-92D1-3C89D1D2C9BE}"/>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5375" name="TextBox 73">
          <a:extLst>
            <a:ext uri="{FF2B5EF4-FFF2-40B4-BE49-F238E27FC236}">
              <a16:creationId xmlns:a16="http://schemas.microsoft.com/office/drawing/2014/main" id="{9F14C1C4-C5FD-4C4B-A85F-6796CF1C305D}"/>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5376" name="TextBox 73">
          <a:extLst>
            <a:ext uri="{FF2B5EF4-FFF2-40B4-BE49-F238E27FC236}">
              <a16:creationId xmlns:a16="http://schemas.microsoft.com/office/drawing/2014/main" id="{69DCBF19-A6C1-4A35-B387-7A596E3709EB}"/>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5377" name="TextBox 73">
          <a:extLst>
            <a:ext uri="{FF2B5EF4-FFF2-40B4-BE49-F238E27FC236}">
              <a16:creationId xmlns:a16="http://schemas.microsoft.com/office/drawing/2014/main" id="{8AABC597-87AA-4340-B141-22167BD97D7C}"/>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5378" name="TextBox 73">
          <a:extLst>
            <a:ext uri="{FF2B5EF4-FFF2-40B4-BE49-F238E27FC236}">
              <a16:creationId xmlns:a16="http://schemas.microsoft.com/office/drawing/2014/main" id="{A2A08471-3F5B-43EA-856B-1CA0599DABD7}"/>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5379" name="TextBox 73">
          <a:extLst>
            <a:ext uri="{FF2B5EF4-FFF2-40B4-BE49-F238E27FC236}">
              <a16:creationId xmlns:a16="http://schemas.microsoft.com/office/drawing/2014/main" id="{78D727BD-DF29-428F-813C-DF8C715D990F}"/>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5380" name="TextBox 73">
          <a:extLst>
            <a:ext uri="{FF2B5EF4-FFF2-40B4-BE49-F238E27FC236}">
              <a16:creationId xmlns:a16="http://schemas.microsoft.com/office/drawing/2014/main" id="{5350F1A2-E9E2-470B-8598-8D7781F39B43}"/>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1540</xdr:row>
      <xdr:rowOff>0</xdr:rowOff>
    </xdr:from>
    <xdr:ext cx="184731" cy="264560"/>
    <xdr:sp macro="" textlink="">
      <xdr:nvSpPr>
        <xdr:cNvPr id="5381" name="TextBox 73">
          <a:extLst>
            <a:ext uri="{FF2B5EF4-FFF2-40B4-BE49-F238E27FC236}">
              <a16:creationId xmlns:a16="http://schemas.microsoft.com/office/drawing/2014/main" id="{EFE99E97-01CC-4C77-BB95-6AF8706D3B4F}"/>
            </a:ext>
          </a:extLst>
        </xdr:cNvPr>
        <xdr:cNvSpPr txBox="1"/>
      </xdr:nvSpPr>
      <xdr:spPr>
        <a:xfrm>
          <a:off x="40348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5382" name="TextBox 73">
          <a:extLst>
            <a:ext uri="{FF2B5EF4-FFF2-40B4-BE49-F238E27FC236}">
              <a16:creationId xmlns:a16="http://schemas.microsoft.com/office/drawing/2014/main" id="{740DB813-39E1-4B0B-87C2-083701BD3530}"/>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5383" name="TextBox 73">
          <a:extLst>
            <a:ext uri="{FF2B5EF4-FFF2-40B4-BE49-F238E27FC236}">
              <a16:creationId xmlns:a16="http://schemas.microsoft.com/office/drawing/2014/main" id="{2A188EE2-15DC-4206-9DE4-C2359786B9EC}"/>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5384" name="TextBox 73">
          <a:extLst>
            <a:ext uri="{FF2B5EF4-FFF2-40B4-BE49-F238E27FC236}">
              <a16:creationId xmlns:a16="http://schemas.microsoft.com/office/drawing/2014/main" id="{EB35AF05-B6ED-4993-A20B-5B0B0FDE9460}"/>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5385" name="TextBox 73">
          <a:extLst>
            <a:ext uri="{FF2B5EF4-FFF2-40B4-BE49-F238E27FC236}">
              <a16:creationId xmlns:a16="http://schemas.microsoft.com/office/drawing/2014/main" id="{3D36667C-4BA7-4629-8682-30ADBAA44420}"/>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5386" name="TextBox 73">
          <a:extLst>
            <a:ext uri="{FF2B5EF4-FFF2-40B4-BE49-F238E27FC236}">
              <a16:creationId xmlns:a16="http://schemas.microsoft.com/office/drawing/2014/main" id="{ACB24524-57AB-4AE2-829D-5CE6B2C89A83}"/>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5387" name="TextBox 73">
          <a:extLst>
            <a:ext uri="{FF2B5EF4-FFF2-40B4-BE49-F238E27FC236}">
              <a16:creationId xmlns:a16="http://schemas.microsoft.com/office/drawing/2014/main" id="{EC276B3B-95AF-4D50-A81A-2A4A02E1C091}"/>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5388" name="TextBox 73">
          <a:extLst>
            <a:ext uri="{FF2B5EF4-FFF2-40B4-BE49-F238E27FC236}">
              <a16:creationId xmlns:a16="http://schemas.microsoft.com/office/drawing/2014/main" id="{395AAE81-9CA9-4F04-883A-F7F4BD7B471B}"/>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1546</xdr:row>
      <xdr:rowOff>121227</xdr:rowOff>
    </xdr:from>
    <xdr:ext cx="184731" cy="264560"/>
    <xdr:sp macro="" textlink="">
      <xdr:nvSpPr>
        <xdr:cNvPr id="5389" name="TextBox 73">
          <a:extLst>
            <a:ext uri="{FF2B5EF4-FFF2-40B4-BE49-F238E27FC236}">
              <a16:creationId xmlns:a16="http://schemas.microsoft.com/office/drawing/2014/main" id="{3D11AF6F-A7C7-40CE-9D3D-FA51864A6DAD}"/>
            </a:ext>
          </a:extLst>
        </xdr:cNvPr>
        <xdr:cNvSpPr txBox="1"/>
      </xdr:nvSpPr>
      <xdr:spPr>
        <a:xfrm>
          <a:off x="40348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5390" name="TextBox 73">
          <a:extLst>
            <a:ext uri="{FF2B5EF4-FFF2-40B4-BE49-F238E27FC236}">
              <a16:creationId xmlns:a16="http://schemas.microsoft.com/office/drawing/2014/main" id="{86FE7A25-71D4-4704-A9A8-CC2E32B5CA52}"/>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5391" name="TextBox 73">
          <a:extLst>
            <a:ext uri="{FF2B5EF4-FFF2-40B4-BE49-F238E27FC236}">
              <a16:creationId xmlns:a16="http://schemas.microsoft.com/office/drawing/2014/main" id="{23BBD40D-3EA1-48AB-81AC-7AEC63D82F8E}"/>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5392" name="TextBox 73">
          <a:extLst>
            <a:ext uri="{FF2B5EF4-FFF2-40B4-BE49-F238E27FC236}">
              <a16:creationId xmlns:a16="http://schemas.microsoft.com/office/drawing/2014/main" id="{DA8FD9C6-F6B5-4D41-A775-6D220DA8AC24}"/>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5393" name="TextBox 73">
          <a:extLst>
            <a:ext uri="{FF2B5EF4-FFF2-40B4-BE49-F238E27FC236}">
              <a16:creationId xmlns:a16="http://schemas.microsoft.com/office/drawing/2014/main" id="{B2F6A385-CED6-4119-A76A-6C587CB1DC8A}"/>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5394" name="TextBox 73">
          <a:extLst>
            <a:ext uri="{FF2B5EF4-FFF2-40B4-BE49-F238E27FC236}">
              <a16:creationId xmlns:a16="http://schemas.microsoft.com/office/drawing/2014/main" id="{1A845792-D9FC-4BC5-9EB7-03D9C241D6FB}"/>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5395" name="TextBox 73">
          <a:extLst>
            <a:ext uri="{FF2B5EF4-FFF2-40B4-BE49-F238E27FC236}">
              <a16:creationId xmlns:a16="http://schemas.microsoft.com/office/drawing/2014/main" id="{5AD07FCF-8C30-4B5D-A95F-EFDABBE1E740}"/>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5396" name="TextBox 73">
          <a:extLst>
            <a:ext uri="{FF2B5EF4-FFF2-40B4-BE49-F238E27FC236}">
              <a16:creationId xmlns:a16="http://schemas.microsoft.com/office/drawing/2014/main" id="{5DA9BE66-D700-4556-B003-648BB37BD9CD}"/>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5397" name="TextBox 73">
          <a:extLst>
            <a:ext uri="{FF2B5EF4-FFF2-40B4-BE49-F238E27FC236}">
              <a16:creationId xmlns:a16="http://schemas.microsoft.com/office/drawing/2014/main" id="{A73D57BB-E6B0-4494-AD53-57CDD7076579}"/>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398" name="TextBox 73">
          <a:extLst>
            <a:ext uri="{FF2B5EF4-FFF2-40B4-BE49-F238E27FC236}">
              <a16:creationId xmlns:a16="http://schemas.microsoft.com/office/drawing/2014/main" id="{3F1BA1AF-EA69-417F-8658-E59A05E63B2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399" name="TextBox 73">
          <a:extLst>
            <a:ext uri="{FF2B5EF4-FFF2-40B4-BE49-F238E27FC236}">
              <a16:creationId xmlns:a16="http://schemas.microsoft.com/office/drawing/2014/main" id="{40F8BE81-AEC2-4425-8D6A-E7356635E2BE}"/>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00" name="TextBox 73">
          <a:extLst>
            <a:ext uri="{FF2B5EF4-FFF2-40B4-BE49-F238E27FC236}">
              <a16:creationId xmlns:a16="http://schemas.microsoft.com/office/drawing/2014/main" id="{5885FA14-1581-4CCC-B6A0-DD8884595217}"/>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01" name="TextBox 73">
          <a:extLst>
            <a:ext uri="{FF2B5EF4-FFF2-40B4-BE49-F238E27FC236}">
              <a16:creationId xmlns:a16="http://schemas.microsoft.com/office/drawing/2014/main" id="{E8360E4C-71E7-4D74-A67E-D28A02898D4C}"/>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02" name="TextBox 73">
          <a:extLst>
            <a:ext uri="{FF2B5EF4-FFF2-40B4-BE49-F238E27FC236}">
              <a16:creationId xmlns:a16="http://schemas.microsoft.com/office/drawing/2014/main" id="{BC13DB44-6BD5-4670-ABE0-8B1228AF552D}"/>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03" name="TextBox 73">
          <a:extLst>
            <a:ext uri="{FF2B5EF4-FFF2-40B4-BE49-F238E27FC236}">
              <a16:creationId xmlns:a16="http://schemas.microsoft.com/office/drawing/2014/main" id="{8EF211D6-453D-413F-BB27-652D5D5FDC20}"/>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04" name="TextBox 73">
          <a:extLst>
            <a:ext uri="{FF2B5EF4-FFF2-40B4-BE49-F238E27FC236}">
              <a16:creationId xmlns:a16="http://schemas.microsoft.com/office/drawing/2014/main" id="{073F68FE-92AB-4DDA-9DF1-A829FAE5C443}"/>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05" name="TextBox 73">
          <a:extLst>
            <a:ext uri="{FF2B5EF4-FFF2-40B4-BE49-F238E27FC236}">
              <a16:creationId xmlns:a16="http://schemas.microsoft.com/office/drawing/2014/main" id="{6747287C-D911-422F-A549-5EBA7D1506AB}"/>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5406" name="TextBox 73">
          <a:extLst>
            <a:ext uri="{FF2B5EF4-FFF2-40B4-BE49-F238E27FC236}">
              <a16:creationId xmlns:a16="http://schemas.microsoft.com/office/drawing/2014/main" id="{FAAD298A-F817-40DE-8206-05C54254EBDD}"/>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5407" name="TextBox 73">
          <a:extLst>
            <a:ext uri="{FF2B5EF4-FFF2-40B4-BE49-F238E27FC236}">
              <a16:creationId xmlns:a16="http://schemas.microsoft.com/office/drawing/2014/main" id="{3E00894A-6121-49B1-A75E-25C6D57A5F4A}"/>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5408" name="TextBox 73">
          <a:extLst>
            <a:ext uri="{FF2B5EF4-FFF2-40B4-BE49-F238E27FC236}">
              <a16:creationId xmlns:a16="http://schemas.microsoft.com/office/drawing/2014/main" id="{CEF93C3E-FAEE-473D-AD8E-854C28D5F575}"/>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5409" name="TextBox 73">
          <a:extLst>
            <a:ext uri="{FF2B5EF4-FFF2-40B4-BE49-F238E27FC236}">
              <a16:creationId xmlns:a16="http://schemas.microsoft.com/office/drawing/2014/main" id="{2E23F5EA-12B2-4C8A-874F-C16AA9CD6647}"/>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5410" name="TextBox 73">
          <a:extLst>
            <a:ext uri="{FF2B5EF4-FFF2-40B4-BE49-F238E27FC236}">
              <a16:creationId xmlns:a16="http://schemas.microsoft.com/office/drawing/2014/main" id="{8BC58C18-C628-429E-9A83-650C40D12C8A}"/>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5411" name="TextBox 73">
          <a:extLst>
            <a:ext uri="{FF2B5EF4-FFF2-40B4-BE49-F238E27FC236}">
              <a16:creationId xmlns:a16="http://schemas.microsoft.com/office/drawing/2014/main" id="{65A3BA86-9E9F-41F1-A622-D28E08498124}"/>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5412" name="TextBox 73">
          <a:extLst>
            <a:ext uri="{FF2B5EF4-FFF2-40B4-BE49-F238E27FC236}">
              <a16:creationId xmlns:a16="http://schemas.microsoft.com/office/drawing/2014/main" id="{57290FDF-5398-42A7-B269-E201A56CC32C}"/>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5413" name="TextBox 73">
          <a:extLst>
            <a:ext uri="{FF2B5EF4-FFF2-40B4-BE49-F238E27FC236}">
              <a16:creationId xmlns:a16="http://schemas.microsoft.com/office/drawing/2014/main" id="{77D02BD9-2947-4EC5-964A-EF4A26B6A66C}"/>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5414" name="TextBox 73">
          <a:extLst>
            <a:ext uri="{FF2B5EF4-FFF2-40B4-BE49-F238E27FC236}">
              <a16:creationId xmlns:a16="http://schemas.microsoft.com/office/drawing/2014/main" id="{A122239D-A92E-41E8-91DD-B818E0B45194}"/>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5415" name="TextBox 73">
          <a:extLst>
            <a:ext uri="{FF2B5EF4-FFF2-40B4-BE49-F238E27FC236}">
              <a16:creationId xmlns:a16="http://schemas.microsoft.com/office/drawing/2014/main" id="{9261E9A4-9A63-424B-88CB-AE8647C6CC7F}"/>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5416" name="TextBox 73">
          <a:extLst>
            <a:ext uri="{FF2B5EF4-FFF2-40B4-BE49-F238E27FC236}">
              <a16:creationId xmlns:a16="http://schemas.microsoft.com/office/drawing/2014/main" id="{7BEFDCF4-1C4B-4730-96C6-450A95FD81AF}"/>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5417" name="TextBox 73">
          <a:extLst>
            <a:ext uri="{FF2B5EF4-FFF2-40B4-BE49-F238E27FC236}">
              <a16:creationId xmlns:a16="http://schemas.microsoft.com/office/drawing/2014/main" id="{5D942B2C-84CB-4448-A74C-5EF984398A42}"/>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5418" name="TextBox 73">
          <a:extLst>
            <a:ext uri="{FF2B5EF4-FFF2-40B4-BE49-F238E27FC236}">
              <a16:creationId xmlns:a16="http://schemas.microsoft.com/office/drawing/2014/main" id="{5B74F8DE-2F04-40FF-BB32-4D7B704F71E3}"/>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5419" name="TextBox 73">
          <a:extLst>
            <a:ext uri="{FF2B5EF4-FFF2-40B4-BE49-F238E27FC236}">
              <a16:creationId xmlns:a16="http://schemas.microsoft.com/office/drawing/2014/main" id="{D8448B2A-AAF0-4184-BBF8-9D19CB352DC6}"/>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5420" name="TextBox 73">
          <a:extLst>
            <a:ext uri="{FF2B5EF4-FFF2-40B4-BE49-F238E27FC236}">
              <a16:creationId xmlns:a16="http://schemas.microsoft.com/office/drawing/2014/main" id="{F8768C9E-0355-4E85-82E1-2D120E681302}"/>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5421" name="TextBox 73">
          <a:extLst>
            <a:ext uri="{FF2B5EF4-FFF2-40B4-BE49-F238E27FC236}">
              <a16:creationId xmlns:a16="http://schemas.microsoft.com/office/drawing/2014/main" id="{D22B3F42-80CC-4D6A-A6C4-54564789AD23}"/>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5422" name="TextBox 73">
          <a:extLst>
            <a:ext uri="{FF2B5EF4-FFF2-40B4-BE49-F238E27FC236}">
              <a16:creationId xmlns:a16="http://schemas.microsoft.com/office/drawing/2014/main" id="{819D0CBB-E341-464E-B0E0-98C4E7B02417}"/>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5423" name="TextBox 73">
          <a:extLst>
            <a:ext uri="{FF2B5EF4-FFF2-40B4-BE49-F238E27FC236}">
              <a16:creationId xmlns:a16="http://schemas.microsoft.com/office/drawing/2014/main" id="{E1DA5518-7CAB-4FB3-9C24-A2316C58FDF4}"/>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5424" name="TextBox 73">
          <a:extLst>
            <a:ext uri="{FF2B5EF4-FFF2-40B4-BE49-F238E27FC236}">
              <a16:creationId xmlns:a16="http://schemas.microsoft.com/office/drawing/2014/main" id="{7E5FCE19-14A9-46B0-93ED-9298128CEB10}"/>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5425" name="TextBox 73">
          <a:extLst>
            <a:ext uri="{FF2B5EF4-FFF2-40B4-BE49-F238E27FC236}">
              <a16:creationId xmlns:a16="http://schemas.microsoft.com/office/drawing/2014/main" id="{45C4BAC3-9C35-4D35-9D2C-B8FCC61DD745}"/>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5426" name="TextBox 73">
          <a:extLst>
            <a:ext uri="{FF2B5EF4-FFF2-40B4-BE49-F238E27FC236}">
              <a16:creationId xmlns:a16="http://schemas.microsoft.com/office/drawing/2014/main" id="{CED220AF-2AC2-4404-8BE1-B93968853FD0}"/>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5427" name="TextBox 73">
          <a:extLst>
            <a:ext uri="{FF2B5EF4-FFF2-40B4-BE49-F238E27FC236}">
              <a16:creationId xmlns:a16="http://schemas.microsoft.com/office/drawing/2014/main" id="{76015E94-050B-4651-B4BE-3D4C8E57D349}"/>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5428" name="TextBox 73">
          <a:extLst>
            <a:ext uri="{FF2B5EF4-FFF2-40B4-BE49-F238E27FC236}">
              <a16:creationId xmlns:a16="http://schemas.microsoft.com/office/drawing/2014/main" id="{0F5FC7C8-A854-4655-B660-FC4E97AE10A1}"/>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121227</xdr:rowOff>
    </xdr:from>
    <xdr:ext cx="184731" cy="264560"/>
    <xdr:sp macro="" textlink="">
      <xdr:nvSpPr>
        <xdr:cNvPr id="5429" name="TextBox 73">
          <a:extLst>
            <a:ext uri="{FF2B5EF4-FFF2-40B4-BE49-F238E27FC236}">
              <a16:creationId xmlns:a16="http://schemas.microsoft.com/office/drawing/2014/main" id="{681EB97D-F6C9-40A0-AC35-006D6F268762}"/>
            </a:ext>
          </a:extLst>
        </xdr:cNvPr>
        <xdr:cNvSpPr txBox="1"/>
      </xdr:nvSpPr>
      <xdr:spPr>
        <a:xfrm>
          <a:off x="40348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5430" name="TextBox 73">
          <a:extLst>
            <a:ext uri="{FF2B5EF4-FFF2-40B4-BE49-F238E27FC236}">
              <a16:creationId xmlns:a16="http://schemas.microsoft.com/office/drawing/2014/main" id="{A388E1A3-4AFE-4737-AF8C-42156CE9E138}"/>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5431" name="TextBox 73">
          <a:extLst>
            <a:ext uri="{FF2B5EF4-FFF2-40B4-BE49-F238E27FC236}">
              <a16:creationId xmlns:a16="http://schemas.microsoft.com/office/drawing/2014/main" id="{289255CE-629D-4D2F-9B8F-AF70D1A92C64}"/>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5432" name="TextBox 73">
          <a:extLst>
            <a:ext uri="{FF2B5EF4-FFF2-40B4-BE49-F238E27FC236}">
              <a16:creationId xmlns:a16="http://schemas.microsoft.com/office/drawing/2014/main" id="{E54960A2-8CB0-4D87-A26F-1B0485D8167C}"/>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5433" name="TextBox 73">
          <a:extLst>
            <a:ext uri="{FF2B5EF4-FFF2-40B4-BE49-F238E27FC236}">
              <a16:creationId xmlns:a16="http://schemas.microsoft.com/office/drawing/2014/main" id="{06FFA909-F408-4703-8526-4D4CAA8CD944}"/>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5434" name="TextBox 73">
          <a:extLst>
            <a:ext uri="{FF2B5EF4-FFF2-40B4-BE49-F238E27FC236}">
              <a16:creationId xmlns:a16="http://schemas.microsoft.com/office/drawing/2014/main" id="{A71E842B-81F5-4C1D-A679-C4E529E97221}"/>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5435" name="TextBox 73">
          <a:extLst>
            <a:ext uri="{FF2B5EF4-FFF2-40B4-BE49-F238E27FC236}">
              <a16:creationId xmlns:a16="http://schemas.microsoft.com/office/drawing/2014/main" id="{23774559-00F9-4666-A6F0-9AC1C7000E0E}"/>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5436" name="TextBox 73">
          <a:extLst>
            <a:ext uri="{FF2B5EF4-FFF2-40B4-BE49-F238E27FC236}">
              <a16:creationId xmlns:a16="http://schemas.microsoft.com/office/drawing/2014/main" id="{AEB6A8AF-88D6-462C-80DF-C69D212D36BC}"/>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5437" name="TextBox 73">
          <a:extLst>
            <a:ext uri="{FF2B5EF4-FFF2-40B4-BE49-F238E27FC236}">
              <a16:creationId xmlns:a16="http://schemas.microsoft.com/office/drawing/2014/main" id="{37CF8929-CB2E-4D4B-A4C8-273FACF4E78A}"/>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38" name="TextBox 73">
          <a:extLst>
            <a:ext uri="{FF2B5EF4-FFF2-40B4-BE49-F238E27FC236}">
              <a16:creationId xmlns:a16="http://schemas.microsoft.com/office/drawing/2014/main" id="{01383544-91BD-4A8E-A2DB-8730339A4F68}"/>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39" name="TextBox 73">
          <a:extLst>
            <a:ext uri="{FF2B5EF4-FFF2-40B4-BE49-F238E27FC236}">
              <a16:creationId xmlns:a16="http://schemas.microsoft.com/office/drawing/2014/main" id="{A1C421B1-6C25-4D7F-8BDC-3D7FCF8DAD5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40" name="TextBox 73">
          <a:extLst>
            <a:ext uri="{FF2B5EF4-FFF2-40B4-BE49-F238E27FC236}">
              <a16:creationId xmlns:a16="http://schemas.microsoft.com/office/drawing/2014/main" id="{616AC938-895F-48B7-94AD-7D39953B2446}"/>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41" name="TextBox 73">
          <a:extLst>
            <a:ext uri="{FF2B5EF4-FFF2-40B4-BE49-F238E27FC236}">
              <a16:creationId xmlns:a16="http://schemas.microsoft.com/office/drawing/2014/main" id="{5C1BBE21-571F-4145-B3C1-DFAD9FF4E2EC}"/>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42" name="TextBox 73">
          <a:extLst>
            <a:ext uri="{FF2B5EF4-FFF2-40B4-BE49-F238E27FC236}">
              <a16:creationId xmlns:a16="http://schemas.microsoft.com/office/drawing/2014/main" id="{0669A31F-4D9A-4FE6-9298-AE1D89EAAD2C}"/>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43" name="TextBox 73">
          <a:extLst>
            <a:ext uri="{FF2B5EF4-FFF2-40B4-BE49-F238E27FC236}">
              <a16:creationId xmlns:a16="http://schemas.microsoft.com/office/drawing/2014/main" id="{3526A39B-3AC7-4C5A-B4A0-FF301A8174B0}"/>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44" name="TextBox 73">
          <a:extLst>
            <a:ext uri="{FF2B5EF4-FFF2-40B4-BE49-F238E27FC236}">
              <a16:creationId xmlns:a16="http://schemas.microsoft.com/office/drawing/2014/main" id="{6A54EDD7-EECB-4031-AF56-D10222F18478}"/>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45" name="TextBox 73">
          <a:extLst>
            <a:ext uri="{FF2B5EF4-FFF2-40B4-BE49-F238E27FC236}">
              <a16:creationId xmlns:a16="http://schemas.microsoft.com/office/drawing/2014/main" id="{522049A9-8586-498B-A226-7CE9717A724C}"/>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46" name="TextBox 73">
          <a:extLst>
            <a:ext uri="{FF2B5EF4-FFF2-40B4-BE49-F238E27FC236}">
              <a16:creationId xmlns:a16="http://schemas.microsoft.com/office/drawing/2014/main" id="{9AA9F5C5-FEF5-4CC7-B741-D62F29040D3B}"/>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47" name="TextBox 73">
          <a:extLst>
            <a:ext uri="{FF2B5EF4-FFF2-40B4-BE49-F238E27FC236}">
              <a16:creationId xmlns:a16="http://schemas.microsoft.com/office/drawing/2014/main" id="{5DB110F3-33B6-40F4-B2F1-8517694BACEB}"/>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48" name="TextBox 73">
          <a:extLst>
            <a:ext uri="{FF2B5EF4-FFF2-40B4-BE49-F238E27FC236}">
              <a16:creationId xmlns:a16="http://schemas.microsoft.com/office/drawing/2014/main" id="{C2F001B5-2DB2-413E-9491-2B879F684C2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49" name="TextBox 73">
          <a:extLst>
            <a:ext uri="{FF2B5EF4-FFF2-40B4-BE49-F238E27FC236}">
              <a16:creationId xmlns:a16="http://schemas.microsoft.com/office/drawing/2014/main" id="{CED67928-5931-4E2D-9F38-C51D230EC178}"/>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50" name="TextBox 73">
          <a:extLst>
            <a:ext uri="{FF2B5EF4-FFF2-40B4-BE49-F238E27FC236}">
              <a16:creationId xmlns:a16="http://schemas.microsoft.com/office/drawing/2014/main" id="{F6D7A201-A6D7-4C2D-B1A6-1D477C7250F1}"/>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51" name="TextBox 73">
          <a:extLst>
            <a:ext uri="{FF2B5EF4-FFF2-40B4-BE49-F238E27FC236}">
              <a16:creationId xmlns:a16="http://schemas.microsoft.com/office/drawing/2014/main" id="{8F055B85-5AA2-4AA6-893C-4D229C6FA2ED}"/>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52" name="TextBox 73">
          <a:extLst>
            <a:ext uri="{FF2B5EF4-FFF2-40B4-BE49-F238E27FC236}">
              <a16:creationId xmlns:a16="http://schemas.microsoft.com/office/drawing/2014/main" id="{CC8EB544-4CFA-4C67-A22F-08776517F6F9}"/>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53" name="TextBox 73">
          <a:extLst>
            <a:ext uri="{FF2B5EF4-FFF2-40B4-BE49-F238E27FC236}">
              <a16:creationId xmlns:a16="http://schemas.microsoft.com/office/drawing/2014/main" id="{0DE28645-AA19-4F7B-8C9A-CD052BFFCB35}"/>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54" name="TextBox 73">
          <a:extLst>
            <a:ext uri="{FF2B5EF4-FFF2-40B4-BE49-F238E27FC236}">
              <a16:creationId xmlns:a16="http://schemas.microsoft.com/office/drawing/2014/main" id="{5249FA41-E7A1-4846-8DE2-140E9AD0E46E}"/>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55" name="TextBox 73">
          <a:extLst>
            <a:ext uri="{FF2B5EF4-FFF2-40B4-BE49-F238E27FC236}">
              <a16:creationId xmlns:a16="http://schemas.microsoft.com/office/drawing/2014/main" id="{A32703A5-C472-4DE3-BB47-8CB1CA76013A}"/>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56" name="TextBox 73">
          <a:extLst>
            <a:ext uri="{FF2B5EF4-FFF2-40B4-BE49-F238E27FC236}">
              <a16:creationId xmlns:a16="http://schemas.microsoft.com/office/drawing/2014/main" id="{850BA508-6F06-4A50-A1DA-A78CFEE60AA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57" name="TextBox 73">
          <a:extLst>
            <a:ext uri="{FF2B5EF4-FFF2-40B4-BE49-F238E27FC236}">
              <a16:creationId xmlns:a16="http://schemas.microsoft.com/office/drawing/2014/main" id="{36B27CFB-4E41-43E6-BB3F-8883BBF5F976}"/>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58" name="TextBox 73">
          <a:extLst>
            <a:ext uri="{FF2B5EF4-FFF2-40B4-BE49-F238E27FC236}">
              <a16:creationId xmlns:a16="http://schemas.microsoft.com/office/drawing/2014/main" id="{81BB0054-C2F1-465E-863F-C88D1D38044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59" name="TextBox 73">
          <a:extLst>
            <a:ext uri="{FF2B5EF4-FFF2-40B4-BE49-F238E27FC236}">
              <a16:creationId xmlns:a16="http://schemas.microsoft.com/office/drawing/2014/main" id="{35D09260-659A-484B-98A2-5717ED7F5499}"/>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60" name="TextBox 73">
          <a:extLst>
            <a:ext uri="{FF2B5EF4-FFF2-40B4-BE49-F238E27FC236}">
              <a16:creationId xmlns:a16="http://schemas.microsoft.com/office/drawing/2014/main" id="{0A93915F-82C7-4772-9331-8A6682DCBFB7}"/>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61" name="TextBox 73">
          <a:extLst>
            <a:ext uri="{FF2B5EF4-FFF2-40B4-BE49-F238E27FC236}">
              <a16:creationId xmlns:a16="http://schemas.microsoft.com/office/drawing/2014/main" id="{81AB5DD1-8C9E-4D7F-94F9-4EB9B27752E5}"/>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62" name="TextBox 73">
          <a:extLst>
            <a:ext uri="{FF2B5EF4-FFF2-40B4-BE49-F238E27FC236}">
              <a16:creationId xmlns:a16="http://schemas.microsoft.com/office/drawing/2014/main" id="{847F8E39-8A84-415C-A9C5-C8F39E96842C}"/>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63" name="TextBox 73">
          <a:extLst>
            <a:ext uri="{FF2B5EF4-FFF2-40B4-BE49-F238E27FC236}">
              <a16:creationId xmlns:a16="http://schemas.microsoft.com/office/drawing/2014/main" id="{D5B5BE85-EA42-4EA5-A4F0-E8816181B4ED}"/>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64" name="TextBox 73">
          <a:extLst>
            <a:ext uri="{FF2B5EF4-FFF2-40B4-BE49-F238E27FC236}">
              <a16:creationId xmlns:a16="http://schemas.microsoft.com/office/drawing/2014/main" id="{3DC3A873-891B-41ED-AAE0-906AB358446C}"/>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65" name="TextBox 73">
          <a:extLst>
            <a:ext uri="{FF2B5EF4-FFF2-40B4-BE49-F238E27FC236}">
              <a16:creationId xmlns:a16="http://schemas.microsoft.com/office/drawing/2014/main" id="{4A5BC083-1D67-4C2C-B9E9-D349AEB122F3}"/>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66" name="TextBox 73">
          <a:extLst>
            <a:ext uri="{FF2B5EF4-FFF2-40B4-BE49-F238E27FC236}">
              <a16:creationId xmlns:a16="http://schemas.microsoft.com/office/drawing/2014/main" id="{4EB64980-0165-460D-A3F1-D584A1C8BA04}"/>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67" name="TextBox 73">
          <a:extLst>
            <a:ext uri="{FF2B5EF4-FFF2-40B4-BE49-F238E27FC236}">
              <a16:creationId xmlns:a16="http://schemas.microsoft.com/office/drawing/2014/main" id="{57BE636A-AF91-4470-ACFC-AFC39334E85B}"/>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68" name="TextBox 73">
          <a:extLst>
            <a:ext uri="{FF2B5EF4-FFF2-40B4-BE49-F238E27FC236}">
              <a16:creationId xmlns:a16="http://schemas.microsoft.com/office/drawing/2014/main" id="{5C08E925-E9DF-42F4-88C7-69AF0FF29A49}"/>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5469" name="TextBox 73">
          <a:extLst>
            <a:ext uri="{FF2B5EF4-FFF2-40B4-BE49-F238E27FC236}">
              <a16:creationId xmlns:a16="http://schemas.microsoft.com/office/drawing/2014/main" id="{720F3BF2-2545-4C2F-9B51-678E1FFB2ADD}"/>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70" name="TextBox 73">
          <a:extLst>
            <a:ext uri="{FF2B5EF4-FFF2-40B4-BE49-F238E27FC236}">
              <a16:creationId xmlns:a16="http://schemas.microsoft.com/office/drawing/2014/main" id="{A5AE286D-1FBD-4F5B-A3DB-6F6D88D59076}"/>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71" name="TextBox 73">
          <a:extLst>
            <a:ext uri="{FF2B5EF4-FFF2-40B4-BE49-F238E27FC236}">
              <a16:creationId xmlns:a16="http://schemas.microsoft.com/office/drawing/2014/main" id="{01154407-3D27-48F8-8E13-54DC93780338}"/>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72" name="TextBox 73">
          <a:extLst>
            <a:ext uri="{FF2B5EF4-FFF2-40B4-BE49-F238E27FC236}">
              <a16:creationId xmlns:a16="http://schemas.microsoft.com/office/drawing/2014/main" id="{F1329E8C-7210-45F6-9C06-BA6A3848368E}"/>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73" name="TextBox 73">
          <a:extLst>
            <a:ext uri="{FF2B5EF4-FFF2-40B4-BE49-F238E27FC236}">
              <a16:creationId xmlns:a16="http://schemas.microsoft.com/office/drawing/2014/main" id="{A7D23176-A757-4F5F-946A-0DB3FE0631A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74" name="TextBox 73">
          <a:extLst>
            <a:ext uri="{FF2B5EF4-FFF2-40B4-BE49-F238E27FC236}">
              <a16:creationId xmlns:a16="http://schemas.microsoft.com/office/drawing/2014/main" id="{CAB4CEB7-20CF-4445-9149-BF8C0869E63D}"/>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75" name="TextBox 73">
          <a:extLst>
            <a:ext uri="{FF2B5EF4-FFF2-40B4-BE49-F238E27FC236}">
              <a16:creationId xmlns:a16="http://schemas.microsoft.com/office/drawing/2014/main" id="{27053CCB-2A77-485B-AA4A-C78F998E7F9E}"/>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76" name="TextBox 73">
          <a:extLst>
            <a:ext uri="{FF2B5EF4-FFF2-40B4-BE49-F238E27FC236}">
              <a16:creationId xmlns:a16="http://schemas.microsoft.com/office/drawing/2014/main" id="{46797C85-F049-4190-BD5D-96F6C6BCE6CC}"/>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77" name="TextBox 73">
          <a:extLst>
            <a:ext uri="{FF2B5EF4-FFF2-40B4-BE49-F238E27FC236}">
              <a16:creationId xmlns:a16="http://schemas.microsoft.com/office/drawing/2014/main" id="{ACA668DA-81F4-4157-A049-5DD11053DA2A}"/>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78" name="TextBox 73">
          <a:extLst>
            <a:ext uri="{FF2B5EF4-FFF2-40B4-BE49-F238E27FC236}">
              <a16:creationId xmlns:a16="http://schemas.microsoft.com/office/drawing/2014/main" id="{473CABBE-A101-431B-BB7E-B41AC58C60E8}"/>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79" name="TextBox 73">
          <a:extLst>
            <a:ext uri="{FF2B5EF4-FFF2-40B4-BE49-F238E27FC236}">
              <a16:creationId xmlns:a16="http://schemas.microsoft.com/office/drawing/2014/main" id="{2B1868F1-BB05-4988-9491-228406309F0B}"/>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80" name="TextBox 73">
          <a:extLst>
            <a:ext uri="{FF2B5EF4-FFF2-40B4-BE49-F238E27FC236}">
              <a16:creationId xmlns:a16="http://schemas.microsoft.com/office/drawing/2014/main" id="{310291F7-E6E4-47B2-9D89-F09C83F8582B}"/>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81" name="TextBox 73">
          <a:extLst>
            <a:ext uri="{FF2B5EF4-FFF2-40B4-BE49-F238E27FC236}">
              <a16:creationId xmlns:a16="http://schemas.microsoft.com/office/drawing/2014/main" id="{831D4533-282F-42C5-A0EF-35D75DA044F3}"/>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82" name="TextBox 73">
          <a:extLst>
            <a:ext uri="{FF2B5EF4-FFF2-40B4-BE49-F238E27FC236}">
              <a16:creationId xmlns:a16="http://schemas.microsoft.com/office/drawing/2014/main" id="{FF25FA5A-8F74-473E-AB42-61ACB403C608}"/>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83" name="TextBox 73">
          <a:extLst>
            <a:ext uri="{FF2B5EF4-FFF2-40B4-BE49-F238E27FC236}">
              <a16:creationId xmlns:a16="http://schemas.microsoft.com/office/drawing/2014/main" id="{3AB1D6D2-1710-4F47-8B06-D4FEA6B7BB0D}"/>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84" name="TextBox 73">
          <a:extLst>
            <a:ext uri="{FF2B5EF4-FFF2-40B4-BE49-F238E27FC236}">
              <a16:creationId xmlns:a16="http://schemas.microsoft.com/office/drawing/2014/main" id="{66C66533-FFD4-4A3D-8A75-A26389AA835C}"/>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85" name="TextBox 73">
          <a:extLst>
            <a:ext uri="{FF2B5EF4-FFF2-40B4-BE49-F238E27FC236}">
              <a16:creationId xmlns:a16="http://schemas.microsoft.com/office/drawing/2014/main" id="{CFB9FC7E-7AFD-45CC-A0E0-2B3A1F93D180}"/>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86" name="TextBox 73">
          <a:extLst>
            <a:ext uri="{FF2B5EF4-FFF2-40B4-BE49-F238E27FC236}">
              <a16:creationId xmlns:a16="http://schemas.microsoft.com/office/drawing/2014/main" id="{883321BE-2DCC-46FF-8403-57D70C9341DD}"/>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87" name="TextBox 73">
          <a:extLst>
            <a:ext uri="{FF2B5EF4-FFF2-40B4-BE49-F238E27FC236}">
              <a16:creationId xmlns:a16="http://schemas.microsoft.com/office/drawing/2014/main" id="{8927AA2C-EB52-4453-B4EF-DC809B131E77}"/>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88" name="TextBox 73">
          <a:extLst>
            <a:ext uri="{FF2B5EF4-FFF2-40B4-BE49-F238E27FC236}">
              <a16:creationId xmlns:a16="http://schemas.microsoft.com/office/drawing/2014/main" id="{7CE2ECE8-3B4D-4A4D-9CB5-2BD56C56455C}"/>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89" name="TextBox 73">
          <a:extLst>
            <a:ext uri="{FF2B5EF4-FFF2-40B4-BE49-F238E27FC236}">
              <a16:creationId xmlns:a16="http://schemas.microsoft.com/office/drawing/2014/main" id="{949C0EF5-ABEA-480D-AC9B-62AB8FDD8675}"/>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90" name="TextBox 73">
          <a:extLst>
            <a:ext uri="{FF2B5EF4-FFF2-40B4-BE49-F238E27FC236}">
              <a16:creationId xmlns:a16="http://schemas.microsoft.com/office/drawing/2014/main" id="{E0FDA54C-4559-45F2-94CD-BDC8EAE5FC73}"/>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91" name="TextBox 73">
          <a:extLst>
            <a:ext uri="{FF2B5EF4-FFF2-40B4-BE49-F238E27FC236}">
              <a16:creationId xmlns:a16="http://schemas.microsoft.com/office/drawing/2014/main" id="{3ED36A20-9312-4EB4-A550-0FA1DA7A5BB4}"/>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92" name="TextBox 73">
          <a:extLst>
            <a:ext uri="{FF2B5EF4-FFF2-40B4-BE49-F238E27FC236}">
              <a16:creationId xmlns:a16="http://schemas.microsoft.com/office/drawing/2014/main" id="{9D5AB08F-7889-4835-AB27-AA0F1EEC7330}"/>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155058</xdr:rowOff>
    </xdr:from>
    <xdr:ext cx="184731" cy="264560"/>
    <xdr:sp macro="" textlink="">
      <xdr:nvSpPr>
        <xdr:cNvPr id="5493" name="TextBox 73">
          <a:extLst>
            <a:ext uri="{FF2B5EF4-FFF2-40B4-BE49-F238E27FC236}">
              <a16:creationId xmlns:a16="http://schemas.microsoft.com/office/drawing/2014/main" id="{99EFC176-9C41-474E-B523-72B803AE0C16}"/>
            </a:ext>
          </a:extLst>
        </xdr:cNvPr>
        <xdr:cNvSpPr txBox="1"/>
      </xdr:nvSpPr>
      <xdr:spPr>
        <a:xfrm>
          <a:off x="40348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94" name="TextBox 73">
          <a:extLst>
            <a:ext uri="{FF2B5EF4-FFF2-40B4-BE49-F238E27FC236}">
              <a16:creationId xmlns:a16="http://schemas.microsoft.com/office/drawing/2014/main" id="{A1563C3C-F4E3-4B33-A6BB-219A1BBC4AF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95" name="TextBox 73">
          <a:extLst>
            <a:ext uri="{FF2B5EF4-FFF2-40B4-BE49-F238E27FC236}">
              <a16:creationId xmlns:a16="http://schemas.microsoft.com/office/drawing/2014/main" id="{84CD1237-4780-4A4F-8CC5-316A331153D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96" name="TextBox 73">
          <a:extLst>
            <a:ext uri="{FF2B5EF4-FFF2-40B4-BE49-F238E27FC236}">
              <a16:creationId xmlns:a16="http://schemas.microsoft.com/office/drawing/2014/main" id="{F94FB4E4-839C-4D90-AC61-3CDD65E1E827}"/>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97" name="TextBox 73">
          <a:extLst>
            <a:ext uri="{FF2B5EF4-FFF2-40B4-BE49-F238E27FC236}">
              <a16:creationId xmlns:a16="http://schemas.microsoft.com/office/drawing/2014/main" id="{38DF0D95-6DF9-434A-A93D-75214DA1EBC8}"/>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98" name="TextBox 73">
          <a:extLst>
            <a:ext uri="{FF2B5EF4-FFF2-40B4-BE49-F238E27FC236}">
              <a16:creationId xmlns:a16="http://schemas.microsoft.com/office/drawing/2014/main" id="{FEB518BD-1963-4FEB-8DC4-FA3733CF7305}"/>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499" name="TextBox 73">
          <a:extLst>
            <a:ext uri="{FF2B5EF4-FFF2-40B4-BE49-F238E27FC236}">
              <a16:creationId xmlns:a16="http://schemas.microsoft.com/office/drawing/2014/main" id="{3E9734E4-BCEB-4B91-91D2-6AE71F455198}"/>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500" name="TextBox 73">
          <a:extLst>
            <a:ext uri="{FF2B5EF4-FFF2-40B4-BE49-F238E27FC236}">
              <a16:creationId xmlns:a16="http://schemas.microsoft.com/office/drawing/2014/main" id="{D5DF3A50-5555-4550-9768-6644F4268710}"/>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501" name="TextBox 73">
          <a:extLst>
            <a:ext uri="{FF2B5EF4-FFF2-40B4-BE49-F238E27FC236}">
              <a16:creationId xmlns:a16="http://schemas.microsoft.com/office/drawing/2014/main" id="{6188F52C-C4BE-4671-9BD0-E9B2D3743860}"/>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502" name="TextBox 73">
          <a:extLst>
            <a:ext uri="{FF2B5EF4-FFF2-40B4-BE49-F238E27FC236}">
              <a16:creationId xmlns:a16="http://schemas.microsoft.com/office/drawing/2014/main" id="{ADFD40B9-CF2C-4844-BF22-8B4DADD73265}"/>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503" name="TextBox 73">
          <a:extLst>
            <a:ext uri="{FF2B5EF4-FFF2-40B4-BE49-F238E27FC236}">
              <a16:creationId xmlns:a16="http://schemas.microsoft.com/office/drawing/2014/main" id="{02484A78-6217-4912-A4C0-BB964E323E3C}"/>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504" name="TextBox 73">
          <a:extLst>
            <a:ext uri="{FF2B5EF4-FFF2-40B4-BE49-F238E27FC236}">
              <a16:creationId xmlns:a16="http://schemas.microsoft.com/office/drawing/2014/main" id="{F8D58CB9-98AE-4757-8029-D0D0EA9D6881}"/>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505" name="TextBox 73">
          <a:extLst>
            <a:ext uri="{FF2B5EF4-FFF2-40B4-BE49-F238E27FC236}">
              <a16:creationId xmlns:a16="http://schemas.microsoft.com/office/drawing/2014/main" id="{1465C3B2-FC37-41C0-ACC3-5AC1FF246D03}"/>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506" name="TextBox 73">
          <a:extLst>
            <a:ext uri="{FF2B5EF4-FFF2-40B4-BE49-F238E27FC236}">
              <a16:creationId xmlns:a16="http://schemas.microsoft.com/office/drawing/2014/main" id="{5C90F5BE-3946-40AB-B2DC-ACCC1F76C079}"/>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507" name="TextBox 73">
          <a:extLst>
            <a:ext uri="{FF2B5EF4-FFF2-40B4-BE49-F238E27FC236}">
              <a16:creationId xmlns:a16="http://schemas.microsoft.com/office/drawing/2014/main" id="{5460985D-1611-4E61-8267-8607436CF1D3}"/>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508" name="TextBox 73">
          <a:extLst>
            <a:ext uri="{FF2B5EF4-FFF2-40B4-BE49-F238E27FC236}">
              <a16:creationId xmlns:a16="http://schemas.microsoft.com/office/drawing/2014/main" id="{9389716C-7123-422D-9A0B-D2E50F4F69B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5509" name="TextBox 73">
          <a:extLst>
            <a:ext uri="{FF2B5EF4-FFF2-40B4-BE49-F238E27FC236}">
              <a16:creationId xmlns:a16="http://schemas.microsoft.com/office/drawing/2014/main" id="{3B83E998-FDC5-4DFA-921E-D2E44E3EDA66}"/>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10" name="TextBox 73">
          <a:extLst>
            <a:ext uri="{FF2B5EF4-FFF2-40B4-BE49-F238E27FC236}">
              <a16:creationId xmlns:a16="http://schemas.microsoft.com/office/drawing/2014/main" id="{6F56DE15-7C9F-4CB4-A135-D204ADA7A8A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11" name="TextBox 73">
          <a:extLst>
            <a:ext uri="{FF2B5EF4-FFF2-40B4-BE49-F238E27FC236}">
              <a16:creationId xmlns:a16="http://schemas.microsoft.com/office/drawing/2014/main" id="{6CF9CFFA-C7AF-46AA-97A1-9D325F59275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12" name="TextBox 73">
          <a:extLst>
            <a:ext uri="{FF2B5EF4-FFF2-40B4-BE49-F238E27FC236}">
              <a16:creationId xmlns:a16="http://schemas.microsoft.com/office/drawing/2014/main" id="{B0941F46-A192-4FBB-9FD0-4A0078F7E67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13" name="TextBox 73">
          <a:extLst>
            <a:ext uri="{FF2B5EF4-FFF2-40B4-BE49-F238E27FC236}">
              <a16:creationId xmlns:a16="http://schemas.microsoft.com/office/drawing/2014/main" id="{FB8EB5EF-8E3E-40BE-A15B-3D3BE861B6E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14" name="TextBox 73">
          <a:extLst>
            <a:ext uri="{FF2B5EF4-FFF2-40B4-BE49-F238E27FC236}">
              <a16:creationId xmlns:a16="http://schemas.microsoft.com/office/drawing/2014/main" id="{BD1D3F03-8384-4690-9A05-1A5E6AB5F78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15" name="TextBox 73">
          <a:extLst>
            <a:ext uri="{FF2B5EF4-FFF2-40B4-BE49-F238E27FC236}">
              <a16:creationId xmlns:a16="http://schemas.microsoft.com/office/drawing/2014/main" id="{AB8CE824-2CFA-42BD-A573-A3660BBC8E9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16" name="TextBox 73">
          <a:extLst>
            <a:ext uri="{FF2B5EF4-FFF2-40B4-BE49-F238E27FC236}">
              <a16:creationId xmlns:a16="http://schemas.microsoft.com/office/drawing/2014/main" id="{F1160C53-094C-448B-93AE-B690AF77698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17" name="TextBox 73">
          <a:extLst>
            <a:ext uri="{FF2B5EF4-FFF2-40B4-BE49-F238E27FC236}">
              <a16:creationId xmlns:a16="http://schemas.microsoft.com/office/drawing/2014/main" id="{20D07E2D-648D-4D20-B24C-044A78DA26E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18" name="TextBox 73">
          <a:extLst>
            <a:ext uri="{FF2B5EF4-FFF2-40B4-BE49-F238E27FC236}">
              <a16:creationId xmlns:a16="http://schemas.microsoft.com/office/drawing/2014/main" id="{DBF271AA-E574-4351-BF9F-EBF9F3E868F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19" name="TextBox 73">
          <a:extLst>
            <a:ext uri="{FF2B5EF4-FFF2-40B4-BE49-F238E27FC236}">
              <a16:creationId xmlns:a16="http://schemas.microsoft.com/office/drawing/2014/main" id="{D2CEA991-395D-4AC5-85F5-227739A7FF9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20" name="TextBox 73">
          <a:extLst>
            <a:ext uri="{FF2B5EF4-FFF2-40B4-BE49-F238E27FC236}">
              <a16:creationId xmlns:a16="http://schemas.microsoft.com/office/drawing/2014/main" id="{25C6B82B-D6CB-4380-B1B1-4B1EC8C6375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21" name="TextBox 73">
          <a:extLst>
            <a:ext uri="{FF2B5EF4-FFF2-40B4-BE49-F238E27FC236}">
              <a16:creationId xmlns:a16="http://schemas.microsoft.com/office/drawing/2014/main" id="{424674B7-02A8-4380-8571-189DDF31492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22" name="TextBox 73">
          <a:extLst>
            <a:ext uri="{FF2B5EF4-FFF2-40B4-BE49-F238E27FC236}">
              <a16:creationId xmlns:a16="http://schemas.microsoft.com/office/drawing/2014/main" id="{40B70680-9B49-4D58-BFE0-C024544703C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23" name="TextBox 73">
          <a:extLst>
            <a:ext uri="{FF2B5EF4-FFF2-40B4-BE49-F238E27FC236}">
              <a16:creationId xmlns:a16="http://schemas.microsoft.com/office/drawing/2014/main" id="{6F76C578-6682-40AB-B1E4-FA8053F8537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24" name="TextBox 73">
          <a:extLst>
            <a:ext uri="{FF2B5EF4-FFF2-40B4-BE49-F238E27FC236}">
              <a16:creationId xmlns:a16="http://schemas.microsoft.com/office/drawing/2014/main" id="{EE800443-DCEC-43F3-BE67-4423C0D6865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25" name="TextBox 73">
          <a:extLst>
            <a:ext uri="{FF2B5EF4-FFF2-40B4-BE49-F238E27FC236}">
              <a16:creationId xmlns:a16="http://schemas.microsoft.com/office/drawing/2014/main" id="{FC5D314F-E336-44FD-9647-403ED218FCA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26" name="TextBox 73">
          <a:extLst>
            <a:ext uri="{FF2B5EF4-FFF2-40B4-BE49-F238E27FC236}">
              <a16:creationId xmlns:a16="http://schemas.microsoft.com/office/drawing/2014/main" id="{DA8839DA-AA29-4E3B-9017-1A54B54A8D8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27" name="TextBox 73">
          <a:extLst>
            <a:ext uri="{FF2B5EF4-FFF2-40B4-BE49-F238E27FC236}">
              <a16:creationId xmlns:a16="http://schemas.microsoft.com/office/drawing/2014/main" id="{87275DCA-F749-4F6B-95BC-37950A1F7AC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28" name="TextBox 73">
          <a:extLst>
            <a:ext uri="{FF2B5EF4-FFF2-40B4-BE49-F238E27FC236}">
              <a16:creationId xmlns:a16="http://schemas.microsoft.com/office/drawing/2014/main" id="{3CCA7627-973F-424E-9143-610904FA24D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29" name="TextBox 73">
          <a:extLst>
            <a:ext uri="{FF2B5EF4-FFF2-40B4-BE49-F238E27FC236}">
              <a16:creationId xmlns:a16="http://schemas.microsoft.com/office/drawing/2014/main" id="{92E351B4-1C01-4AFE-B28C-34D9291D432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30" name="TextBox 73">
          <a:extLst>
            <a:ext uri="{FF2B5EF4-FFF2-40B4-BE49-F238E27FC236}">
              <a16:creationId xmlns:a16="http://schemas.microsoft.com/office/drawing/2014/main" id="{4A9C7C3A-31FF-4A5F-ADDF-A939E56EE06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31" name="TextBox 73">
          <a:extLst>
            <a:ext uri="{FF2B5EF4-FFF2-40B4-BE49-F238E27FC236}">
              <a16:creationId xmlns:a16="http://schemas.microsoft.com/office/drawing/2014/main" id="{12B41C4A-9EF2-4BFE-B602-7B9B32A6D4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32" name="TextBox 73">
          <a:extLst>
            <a:ext uri="{FF2B5EF4-FFF2-40B4-BE49-F238E27FC236}">
              <a16:creationId xmlns:a16="http://schemas.microsoft.com/office/drawing/2014/main" id="{BA55E065-4317-4F4F-8874-A4DDB960F0C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33" name="TextBox 73">
          <a:extLst>
            <a:ext uri="{FF2B5EF4-FFF2-40B4-BE49-F238E27FC236}">
              <a16:creationId xmlns:a16="http://schemas.microsoft.com/office/drawing/2014/main" id="{6FA74173-11A3-478E-89C5-FE5DCD7431D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34" name="TextBox 73">
          <a:extLst>
            <a:ext uri="{FF2B5EF4-FFF2-40B4-BE49-F238E27FC236}">
              <a16:creationId xmlns:a16="http://schemas.microsoft.com/office/drawing/2014/main" id="{606C47C9-15D6-4966-B5F4-CF95F9ABE6E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35" name="TextBox 73">
          <a:extLst>
            <a:ext uri="{FF2B5EF4-FFF2-40B4-BE49-F238E27FC236}">
              <a16:creationId xmlns:a16="http://schemas.microsoft.com/office/drawing/2014/main" id="{6FB7802A-21A6-47D0-81B1-A765732A066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36" name="TextBox 73">
          <a:extLst>
            <a:ext uri="{FF2B5EF4-FFF2-40B4-BE49-F238E27FC236}">
              <a16:creationId xmlns:a16="http://schemas.microsoft.com/office/drawing/2014/main" id="{CFD44D59-7E3E-4990-B7D0-704C578F570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37" name="TextBox 73">
          <a:extLst>
            <a:ext uri="{FF2B5EF4-FFF2-40B4-BE49-F238E27FC236}">
              <a16:creationId xmlns:a16="http://schemas.microsoft.com/office/drawing/2014/main" id="{78A87A0A-D8C7-4D64-A95E-BCF5CAEE34B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38" name="TextBox 73">
          <a:extLst>
            <a:ext uri="{FF2B5EF4-FFF2-40B4-BE49-F238E27FC236}">
              <a16:creationId xmlns:a16="http://schemas.microsoft.com/office/drawing/2014/main" id="{8F473290-58B2-410B-B106-1F3C1CB54DA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39" name="TextBox 73">
          <a:extLst>
            <a:ext uri="{FF2B5EF4-FFF2-40B4-BE49-F238E27FC236}">
              <a16:creationId xmlns:a16="http://schemas.microsoft.com/office/drawing/2014/main" id="{3B93FB4F-AE2A-401D-AAD1-241BEB644D4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40" name="TextBox 73">
          <a:extLst>
            <a:ext uri="{FF2B5EF4-FFF2-40B4-BE49-F238E27FC236}">
              <a16:creationId xmlns:a16="http://schemas.microsoft.com/office/drawing/2014/main" id="{C426AFDB-AC97-41BA-99AC-1D94ED7604D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41" name="TextBox 73">
          <a:extLst>
            <a:ext uri="{FF2B5EF4-FFF2-40B4-BE49-F238E27FC236}">
              <a16:creationId xmlns:a16="http://schemas.microsoft.com/office/drawing/2014/main" id="{0B8A75E5-7A9C-4417-90DC-16D5D2B87CE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42" name="TextBox 73">
          <a:extLst>
            <a:ext uri="{FF2B5EF4-FFF2-40B4-BE49-F238E27FC236}">
              <a16:creationId xmlns:a16="http://schemas.microsoft.com/office/drawing/2014/main" id="{7956CDCD-3FF2-4078-8810-FED9CEB62B6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43" name="TextBox 73">
          <a:extLst>
            <a:ext uri="{FF2B5EF4-FFF2-40B4-BE49-F238E27FC236}">
              <a16:creationId xmlns:a16="http://schemas.microsoft.com/office/drawing/2014/main" id="{7537654D-CB51-479B-BAB4-6890E63E80A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44" name="TextBox 73">
          <a:extLst>
            <a:ext uri="{FF2B5EF4-FFF2-40B4-BE49-F238E27FC236}">
              <a16:creationId xmlns:a16="http://schemas.microsoft.com/office/drawing/2014/main" id="{9319D3A9-315B-478B-BC64-6808E5C854B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45" name="TextBox 73">
          <a:extLst>
            <a:ext uri="{FF2B5EF4-FFF2-40B4-BE49-F238E27FC236}">
              <a16:creationId xmlns:a16="http://schemas.microsoft.com/office/drawing/2014/main" id="{65C6F7FB-BA35-4C7E-802C-A2BC5CD9A70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46" name="TextBox 73">
          <a:extLst>
            <a:ext uri="{FF2B5EF4-FFF2-40B4-BE49-F238E27FC236}">
              <a16:creationId xmlns:a16="http://schemas.microsoft.com/office/drawing/2014/main" id="{5B1B6081-D11B-42CC-838D-4CDFEECB74F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47" name="TextBox 73">
          <a:extLst>
            <a:ext uri="{FF2B5EF4-FFF2-40B4-BE49-F238E27FC236}">
              <a16:creationId xmlns:a16="http://schemas.microsoft.com/office/drawing/2014/main" id="{94F8F375-0868-4690-BD4C-10F1641FAB2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48" name="TextBox 73">
          <a:extLst>
            <a:ext uri="{FF2B5EF4-FFF2-40B4-BE49-F238E27FC236}">
              <a16:creationId xmlns:a16="http://schemas.microsoft.com/office/drawing/2014/main" id="{A1836DD9-1A15-4F12-9F6B-74CAB113F3C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49" name="TextBox 73">
          <a:extLst>
            <a:ext uri="{FF2B5EF4-FFF2-40B4-BE49-F238E27FC236}">
              <a16:creationId xmlns:a16="http://schemas.microsoft.com/office/drawing/2014/main" id="{CD223078-A59D-403D-AFAA-1CC85422858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50" name="TextBox 73">
          <a:extLst>
            <a:ext uri="{FF2B5EF4-FFF2-40B4-BE49-F238E27FC236}">
              <a16:creationId xmlns:a16="http://schemas.microsoft.com/office/drawing/2014/main" id="{BFA67FC0-8914-41E2-8018-F56CF09C9E8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51" name="TextBox 73">
          <a:extLst>
            <a:ext uri="{FF2B5EF4-FFF2-40B4-BE49-F238E27FC236}">
              <a16:creationId xmlns:a16="http://schemas.microsoft.com/office/drawing/2014/main" id="{4F262EDE-D8D1-4C1D-8C4D-7163C74ACFA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52" name="TextBox 73">
          <a:extLst>
            <a:ext uri="{FF2B5EF4-FFF2-40B4-BE49-F238E27FC236}">
              <a16:creationId xmlns:a16="http://schemas.microsoft.com/office/drawing/2014/main" id="{47E3C720-D8AE-4ABF-8EFF-1A66EA0BD00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53" name="TextBox 73">
          <a:extLst>
            <a:ext uri="{FF2B5EF4-FFF2-40B4-BE49-F238E27FC236}">
              <a16:creationId xmlns:a16="http://schemas.microsoft.com/office/drawing/2014/main" id="{FCDDD4B0-59E5-4DF5-A325-6E79A277B7B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54" name="TextBox 73">
          <a:extLst>
            <a:ext uri="{FF2B5EF4-FFF2-40B4-BE49-F238E27FC236}">
              <a16:creationId xmlns:a16="http://schemas.microsoft.com/office/drawing/2014/main" id="{B1CFC6AE-B82C-4052-9704-288C583EE49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55" name="TextBox 73">
          <a:extLst>
            <a:ext uri="{FF2B5EF4-FFF2-40B4-BE49-F238E27FC236}">
              <a16:creationId xmlns:a16="http://schemas.microsoft.com/office/drawing/2014/main" id="{0185012F-A8AC-4621-A1D3-B93FB0256D9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56" name="TextBox 73">
          <a:extLst>
            <a:ext uri="{FF2B5EF4-FFF2-40B4-BE49-F238E27FC236}">
              <a16:creationId xmlns:a16="http://schemas.microsoft.com/office/drawing/2014/main" id="{2DB3CE32-6273-4782-9829-4E60A5DA89B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57" name="TextBox 73">
          <a:extLst>
            <a:ext uri="{FF2B5EF4-FFF2-40B4-BE49-F238E27FC236}">
              <a16:creationId xmlns:a16="http://schemas.microsoft.com/office/drawing/2014/main" id="{87274CF6-6CC2-4E05-92CD-7ADDF5DBB4F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58" name="TextBox 73">
          <a:extLst>
            <a:ext uri="{FF2B5EF4-FFF2-40B4-BE49-F238E27FC236}">
              <a16:creationId xmlns:a16="http://schemas.microsoft.com/office/drawing/2014/main" id="{081C825B-6324-40E8-97D8-DFD48AEE8C8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59" name="TextBox 73">
          <a:extLst>
            <a:ext uri="{FF2B5EF4-FFF2-40B4-BE49-F238E27FC236}">
              <a16:creationId xmlns:a16="http://schemas.microsoft.com/office/drawing/2014/main" id="{AA68F493-CCF5-4535-969D-40288787731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60" name="TextBox 73">
          <a:extLst>
            <a:ext uri="{FF2B5EF4-FFF2-40B4-BE49-F238E27FC236}">
              <a16:creationId xmlns:a16="http://schemas.microsoft.com/office/drawing/2014/main" id="{3DBF2819-A8CB-4D1F-96D8-F3C07FCD60E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61" name="TextBox 73">
          <a:extLst>
            <a:ext uri="{FF2B5EF4-FFF2-40B4-BE49-F238E27FC236}">
              <a16:creationId xmlns:a16="http://schemas.microsoft.com/office/drawing/2014/main" id="{19E21337-F029-4778-98EE-A5087A7DE8D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62" name="TextBox 73">
          <a:extLst>
            <a:ext uri="{FF2B5EF4-FFF2-40B4-BE49-F238E27FC236}">
              <a16:creationId xmlns:a16="http://schemas.microsoft.com/office/drawing/2014/main" id="{B14A5E47-B8E8-4208-9283-FC811CBC8AE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63" name="TextBox 73">
          <a:extLst>
            <a:ext uri="{FF2B5EF4-FFF2-40B4-BE49-F238E27FC236}">
              <a16:creationId xmlns:a16="http://schemas.microsoft.com/office/drawing/2014/main" id="{C86AD6DF-2804-412F-87E2-C32577707FA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64" name="TextBox 73">
          <a:extLst>
            <a:ext uri="{FF2B5EF4-FFF2-40B4-BE49-F238E27FC236}">
              <a16:creationId xmlns:a16="http://schemas.microsoft.com/office/drawing/2014/main" id="{390B6B49-200A-41A2-A1F3-F241B65AC09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65" name="TextBox 73">
          <a:extLst>
            <a:ext uri="{FF2B5EF4-FFF2-40B4-BE49-F238E27FC236}">
              <a16:creationId xmlns:a16="http://schemas.microsoft.com/office/drawing/2014/main" id="{94F740F0-4CDC-4996-A60C-CEC8F521410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66" name="TextBox 73">
          <a:extLst>
            <a:ext uri="{FF2B5EF4-FFF2-40B4-BE49-F238E27FC236}">
              <a16:creationId xmlns:a16="http://schemas.microsoft.com/office/drawing/2014/main" id="{264481BE-0FFC-4F75-BE4B-4F821F8C102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67" name="TextBox 73">
          <a:extLst>
            <a:ext uri="{FF2B5EF4-FFF2-40B4-BE49-F238E27FC236}">
              <a16:creationId xmlns:a16="http://schemas.microsoft.com/office/drawing/2014/main" id="{8B315AF6-1D5A-48CD-99CE-A1BC771E6C5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68" name="TextBox 73">
          <a:extLst>
            <a:ext uri="{FF2B5EF4-FFF2-40B4-BE49-F238E27FC236}">
              <a16:creationId xmlns:a16="http://schemas.microsoft.com/office/drawing/2014/main" id="{8CF28B6C-8AC5-4F17-8BD0-EB733EBA799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69" name="TextBox 73">
          <a:extLst>
            <a:ext uri="{FF2B5EF4-FFF2-40B4-BE49-F238E27FC236}">
              <a16:creationId xmlns:a16="http://schemas.microsoft.com/office/drawing/2014/main" id="{50F765C6-EBB9-4C0E-BF1E-58537ABB2EA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70" name="TextBox 73">
          <a:extLst>
            <a:ext uri="{FF2B5EF4-FFF2-40B4-BE49-F238E27FC236}">
              <a16:creationId xmlns:a16="http://schemas.microsoft.com/office/drawing/2014/main" id="{221337F2-06BC-42F2-BAB6-8C4569FE96D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71" name="TextBox 73">
          <a:extLst>
            <a:ext uri="{FF2B5EF4-FFF2-40B4-BE49-F238E27FC236}">
              <a16:creationId xmlns:a16="http://schemas.microsoft.com/office/drawing/2014/main" id="{046874CA-1338-4E2B-93FD-3BA19F0137D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72" name="TextBox 73">
          <a:extLst>
            <a:ext uri="{FF2B5EF4-FFF2-40B4-BE49-F238E27FC236}">
              <a16:creationId xmlns:a16="http://schemas.microsoft.com/office/drawing/2014/main" id="{E397B403-F33E-40D8-9775-80796BE8733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73" name="TextBox 73">
          <a:extLst>
            <a:ext uri="{FF2B5EF4-FFF2-40B4-BE49-F238E27FC236}">
              <a16:creationId xmlns:a16="http://schemas.microsoft.com/office/drawing/2014/main" id="{2FCA5FE7-1DA5-484E-B92C-EEB701D1368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74" name="TextBox 73">
          <a:extLst>
            <a:ext uri="{FF2B5EF4-FFF2-40B4-BE49-F238E27FC236}">
              <a16:creationId xmlns:a16="http://schemas.microsoft.com/office/drawing/2014/main" id="{FAE7B4A4-DF75-4C73-AA4E-3F7F0036108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75" name="TextBox 73">
          <a:extLst>
            <a:ext uri="{FF2B5EF4-FFF2-40B4-BE49-F238E27FC236}">
              <a16:creationId xmlns:a16="http://schemas.microsoft.com/office/drawing/2014/main" id="{8DB0BBF0-154C-4105-A326-36ECE3DA846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76" name="TextBox 73">
          <a:extLst>
            <a:ext uri="{FF2B5EF4-FFF2-40B4-BE49-F238E27FC236}">
              <a16:creationId xmlns:a16="http://schemas.microsoft.com/office/drawing/2014/main" id="{14741B1C-A7C7-4535-97F2-EBC2F9DFB70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77" name="TextBox 73">
          <a:extLst>
            <a:ext uri="{FF2B5EF4-FFF2-40B4-BE49-F238E27FC236}">
              <a16:creationId xmlns:a16="http://schemas.microsoft.com/office/drawing/2014/main" id="{EBB9D964-D786-43A9-8E2D-61B0EB72237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78" name="TextBox 73">
          <a:extLst>
            <a:ext uri="{FF2B5EF4-FFF2-40B4-BE49-F238E27FC236}">
              <a16:creationId xmlns:a16="http://schemas.microsoft.com/office/drawing/2014/main" id="{138A8150-3F88-4B71-88B8-5AC9777D5E5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79" name="TextBox 73">
          <a:extLst>
            <a:ext uri="{FF2B5EF4-FFF2-40B4-BE49-F238E27FC236}">
              <a16:creationId xmlns:a16="http://schemas.microsoft.com/office/drawing/2014/main" id="{0026A359-9C63-467A-A24A-D000A07BB14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80" name="TextBox 73">
          <a:extLst>
            <a:ext uri="{FF2B5EF4-FFF2-40B4-BE49-F238E27FC236}">
              <a16:creationId xmlns:a16="http://schemas.microsoft.com/office/drawing/2014/main" id="{ECBBC68D-55E7-4B9E-B562-EEFD8AC8DD9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81" name="TextBox 73">
          <a:extLst>
            <a:ext uri="{FF2B5EF4-FFF2-40B4-BE49-F238E27FC236}">
              <a16:creationId xmlns:a16="http://schemas.microsoft.com/office/drawing/2014/main" id="{F7541A6A-FF0E-45F0-85D4-339ED2A67B2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82" name="TextBox 73">
          <a:extLst>
            <a:ext uri="{FF2B5EF4-FFF2-40B4-BE49-F238E27FC236}">
              <a16:creationId xmlns:a16="http://schemas.microsoft.com/office/drawing/2014/main" id="{A0B2CB40-85EA-4608-9F34-93B4DA49A45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83" name="TextBox 73">
          <a:extLst>
            <a:ext uri="{FF2B5EF4-FFF2-40B4-BE49-F238E27FC236}">
              <a16:creationId xmlns:a16="http://schemas.microsoft.com/office/drawing/2014/main" id="{A2BF0EB9-7882-424A-A808-C9F157A5260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84" name="TextBox 73">
          <a:extLst>
            <a:ext uri="{FF2B5EF4-FFF2-40B4-BE49-F238E27FC236}">
              <a16:creationId xmlns:a16="http://schemas.microsoft.com/office/drawing/2014/main" id="{DF832108-978E-41F9-80C1-37098533D0E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85" name="TextBox 73">
          <a:extLst>
            <a:ext uri="{FF2B5EF4-FFF2-40B4-BE49-F238E27FC236}">
              <a16:creationId xmlns:a16="http://schemas.microsoft.com/office/drawing/2014/main" id="{1118887F-7620-4773-A329-E20BFD0D64D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86" name="TextBox 73">
          <a:extLst>
            <a:ext uri="{FF2B5EF4-FFF2-40B4-BE49-F238E27FC236}">
              <a16:creationId xmlns:a16="http://schemas.microsoft.com/office/drawing/2014/main" id="{3A9872A5-B40A-4342-B73F-B3BE6C1F6B8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87" name="TextBox 73">
          <a:extLst>
            <a:ext uri="{FF2B5EF4-FFF2-40B4-BE49-F238E27FC236}">
              <a16:creationId xmlns:a16="http://schemas.microsoft.com/office/drawing/2014/main" id="{FF033C32-4C40-4F31-ABBF-F9EA0CFEC29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88" name="TextBox 73">
          <a:extLst>
            <a:ext uri="{FF2B5EF4-FFF2-40B4-BE49-F238E27FC236}">
              <a16:creationId xmlns:a16="http://schemas.microsoft.com/office/drawing/2014/main" id="{1F56B261-3662-4F24-B15E-8D6ABC07B0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89" name="TextBox 73">
          <a:extLst>
            <a:ext uri="{FF2B5EF4-FFF2-40B4-BE49-F238E27FC236}">
              <a16:creationId xmlns:a16="http://schemas.microsoft.com/office/drawing/2014/main" id="{C1A5B854-88D8-4532-AF89-68166039E21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90" name="TextBox 73">
          <a:extLst>
            <a:ext uri="{FF2B5EF4-FFF2-40B4-BE49-F238E27FC236}">
              <a16:creationId xmlns:a16="http://schemas.microsoft.com/office/drawing/2014/main" id="{F0D871F1-6419-4077-9ECC-566BC3F00AC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91" name="TextBox 73">
          <a:extLst>
            <a:ext uri="{FF2B5EF4-FFF2-40B4-BE49-F238E27FC236}">
              <a16:creationId xmlns:a16="http://schemas.microsoft.com/office/drawing/2014/main" id="{359540AA-0736-4FA7-81F1-E38AD0A3032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92" name="TextBox 73">
          <a:extLst>
            <a:ext uri="{FF2B5EF4-FFF2-40B4-BE49-F238E27FC236}">
              <a16:creationId xmlns:a16="http://schemas.microsoft.com/office/drawing/2014/main" id="{D22CEA66-9DD6-452C-9739-8FF85CD8850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93" name="TextBox 73">
          <a:extLst>
            <a:ext uri="{FF2B5EF4-FFF2-40B4-BE49-F238E27FC236}">
              <a16:creationId xmlns:a16="http://schemas.microsoft.com/office/drawing/2014/main" id="{577EC7E2-BE0B-49A3-95C1-F19DD4CEDA5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94" name="TextBox 73">
          <a:extLst>
            <a:ext uri="{FF2B5EF4-FFF2-40B4-BE49-F238E27FC236}">
              <a16:creationId xmlns:a16="http://schemas.microsoft.com/office/drawing/2014/main" id="{25D25B26-EE61-40BD-9E99-93CFEE01F2C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95" name="TextBox 73">
          <a:extLst>
            <a:ext uri="{FF2B5EF4-FFF2-40B4-BE49-F238E27FC236}">
              <a16:creationId xmlns:a16="http://schemas.microsoft.com/office/drawing/2014/main" id="{BA9D0AD6-C676-4A5D-9674-2DC5A1A30E5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96" name="TextBox 73">
          <a:extLst>
            <a:ext uri="{FF2B5EF4-FFF2-40B4-BE49-F238E27FC236}">
              <a16:creationId xmlns:a16="http://schemas.microsoft.com/office/drawing/2014/main" id="{2C0F4270-3F72-4729-B9D6-A4B67B1088E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97" name="TextBox 73">
          <a:extLst>
            <a:ext uri="{FF2B5EF4-FFF2-40B4-BE49-F238E27FC236}">
              <a16:creationId xmlns:a16="http://schemas.microsoft.com/office/drawing/2014/main" id="{4F7002EB-9AFE-4F0E-BA18-DDF53B7B51A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98" name="TextBox 73">
          <a:extLst>
            <a:ext uri="{FF2B5EF4-FFF2-40B4-BE49-F238E27FC236}">
              <a16:creationId xmlns:a16="http://schemas.microsoft.com/office/drawing/2014/main" id="{3A46AF9D-95ED-488F-A513-22477DAA173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599" name="TextBox 73">
          <a:extLst>
            <a:ext uri="{FF2B5EF4-FFF2-40B4-BE49-F238E27FC236}">
              <a16:creationId xmlns:a16="http://schemas.microsoft.com/office/drawing/2014/main" id="{4187DB2F-E836-4CEF-915C-0AF4341142B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00" name="TextBox 73">
          <a:extLst>
            <a:ext uri="{FF2B5EF4-FFF2-40B4-BE49-F238E27FC236}">
              <a16:creationId xmlns:a16="http://schemas.microsoft.com/office/drawing/2014/main" id="{E09A0EAE-61EE-4A2D-B877-088581849F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01" name="TextBox 73">
          <a:extLst>
            <a:ext uri="{FF2B5EF4-FFF2-40B4-BE49-F238E27FC236}">
              <a16:creationId xmlns:a16="http://schemas.microsoft.com/office/drawing/2014/main" id="{05D5C14B-7FBC-4C8B-A1D2-D9557227E8E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02" name="TextBox 73">
          <a:extLst>
            <a:ext uri="{FF2B5EF4-FFF2-40B4-BE49-F238E27FC236}">
              <a16:creationId xmlns:a16="http://schemas.microsoft.com/office/drawing/2014/main" id="{EA8B6324-345F-4A1F-AA7F-92EA984D393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03" name="TextBox 73">
          <a:extLst>
            <a:ext uri="{FF2B5EF4-FFF2-40B4-BE49-F238E27FC236}">
              <a16:creationId xmlns:a16="http://schemas.microsoft.com/office/drawing/2014/main" id="{37694EA5-BF97-45AD-A535-849527BB026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04" name="TextBox 73">
          <a:extLst>
            <a:ext uri="{FF2B5EF4-FFF2-40B4-BE49-F238E27FC236}">
              <a16:creationId xmlns:a16="http://schemas.microsoft.com/office/drawing/2014/main" id="{7B29493F-74E5-4176-8F34-A2C49DABE9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05" name="TextBox 73">
          <a:extLst>
            <a:ext uri="{FF2B5EF4-FFF2-40B4-BE49-F238E27FC236}">
              <a16:creationId xmlns:a16="http://schemas.microsoft.com/office/drawing/2014/main" id="{F23B007B-2EE4-4B44-8A8D-6114EF019CD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06" name="TextBox 73">
          <a:extLst>
            <a:ext uri="{FF2B5EF4-FFF2-40B4-BE49-F238E27FC236}">
              <a16:creationId xmlns:a16="http://schemas.microsoft.com/office/drawing/2014/main" id="{2469F266-F7DB-4679-BA31-7AADF26BAF7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07" name="TextBox 73">
          <a:extLst>
            <a:ext uri="{FF2B5EF4-FFF2-40B4-BE49-F238E27FC236}">
              <a16:creationId xmlns:a16="http://schemas.microsoft.com/office/drawing/2014/main" id="{CB7443B1-D0AA-4A0C-9DB7-FA813A377C8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08" name="TextBox 73">
          <a:extLst>
            <a:ext uri="{FF2B5EF4-FFF2-40B4-BE49-F238E27FC236}">
              <a16:creationId xmlns:a16="http://schemas.microsoft.com/office/drawing/2014/main" id="{A5085F53-321C-4D04-9756-FDE73D508D4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09" name="TextBox 73">
          <a:extLst>
            <a:ext uri="{FF2B5EF4-FFF2-40B4-BE49-F238E27FC236}">
              <a16:creationId xmlns:a16="http://schemas.microsoft.com/office/drawing/2014/main" id="{1396E72C-FD40-48A2-BA43-877983DC71E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10" name="TextBox 73">
          <a:extLst>
            <a:ext uri="{FF2B5EF4-FFF2-40B4-BE49-F238E27FC236}">
              <a16:creationId xmlns:a16="http://schemas.microsoft.com/office/drawing/2014/main" id="{F4EAE818-B931-48D1-962D-F430F017622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11" name="TextBox 73">
          <a:extLst>
            <a:ext uri="{FF2B5EF4-FFF2-40B4-BE49-F238E27FC236}">
              <a16:creationId xmlns:a16="http://schemas.microsoft.com/office/drawing/2014/main" id="{F17A236B-ED3B-4D00-873C-6FA9F60B649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12" name="TextBox 73">
          <a:extLst>
            <a:ext uri="{FF2B5EF4-FFF2-40B4-BE49-F238E27FC236}">
              <a16:creationId xmlns:a16="http://schemas.microsoft.com/office/drawing/2014/main" id="{BC0B1CD6-DD76-4E46-9703-28719276967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13" name="TextBox 73">
          <a:extLst>
            <a:ext uri="{FF2B5EF4-FFF2-40B4-BE49-F238E27FC236}">
              <a16:creationId xmlns:a16="http://schemas.microsoft.com/office/drawing/2014/main" id="{2893F706-5144-49CF-8A8A-AF52ECBF4F2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14" name="TextBox 73">
          <a:extLst>
            <a:ext uri="{FF2B5EF4-FFF2-40B4-BE49-F238E27FC236}">
              <a16:creationId xmlns:a16="http://schemas.microsoft.com/office/drawing/2014/main" id="{F997FF73-7174-464A-950F-61DA26708CC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15" name="TextBox 73">
          <a:extLst>
            <a:ext uri="{FF2B5EF4-FFF2-40B4-BE49-F238E27FC236}">
              <a16:creationId xmlns:a16="http://schemas.microsoft.com/office/drawing/2014/main" id="{67AD8847-DDFC-479D-97BF-89B34E0DFC3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16" name="TextBox 73">
          <a:extLst>
            <a:ext uri="{FF2B5EF4-FFF2-40B4-BE49-F238E27FC236}">
              <a16:creationId xmlns:a16="http://schemas.microsoft.com/office/drawing/2014/main" id="{40E6C1B3-3973-44FA-B3AE-74C8FE812D5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17" name="TextBox 73">
          <a:extLst>
            <a:ext uri="{FF2B5EF4-FFF2-40B4-BE49-F238E27FC236}">
              <a16:creationId xmlns:a16="http://schemas.microsoft.com/office/drawing/2014/main" id="{A4330CB6-E6FC-45CA-94B6-8B0B7B6F184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18" name="TextBox 73">
          <a:extLst>
            <a:ext uri="{FF2B5EF4-FFF2-40B4-BE49-F238E27FC236}">
              <a16:creationId xmlns:a16="http://schemas.microsoft.com/office/drawing/2014/main" id="{FA1F863D-784A-45A9-BAD9-C1CF05B9D32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19" name="TextBox 73">
          <a:extLst>
            <a:ext uri="{FF2B5EF4-FFF2-40B4-BE49-F238E27FC236}">
              <a16:creationId xmlns:a16="http://schemas.microsoft.com/office/drawing/2014/main" id="{7ED58419-32C6-4D7B-9625-9C59510E349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20" name="TextBox 73">
          <a:extLst>
            <a:ext uri="{FF2B5EF4-FFF2-40B4-BE49-F238E27FC236}">
              <a16:creationId xmlns:a16="http://schemas.microsoft.com/office/drawing/2014/main" id="{F03CBB05-FE42-4DAF-A6EF-DA5DFFC05DB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21" name="TextBox 73">
          <a:extLst>
            <a:ext uri="{FF2B5EF4-FFF2-40B4-BE49-F238E27FC236}">
              <a16:creationId xmlns:a16="http://schemas.microsoft.com/office/drawing/2014/main" id="{2C5BDC68-FDF0-4C81-9A20-63C63416836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22" name="TextBox 73">
          <a:extLst>
            <a:ext uri="{FF2B5EF4-FFF2-40B4-BE49-F238E27FC236}">
              <a16:creationId xmlns:a16="http://schemas.microsoft.com/office/drawing/2014/main" id="{48696C41-A1CD-4E66-9AEB-8815F2E2782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23" name="TextBox 73">
          <a:extLst>
            <a:ext uri="{FF2B5EF4-FFF2-40B4-BE49-F238E27FC236}">
              <a16:creationId xmlns:a16="http://schemas.microsoft.com/office/drawing/2014/main" id="{3541BF65-0C94-46D1-B369-35B57BF3307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24" name="TextBox 73">
          <a:extLst>
            <a:ext uri="{FF2B5EF4-FFF2-40B4-BE49-F238E27FC236}">
              <a16:creationId xmlns:a16="http://schemas.microsoft.com/office/drawing/2014/main" id="{15DADE0B-11F4-4786-8158-9FE253AAB91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25" name="TextBox 73">
          <a:extLst>
            <a:ext uri="{FF2B5EF4-FFF2-40B4-BE49-F238E27FC236}">
              <a16:creationId xmlns:a16="http://schemas.microsoft.com/office/drawing/2014/main" id="{7DAB3CDA-6C03-4A7A-B787-CA61CBEC8D7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26" name="TextBox 73">
          <a:extLst>
            <a:ext uri="{FF2B5EF4-FFF2-40B4-BE49-F238E27FC236}">
              <a16:creationId xmlns:a16="http://schemas.microsoft.com/office/drawing/2014/main" id="{E90F2EEC-16B8-4801-90DE-A9F60544E74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27" name="TextBox 73">
          <a:extLst>
            <a:ext uri="{FF2B5EF4-FFF2-40B4-BE49-F238E27FC236}">
              <a16:creationId xmlns:a16="http://schemas.microsoft.com/office/drawing/2014/main" id="{DA3D5532-3044-4350-87A4-05543BB6C19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28" name="TextBox 73">
          <a:extLst>
            <a:ext uri="{FF2B5EF4-FFF2-40B4-BE49-F238E27FC236}">
              <a16:creationId xmlns:a16="http://schemas.microsoft.com/office/drawing/2014/main" id="{0D23495B-0285-480A-809E-CA907D7D484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29" name="TextBox 73">
          <a:extLst>
            <a:ext uri="{FF2B5EF4-FFF2-40B4-BE49-F238E27FC236}">
              <a16:creationId xmlns:a16="http://schemas.microsoft.com/office/drawing/2014/main" id="{69AB6D9D-DEBF-46F1-A81A-8567A1C5312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30" name="TextBox 73">
          <a:extLst>
            <a:ext uri="{FF2B5EF4-FFF2-40B4-BE49-F238E27FC236}">
              <a16:creationId xmlns:a16="http://schemas.microsoft.com/office/drawing/2014/main" id="{AEF3A819-A884-4A58-8858-8D7BB05748D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31" name="TextBox 73">
          <a:extLst>
            <a:ext uri="{FF2B5EF4-FFF2-40B4-BE49-F238E27FC236}">
              <a16:creationId xmlns:a16="http://schemas.microsoft.com/office/drawing/2014/main" id="{15BB2337-305A-465D-85EE-C6BEEE0BAD5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32" name="TextBox 73">
          <a:extLst>
            <a:ext uri="{FF2B5EF4-FFF2-40B4-BE49-F238E27FC236}">
              <a16:creationId xmlns:a16="http://schemas.microsoft.com/office/drawing/2014/main" id="{C041345B-DF64-4091-BDA0-C42388B735A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33" name="TextBox 73">
          <a:extLst>
            <a:ext uri="{FF2B5EF4-FFF2-40B4-BE49-F238E27FC236}">
              <a16:creationId xmlns:a16="http://schemas.microsoft.com/office/drawing/2014/main" id="{A1780EB4-5101-4EAE-ACE0-F91179C9D5A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34" name="TextBox 73">
          <a:extLst>
            <a:ext uri="{FF2B5EF4-FFF2-40B4-BE49-F238E27FC236}">
              <a16:creationId xmlns:a16="http://schemas.microsoft.com/office/drawing/2014/main" id="{ED0D2178-071C-4EAD-8D88-466E422E396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35" name="TextBox 73">
          <a:extLst>
            <a:ext uri="{FF2B5EF4-FFF2-40B4-BE49-F238E27FC236}">
              <a16:creationId xmlns:a16="http://schemas.microsoft.com/office/drawing/2014/main" id="{DDCE5ECB-F628-4FE8-9696-33BB5DDA068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36" name="TextBox 73">
          <a:extLst>
            <a:ext uri="{FF2B5EF4-FFF2-40B4-BE49-F238E27FC236}">
              <a16:creationId xmlns:a16="http://schemas.microsoft.com/office/drawing/2014/main" id="{7B45E9BA-DC0D-48FD-87F5-98313A3A040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37" name="TextBox 73">
          <a:extLst>
            <a:ext uri="{FF2B5EF4-FFF2-40B4-BE49-F238E27FC236}">
              <a16:creationId xmlns:a16="http://schemas.microsoft.com/office/drawing/2014/main" id="{1CC1B08E-84FF-4729-B0F1-37031B69FA1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38" name="TextBox 73">
          <a:extLst>
            <a:ext uri="{FF2B5EF4-FFF2-40B4-BE49-F238E27FC236}">
              <a16:creationId xmlns:a16="http://schemas.microsoft.com/office/drawing/2014/main" id="{CCE00276-1997-47D3-BB42-83A9891BFE8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39" name="TextBox 73">
          <a:extLst>
            <a:ext uri="{FF2B5EF4-FFF2-40B4-BE49-F238E27FC236}">
              <a16:creationId xmlns:a16="http://schemas.microsoft.com/office/drawing/2014/main" id="{B740607A-3EE0-4112-BF87-3A2F9ADCDCF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40" name="TextBox 73">
          <a:extLst>
            <a:ext uri="{FF2B5EF4-FFF2-40B4-BE49-F238E27FC236}">
              <a16:creationId xmlns:a16="http://schemas.microsoft.com/office/drawing/2014/main" id="{777C8C8C-24AF-4A9F-94D5-DABEA18486D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41" name="TextBox 73">
          <a:extLst>
            <a:ext uri="{FF2B5EF4-FFF2-40B4-BE49-F238E27FC236}">
              <a16:creationId xmlns:a16="http://schemas.microsoft.com/office/drawing/2014/main" id="{369BECF4-0805-49D7-B815-09C7023D801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42" name="TextBox 73">
          <a:extLst>
            <a:ext uri="{FF2B5EF4-FFF2-40B4-BE49-F238E27FC236}">
              <a16:creationId xmlns:a16="http://schemas.microsoft.com/office/drawing/2014/main" id="{BFAAF4F3-AD8C-4444-8282-6D696DB1E5D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43" name="TextBox 73">
          <a:extLst>
            <a:ext uri="{FF2B5EF4-FFF2-40B4-BE49-F238E27FC236}">
              <a16:creationId xmlns:a16="http://schemas.microsoft.com/office/drawing/2014/main" id="{8D2BB3F6-0D71-4954-95B2-FA6EA04DE6F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44" name="TextBox 73">
          <a:extLst>
            <a:ext uri="{FF2B5EF4-FFF2-40B4-BE49-F238E27FC236}">
              <a16:creationId xmlns:a16="http://schemas.microsoft.com/office/drawing/2014/main" id="{D21F9A37-9799-457C-B502-957A83C69E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45" name="TextBox 73">
          <a:extLst>
            <a:ext uri="{FF2B5EF4-FFF2-40B4-BE49-F238E27FC236}">
              <a16:creationId xmlns:a16="http://schemas.microsoft.com/office/drawing/2014/main" id="{3C31C26D-A608-4A62-899F-65C7DF5E3E7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46" name="TextBox 73">
          <a:extLst>
            <a:ext uri="{FF2B5EF4-FFF2-40B4-BE49-F238E27FC236}">
              <a16:creationId xmlns:a16="http://schemas.microsoft.com/office/drawing/2014/main" id="{F2277054-DCA4-4E2A-B7B8-322D41A1622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47" name="TextBox 73">
          <a:extLst>
            <a:ext uri="{FF2B5EF4-FFF2-40B4-BE49-F238E27FC236}">
              <a16:creationId xmlns:a16="http://schemas.microsoft.com/office/drawing/2014/main" id="{A333F621-97E4-438A-91B1-B2AE542E6DC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48" name="TextBox 73">
          <a:extLst>
            <a:ext uri="{FF2B5EF4-FFF2-40B4-BE49-F238E27FC236}">
              <a16:creationId xmlns:a16="http://schemas.microsoft.com/office/drawing/2014/main" id="{0A75A5B7-855D-4A7D-8D16-C59E2729B87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49" name="TextBox 73">
          <a:extLst>
            <a:ext uri="{FF2B5EF4-FFF2-40B4-BE49-F238E27FC236}">
              <a16:creationId xmlns:a16="http://schemas.microsoft.com/office/drawing/2014/main" id="{6A1B9B2A-3B5E-4A3C-9D82-B1EEA08C02D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50" name="TextBox 73">
          <a:extLst>
            <a:ext uri="{FF2B5EF4-FFF2-40B4-BE49-F238E27FC236}">
              <a16:creationId xmlns:a16="http://schemas.microsoft.com/office/drawing/2014/main" id="{5910E9DF-3B56-4691-8D44-E301B92F38C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51" name="TextBox 73">
          <a:extLst>
            <a:ext uri="{FF2B5EF4-FFF2-40B4-BE49-F238E27FC236}">
              <a16:creationId xmlns:a16="http://schemas.microsoft.com/office/drawing/2014/main" id="{798F2FE8-2176-4240-8E15-321F5AC02B8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52" name="TextBox 73">
          <a:extLst>
            <a:ext uri="{FF2B5EF4-FFF2-40B4-BE49-F238E27FC236}">
              <a16:creationId xmlns:a16="http://schemas.microsoft.com/office/drawing/2014/main" id="{55D65CDF-E1CB-4829-9512-A42C45804FB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53" name="TextBox 73">
          <a:extLst>
            <a:ext uri="{FF2B5EF4-FFF2-40B4-BE49-F238E27FC236}">
              <a16:creationId xmlns:a16="http://schemas.microsoft.com/office/drawing/2014/main" id="{58C60B3F-4306-4101-93D6-9FEFB470D29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54" name="TextBox 73">
          <a:extLst>
            <a:ext uri="{FF2B5EF4-FFF2-40B4-BE49-F238E27FC236}">
              <a16:creationId xmlns:a16="http://schemas.microsoft.com/office/drawing/2014/main" id="{4EF60DB0-A841-497D-B448-47DB12D9B70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55" name="TextBox 73">
          <a:extLst>
            <a:ext uri="{FF2B5EF4-FFF2-40B4-BE49-F238E27FC236}">
              <a16:creationId xmlns:a16="http://schemas.microsoft.com/office/drawing/2014/main" id="{483837FA-C231-4383-85EB-26D3F8F3884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56" name="TextBox 73">
          <a:extLst>
            <a:ext uri="{FF2B5EF4-FFF2-40B4-BE49-F238E27FC236}">
              <a16:creationId xmlns:a16="http://schemas.microsoft.com/office/drawing/2014/main" id="{DDC7B26C-6FC8-446A-A3D1-51F704F79A7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57" name="TextBox 73">
          <a:extLst>
            <a:ext uri="{FF2B5EF4-FFF2-40B4-BE49-F238E27FC236}">
              <a16:creationId xmlns:a16="http://schemas.microsoft.com/office/drawing/2014/main" id="{E3041B19-1CB8-43D4-B425-92CF8717397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58" name="TextBox 73">
          <a:extLst>
            <a:ext uri="{FF2B5EF4-FFF2-40B4-BE49-F238E27FC236}">
              <a16:creationId xmlns:a16="http://schemas.microsoft.com/office/drawing/2014/main" id="{4CEC6B93-1865-4DC6-AD43-19719BBBBE2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59" name="TextBox 73">
          <a:extLst>
            <a:ext uri="{FF2B5EF4-FFF2-40B4-BE49-F238E27FC236}">
              <a16:creationId xmlns:a16="http://schemas.microsoft.com/office/drawing/2014/main" id="{073F6419-6BA9-4666-98FD-68D6EA5F72D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60" name="TextBox 73">
          <a:extLst>
            <a:ext uri="{FF2B5EF4-FFF2-40B4-BE49-F238E27FC236}">
              <a16:creationId xmlns:a16="http://schemas.microsoft.com/office/drawing/2014/main" id="{F2D79F70-A4EE-43AB-A2CA-E1821229721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61" name="TextBox 73">
          <a:extLst>
            <a:ext uri="{FF2B5EF4-FFF2-40B4-BE49-F238E27FC236}">
              <a16:creationId xmlns:a16="http://schemas.microsoft.com/office/drawing/2014/main" id="{E8E54F9E-54FE-4EA0-A234-72E74CCCBB2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62" name="TextBox 73">
          <a:extLst>
            <a:ext uri="{FF2B5EF4-FFF2-40B4-BE49-F238E27FC236}">
              <a16:creationId xmlns:a16="http://schemas.microsoft.com/office/drawing/2014/main" id="{3D942579-9839-4591-85EA-713B3893085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63" name="TextBox 73">
          <a:extLst>
            <a:ext uri="{FF2B5EF4-FFF2-40B4-BE49-F238E27FC236}">
              <a16:creationId xmlns:a16="http://schemas.microsoft.com/office/drawing/2014/main" id="{3C9F229B-0EE8-4748-ABE5-FD32108901C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64" name="TextBox 73">
          <a:extLst>
            <a:ext uri="{FF2B5EF4-FFF2-40B4-BE49-F238E27FC236}">
              <a16:creationId xmlns:a16="http://schemas.microsoft.com/office/drawing/2014/main" id="{5E7501BB-DD60-40E5-BDE5-1632AD95354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65" name="TextBox 73">
          <a:extLst>
            <a:ext uri="{FF2B5EF4-FFF2-40B4-BE49-F238E27FC236}">
              <a16:creationId xmlns:a16="http://schemas.microsoft.com/office/drawing/2014/main" id="{A8A84C12-6379-42CF-862C-7A753D0A108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66" name="TextBox 73">
          <a:extLst>
            <a:ext uri="{FF2B5EF4-FFF2-40B4-BE49-F238E27FC236}">
              <a16:creationId xmlns:a16="http://schemas.microsoft.com/office/drawing/2014/main" id="{AA3A34F4-3045-4E88-8047-C36B92B56A4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67" name="TextBox 73">
          <a:extLst>
            <a:ext uri="{FF2B5EF4-FFF2-40B4-BE49-F238E27FC236}">
              <a16:creationId xmlns:a16="http://schemas.microsoft.com/office/drawing/2014/main" id="{091200ED-7EE0-47D4-AA45-E3B947B859C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68" name="TextBox 73">
          <a:extLst>
            <a:ext uri="{FF2B5EF4-FFF2-40B4-BE49-F238E27FC236}">
              <a16:creationId xmlns:a16="http://schemas.microsoft.com/office/drawing/2014/main" id="{C9FD8C68-0D99-4B60-A019-E759E63EF35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69" name="TextBox 73">
          <a:extLst>
            <a:ext uri="{FF2B5EF4-FFF2-40B4-BE49-F238E27FC236}">
              <a16:creationId xmlns:a16="http://schemas.microsoft.com/office/drawing/2014/main" id="{ED31FEB0-3A7F-448D-A3CD-3FDC97BDA6B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70" name="TextBox 73">
          <a:extLst>
            <a:ext uri="{FF2B5EF4-FFF2-40B4-BE49-F238E27FC236}">
              <a16:creationId xmlns:a16="http://schemas.microsoft.com/office/drawing/2014/main" id="{FA40F09C-D0D0-4B63-9B94-1ADCDACBE5F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71" name="TextBox 73">
          <a:extLst>
            <a:ext uri="{FF2B5EF4-FFF2-40B4-BE49-F238E27FC236}">
              <a16:creationId xmlns:a16="http://schemas.microsoft.com/office/drawing/2014/main" id="{65A0C0AC-AA05-48EC-9E18-5892674DB53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72" name="TextBox 73">
          <a:extLst>
            <a:ext uri="{FF2B5EF4-FFF2-40B4-BE49-F238E27FC236}">
              <a16:creationId xmlns:a16="http://schemas.microsoft.com/office/drawing/2014/main" id="{579B3E51-2932-4DB2-8D99-C6D5264DC2E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73" name="TextBox 73">
          <a:extLst>
            <a:ext uri="{FF2B5EF4-FFF2-40B4-BE49-F238E27FC236}">
              <a16:creationId xmlns:a16="http://schemas.microsoft.com/office/drawing/2014/main" id="{CACF478E-01D8-4C28-9573-E9DDD9B17C1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74" name="TextBox 73">
          <a:extLst>
            <a:ext uri="{FF2B5EF4-FFF2-40B4-BE49-F238E27FC236}">
              <a16:creationId xmlns:a16="http://schemas.microsoft.com/office/drawing/2014/main" id="{B7DBBAA3-8AED-4B35-98A6-A1DA2EEDC59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75" name="TextBox 73">
          <a:extLst>
            <a:ext uri="{FF2B5EF4-FFF2-40B4-BE49-F238E27FC236}">
              <a16:creationId xmlns:a16="http://schemas.microsoft.com/office/drawing/2014/main" id="{FCB175F9-51CD-4DD3-B7FE-7D3A2C787CA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76" name="TextBox 73">
          <a:extLst>
            <a:ext uri="{FF2B5EF4-FFF2-40B4-BE49-F238E27FC236}">
              <a16:creationId xmlns:a16="http://schemas.microsoft.com/office/drawing/2014/main" id="{7AE2EAD3-6FBF-4E4F-BEFE-9D87A539418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77" name="TextBox 73">
          <a:extLst>
            <a:ext uri="{FF2B5EF4-FFF2-40B4-BE49-F238E27FC236}">
              <a16:creationId xmlns:a16="http://schemas.microsoft.com/office/drawing/2014/main" id="{412191C7-9F88-4FC9-A853-46BF5E74796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78" name="TextBox 73">
          <a:extLst>
            <a:ext uri="{FF2B5EF4-FFF2-40B4-BE49-F238E27FC236}">
              <a16:creationId xmlns:a16="http://schemas.microsoft.com/office/drawing/2014/main" id="{A8D5D148-839D-4815-943F-A4D1D123B8B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79" name="TextBox 73">
          <a:extLst>
            <a:ext uri="{FF2B5EF4-FFF2-40B4-BE49-F238E27FC236}">
              <a16:creationId xmlns:a16="http://schemas.microsoft.com/office/drawing/2014/main" id="{FD4DAA25-2B05-4AFF-B377-EED567FF0D0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80" name="TextBox 73">
          <a:extLst>
            <a:ext uri="{FF2B5EF4-FFF2-40B4-BE49-F238E27FC236}">
              <a16:creationId xmlns:a16="http://schemas.microsoft.com/office/drawing/2014/main" id="{98CF25F6-A890-4449-81F8-AA9E25C3E3D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81" name="TextBox 73">
          <a:extLst>
            <a:ext uri="{FF2B5EF4-FFF2-40B4-BE49-F238E27FC236}">
              <a16:creationId xmlns:a16="http://schemas.microsoft.com/office/drawing/2014/main" id="{E35F4F71-4C15-474F-81EF-164D181CCDB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82" name="TextBox 73">
          <a:extLst>
            <a:ext uri="{FF2B5EF4-FFF2-40B4-BE49-F238E27FC236}">
              <a16:creationId xmlns:a16="http://schemas.microsoft.com/office/drawing/2014/main" id="{7511D090-A6DF-4C3E-939C-A30D5FE9CFE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83" name="TextBox 73">
          <a:extLst>
            <a:ext uri="{FF2B5EF4-FFF2-40B4-BE49-F238E27FC236}">
              <a16:creationId xmlns:a16="http://schemas.microsoft.com/office/drawing/2014/main" id="{8BCCF9E2-9C96-46E5-A12F-1034426F1F7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84" name="TextBox 73">
          <a:extLst>
            <a:ext uri="{FF2B5EF4-FFF2-40B4-BE49-F238E27FC236}">
              <a16:creationId xmlns:a16="http://schemas.microsoft.com/office/drawing/2014/main" id="{0245F808-7EF5-47B9-B619-31E5215B925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85" name="TextBox 73">
          <a:extLst>
            <a:ext uri="{FF2B5EF4-FFF2-40B4-BE49-F238E27FC236}">
              <a16:creationId xmlns:a16="http://schemas.microsoft.com/office/drawing/2014/main" id="{02BF6BD5-E829-4BDA-A85A-895FA4F4A25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86" name="TextBox 73">
          <a:extLst>
            <a:ext uri="{FF2B5EF4-FFF2-40B4-BE49-F238E27FC236}">
              <a16:creationId xmlns:a16="http://schemas.microsoft.com/office/drawing/2014/main" id="{AB95F654-EDF3-4146-8C53-AB582F9EED6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87" name="TextBox 73">
          <a:extLst>
            <a:ext uri="{FF2B5EF4-FFF2-40B4-BE49-F238E27FC236}">
              <a16:creationId xmlns:a16="http://schemas.microsoft.com/office/drawing/2014/main" id="{D1980FE6-8A33-40A5-8C37-206A3A954C4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88" name="TextBox 73">
          <a:extLst>
            <a:ext uri="{FF2B5EF4-FFF2-40B4-BE49-F238E27FC236}">
              <a16:creationId xmlns:a16="http://schemas.microsoft.com/office/drawing/2014/main" id="{B8837B28-A477-40FF-B0D0-ABD3FD81157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89" name="TextBox 73">
          <a:extLst>
            <a:ext uri="{FF2B5EF4-FFF2-40B4-BE49-F238E27FC236}">
              <a16:creationId xmlns:a16="http://schemas.microsoft.com/office/drawing/2014/main" id="{799A8CF1-588E-436B-B4A9-38A9B80E003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90" name="TextBox 73">
          <a:extLst>
            <a:ext uri="{FF2B5EF4-FFF2-40B4-BE49-F238E27FC236}">
              <a16:creationId xmlns:a16="http://schemas.microsoft.com/office/drawing/2014/main" id="{FCF6D8A6-CB97-4F66-8663-EC13D9A4708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91" name="TextBox 73">
          <a:extLst>
            <a:ext uri="{FF2B5EF4-FFF2-40B4-BE49-F238E27FC236}">
              <a16:creationId xmlns:a16="http://schemas.microsoft.com/office/drawing/2014/main" id="{53235CDC-CEAE-4F79-885A-DD20E50C91E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92" name="TextBox 73">
          <a:extLst>
            <a:ext uri="{FF2B5EF4-FFF2-40B4-BE49-F238E27FC236}">
              <a16:creationId xmlns:a16="http://schemas.microsoft.com/office/drawing/2014/main" id="{C8887D17-C5F9-4C4A-A6F1-789E1CE7936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93" name="TextBox 73">
          <a:extLst>
            <a:ext uri="{FF2B5EF4-FFF2-40B4-BE49-F238E27FC236}">
              <a16:creationId xmlns:a16="http://schemas.microsoft.com/office/drawing/2014/main" id="{6ECD06B9-E795-41FB-8978-14F12DD36CD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94" name="TextBox 73">
          <a:extLst>
            <a:ext uri="{FF2B5EF4-FFF2-40B4-BE49-F238E27FC236}">
              <a16:creationId xmlns:a16="http://schemas.microsoft.com/office/drawing/2014/main" id="{70768D3A-FCDD-422B-977E-180A465B93A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95" name="TextBox 73">
          <a:extLst>
            <a:ext uri="{FF2B5EF4-FFF2-40B4-BE49-F238E27FC236}">
              <a16:creationId xmlns:a16="http://schemas.microsoft.com/office/drawing/2014/main" id="{E7A0034D-2026-4299-9629-7FDAB3E3308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96" name="TextBox 73">
          <a:extLst>
            <a:ext uri="{FF2B5EF4-FFF2-40B4-BE49-F238E27FC236}">
              <a16:creationId xmlns:a16="http://schemas.microsoft.com/office/drawing/2014/main" id="{83ED735B-65E6-4700-81D0-89BD6828785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97" name="TextBox 73">
          <a:extLst>
            <a:ext uri="{FF2B5EF4-FFF2-40B4-BE49-F238E27FC236}">
              <a16:creationId xmlns:a16="http://schemas.microsoft.com/office/drawing/2014/main" id="{53095DF6-3335-4BBB-B4BE-7EDC4453AA5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98" name="TextBox 73">
          <a:extLst>
            <a:ext uri="{FF2B5EF4-FFF2-40B4-BE49-F238E27FC236}">
              <a16:creationId xmlns:a16="http://schemas.microsoft.com/office/drawing/2014/main" id="{CA02AC5B-ACF0-4CE6-B9AE-061FE6D957E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699" name="TextBox 73">
          <a:extLst>
            <a:ext uri="{FF2B5EF4-FFF2-40B4-BE49-F238E27FC236}">
              <a16:creationId xmlns:a16="http://schemas.microsoft.com/office/drawing/2014/main" id="{DE0AC741-28AE-4DD2-9780-8BF39334DDC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00" name="TextBox 73">
          <a:extLst>
            <a:ext uri="{FF2B5EF4-FFF2-40B4-BE49-F238E27FC236}">
              <a16:creationId xmlns:a16="http://schemas.microsoft.com/office/drawing/2014/main" id="{8FC5878B-411D-40BC-8441-C086A84C230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01" name="TextBox 73">
          <a:extLst>
            <a:ext uri="{FF2B5EF4-FFF2-40B4-BE49-F238E27FC236}">
              <a16:creationId xmlns:a16="http://schemas.microsoft.com/office/drawing/2014/main" id="{D01AC1C9-3DA1-458F-B136-23B5E25EA72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02" name="TextBox 73">
          <a:extLst>
            <a:ext uri="{FF2B5EF4-FFF2-40B4-BE49-F238E27FC236}">
              <a16:creationId xmlns:a16="http://schemas.microsoft.com/office/drawing/2014/main" id="{DACE4037-B888-49E1-8FCF-11E4A7BF448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03" name="TextBox 73">
          <a:extLst>
            <a:ext uri="{FF2B5EF4-FFF2-40B4-BE49-F238E27FC236}">
              <a16:creationId xmlns:a16="http://schemas.microsoft.com/office/drawing/2014/main" id="{E1348D86-B33B-44DD-A591-679993CF449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04" name="TextBox 73">
          <a:extLst>
            <a:ext uri="{FF2B5EF4-FFF2-40B4-BE49-F238E27FC236}">
              <a16:creationId xmlns:a16="http://schemas.microsoft.com/office/drawing/2014/main" id="{7431E81A-E034-4D1E-8DD0-92997317704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05" name="TextBox 73">
          <a:extLst>
            <a:ext uri="{FF2B5EF4-FFF2-40B4-BE49-F238E27FC236}">
              <a16:creationId xmlns:a16="http://schemas.microsoft.com/office/drawing/2014/main" id="{973E61C6-ACC7-4CE8-BE32-B15736259D9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06" name="TextBox 73">
          <a:extLst>
            <a:ext uri="{FF2B5EF4-FFF2-40B4-BE49-F238E27FC236}">
              <a16:creationId xmlns:a16="http://schemas.microsoft.com/office/drawing/2014/main" id="{1D0857EF-156C-42B3-BF66-0BF136C9731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07" name="TextBox 73">
          <a:extLst>
            <a:ext uri="{FF2B5EF4-FFF2-40B4-BE49-F238E27FC236}">
              <a16:creationId xmlns:a16="http://schemas.microsoft.com/office/drawing/2014/main" id="{2A936A67-D982-4404-B9B2-6D6A61EE0BB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08" name="TextBox 73">
          <a:extLst>
            <a:ext uri="{FF2B5EF4-FFF2-40B4-BE49-F238E27FC236}">
              <a16:creationId xmlns:a16="http://schemas.microsoft.com/office/drawing/2014/main" id="{24E7EC5D-D6A3-4DC7-97BD-A449155971B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09" name="TextBox 73">
          <a:extLst>
            <a:ext uri="{FF2B5EF4-FFF2-40B4-BE49-F238E27FC236}">
              <a16:creationId xmlns:a16="http://schemas.microsoft.com/office/drawing/2014/main" id="{5C1694D9-32A8-4AF8-8C3E-890977D6A08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10" name="TextBox 73">
          <a:extLst>
            <a:ext uri="{FF2B5EF4-FFF2-40B4-BE49-F238E27FC236}">
              <a16:creationId xmlns:a16="http://schemas.microsoft.com/office/drawing/2014/main" id="{D4F23CE4-9A41-4AFC-AC6A-33C202DC7B5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11" name="TextBox 73">
          <a:extLst>
            <a:ext uri="{FF2B5EF4-FFF2-40B4-BE49-F238E27FC236}">
              <a16:creationId xmlns:a16="http://schemas.microsoft.com/office/drawing/2014/main" id="{C288BC1D-DDC8-4C2C-BA5C-F43122580DD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12" name="TextBox 73">
          <a:extLst>
            <a:ext uri="{FF2B5EF4-FFF2-40B4-BE49-F238E27FC236}">
              <a16:creationId xmlns:a16="http://schemas.microsoft.com/office/drawing/2014/main" id="{C6EF0CC5-D35D-45EB-87B6-A7D34389FC4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13" name="TextBox 73">
          <a:extLst>
            <a:ext uri="{FF2B5EF4-FFF2-40B4-BE49-F238E27FC236}">
              <a16:creationId xmlns:a16="http://schemas.microsoft.com/office/drawing/2014/main" id="{908250AA-7102-4FDD-BA70-8CDC9458F03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14" name="TextBox 73">
          <a:extLst>
            <a:ext uri="{FF2B5EF4-FFF2-40B4-BE49-F238E27FC236}">
              <a16:creationId xmlns:a16="http://schemas.microsoft.com/office/drawing/2014/main" id="{CE01780B-A907-45E8-913E-8C61CDC28B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15" name="TextBox 73">
          <a:extLst>
            <a:ext uri="{FF2B5EF4-FFF2-40B4-BE49-F238E27FC236}">
              <a16:creationId xmlns:a16="http://schemas.microsoft.com/office/drawing/2014/main" id="{C7C5D26A-80BE-48CE-A056-D1B03C497A0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16" name="TextBox 73">
          <a:extLst>
            <a:ext uri="{FF2B5EF4-FFF2-40B4-BE49-F238E27FC236}">
              <a16:creationId xmlns:a16="http://schemas.microsoft.com/office/drawing/2014/main" id="{48BBDCA6-86DF-403B-8C3C-CCBB78056E6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17" name="TextBox 73">
          <a:extLst>
            <a:ext uri="{FF2B5EF4-FFF2-40B4-BE49-F238E27FC236}">
              <a16:creationId xmlns:a16="http://schemas.microsoft.com/office/drawing/2014/main" id="{1DDE6720-A88A-4D50-8500-55C01FFA475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18" name="TextBox 73">
          <a:extLst>
            <a:ext uri="{FF2B5EF4-FFF2-40B4-BE49-F238E27FC236}">
              <a16:creationId xmlns:a16="http://schemas.microsoft.com/office/drawing/2014/main" id="{6722BDDB-03F2-4B3F-A942-783D5EDAC99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19" name="TextBox 73">
          <a:extLst>
            <a:ext uri="{FF2B5EF4-FFF2-40B4-BE49-F238E27FC236}">
              <a16:creationId xmlns:a16="http://schemas.microsoft.com/office/drawing/2014/main" id="{93B2D5E7-EA5F-4D39-A457-B6C3CCA1542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20" name="TextBox 73">
          <a:extLst>
            <a:ext uri="{FF2B5EF4-FFF2-40B4-BE49-F238E27FC236}">
              <a16:creationId xmlns:a16="http://schemas.microsoft.com/office/drawing/2014/main" id="{1B4938E6-EC39-4054-9567-C286579C6D2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21" name="TextBox 73">
          <a:extLst>
            <a:ext uri="{FF2B5EF4-FFF2-40B4-BE49-F238E27FC236}">
              <a16:creationId xmlns:a16="http://schemas.microsoft.com/office/drawing/2014/main" id="{C35C3A32-3565-4124-8991-DBC7EFDA088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22" name="TextBox 73">
          <a:extLst>
            <a:ext uri="{FF2B5EF4-FFF2-40B4-BE49-F238E27FC236}">
              <a16:creationId xmlns:a16="http://schemas.microsoft.com/office/drawing/2014/main" id="{F2871FC4-ABCF-4070-AF6A-2A53ACF2A53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23" name="TextBox 73">
          <a:extLst>
            <a:ext uri="{FF2B5EF4-FFF2-40B4-BE49-F238E27FC236}">
              <a16:creationId xmlns:a16="http://schemas.microsoft.com/office/drawing/2014/main" id="{28E9FFAC-9AE8-4C9B-8404-70FBF65DD54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24" name="TextBox 73">
          <a:extLst>
            <a:ext uri="{FF2B5EF4-FFF2-40B4-BE49-F238E27FC236}">
              <a16:creationId xmlns:a16="http://schemas.microsoft.com/office/drawing/2014/main" id="{A0040D7A-B282-4803-A40D-AAB2A86903F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25" name="TextBox 73">
          <a:extLst>
            <a:ext uri="{FF2B5EF4-FFF2-40B4-BE49-F238E27FC236}">
              <a16:creationId xmlns:a16="http://schemas.microsoft.com/office/drawing/2014/main" id="{990473BB-AE5B-4084-9EC4-8C00698F647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26" name="TextBox 73">
          <a:extLst>
            <a:ext uri="{FF2B5EF4-FFF2-40B4-BE49-F238E27FC236}">
              <a16:creationId xmlns:a16="http://schemas.microsoft.com/office/drawing/2014/main" id="{5F33EF57-EA56-4AFA-A657-690B8968162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27" name="TextBox 73">
          <a:extLst>
            <a:ext uri="{FF2B5EF4-FFF2-40B4-BE49-F238E27FC236}">
              <a16:creationId xmlns:a16="http://schemas.microsoft.com/office/drawing/2014/main" id="{75AC5CD9-A76A-483B-9981-6E9E1680BED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28" name="TextBox 73">
          <a:extLst>
            <a:ext uri="{FF2B5EF4-FFF2-40B4-BE49-F238E27FC236}">
              <a16:creationId xmlns:a16="http://schemas.microsoft.com/office/drawing/2014/main" id="{45440E6E-EB6E-43EC-9781-0C9C8AFBD88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29" name="TextBox 73">
          <a:extLst>
            <a:ext uri="{FF2B5EF4-FFF2-40B4-BE49-F238E27FC236}">
              <a16:creationId xmlns:a16="http://schemas.microsoft.com/office/drawing/2014/main" id="{05D3C688-FB68-424C-9B7F-D6987F097A5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30" name="TextBox 73">
          <a:extLst>
            <a:ext uri="{FF2B5EF4-FFF2-40B4-BE49-F238E27FC236}">
              <a16:creationId xmlns:a16="http://schemas.microsoft.com/office/drawing/2014/main" id="{C292CBC2-3092-4050-9969-CA436FA0730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31" name="TextBox 73">
          <a:extLst>
            <a:ext uri="{FF2B5EF4-FFF2-40B4-BE49-F238E27FC236}">
              <a16:creationId xmlns:a16="http://schemas.microsoft.com/office/drawing/2014/main" id="{40AD5DB2-C1BB-4828-861D-1CE3E58AE76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32" name="TextBox 73">
          <a:extLst>
            <a:ext uri="{FF2B5EF4-FFF2-40B4-BE49-F238E27FC236}">
              <a16:creationId xmlns:a16="http://schemas.microsoft.com/office/drawing/2014/main" id="{E098CDB1-7F47-446C-AE01-F46716815C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33" name="TextBox 73">
          <a:extLst>
            <a:ext uri="{FF2B5EF4-FFF2-40B4-BE49-F238E27FC236}">
              <a16:creationId xmlns:a16="http://schemas.microsoft.com/office/drawing/2014/main" id="{8BAD7CC6-2A8B-4595-A6FE-2A059464C6C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34" name="TextBox 73">
          <a:extLst>
            <a:ext uri="{FF2B5EF4-FFF2-40B4-BE49-F238E27FC236}">
              <a16:creationId xmlns:a16="http://schemas.microsoft.com/office/drawing/2014/main" id="{6CD50574-D317-46E4-BA52-629B84F1FFE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35" name="TextBox 73">
          <a:extLst>
            <a:ext uri="{FF2B5EF4-FFF2-40B4-BE49-F238E27FC236}">
              <a16:creationId xmlns:a16="http://schemas.microsoft.com/office/drawing/2014/main" id="{DAEB351D-3585-4447-9C38-0308C9AD722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36" name="TextBox 73">
          <a:extLst>
            <a:ext uri="{FF2B5EF4-FFF2-40B4-BE49-F238E27FC236}">
              <a16:creationId xmlns:a16="http://schemas.microsoft.com/office/drawing/2014/main" id="{13764E12-F8CA-456D-BA3F-CB7DF3CDEDF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37" name="TextBox 73">
          <a:extLst>
            <a:ext uri="{FF2B5EF4-FFF2-40B4-BE49-F238E27FC236}">
              <a16:creationId xmlns:a16="http://schemas.microsoft.com/office/drawing/2014/main" id="{1EDF6CD4-84D6-4D3F-B8C8-DD55D9A2881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38" name="TextBox 73">
          <a:extLst>
            <a:ext uri="{FF2B5EF4-FFF2-40B4-BE49-F238E27FC236}">
              <a16:creationId xmlns:a16="http://schemas.microsoft.com/office/drawing/2014/main" id="{DA482553-D7C2-4E74-AE19-7E39D9A0073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39" name="TextBox 73">
          <a:extLst>
            <a:ext uri="{FF2B5EF4-FFF2-40B4-BE49-F238E27FC236}">
              <a16:creationId xmlns:a16="http://schemas.microsoft.com/office/drawing/2014/main" id="{C2BD6EB7-F410-4D2C-938B-225E0676F24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40" name="TextBox 73">
          <a:extLst>
            <a:ext uri="{FF2B5EF4-FFF2-40B4-BE49-F238E27FC236}">
              <a16:creationId xmlns:a16="http://schemas.microsoft.com/office/drawing/2014/main" id="{B1E41398-149B-4B3F-B2EB-F7FFE84A97A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41" name="TextBox 73">
          <a:extLst>
            <a:ext uri="{FF2B5EF4-FFF2-40B4-BE49-F238E27FC236}">
              <a16:creationId xmlns:a16="http://schemas.microsoft.com/office/drawing/2014/main" id="{53D97D6D-1E0A-4315-9D79-39E2273983B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42" name="TextBox 73">
          <a:extLst>
            <a:ext uri="{FF2B5EF4-FFF2-40B4-BE49-F238E27FC236}">
              <a16:creationId xmlns:a16="http://schemas.microsoft.com/office/drawing/2014/main" id="{6B982F9D-AD70-4187-A408-D5A01F51A9B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43" name="TextBox 73">
          <a:extLst>
            <a:ext uri="{FF2B5EF4-FFF2-40B4-BE49-F238E27FC236}">
              <a16:creationId xmlns:a16="http://schemas.microsoft.com/office/drawing/2014/main" id="{38B26CCD-5380-4C00-B810-543D2E2876A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44" name="TextBox 73">
          <a:extLst>
            <a:ext uri="{FF2B5EF4-FFF2-40B4-BE49-F238E27FC236}">
              <a16:creationId xmlns:a16="http://schemas.microsoft.com/office/drawing/2014/main" id="{22B040FF-7D28-410C-B1B6-187E7BA6EAD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45" name="TextBox 73">
          <a:extLst>
            <a:ext uri="{FF2B5EF4-FFF2-40B4-BE49-F238E27FC236}">
              <a16:creationId xmlns:a16="http://schemas.microsoft.com/office/drawing/2014/main" id="{D8FD7C55-B6A2-4155-BEC3-54BC197DF8C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46" name="TextBox 73">
          <a:extLst>
            <a:ext uri="{FF2B5EF4-FFF2-40B4-BE49-F238E27FC236}">
              <a16:creationId xmlns:a16="http://schemas.microsoft.com/office/drawing/2014/main" id="{6C922E94-C9B2-48F9-A2A1-9C3079F992B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47" name="TextBox 73">
          <a:extLst>
            <a:ext uri="{FF2B5EF4-FFF2-40B4-BE49-F238E27FC236}">
              <a16:creationId xmlns:a16="http://schemas.microsoft.com/office/drawing/2014/main" id="{4B895A41-3642-45A4-A47F-77C395A2115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48" name="TextBox 73">
          <a:extLst>
            <a:ext uri="{FF2B5EF4-FFF2-40B4-BE49-F238E27FC236}">
              <a16:creationId xmlns:a16="http://schemas.microsoft.com/office/drawing/2014/main" id="{92B0F82F-D877-4645-A3F8-66B34D8CB51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49" name="TextBox 73">
          <a:extLst>
            <a:ext uri="{FF2B5EF4-FFF2-40B4-BE49-F238E27FC236}">
              <a16:creationId xmlns:a16="http://schemas.microsoft.com/office/drawing/2014/main" id="{A01C5080-7ACC-4C6B-A07E-7727DCC88A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50" name="TextBox 73">
          <a:extLst>
            <a:ext uri="{FF2B5EF4-FFF2-40B4-BE49-F238E27FC236}">
              <a16:creationId xmlns:a16="http://schemas.microsoft.com/office/drawing/2014/main" id="{18391A7A-193E-4DFE-9FAC-B772EC2F6FE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51" name="TextBox 73">
          <a:extLst>
            <a:ext uri="{FF2B5EF4-FFF2-40B4-BE49-F238E27FC236}">
              <a16:creationId xmlns:a16="http://schemas.microsoft.com/office/drawing/2014/main" id="{0882A21A-79FD-437E-8BBA-721756D630C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52" name="TextBox 73">
          <a:extLst>
            <a:ext uri="{FF2B5EF4-FFF2-40B4-BE49-F238E27FC236}">
              <a16:creationId xmlns:a16="http://schemas.microsoft.com/office/drawing/2014/main" id="{5B6D5A9E-3EF2-4F5E-AD06-B9D49B0246B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53" name="TextBox 73">
          <a:extLst>
            <a:ext uri="{FF2B5EF4-FFF2-40B4-BE49-F238E27FC236}">
              <a16:creationId xmlns:a16="http://schemas.microsoft.com/office/drawing/2014/main" id="{20D57378-1526-4284-9540-7D963282B3D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54" name="TextBox 73">
          <a:extLst>
            <a:ext uri="{FF2B5EF4-FFF2-40B4-BE49-F238E27FC236}">
              <a16:creationId xmlns:a16="http://schemas.microsoft.com/office/drawing/2014/main" id="{98C9AB77-1FDB-449B-92B5-ADB3F40A864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55" name="TextBox 73">
          <a:extLst>
            <a:ext uri="{FF2B5EF4-FFF2-40B4-BE49-F238E27FC236}">
              <a16:creationId xmlns:a16="http://schemas.microsoft.com/office/drawing/2014/main" id="{CF41639F-B9EA-4F86-AC1E-0C2635A684F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56" name="TextBox 73">
          <a:extLst>
            <a:ext uri="{FF2B5EF4-FFF2-40B4-BE49-F238E27FC236}">
              <a16:creationId xmlns:a16="http://schemas.microsoft.com/office/drawing/2014/main" id="{F9386BC6-4ED4-40D9-B2B5-CB1E5432C18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57" name="TextBox 73">
          <a:extLst>
            <a:ext uri="{FF2B5EF4-FFF2-40B4-BE49-F238E27FC236}">
              <a16:creationId xmlns:a16="http://schemas.microsoft.com/office/drawing/2014/main" id="{EEE8F77C-5EE2-42C1-8F04-B6E81FB223E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58" name="TextBox 73">
          <a:extLst>
            <a:ext uri="{FF2B5EF4-FFF2-40B4-BE49-F238E27FC236}">
              <a16:creationId xmlns:a16="http://schemas.microsoft.com/office/drawing/2014/main" id="{3E8546CB-ED83-44E0-9AB3-F50DBEDE8F6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59" name="TextBox 73">
          <a:extLst>
            <a:ext uri="{FF2B5EF4-FFF2-40B4-BE49-F238E27FC236}">
              <a16:creationId xmlns:a16="http://schemas.microsoft.com/office/drawing/2014/main" id="{402F76A1-2152-42EA-BC2E-456F25E1519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60" name="TextBox 73">
          <a:extLst>
            <a:ext uri="{FF2B5EF4-FFF2-40B4-BE49-F238E27FC236}">
              <a16:creationId xmlns:a16="http://schemas.microsoft.com/office/drawing/2014/main" id="{FAC5D5CE-3627-41F4-9150-01A77C2CFDD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61" name="TextBox 73">
          <a:extLst>
            <a:ext uri="{FF2B5EF4-FFF2-40B4-BE49-F238E27FC236}">
              <a16:creationId xmlns:a16="http://schemas.microsoft.com/office/drawing/2014/main" id="{F430286C-2F7D-4106-83BD-F7619ADEA5E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62" name="TextBox 73">
          <a:extLst>
            <a:ext uri="{FF2B5EF4-FFF2-40B4-BE49-F238E27FC236}">
              <a16:creationId xmlns:a16="http://schemas.microsoft.com/office/drawing/2014/main" id="{F562AC08-92EA-4FEB-AB32-52B7F41F199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63" name="TextBox 73">
          <a:extLst>
            <a:ext uri="{FF2B5EF4-FFF2-40B4-BE49-F238E27FC236}">
              <a16:creationId xmlns:a16="http://schemas.microsoft.com/office/drawing/2014/main" id="{5B4D80C1-578F-493B-B0BD-FA1EF3BC2CD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64" name="TextBox 73">
          <a:extLst>
            <a:ext uri="{FF2B5EF4-FFF2-40B4-BE49-F238E27FC236}">
              <a16:creationId xmlns:a16="http://schemas.microsoft.com/office/drawing/2014/main" id="{47A6EE11-578B-481A-BB99-241EE756390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65" name="TextBox 73">
          <a:extLst>
            <a:ext uri="{FF2B5EF4-FFF2-40B4-BE49-F238E27FC236}">
              <a16:creationId xmlns:a16="http://schemas.microsoft.com/office/drawing/2014/main" id="{42AD3701-3C41-4F3B-B447-ECF49A0DED0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66" name="TextBox 73">
          <a:extLst>
            <a:ext uri="{FF2B5EF4-FFF2-40B4-BE49-F238E27FC236}">
              <a16:creationId xmlns:a16="http://schemas.microsoft.com/office/drawing/2014/main" id="{DFBFB724-309C-4000-97BC-D34F89E2BF6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67" name="TextBox 73">
          <a:extLst>
            <a:ext uri="{FF2B5EF4-FFF2-40B4-BE49-F238E27FC236}">
              <a16:creationId xmlns:a16="http://schemas.microsoft.com/office/drawing/2014/main" id="{07FB8607-A8DC-4266-9847-65758A17F2D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68" name="TextBox 73">
          <a:extLst>
            <a:ext uri="{FF2B5EF4-FFF2-40B4-BE49-F238E27FC236}">
              <a16:creationId xmlns:a16="http://schemas.microsoft.com/office/drawing/2014/main" id="{10638245-7EE6-4605-A7A3-5010C0F40C5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69" name="TextBox 73">
          <a:extLst>
            <a:ext uri="{FF2B5EF4-FFF2-40B4-BE49-F238E27FC236}">
              <a16:creationId xmlns:a16="http://schemas.microsoft.com/office/drawing/2014/main" id="{5598F341-D095-4CE8-9E8D-477A105E10D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70" name="TextBox 73">
          <a:extLst>
            <a:ext uri="{FF2B5EF4-FFF2-40B4-BE49-F238E27FC236}">
              <a16:creationId xmlns:a16="http://schemas.microsoft.com/office/drawing/2014/main" id="{BA3CA64C-129D-424E-ABC7-35CB1B30F00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71" name="TextBox 73">
          <a:extLst>
            <a:ext uri="{FF2B5EF4-FFF2-40B4-BE49-F238E27FC236}">
              <a16:creationId xmlns:a16="http://schemas.microsoft.com/office/drawing/2014/main" id="{F0093B7A-E5CA-4202-850E-674B0C01C59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72" name="TextBox 73">
          <a:extLst>
            <a:ext uri="{FF2B5EF4-FFF2-40B4-BE49-F238E27FC236}">
              <a16:creationId xmlns:a16="http://schemas.microsoft.com/office/drawing/2014/main" id="{EE757B11-0135-4CED-8CF0-1538074B1AF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73" name="TextBox 73">
          <a:extLst>
            <a:ext uri="{FF2B5EF4-FFF2-40B4-BE49-F238E27FC236}">
              <a16:creationId xmlns:a16="http://schemas.microsoft.com/office/drawing/2014/main" id="{895670D0-0A72-4271-98B0-00F0178A12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74" name="TextBox 73">
          <a:extLst>
            <a:ext uri="{FF2B5EF4-FFF2-40B4-BE49-F238E27FC236}">
              <a16:creationId xmlns:a16="http://schemas.microsoft.com/office/drawing/2014/main" id="{9EC9E7EF-BACE-4A70-B3D0-9AC02BDCCF9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75" name="TextBox 73">
          <a:extLst>
            <a:ext uri="{FF2B5EF4-FFF2-40B4-BE49-F238E27FC236}">
              <a16:creationId xmlns:a16="http://schemas.microsoft.com/office/drawing/2014/main" id="{8FBFFB6D-80F7-491B-9709-7BA832FA425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76" name="TextBox 73">
          <a:extLst>
            <a:ext uri="{FF2B5EF4-FFF2-40B4-BE49-F238E27FC236}">
              <a16:creationId xmlns:a16="http://schemas.microsoft.com/office/drawing/2014/main" id="{9883B1C0-640C-4BB0-A5C0-968F40E0754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77" name="TextBox 73">
          <a:extLst>
            <a:ext uri="{FF2B5EF4-FFF2-40B4-BE49-F238E27FC236}">
              <a16:creationId xmlns:a16="http://schemas.microsoft.com/office/drawing/2014/main" id="{93D1C1C0-D90B-49FC-8976-2E995568686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78" name="TextBox 73">
          <a:extLst>
            <a:ext uri="{FF2B5EF4-FFF2-40B4-BE49-F238E27FC236}">
              <a16:creationId xmlns:a16="http://schemas.microsoft.com/office/drawing/2014/main" id="{335F1DBD-C760-432E-B6D3-25A22BC0AA2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79" name="TextBox 73">
          <a:extLst>
            <a:ext uri="{FF2B5EF4-FFF2-40B4-BE49-F238E27FC236}">
              <a16:creationId xmlns:a16="http://schemas.microsoft.com/office/drawing/2014/main" id="{1B60F3DC-019D-4183-8696-D4D6790EF61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80" name="TextBox 73">
          <a:extLst>
            <a:ext uri="{FF2B5EF4-FFF2-40B4-BE49-F238E27FC236}">
              <a16:creationId xmlns:a16="http://schemas.microsoft.com/office/drawing/2014/main" id="{122712AF-F690-46E3-9F3C-7867D2C360E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81" name="TextBox 73">
          <a:extLst>
            <a:ext uri="{FF2B5EF4-FFF2-40B4-BE49-F238E27FC236}">
              <a16:creationId xmlns:a16="http://schemas.microsoft.com/office/drawing/2014/main" id="{69519B7C-2936-4110-95DA-202A46D70C2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82" name="TextBox 73">
          <a:extLst>
            <a:ext uri="{FF2B5EF4-FFF2-40B4-BE49-F238E27FC236}">
              <a16:creationId xmlns:a16="http://schemas.microsoft.com/office/drawing/2014/main" id="{C8FC7AE7-0618-43AF-96F9-4B0B42522EB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83" name="TextBox 73">
          <a:extLst>
            <a:ext uri="{FF2B5EF4-FFF2-40B4-BE49-F238E27FC236}">
              <a16:creationId xmlns:a16="http://schemas.microsoft.com/office/drawing/2014/main" id="{853641D4-8D9F-4DDD-A2FC-09FD80EE002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84" name="TextBox 73">
          <a:extLst>
            <a:ext uri="{FF2B5EF4-FFF2-40B4-BE49-F238E27FC236}">
              <a16:creationId xmlns:a16="http://schemas.microsoft.com/office/drawing/2014/main" id="{D82A32A1-58BA-48BE-A006-63C0361E91E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85" name="TextBox 73">
          <a:extLst>
            <a:ext uri="{FF2B5EF4-FFF2-40B4-BE49-F238E27FC236}">
              <a16:creationId xmlns:a16="http://schemas.microsoft.com/office/drawing/2014/main" id="{93471D05-0D99-44AA-B55B-E33B9539DEB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86" name="TextBox 73">
          <a:extLst>
            <a:ext uri="{FF2B5EF4-FFF2-40B4-BE49-F238E27FC236}">
              <a16:creationId xmlns:a16="http://schemas.microsoft.com/office/drawing/2014/main" id="{491AB0B3-5118-4269-85E1-97528DA176C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87" name="TextBox 73">
          <a:extLst>
            <a:ext uri="{FF2B5EF4-FFF2-40B4-BE49-F238E27FC236}">
              <a16:creationId xmlns:a16="http://schemas.microsoft.com/office/drawing/2014/main" id="{DE803C12-2A4C-4E42-B6EE-D2C457461DF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88" name="TextBox 73">
          <a:extLst>
            <a:ext uri="{FF2B5EF4-FFF2-40B4-BE49-F238E27FC236}">
              <a16:creationId xmlns:a16="http://schemas.microsoft.com/office/drawing/2014/main" id="{E6F42944-28B3-4104-921B-E424FC65DDF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89" name="TextBox 73">
          <a:extLst>
            <a:ext uri="{FF2B5EF4-FFF2-40B4-BE49-F238E27FC236}">
              <a16:creationId xmlns:a16="http://schemas.microsoft.com/office/drawing/2014/main" id="{F9190AD3-04B3-4648-9C63-B188CE797FD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90" name="TextBox 73">
          <a:extLst>
            <a:ext uri="{FF2B5EF4-FFF2-40B4-BE49-F238E27FC236}">
              <a16:creationId xmlns:a16="http://schemas.microsoft.com/office/drawing/2014/main" id="{23C4B427-44FA-4659-B5A9-A0F986C603E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91" name="TextBox 73">
          <a:extLst>
            <a:ext uri="{FF2B5EF4-FFF2-40B4-BE49-F238E27FC236}">
              <a16:creationId xmlns:a16="http://schemas.microsoft.com/office/drawing/2014/main" id="{8C9457ED-125E-4D38-89F1-8283B1B22B3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92" name="TextBox 73">
          <a:extLst>
            <a:ext uri="{FF2B5EF4-FFF2-40B4-BE49-F238E27FC236}">
              <a16:creationId xmlns:a16="http://schemas.microsoft.com/office/drawing/2014/main" id="{A342167D-AECE-4A35-B055-398A412CC7B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93" name="TextBox 73">
          <a:extLst>
            <a:ext uri="{FF2B5EF4-FFF2-40B4-BE49-F238E27FC236}">
              <a16:creationId xmlns:a16="http://schemas.microsoft.com/office/drawing/2014/main" id="{AB414778-9317-4525-94E3-81F15B9016C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94" name="TextBox 73">
          <a:extLst>
            <a:ext uri="{FF2B5EF4-FFF2-40B4-BE49-F238E27FC236}">
              <a16:creationId xmlns:a16="http://schemas.microsoft.com/office/drawing/2014/main" id="{43454FCB-FA90-4FA0-A8C8-718155D03F3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95" name="TextBox 73">
          <a:extLst>
            <a:ext uri="{FF2B5EF4-FFF2-40B4-BE49-F238E27FC236}">
              <a16:creationId xmlns:a16="http://schemas.microsoft.com/office/drawing/2014/main" id="{19DE6D96-F5DE-41BA-8CF3-C1F7EDF86CD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96" name="TextBox 73">
          <a:extLst>
            <a:ext uri="{FF2B5EF4-FFF2-40B4-BE49-F238E27FC236}">
              <a16:creationId xmlns:a16="http://schemas.microsoft.com/office/drawing/2014/main" id="{54E5C3AF-E407-43F9-A04D-ADC2C436171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97" name="TextBox 73">
          <a:extLst>
            <a:ext uri="{FF2B5EF4-FFF2-40B4-BE49-F238E27FC236}">
              <a16:creationId xmlns:a16="http://schemas.microsoft.com/office/drawing/2014/main" id="{7B7CE20B-D2C5-4D29-9F5B-38A21C1CF9A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98" name="TextBox 73">
          <a:extLst>
            <a:ext uri="{FF2B5EF4-FFF2-40B4-BE49-F238E27FC236}">
              <a16:creationId xmlns:a16="http://schemas.microsoft.com/office/drawing/2014/main" id="{7E0EAFB7-CD95-45BF-89A2-A6AC73ED286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799" name="TextBox 73">
          <a:extLst>
            <a:ext uri="{FF2B5EF4-FFF2-40B4-BE49-F238E27FC236}">
              <a16:creationId xmlns:a16="http://schemas.microsoft.com/office/drawing/2014/main" id="{54C52A3D-23DE-4498-BFCE-4DAA54D7229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00" name="TextBox 73">
          <a:extLst>
            <a:ext uri="{FF2B5EF4-FFF2-40B4-BE49-F238E27FC236}">
              <a16:creationId xmlns:a16="http://schemas.microsoft.com/office/drawing/2014/main" id="{C4FE089E-55DD-479E-A059-482753BFA10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01" name="TextBox 73">
          <a:extLst>
            <a:ext uri="{FF2B5EF4-FFF2-40B4-BE49-F238E27FC236}">
              <a16:creationId xmlns:a16="http://schemas.microsoft.com/office/drawing/2014/main" id="{98A6958D-7B82-485E-B482-EC17C8656A6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02" name="TextBox 73">
          <a:extLst>
            <a:ext uri="{FF2B5EF4-FFF2-40B4-BE49-F238E27FC236}">
              <a16:creationId xmlns:a16="http://schemas.microsoft.com/office/drawing/2014/main" id="{DC42F2A4-B0A3-4AA6-A515-E6DF8527C86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03" name="TextBox 73">
          <a:extLst>
            <a:ext uri="{FF2B5EF4-FFF2-40B4-BE49-F238E27FC236}">
              <a16:creationId xmlns:a16="http://schemas.microsoft.com/office/drawing/2014/main" id="{C2E80E48-D56B-42E3-A53F-A20C62E316A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04" name="TextBox 73">
          <a:extLst>
            <a:ext uri="{FF2B5EF4-FFF2-40B4-BE49-F238E27FC236}">
              <a16:creationId xmlns:a16="http://schemas.microsoft.com/office/drawing/2014/main" id="{743D4FE6-3251-4C52-96B9-E6ABB66C8E4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05" name="TextBox 73">
          <a:extLst>
            <a:ext uri="{FF2B5EF4-FFF2-40B4-BE49-F238E27FC236}">
              <a16:creationId xmlns:a16="http://schemas.microsoft.com/office/drawing/2014/main" id="{BF09410B-A25F-4B66-AA85-8F73086FEB2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06" name="TextBox 73">
          <a:extLst>
            <a:ext uri="{FF2B5EF4-FFF2-40B4-BE49-F238E27FC236}">
              <a16:creationId xmlns:a16="http://schemas.microsoft.com/office/drawing/2014/main" id="{27E42190-4218-4545-9301-ADA16B26A5F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07" name="TextBox 73">
          <a:extLst>
            <a:ext uri="{FF2B5EF4-FFF2-40B4-BE49-F238E27FC236}">
              <a16:creationId xmlns:a16="http://schemas.microsoft.com/office/drawing/2014/main" id="{41CF44BB-F09C-4535-8D86-4699515BE6F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08" name="TextBox 73">
          <a:extLst>
            <a:ext uri="{FF2B5EF4-FFF2-40B4-BE49-F238E27FC236}">
              <a16:creationId xmlns:a16="http://schemas.microsoft.com/office/drawing/2014/main" id="{3A63C675-2E6F-4E32-8140-4EBAAB8D8B1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09" name="TextBox 73">
          <a:extLst>
            <a:ext uri="{FF2B5EF4-FFF2-40B4-BE49-F238E27FC236}">
              <a16:creationId xmlns:a16="http://schemas.microsoft.com/office/drawing/2014/main" id="{138030C3-C657-4608-9F6D-E185A94D0C3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10" name="TextBox 73">
          <a:extLst>
            <a:ext uri="{FF2B5EF4-FFF2-40B4-BE49-F238E27FC236}">
              <a16:creationId xmlns:a16="http://schemas.microsoft.com/office/drawing/2014/main" id="{E10EFF71-8F3D-4D85-B613-0765F3BA157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11" name="TextBox 73">
          <a:extLst>
            <a:ext uri="{FF2B5EF4-FFF2-40B4-BE49-F238E27FC236}">
              <a16:creationId xmlns:a16="http://schemas.microsoft.com/office/drawing/2014/main" id="{4C83DEC7-5032-466F-A85D-5D7F88C3B55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12" name="TextBox 73">
          <a:extLst>
            <a:ext uri="{FF2B5EF4-FFF2-40B4-BE49-F238E27FC236}">
              <a16:creationId xmlns:a16="http://schemas.microsoft.com/office/drawing/2014/main" id="{CFE32111-5E1E-4639-90B3-0CA0DEA0B69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13" name="TextBox 73">
          <a:extLst>
            <a:ext uri="{FF2B5EF4-FFF2-40B4-BE49-F238E27FC236}">
              <a16:creationId xmlns:a16="http://schemas.microsoft.com/office/drawing/2014/main" id="{3D447B06-F20A-43A6-9673-0532FD317B3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14" name="TextBox 73">
          <a:extLst>
            <a:ext uri="{FF2B5EF4-FFF2-40B4-BE49-F238E27FC236}">
              <a16:creationId xmlns:a16="http://schemas.microsoft.com/office/drawing/2014/main" id="{DAC7840F-C13F-40A0-A4BD-75BEE44F836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15" name="TextBox 73">
          <a:extLst>
            <a:ext uri="{FF2B5EF4-FFF2-40B4-BE49-F238E27FC236}">
              <a16:creationId xmlns:a16="http://schemas.microsoft.com/office/drawing/2014/main" id="{F79337B0-CE9A-4806-83AD-175406C55E5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16" name="TextBox 73">
          <a:extLst>
            <a:ext uri="{FF2B5EF4-FFF2-40B4-BE49-F238E27FC236}">
              <a16:creationId xmlns:a16="http://schemas.microsoft.com/office/drawing/2014/main" id="{242F98F1-4C7D-44F5-831B-9E4E99213F8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17" name="TextBox 73">
          <a:extLst>
            <a:ext uri="{FF2B5EF4-FFF2-40B4-BE49-F238E27FC236}">
              <a16:creationId xmlns:a16="http://schemas.microsoft.com/office/drawing/2014/main" id="{B95E66BC-C6C2-49A5-B76D-9FDA35B29B0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18" name="TextBox 73">
          <a:extLst>
            <a:ext uri="{FF2B5EF4-FFF2-40B4-BE49-F238E27FC236}">
              <a16:creationId xmlns:a16="http://schemas.microsoft.com/office/drawing/2014/main" id="{4EC29DF0-CAAE-4CF9-B187-5B6CA3D6891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19" name="TextBox 73">
          <a:extLst>
            <a:ext uri="{FF2B5EF4-FFF2-40B4-BE49-F238E27FC236}">
              <a16:creationId xmlns:a16="http://schemas.microsoft.com/office/drawing/2014/main" id="{3B87611C-B7DB-4009-85D9-CC01E485F1A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20" name="TextBox 73">
          <a:extLst>
            <a:ext uri="{FF2B5EF4-FFF2-40B4-BE49-F238E27FC236}">
              <a16:creationId xmlns:a16="http://schemas.microsoft.com/office/drawing/2014/main" id="{1CFC9CD6-6B64-469A-97AF-465CFF9047F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21" name="TextBox 73">
          <a:extLst>
            <a:ext uri="{FF2B5EF4-FFF2-40B4-BE49-F238E27FC236}">
              <a16:creationId xmlns:a16="http://schemas.microsoft.com/office/drawing/2014/main" id="{49A4605C-176B-4D0E-9EAE-0235002F9FC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22" name="TextBox 73">
          <a:extLst>
            <a:ext uri="{FF2B5EF4-FFF2-40B4-BE49-F238E27FC236}">
              <a16:creationId xmlns:a16="http://schemas.microsoft.com/office/drawing/2014/main" id="{C44724C7-32CC-4E53-A0D6-7883BDA2DF4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23" name="TextBox 73">
          <a:extLst>
            <a:ext uri="{FF2B5EF4-FFF2-40B4-BE49-F238E27FC236}">
              <a16:creationId xmlns:a16="http://schemas.microsoft.com/office/drawing/2014/main" id="{62942C13-0A2F-4606-9D7D-EAA19926A16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24" name="TextBox 73">
          <a:extLst>
            <a:ext uri="{FF2B5EF4-FFF2-40B4-BE49-F238E27FC236}">
              <a16:creationId xmlns:a16="http://schemas.microsoft.com/office/drawing/2014/main" id="{39ED7CF8-605D-4B3E-856E-088EACAAC72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25" name="TextBox 73">
          <a:extLst>
            <a:ext uri="{FF2B5EF4-FFF2-40B4-BE49-F238E27FC236}">
              <a16:creationId xmlns:a16="http://schemas.microsoft.com/office/drawing/2014/main" id="{806F785C-0EE4-470B-AD7F-03887DCCD87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26" name="TextBox 73">
          <a:extLst>
            <a:ext uri="{FF2B5EF4-FFF2-40B4-BE49-F238E27FC236}">
              <a16:creationId xmlns:a16="http://schemas.microsoft.com/office/drawing/2014/main" id="{704A1FA3-5AE3-41CF-A56F-6FB45411414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27" name="TextBox 73">
          <a:extLst>
            <a:ext uri="{FF2B5EF4-FFF2-40B4-BE49-F238E27FC236}">
              <a16:creationId xmlns:a16="http://schemas.microsoft.com/office/drawing/2014/main" id="{01761C4A-1074-454B-BFF6-22D89A0707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28" name="TextBox 73">
          <a:extLst>
            <a:ext uri="{FF2B5EF4-FFF2-40B4-BE49-F238E27FC236}">
              <a16:creationId xmlns:a16="http://schemas.microsoft.com/office/drawing/2014/main" id="{FAEADB89-8E42-44CC-9EE9-3D442244D8D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29" name="TextBox 73">
          <a:extLst>
            <a:ext uri="{FF2B5EF4-FFF2-40B4-BE49-F238E27FC236}">
              <a16:creationId xmlns:a16="http://schemas.microsoft.com/office/drawing/2014/main" id="{EC91C218-A77F-4461-A834-51B4D82982F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30" name="TextBox 73">
          <a:extLst>
            <a:ext uri="{FF2B5EF4-FFF2-40B4-BE49-F238E27FC236}">
              <a16:creationId xmlns:a16="http://schemas.microsoft.com/office/drawing/2014/main" id="{5DE4A3F0-1AE2-45CD-BF6E-B6A94D5932D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31" name="TextBox 73">
          <a:extLst>
            <a:ext uri="{FF2B5EF4-FFF2-40B4-BE49-F238E27FC236}">
              <a16:creationId xmlns:a16="http://schemas.microsoft.com/office/drawing/2014/main" id="{C65F96BA-D68B-4718-A4A9-C4A59F8886A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32" name="TextBox 73">
          <a:extLst>
            <a:ext uri="{FF2B5EF4-FFF2-40B4-BE49-F238E27FC236}">
              <a16:creationId xmlns:a16="http://schemas.microsoft.com/office/drawing/2014/main" id="{C74D0DD6-52C2-49C3-A137-4B2A0A60D69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33" name="TextBox 73">
          <a:extLst>
            <a:ext uri="{FF2B5EF4-FFF2-40B4-BE49-F238E27FC236}">
              <a16:creationId xmlns:a16="http://schemas.microsoft.com/office/drawing/2014/main" id="{2C36C90B-ACB1-4D0B-845C-0C01F9C318B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34" name="TextBox 73">
          <a:extLst>
            <a:ext uri="{FF2B5EF4-FFF2-40B4-BE49-F238E27FC236}">
              <a16:creationId xmlns:a16="http://schemas.microsoft.com/office/drawing/2014/main" id="{99326FC4-D931-4550-A03F-BA66E834D6E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35" name="TextBox 73">
          <a:extLst>
            <a:ext uri="{FF2B5EF4-FFF2-40B4-BE49-F238E27FC236}">
              <a16:creationId xmlns:a16="http://schemas.microsoft.com/office/drawing/2014/main" id="{A74C35D1-7109-4136-B2BA-B71F6077E5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36" name="TextBox 73">
          <a:extLst>
            <a:ext uri="{FF2B5EF4-FFF2-40B4-BE49-F238E27FC236}">
              <a16:creationId xmlns:a16="http://schemas.microsoft.com/office/drawing/2014/main" id="{7F4BDACA-A0D3-4D6A-B69C-EA61FB3F1BE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37" name="TextBox 73">
          <a:extLst>
            <a:ext uri="{FF2B5EF4-FFF2-40B4-BE49-F238E27FC236}">
              <a16:creationId xmlns:a16="http://schemas.microsoft.com/office/drawing/2014/main" id="{DCA774DB-A26C-4D88-9887-E7F9129A2B8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38" name="TextBox 73">
          <a:extLst>
            <a:ext uri="{FF2B5EF4-FFF2-40B4-BE49-F238E27FC236}">
              <a16:creationId xmlns:a16="http://schemas.microsoft.com/office/drawing/2014/main" id="{86C3544C-3B78-49A5-9D2A-463B9BE9F39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39" name="TextBox 73">
          <a:extLst>
            <a:ext uri="{FF2B5EF4-FFF2-40B4-BE49-F238E27FC236}">
              <a16:creationId xmlns:a16="http://schemas.microsoft.com/office/drawing/2014/main" id="{EAA56392-B940-4090-B6AC-1BD44190862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40" name="TextBox 73">
          <a:extLst>
            <a:ext uri="{FF2B5EF4-FFF2-40B4-BE49-F238E27FC236}">
              <a16:creationId xmlns:a16="http://schemas.microsoft.com/office/drawing/2014/main" id="{89628E72-FA63-4C57-A84A-8AC0EC54E09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41" name="TextBox 73">
          <a:extLst>
            <a:ext uri="{FF2B5EF4-FFF2-40B4-BE49-F238E27FC236}">
              <a16:creationId xmlns:a16="http://schemas.microsoft.com/office/drawing/2014/main" id="{F487AA30-4E7D-46A1-98FD-E38167AC638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42" name="TextBox 73">
          <a:extLst>
            <a:ext uri="{FF2B5EF4-FFF2-40B4-BE49-F238E27FC236}">
              <a16:creationId xmlns:a16="http://schemas.microsoft.com/office/drawing/2014/main" id="{3E1D7AE9-C9C5-4FA9-AE62-96579934693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43" name="TextBox 73">
          <a:extLst>
            <a:ext uri="{FF2B5EF4-FFF2-40B4-BE49-F238E27FC236}">
              <a16:creationId xmlns:a16="http://schemas.microsoft.com/office/drawing/2014/main" id="{786A054C-FFC6-42E2-80DF-F54A02C2EF4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44" name="TextBox 73">
          <a:extLst>
            <a:ext uri="{FF2B5EF4-FFF2-40B4-BE49-F238E27FC236}">
              <a16:creationId xmlns:a16="http://schemas.microsoft.com/office/drawing/2014/main" id="{BD3BCB78-BE89-45EC-9B06-47E9E11B2EC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45" name="TextBox 73">
          <a:extLst>
            <a:ext uri="{FF2B5EF4-FFF2-40B4-BE49-F238E27FC236}">
              <a16:creationId xmlns:a16="http://schemas.microsoft.com/office/drawing/2014/main" id="{3277684A-D641-49C6-8FFB-6E50D633716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46" name="TextBox 73">
          <a:extLst>
            <a:ext uri="{FF2B5EF4-FFF2-40B4-BE49-F238E27FC236}">
              <a16:creationId xmlns:a16="http://schemas.microsoft.com/office/drawing/2014/main" id="{94C81838-8266-40C4-841E-73AA48091A9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47" name="TextBox 73">
          <a:extLst>
            <a:ext uri="{FF2B5EF4-FFF2-40B4-BE49-F238E27FC236}">
              <a16:creationId xmlns:a16="http://schemas.microsoft.com/office/drawing/2014/main" id="{53B77FE9-BCC4-4562-96E5-F1CBEE3BB37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48" name="TextBox 73">
          <a:extLst>
            <a:ext uri="{FF2B5EF4-FFF2-40B4-BE49-F238E27FC236}">
              <a16:creationId xmlns:a16="http://schemas.microsoft.com/office/drawing/2014/main" id="{8AC08ABD-8E6B-4935-83ED-4AE7B509328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49" name="TextBox 73">
          <a:extLst>
            <a:ext uri="{FF2B5EF4-FFF2-40B4-BE49-F238E27FC236}">
              <a16:creationId xmlns:a16="http://schemas.microsoft.com/office/drawing/2014/main" id="{8F576337-0B01-40BA-9412-8E26830C8BC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50" name="TextBox 73">
          <a:extLst>
            <a:ext uri="{FF2B5EF4-FFF2-40B4-BE49-F238E27FC236}">
              <a16:creationId xmlns:a16="http://schemas.microsoft.com/office/drawing/2014/main" id="{DB6C9BCB-C681-4126-A776-0015D105AAF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51" name="TextBox 73">
          <a:extLst>
            <a:ext uri="{FF2B5EF4-FFF2-40B4-BE49-F238E27FC236}">
              <a16:creationId xmlns:a16="http://schemas.microsoft.com/office/drawing/2014/main" id="{58B70FC5-8F3D-48EA-9F55-904050E2A7D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52" name="TextBox 73">
          <a:extLst>
            <a:ext uri="{FF2B5EF4-FFF2-40B4-BE49-F238E27FC236}">
              <a16:creationId xmlns:a16="http://schemas.microsoft.com/office/drawing/2014/main" id="{66267360-7746-4278-9E00-A2484F8A39E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53" name="TextBox 73">
          <a:extLst>
            <a:ext uri="{FF2B5EF4-FFF2-40B4-BE49-F238E27FC236}">
              <a16:creationId xmlns:a16="http://schemas.microsoft.com/office/drawing/2014/main" id="{56F188AD-CAA4-4EC1-8E3C-4AA6104B856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54" name="TextBox 73">
          <a:extLst>
            <a:ext uri="{FF2B5EF4-FFF2-40B4-BE49-F238E27FC236}">
              <a16:creationId xmlns:a16="http://schemas.microsoft.com/office/drawing/2014/main" id="{F89273F2-B75E-4B82-BB86-04D9FBEC807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55" name="TextBox 73">
          <a:extLst>
            <a:ext uri="{FF2B5EF4-FFF2-40B4-BE49-F238E27FC236}">
              <a16:creationId xmlns:a16="http://schemas.microsoft.com/office/drawing/2014/main" id="{CF9637A6-84D0-46A8-9C41-A47451928FA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56" name="TextBox 73">
          <a:extLst>
            <a:ext uri="{FF2B5EF4-FFF2-40B4-BE49-F238E27FC236}">
              <a16:creationId xmlns:a16="http://schemas.microsoft.com/office/drawing/2014/main" id="{F401B7B4-5120-46A3-A1B9-CCE99A5EDDC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57" name="TextBox 73">
          <a:extLst>
            <a:ext uri="{FF2B5EF4-FFF2-40B4-BE49-F238E27FC236}">
              <a16:creationId xmlns:a16="http://schemas.microsoft.com/office/drawing/2014/main" id="{E9B85826-9E9C-45A4-929B-DD27AD06F5B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58" name="TextBox 73">
          <a:extLst>
            <a:ext uri="{FF2B5EF4-FFF2-40B4-BE49-F238E27FC236}">
              <a16:creationId xmlns:a16="http://schemas.microsoft.com/office/drawing/2014/main" id="{2BEAA00C-22DB-4493-99D5-89F41F7D2121}"/>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59" name="TextBox 73">
          <a:extLst>
            <a:ext uri="{FF2B5EF4-FFF2-40B4-BE49-F238E27FC236}">
              <a16:creationId xmlns:a16="http://schemas.microsoft.com/office/drawing/2014/main" id="{B0057766-6F02-4E0A-9923-EE05A86A362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60" name="TextBox 73">
          <a:extLst>
            <a:ext uri="{FF2B5EF4-FFF2-40B4-BE49-F238E27FC236}">
              <a16:creationId xmlns:a16="http://schemas.microsoft.com/office/drawing/2014/main" id="{1112BD83-7B32-4ED1-B6CF-88379075A29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61" name="TextBox 73">
          <a:extLst>
            <a:ext uri="{FF2B5EF4-FFF2-40B4-BE49-F238E27FC236}">
              <a16:creationId xmlns:a16="http://schemas.microsoft.com/office/drawing/2014/main" id="{AA4D2043-CBBA-48AE-9D2B-9EEEFDE0C73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62" name="TextBox 73">
          <a:extLst>
            <a:ext uri="{FF2B5EF4-FFF2-40B4-BE49-F238E27FC236}">
              <a16:creationId xmlns:a16="http://schemas.microsoft.com/office/drawing/2014/main" id="{4E938949-A8D0-4D0F-B0C7-C761978E4BA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63" name="TextBox 73">
          <a:extLst>
            <a:ext uri="{FF2B5EF4-FFF2-40B4-BE49-F238E27FC236}">
              <a16:creationId xmlns:a16="http://schemas.microsoft.com/office/drawing/2014/main" id="{37C44807-3868-4495-8339-0E7AF75ABD65}"/>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64" name="TextBox 73">
          <a:extLst>
            <a:ext uri="{FF2B5EF4-FFF2-40B4-BE49-F238E27FC236}">
              <a16:creationId xmlns:a16="http://schemas.microsoft.com/office/drawing/2014/main" id="{5BD3CB6A-7B11-478E-8986-FB185FD1F3B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65" name="TextBox 73">
          <a:extLst>
            <a:ext uri="{FF2B5EF4-FFF2-40B4-BE49-F238E27FC236}">
              <a16:creationId xmlns:a16="http://schemas.microsoft.com/office/drawing/2014/main" id="{47DA5527-614C-4A6C-9BEB-512675EDAD8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66" name="TextBox 73">
          <a:extLst>
            <a:ext uri="{FF2B5EF4-FFF2-40B4-BE49-F238E27FC236}">
              <a16:creationId xmlns:a16="http://schemas.microsoft.com/office/drawing/2014/main" id="{A2DEDDE1-AD0B-4053-A6CF-47F66BF2E10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67" name="TextBox 73">
          <a:extLst>
            <a:ext uri="{FF2B5EF4-FFF2-40B4-BE49-F238E27FC236}">
              <a16:creationId xmlns:a16="http://schemas.microsoft.com/office/drawing/2014/main" id="{B97EFF0A-30E2-441E-9BBB-37299B0AFD7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68" name="TextBox 73">
          <a:extLst>
            <a:ext uri="{FF2B5EF4-FFF2-40B4-BE49-F238E27FC236}">
              <a16:creationId xmlns:a16="http://schemas.microsoft.com/office/drawing/2014/main" id="{74B1D50B-E2F6-46AD-856A-DCAA1563C84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69" name="TextBox 73">
          <a:extLst>
            <a:ext uri="{FF2B5EF4-FFF2-40B4-BE49-F238E27FC236}">
              <a16:creationId xmlns:a16="http://schemas.microsoft.com/office/drawing/2014/main" id="{2BB8712F-3BDF-478E-BAC0-1B797CD7243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70" name="TextBox 73">
          <a:extLst>
            <a:ext uri="{FF2B5EF4-FFF2-40B4-BE49-F238E27FC236}">
              <a16:creationId xmlns:a16="http://schemas.microsoft.com/office/drawing/2014/main" id="{A131D2AB-6B2F-4D75-AE8E-8BA090B3B91C}"/>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71" name="TextBox 73">
          <a:extLst>
            <a:ext uri="{FF2B5EF4-FFF2-40B4-BE49-F238E27FC236}">
              <a16:creationId xmlns:a16="http://schemas.microsoft.com/office/drawing/2014/main" id="{D564973D-788B-45F7-B820-7DC4E6735ED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72" name="TextBox 73">
          <a:extLst>
            <a:ext uri="{FF2B5EF4-FFF2-40B4-BE49-F238E27FC236}">
              <a16:creationId xmlns:a16="http://schemas.microsoft.com/office/drawing/2014/main" id="{9A4B6293-AFA2-4D9F-BB0D-69F50B7D916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73" name="TextBox 73">
          <a:extLst>
            <a:ext uri="{FF2B5EF4-FFF2-40B4-BE49-F238E27FC236}">
              <a16:creationId xmlns:a16="http://schemas.microsoft.com/office/drawing/2014/main" id="{E2D3FA37-292D-42F4-B1D5-249D201F5C92}"/>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74" name="TextBox 73">
          <a:extLst>
            <a:ext uri="{FF2B5EF4-FFF2-40B4-BE49-F238E27FC236}">
              <a16:creationId xmlns:a16="http://schemas.microsoft.com/office/drawing/2014/main" id="{AA1060C7-2231-4FAC-9197-EAA5DF1A9BCB}"/>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75" name="TextBox 73">
          <a:extLst>
            <a:ext uri="{FF2B5EF4-FFF2-40B4-BE49-F238E27FC236}">
              <a16:creationId xmlns:a16="http://schemas.microsoft.com/office/drawing/2014/main" id="{ABBABA7B-D584-431A-87A7-36360A20DD6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76" name="TextBox 73">
          <a:extLst>
            <a:ext uri="{FF2B5EF4-FFF2-40B4-BE49-F238E27FC236}">
              <a16:creationId xmlns:a16="http://schemas.microsoft.com/office/drawing/2014/main" id="{532AA2E2-BA3F-47A9-B859-C5E86DABBED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77" name="TextBox 73">
          <a:extLst>
            <a:ext uri="{FF2B5EF4-FFF2-40B4-BE49-F238E27FC236}">
              <a16:creationId xmlns:a16="http://schemas.microsoft.com/office/drawing/2014/main" id="{E51B0854-E5A1-4CC0-9F2A-1A83DF9F57D8}"/>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78" name="TextBox 73">
          <a:extLst>
            <a:ext uri="{FF2B5EF4-FFF2-40B4-BE49-F238E27FC236}">
              <a16:creationId xmlns:a16="http://schemas.microsoft.com/office/drawing/2014/main" id="{62449F03-A7E6-4DE8-9F94-BF1E0C4BA896}"/>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79" name="TextBox 73">
          <a:extLst>
            <a:ext uri="{FF2B5EF4-FFF2-40B4-BE49-F238E27FC236}">
              <a16:creationId xmlns:a16="http://schemas.microsoft.com/office/drawing/2014/main" id="{B3BBF718-B7AA-4B91-9B7F-E894EC4DB32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80" name="TextBox 73">
          <a:extLst>
            <a:ext uri="{FF2B5EF4-FFF2-40B4-BE49-F238E27FC236}">
              <a16:creationId xmlns:a16="http://schemas.microsoft.com/office/drawing/2014/main" id="{E8D55CDE-EABC-422C-B340-376282F8B967}"/>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81" name="TextBox 73">
          <a:extLst>
            <a:ext uri="{FF2B5EF4-FFF2-40B4-BE49-F238E27FC236}">
              <a16:creationId xmlns:a16="http://schemas.microsoft.com/office/drawing/2014/main" id="{81F4A5B6-92C0-4562-A129-49546DF75EC0}"/>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82" name="TextBox 73">
          <a:extLst>
            <a:ext uri="{FF2B5EF4-FFF2-40B4-BE49-F238E27FC236}">
              <a16:creationId xmlns:a16="http://schemas.microsoft.com/office/drawing/2014/main" id="{2BB39C33-26DF-4780-A27D-A9398454029A}"/>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83" name="TextBox 73">
          <a:extLst>
            <a:ext uri="{FF2B5EF4-FFF2-40B4-BE49-F238E27FC236}">
              <a16:creationId xmlns:a16="http://schemas.microsoft.com/office/drawing/2014/main" id="{C3C93513-83F0-4373-BC80-95D4D778801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84" name="TextBox 73">
          <a:extLst>
            <a:ext uri="{FF2B5EF4-FFF2-40B4-BE49-F238E27FC236}">
              <a16:creationId xmlns:a16="http://schemas.microsoft.com/office/drawing/2014/main" id="{85FB99BF-0772-41BF-B6AF-BA0F8FCE812F}"/>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85" name="TextBox 73">
          <a:extLst>
            <a:ext uri="{FF2B5EF4-FFF2-40B4-BE49-F238E27FC236}">
              <a16:creationId xmlns:a16="http://schemas.microsoft.com/office/drawing/2014/main" id="{F4E40577-1F05-4B19-B473-0ADF85F00FF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86" name="TextBox 73">
          <a:extLst>
            <a:ext uri="{FF2B5EF4-FFF2-40B4-BE49-F238E27FC236}">
              <a16:creationId xmlns:a16="http://schemas.microsoft.com/office/drawing/2014/main" id="{2626C1AF-92C4-4633-A757-4C2EAAC75E8E}"/>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87" name="TextBox 73">
          <a:extLst>
            <a:ext uri="{FF2B5EF4-FFF2-40B4-BE49-F238E27FC236}">
              <a16:creationId xmlns:a16="http://schemas.microsoft.com/office/drawing/2014/main" id="{2EFC1768-E595-41CE-8594-D57ADCA2AB39}"/>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88" name="TextBox 73">
          <a:extLst>
            <a:ext uri="{FF2B5EF4-FFF2-40B4-BE49-F238E27FC236}">
              <a16:creationId xmlns:a16="http://schemas.microsoft.com/office/drawing/2014/main" id="{4940F5B0-DFCD-43D7-AF95-4FB98865F2D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89" name="TextBox 73">
          <a:extLst>
            <a:ext uri="{FF2B5EF4-FFF2-40B4-BE49-F238E27FC236}">
              <a16:creationId xmlns:a16="http://schemas.microsoft.com/office/drawing/2014/main" id="{F086967B-A815-4CF5-A9F0-EF56CE65ACA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90" name="TextBox 73">
          <a:extLst>
            <a:ext uri="{FF2B5EF4-FFF2-40B4-BE49-F238E27FC236}">
              <a16:creationId xmlns:a16="http://schemas.microsoft.com/office/drawing/2014/main" id="{2B6EBB81-C2A6-49D1-8B6D-A6AFE6C30C44}"/>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91" name="TextBox 73">
          <a:extLst>
            <a:ext uri="{FF2B5EF4-FFF2-40B4-BE49-F238E27FC236}">
              <a16:creationId xmlns:a16="http://schemas.microsoft.com/office/drawing/2014/main" id="{10C908E1-6FB4-44D7-92F9-35982F55B6C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92" name="TextBox 73">
          <a:extLst>
            <a:ext uri="{FF2B5EF4-FFF2-40B4-BE49-F238E27FC236}">
              <a16:creationId xmlns:a16="http://schemas.microsoft.com/office/drawing/2014/main" id="{4988459F-499C-4CC9-A56A-F03740B097B3}"/>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1559</xdr:row>
      <xdr:rowOff>0</xdr:rowOff>
    </xdr:from>
    <xdr:ext cx="184731" cy="264560"/>
    <xdr:sp macro="" textlink="">
      <xdr:nvSpPr>
        <xdr:cNvPr id="5893" name="TextBox 73">
          <a:extLst>
            <a:ext uri="{FF2B5EF4-FFF2-40B4-BE49-F238E27FC236}">
              <a16:creationId xmlns:a16="http://schemas.microsoft.com/office/drawing/2014/main" id="{ED1992B3-C99E-476E-8EDE-BB092C995A6D}"/>
            </a:ext>
          </a:extLst>
        </xdr:cNvPr>
        <xdr:cNvSpPr txBox="1"/>
      </xdr:nvSpPr>
      <xdr:spPr>
        <a:xfrm>
          <a:off x="425927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894" name="TextBox 73">
          <a:extLst>
            <a:ext uri="{FF2B5EF4-FFF2-40B4-BE49-F238E27FC236}">
              <a16:creationId xmlns:a16="http://schemas.microsoft.com/office/drawing/2014/main" id="{263508D3-A1D6-4E30-8436-8AC8EE1BD7F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895" name="TextBox 73">
          <a:extLst>
            <a:ext uri="{FF2B5EF4-FFF2-40B4-BE49-F238E27FC236}">
              <a16:creationId xmlns:a16="http://schemas.microsoft.com/office/drawing/2014/main" id="{221B72B3-402C-4C7C-A3F2-8DC903E4809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896" name="TextBox 73">
          <a:extLst>
            <a:ext uri="{FF2B5EF4-FFF2-40B4-BE49-F238E27FC236}">
              <a16:creationId xmlns:a16="http://schemas.microsoft.com/office/drawing/2014/main" id="{A05F0C8A-94DB-44C8-9082-631BE273835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897" name="TextBox 73">
          <a:extLst>
            <a:ext uri="{FF2B5EF4-FFF2-40B4-BE49-F238E27FC236}">
              <a16:creationId xmlns:a16="http://schemas.microsoft.com/office/drawing/2014/main" id="{6B0C7456-ED2B-40D0-AA30-E9B4CC9A1CE4}"/>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898" name="TextBox 73">
          <a:extLst>
            <a:ext uri="{FF2B5EF4-FFF2-40B4-BE49-F238E27FC236}">
              <a16:creationId xmlns:a16="http://schemas.microsoft.com/office/drawing/2014/main" id="{DFF24950-3994-4A55-8146-625D63CF2334}"/>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899" name="TextBox 73">
          <a:extLst>
            <a:ext uri="{FF2B5EF4-FFF2-40B4-BE49-F238E27FC236}">
              <a16:creationId xmlns:a16="http://schemas.microsoft.com/office/drawing/2014/main" id="{E936D5D8-555B-4121-ADA1-024AECC8648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00" name="TextBox 73">
          <a:extLst>
            <a:ext uri="{FF2B5EF4-FFF2-40B4-BE49-F238E27FC236}">
              <a16:creationId xmlns:a16="http://schemas.microsoft.com/office/drawing/2014/main" id="{7D8ACD0A-ACF4-4BF8-A0C5-42A8553AC51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01" name="TextBox 73">
          <a:extLst>
            <a:ext uri="{FF2B5EF4-FFF2-40B4-BE49-F238E27FC236}">
              <a16:creationId xmlns:a16="http://schemas.microsoft.com/office/drawing/2014/main" id="{C529C0C7-9545-41B2-AB44-D52F2704D39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02" name="TextBox 73">
          <a:extLst>
            <a:ext uri="{FF2B5EF4-FFF2-40B4-BE49-F238E27FC236}">
              <a16:creationId xmlns:a16="http://schemas.microsoft.com/office/drawing/2014/main" id="{024BF0C8-C32D-4F6A-A390-53B99CB4BEF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03" name="TextBox 73">
          <a:extLst>
            <a:ext uri="{FF2B5EF4-FFF2-40B4-BE49-F238E27FC236}">
              <a16:creationId xmlns:a16="http://schemas.microsoft.com/office/drawing/2014/main" id="{48537BDC-D060-4ACD-9532-D3C9A41C8DC4}"/>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04" name="TextBox 73">
          <a:extLst>
            <a:ext uri="{FF2B5EF4-FFF2-40B4-BE49-F238E27FC236}">
              <a16:creationId xmlns:a16="http://schemas.microsoft.com/office/drawing/2014/main" id="{05360DF6-03A0-4B14-B5B6-8F07F259229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05" name="TextBox 73">
          <a:extLst>
            <a:ext uri="{FF2B5EF4-FFF2-40B4-BE49-F238E27FC236}">
              <a16:creationId xmlns:a16="http://schemas.microsoft.com/office/drawing/2014/main" id="{0569664E-D49D-4165-AA33-5C675068AB6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06" name="TextBox 73">
          <a:extLst>
            <a:ext uri="{FF2B5EF4-FFF2-40B4-BE49-F238E27FC236}">
              <a16:creationId xmlns:a16="http://schemas.microsoft.com/office/drawing/2014/main" id="{69BC8393-3C60-4F26-967D-C71BD667CFF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07" name="TextBox 73">
          <a:extLst>
            <a:ext uri="{FF2B5EF4-FFF2-40B4-BE49-F238E27FC236}">
              <a16:creationId xmlns:a16="http://schemas.microsoft.com/office/drawing/2014/main" id="{151277C4-02A6-4554-B9D8-66C946F0143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08" name="TextBox 73">
          <a:extLst>
            <a:ext uri="{FF2B5EF4-FFF2-40B4-BE49-F238E27FC236}">
              <a16:creationId xmlns:a16="http://schemas.microsoft.com/office/drawing/2014/main" id="{D0125618-C29C-4BE6-9F51-BC7E9F925A4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09" name="TextBox 73">
          <a:extLst>
            <a:ext uri="{FF2B5EF4-FFF2-40B4-BE49-F238E27FC236}">
              <a16:creationId xmlns:a16="http://schemas.microsoft.com/office/drawing/2014/main" id="{839B9AD6-27C7-4512-8521-45C046C53AF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10" name="TextBox 73">
          <a:extLst>
            <a:ext uri="{FF2B5EF4-FFF2-40B4-BE49-F238E27FC236}">
              <a16:creationId xmlns:a16="http://schemas.microsoft.com/office/drawing/2014/main" id="{36579D75-5C10-4A83-A1F3-814A30856DE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11" name="TextBox 73">
          <a:extLst>
            <a:ext uri="{FF2B5EF4-FFF2-40B4-BE49-F238E27FC236}">
              <a16:creationId xmlns:a16="http://schemas.microsoft.com/office/drawing/2014/main" id="{7EF1FB7C-0C88-42F8-8F4D-EBFC4FC867F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12" name="TextBox 73">
          <a:extLst>
            <a:ext uri="{FF2B5EF4-FFF2-40B4-BE49-F238E27FC236}">
              <a16:creationId xmlns:a16="http://schemas.microsoft.com/office/drawing/2014/main" id="{DDF8E29E-8C0C-4387-B17F-AC292B1DDD4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13" name="TextBox 73">
          <a:extLst>
            <a:ext uri="{FF2B5EF4-FFF2-40B4-BE49-F238E27FC236}">
              <a16:creationId xmlns:a16="http://schemas.microsoft.com/office/drawing/2014/main" id="{1CD3CD48-3D36-4A59-83FB-E3C45918014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14" name="TextBox 73">
          <a:extLst>
            <a:ext uri="{FF2B5EF4-FFF2-40B4-BE49-F238E27FC236}">
              <a16:creationId xmlns:a16="http://schemas.microsoft.com/office/drawing/2014/main" id="{BCFA4545-3EF3-4299-A476-E8CC7030FF1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15" name="TextBox 73">
          <a:extLst>
            <a:ext uri="{FF2B5EF4-FFF2-40B4-BE49-F238E27FC236}">
              <a16:creationId xmlns:a16="http://schemas.microsoft.com/office/drawing/2014/main" id="{3D435EA8-13E5-4C40-9398-6C8F8B329D7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16" name="TextBox 73">
          <a:extLst>
            <a:ext uri="{FF2B5EF4-FFF2-40B4-BE49-F238E27FC236}">
              <a16:creationId xmlns:a16="http://schemas.microsoft.com/office/drawing/2014/main" id="{6D03A414-8ECF-4F07-A325-B35DE429397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17" name="TextBox 73">
          <a:extLst>
            <a:ext uri="{FF2B5EF4-FFF2-40B4-BE49-F238E27FC236}">
              <a16:creationId xmlns:a16="http://schemas.microsoft.com/office/drawing/2014/main" id="{EEB137A2-DB13-4859-958E-64E758EA157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18" name="TextBox 73">
          <a:extLst>
            <a:ext uri="{FF2B5EF4-FFF2-40B4-BE49-F238E27FC236}">
              <a16:creationId xmlns:a16="http://schemas.microsoft.com/office/drawing/2014/main" id="{76189798-2140-4D70-90E3-6AD63F3B36A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19" name="TextBox 73">
          <a:extLst>
            <a:ext uri="{FF2B5EF4-FFF2-40B4-BE49-F238E27FC236}">
              <a16:creationId xmlns:a16="http://schemas.microsoft.com/office/drawing/2014/main" id="{6E613D6C-663A-4D11-B961-68609281CD74}"/>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20" name="TextBox 73">
          <a:extLst>
            <a:ext uri="{FF2B5EF4-FFF2-40B4-BE49-F238E27FC236}">
              <a16:creationId xmlns:a16="http://schemas.microsoft.com/office/drawing/2014/main" id="{1160369A-E6A6-480E-964B-55BEC7972D3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21" name="TextBox 73">
          <a:extLst>
            <a:ext uri="{FF2B5EF4-FFF2-40B4-BE49-F238E27FC236}">
              <a16:creationId xmlns:a16="http://schemas.microsoft.com/office/drawing/2014/main" id="{F233CA3C-859F-4068-8FB0-360141AA6B3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22" name="TextBox 73">
          <a:extLst>
            <a:ext uri="{FF2B5EF4-FFF2-40B4-BE49-F238E27FC236}">
              <a16:creationId xmlns:a16="http://schemas.microsoft.com/office/drawing/2014/main" id="{8F115671-DCF8-416B-BDED-066311F2FDF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23" name="TextBox 73">
          <a:extLst>
            <a:ext uri="{FF2B5EF4-FFF2-40B4-BE49-F238E27FC236}">
              <a16:creationId xmlns:a16="http://schemas.microsoft.com/office/drawing/2014/main" id="{5224E125-7E69-4283-82F8-55D4EC14BA6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24" name="TextBox 73">
          <a:extLst>
            <a:ext uri="{FF2B5EF4-FFF2-40B4-BE49-F238E27FC236}">
              <a16:creationId xmlns:a16="http://schemas.microsoft.com/office/drawing/2014/main" id="{C03F48EB-FFA7-4271-97CB-792DF58F263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25" name="TextBox 73">
          <a:extLst>
            <a:ext uri="{FF2B5EF4-FFF2-40B4-BE49-F238E27FC236}">
              <a16:creationId xmlns:a16="http://schemas.microsoft.com/office/drawing/2014/main" id="{B0FEC53E-4758-42D7-88D5-B6684800A11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26" name="TextBox 73">
          <a:extLst>
            <a:ext uri="{FF2B5EF4-FFF2-40B4-BE49-F238E27FC236}">
              <a16:creationId xmlns:a16="http://schemas.microsoft.com/office/drawing/2014/main" id="{F15BEBF0-D58F-4CF9-906B-FFB09E534C4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27" name="TextBox 73">
          <a:extLst>
            <a:ext uri="{FF2B5EF4-FFF2-40B4-BE49-F238E27FC236}">
              <a16:creationId xmlns:a16="http://schemas.microsoft.com/office/drawing/2014/main" id="{D6A3AA7F-810D-42CC-BE3D-16B9E04FFED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28" name="TextBox 73">
          <a:extLst>
            <a:ext uri="{FF2B5EF4-FFF2-40B4-BE49-F238E27FC236}">
              <a16:creationId xmlns:a16="http://schemas.microsoft.com/office/drawing/2014/main" id="{CA149DC1-37F6-4318-94A0-A660353AC34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29" name="TextBox 73">
          <a:extLst>
            <a:ext uri="{FF2B5EF4-FFF2-40B4-BE49-F238E27FC236}">
              <a16:creationId xmlns:a16="http://schemas.microsoft.com/office/drawing/2014/main" id="{DFCA9176-39C6-446B-AAD7-B6BF74DCAAC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30" name="TextBox 73">
          <a:extLst>
            <a:ext uri="{FF2B5EF4-FFF2-40B4-BE49-F238E27FC236}">
              <a16:creationId xmlns:a16="http://schemas.microsoft.com/office/drawing/2014/main" id="{7E060AB2-E676-445A-A481-7FC9CC13511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31" name="TextBox 73">
          <a:extLst>
            <a:ext uri="{FF2B5EF4-FFF2-40B4-BE49-F238E27FC236}">
              <a16:creationId xmlns:a16="http://schemas.microsoft.com/office/drawing/2014/main" id="{D88432C2-F81E-4DE1-94A4-6DD37A7AE46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32" name="TextBox 73">
          <a:extLst>
            <a:ext uri="{FF2B5EF4-FFF2-40B4-BE49-F238E27FC236}">
              <a16:creationId xmlns:a16="http://schemas.microsoft.com/office/drawing/2014/main" id="{EBD7F8E1-BA6F-4351-A565-C383F2F35B5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33" name="TextBox 73">
          <a:extLst>
            <a:ext uri="{FF2B5EF4-FFF2-40B4-BE49-F238E27FC236}">
              <a16:creationId xmlns:a16="http://schemas.microsoft.com/office/drawing/2014/main" id="{26F32BF2-765C-4B52-A201-854AB652323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34" name="TextBox 73">
          <a:extLst>
            <a:ext uri="{FF2B5EF4-FFF2-40B4-BE49-F238E27FC236}">
              <a16:creationId xmlns:a16="http://schemas.microsoft.com/office/drawing/2014/main" id="{ECF2433D-3C2F-4EF4-9D23-9545CCB7649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35" name="TextBox 73">
          <a:extLst>
            <a:ext uri="{FF2B5EF4-FFF2-40B4-BE49-F238E27FC236}">
              <a16:creationId xmlns:a16="http://schemas.microsoft.com/office/drawing/2014/main" id="{1813B217-5627-41AD-9288-9E09286183A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36" name="TextBox 73">
          <a:extLst>
            <a:ext uri="{FF2B5EF4-FFF2-40B4-BE49-F238E27FC236}">
              <a16:creationId xmlns:a16="http://schemas.microsoft.com/office/drawing/2014/main" id="{A71BF0A3-7235-4C0C-BD03-9ED612A5274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37" name="TextBox 73">
          <a:extLst>
            <a:ext uri="{FF2B5EF4-FFF2-40B4-BE49-F238E27FC236}">
              <a16:creationId xmlns:a16="http://schemas.microsoft.com/office/drawing/2014/main" id="{FC82DFDB-A055-4D98-AFF1-3AF89210753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38" name="TextBox 73">
          <a:extLst>
            <a:ext uri="{FF2B5EF4-FFF2-40B4-BE49-F238E27FC236}">
              <a16:creationId xmlns:a16="http://schemas.microsoft.com/office/drawing/2014/main" id="{C77D51ED-4DA9-45C3-967D-62F067631FC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39" name="TextBox 73">
          <a:extLst>
            <a:ext uri="{FF2B5EF4-FFF2-40B4-BE49-F238E27FC236}">
              <a16:creationId xmlns:a16="http://schemas.microsoft.com/office/drawing/2014/main" id="{D5117C9D-7084-4AE8-A932-E89022EEC3B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40" name="TextBox 73">
          <a:extLst>
            <a:ext uri="{FF2B5EF4-FFF2-40B4-BE49-F238E27FC236}">
              <a16:creationId xmlns:a16="http://schemas.microsoft.com/office/drawing/2014/main" id="{3F3FD5D9-B4D4-444B-84D6-3212259C7F9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41" name="TextBox 73">
          <a:extLst>
            <a:ext uri="{FF2B5EF4-FFF2-40B4-BE49-F238E27FC236}">
              <a16:creationId xmlns:a16="http://schemas.microsoft.com/office/drawing/2014/main" id="{F7A0DB2A-667D-4042-B934-FBBE7D94FBD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42" name="TextBox 73">
          <a:extLst>
            <a:ext uri="{FF2B5EF4-FFF2-40B4-BE49-F238E27FC236}">
              <a16:creationId xmlns:a16="http://schemas.microsoft.com/office/drawing/2014/main" id="{4FA513BB-1A38-4EF5-B0C0-919D576F095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43" name="TextBox 73">
          <a:extLst>
            <a:ext uri="{FF2B5EF4-FFF2-40B4-BE49-F238E27FC236}">
              <a16:creationId xmlns:a16="http://schemas.microsoft.com/office/drawing/2014/main" id="{B92FCEAA-363C-47B9-AD42-9E556FB9EFA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44" name="TextBox 73">
          <a:extLst>
            <a:ext uri="{FF2B5EF4-FFF2-40B4-BE49-F238E27FC236}">
              <a16:creationId xmlns:a16="http://schemas.microsoft.com/office/drawing/2014/main" id="{55DBD431-94E3-40DD-BF8B-FC2B26CA901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45" name="TextBox 73">
          <a:extLst>
            <a:ext uri="{FF2B5EF4-FFF2-40B4-BE49-F238E27FC236}">
              <a16:creationId xmlns:a16="http://schemas.microsoft.com/office/drawing/2014/main" id="{4CF16516-431D-481B-A715-51894616187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46" name="TextBox 73">
          <a:extLst>
            <a:ext uri="{FF2B5EF4-FFF2-40B4-BE49-F238E27FC236}">
              <a16:creationId xmlns:a16="http://schemas.microsoft.com/office/drawing/2014/main" id="{C711211E-6E78-4DFC-9435-7387AC4F1A3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47" name="TextBox 73">
          <a:extLst>
            <a:ext uri="{FF2B5EF4-FFF2-40B4-BE49-F238E27FC236}">
              <a16:creationId xmlns:a16="http://schemas.microsoft.com/office/drawing/2014/main" id="{72A5A6D2-1409-47E9-99AD-990D140D597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48" name="TextBox 73">
          <a:extLst>
            <a:ext uri="{FF2B5EF4-FFF2-40B4-BE49-F238E27FC236}">
              <a16:creationId xmlns:a16="http://schemas.microsoft.com/office/drawing/2014/main" id="{F892CDD3-C4AD-4B53-A163-43943CA8055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49" name="TextBox 73">
          <a:extLst>
            <a:ext uri="{FF2B5EF4-FFF2-40B4-BE49-F238E27FC236}">
              <a16:creationId xmlns:a16="http://schemas.microsoft.com/office/drawing/2014/main" id="{258D9F62-F987-45B0-A354-3E727C67B65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50" name="TextBox 73">
          <a:extLst>
            <a:ext uri="{FF2B5EF4-FFF2-40B4-BE49-F238E27FC236}">
              <a16:creationId xmlns:a16="http://schemas.microsoft.com/office/drawing/2014/main" id="{763A2380-8500-4715-9D02-E75344BD885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51" name="TextBox 73">
          <a:extLst>
            <a:ext uri="{FF2B5EF4-FFF2-40B4-BE49-F238E27FC236}">
              <a16:creationId xmlns:a16="http://schemas.microsoft.com/office/drawing/2014/main" id="{13D605AE-A8E8-4D0C-8BC2-1FDD44D07FF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52" name="TextBox 73">
          <a:extLst>
            <a:ext uri="{FF2B5EF4-FFF2-40B4-BE49-F238E27FC236}">
              <a16:creationId xmlns:a16="http://schemas.microsoft.com/office/drawing/2014/main" id="{40D3F252-5E85-443E-9768-C81D37ACE2F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53" name="TextBox 73">
          <a:extLst>
            <a:ext uri="{FF2B5EF4-FFF2-40B4-BE49-F238E27FC236}">
              <a16:creationId xmlns:a16="http://schemas.microsoft.com/office/drawing/2014/main" id="{E0C9303D-5BF4-4589-9A24-3F1B94AFB78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54" name="TextBox 73">
          <a:extLst>
            <a:ext uri="{FF2B5EF4-FFF2-40B4-BE49-F238E27FC236}">
              <a16:creationId xmlns:a16="http://schemas.microsoft.com/office/drawing/2014/main" id="{9C12CDDB-D901-411C-A32D-B6931346948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55" name="TextBox 73">
          <a:extLst>
            <a:ext uri="{FF2B5EF4-FFF2-40B4-BE49-F238E27FC236}">
              <a16:creationId xmlns:a16="http://schemas.microsoft.com/office/drawing/2014/main" id="{DF45C17D-1D3F-47AC-9788-0DBF176C503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56" name="TextBox 73">
          <a:extLst>
            <a:ext uri="{FF2B5EF4-FFF2-40B4-BE49-F238E27FC236}">
              <a16:creationId xmlns:a16="http://schemas.microsoft.com/office/drawing/2014/main" id="{1B4D9891-00A3-4745-8105-F2E0EBD11CB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57" name="TextBox 73">
          <a:extLst>
            <a:ext uri="{FF2B5EF4-FFF2-40B4-BE49-F238E27FC236}">
              <a16:creationId xmlns:a16="http://schemas.microsoft.com/office/drawing/2014/main" id="{28B7EDC1-4E41-4F61-A103-AEBF807E6B9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58" name="TextBox 73">
          <a:extLst>
            <a:ext uri="{FF2B5EF4-FFF2-40B4-BE49-F238E27FC236}">
              <a16:creationId xmlns:a16="http://schemas.microsoft.com/office/drawing/2014/main" id="{EC83A862-A639-4D6D-9C54-D8F124A973D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59" name="TextBox 73">
          <a:extLst>
            <a:ext uri="{FF2B5EF4-FFF2-40B4-BE49-F238E27FC236}">
              <a16:creationId xmlns:a16="http://schemas.microsoft.com/office/drawing/2014/main" id="{F7104521-DF75-47BA-9748-66F675DA454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60" name="TextBox 73">
          <a:extLst>
            <a:ext uri="{FF2B5EF4-FFF2-40B4-BE49-F238E27FC236}">
              <a16:creationId xmlns:a16="http://schemas.microsoft.com/office/drawing/2014/main" id="{A3F795F5-05AE-46FB-A2BA-E8DE8F38ABC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61" name="TextBox 73">
          <a:extLst>
            <a:ext uri="{FF2B5EF4-FFF2-40B4-BE49-F238E27FC236}">
              <a16:creationId xmlns:a16="http://schemas.microsoft.com/office/drawing/2014/main" id="{55C3356A-F47C-4587-9B3A-4A916EB7DD5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62" name="TextBox 73">
          <a:extLst>
            <a:ext uri="{FF2B5EF4-FFF2-40B4-BE49-F238E27FC236}">
              <a16:creationId xmlns:a16="http://schemas.microsoft.com/office/drawing/2014/main" id="{E72C09EA-55C3-4F75-BC33-907EE1632F4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63" name="TextBox 73">
          <a:extLst>
            <a:ext uri="{FF2B5EF4-FFF2-40B4-BE49-F238E27FC236}">
              <a16:creationId xmlns:a16="http://schemas.microsoft.com/office/drawing/2014/main" id="{A950A0C9-1E85-4364-8317-26B0C01BF29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64" name="TextBox 73">
          <a:extLst>
            <a:ext uri="{FF2B5EF4-FFF2-40B4-BE49-F238E27FC236}">
              <a16:creationId xmlns:a16="http://schemas.microsoft.com/office/drawing/2014/main" id="{FA07D4EF-0B64-443D-A5B7-CAF29B985AE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65" name="TextBox 73">
          <a:extLst>
            <a:ext uri="{FF2B5EF4-FFF2-40B4-BE49-F238E27FC236}">
              <a16:creationId xmlns:a16="http://schemas.microsoft.com/office/drawing/2014/main" id="{F3632B69-04DA-4CDB-80AA-E114D769A85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66" name="TextBox 73">
          <a:extLst>
            <a:ext uri="{FF2B5EF4-FFF2-40B4-BE49-F238E27FC236}">
              <a16:creationId xmlns:a16="http://schemas.microsoft.com/office/drawing/2014/main" id="{6E500952-D0AA-4BD7-98D9-CFC39F1DAC7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67" name="TextBox 73">
          <a:extLst>
            <a:ext uri="{FF2B5EF4-FFF2-40B4-BE49-F238E27FC236}">
              <a16:creationId xmlns:a16="http://schemas.microsoft.com/office/drawing/2014/main" id="{551A4A19-7D52-44E1-8644-A06B84320A6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68" name="TextBox 73">
          <a:extLst>
            <a:ext uri="{FF2B5EF4-FFF2-40B4-BE49-F238E27FC236}">
              <a16:creationId xmlns:a16="http://schemas.microsoft.com/office/drawing/2014/main" id="{491A0DD6-13D6-4B91-9B35-0949374A598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69" name="TextBox 73">
          <a:extLst>
            <a:ext uri="{FF2B5EF4-FFF2-40B4-BE49-F238E27FC236}">
              <a16:creationId xmlns:a16="http://schemas.microsoft.com/office/drawing/2014/main" id="{F5BD2525-17F3-4EE7-ABEB-CD15BC883513}"/>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70" name="TextBox 73">
          <a:extLst>
            <a:ext uri="{FF2B5EF4-FFF2-40B4-BE49-F238E27FC236}">
              <a16:creationId xmlns:a16="http://schemas.microsoft.com/office/drawing/2014/main" id="{B6CEF574-032D-4050-81E6-8FA10CA755D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71" name="TextBox 73">
          <a:extLst>
            <a:ext uri="{FF2B5EF4-FFF2-40B4-BE49-F238E27FC236}">
              <a16:creationId xmlns:a16="http://schemas.microsoft.com/office/drawing/2014/main" id="{EDF43D26-B258-4096-A5A7-918289F724A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72" name="TextBox 73">
          <a:extLst>
            <a:ext uri="{FF2B5EF4-FFF2-40B4-BE49-F238E27FC236}">
              <a16:creationId xmlns:a16="http://schemas.microsoft.com/office/drawing/2014/main" id="{002A7054-6B8D-40A0-B7C2-B042AB653870}"/>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73" name="TextBox 73">
          <a:extLst>
            <a:ext uri="{FF2B5EF4-FFF2-40B4-BE49-F238E27FC236}">
              <a16:creationId xmlns:a16="http://schemas.microsoft.com/office/drawing/2014/main" id="{785C71CF-5238-46C9-9A4F-4CD8189B78E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74" name="TextBox 73">
          <a:extLst>
            <a:ext uri="{FF2B5EF4-FFF2-40B4-BE49-F238E27FC236}">
              <a16:creationId xmlns:a16="http://schemas.microsoft.com/office/drawing/2014/main" id="{E84F9010-D3C0-472C-9629-E7E17FF24351}"/>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75" name="TextBox 73">
          <a:extLst>
            <a:ext uri="{FF2B5EF4-FFF2-40B4-BE49-F238E27FC236}">
              <a16:creationId xmlns:a16="http://schemas.microsoft.com/office/drawing/2014/main" id="{F29C1262-6AA0-4455-95FE-4DC3B232C81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76" name="TextBox 73">
          <a:extLst>
            <a:ext uri="{FF2B5EF4-FFF2-40B4-BE49-F238E27FC236}">
              <a16:creationId xmlns:a16="http://schemas.microsoft.com/office/drawing/2014/main" id="{DCDA5A2F-9EAC-4032-BC6E-56A5B33A8E0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77" name="TextBox 73">
          <a:extLst>
            <a:ext uri="{FF2B5EF4-FFF2-40B4-BE49-F238E27FC236}">
              <a16:creationId xmlns:a16="http://schemas.microsoft.com/office/drawing/2014/main" id="{837A1E9F-EB1D-4D5A-BEBF-7FC75DE5257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78" name="TextBox 73">
          <a:extLst>
            <a:ext uri="{FF2B5EF4-FFF2-40B4-BE49-F238E27FC236}">
              <a16:creationId xmlns:a16="http://schemas.microsoft.com/office/drawing/2014/main" id="{89EEAABD-2587-4EFB-B7CA-8E3E99852CA5}"/>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79" name="TextBox 73">
          <a:extLst>
            <a:ext uri="{FF2B5EF4-FFF2-40B4-BE49-F238E27FC236}">
              <a16:creationId xmlns:a16="http://schemas.microsoft.com/office/drawing/2014/main" id="{E07F30D5-695F-4902-B39C-AB4D00A56FDE}"/>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80" name="TextBox 73">
          <a:extLst>
            <a:ext uri="{FF2B5EF4-FFF2-40B4-BE49-F238E27FC236}">
              <a16:creationId xmlns:a16="http://schemas.microsoft.com/office/drawing/2014/main" id="{3223941E-E0D8-4D37-B463-C8A8622BCE42}"/>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81" name="TextBox 73">
          <a:extLst>
            <a:ext uri="{FF2B5EF4-FFF2-40B4-BE49-F238E27FC236}">
              <a16:creationId xmlns:a16="http://schemas.microsoft.com/office/drawing/2014/main" id="{2B1AA550-4F14-4990-937F-8FDD03DCA42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82" name="TextBox 73">
          <a:extLst>
            <a:ext uri="{FF2B5EF4-FFF2-40B4-BE49-F238E27FC236}">
              <a16:creationId xmlns:a16="http://schemas.microsoft.com/office/drawing/2014/main" id="{8948B767-1DEF-4AA4-B4F4-3619A458EE9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83" name="TextBox 73">
          <a:extLst>
            <a:ext uri="{FF2B5EF4-FFF2-40B4-BE49-F238E27FC236}">
              <a16:creationId xmlns:a16="http://schemas.microsoft.com/office/drawing/2014/main" id="{396FA6F2-EA4A-428D-B85F-55F6A943B22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84" name="TextBox 73">
          <a:extLst>
            <a:ext uri="{FF2B5EF4-FFF2-40B4-BE49-F238E27FC236}">
              <a16:creationId xmlns:a16="http://schemas.microsoft.com/office/drawing/2014/main" id="{C413A276-8C3C-44BA-915B-978212A696D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85" name="TextBox 73">
          <a:extLst>
            <a:ext uri="{FF2B5EF4-FFF2-40B4-BE49-F238E27FC236}">
              <a16:creationId xmlns:a16="http://schemas.microsoft.com/office/drawing/2014/main" id="{DEC375A2-CC33-4A88-869A-D51CF491C79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86" name="TextBox 73">
          <a:extLst>
            <a:ext uri="{FF2B5EF4-FFF2-40B4-BE49-F238E27FC236}">
              <a16:creationId xmlns:a16="http://schemas.microsoft.com/office/drawing/2014/main" id="{4D87C508-9809-4A6E-A7AC-1A74861DFB6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87" name="TextBox 73">
          <a:extLst>
            <a:ext uri="{FF2B5EF4-FFF2-40B4-BE49-F238E27FC236}">
              <a16:creationId xmlns:a16="http://schemas.microsoft.com/office/drawing/2014/main" id="{A2051D0F-7195-423D-B563-259E9CE3FCDF}"/>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88" name="TextBox 73">
          <a:extLst>
            <a:ext uri="{FF2B5EF4-FFF2-40B4-BE49-F238E27FC236}">
              <a16:creationId xmlns:a16="http://schemas.microsoft.com/office/drawing/2014/main" id="{07B5ABB3-24A0-4287-BDCD-6DF7A6279CD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89" name="TextBox 73">
          <a:extLst>
            <a:ext uri="{FF2B5EF4-FFF2-40B4-BE49-F238E27FC236}">
              <a16:creationId xmlns:a16="http://schemas.microsoft.com/office/drawing/2014/main" id="{BF16C0EF-EAA8-49B1-8BAB-40CBED8B16B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90" name="TextBox 73">
          <a:extLst>
            <a:ext uri="{FF2B5EF4-FFF2-40B4-BE49-F238E27FC236}">
              <a16:creationId xmlns:a16="http://schemas.microsoft.com/office/drawing/2014/main" id="{F4A81361-BE3E-442E-B473-47EB05D3487A}"/>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91" name="TextBox 73">
          <a:extLst>
            <a:ext uri="{FF2B5EF4-FFF2-40B4-BE49-F238E27FC236}">
              <a16:creationId xmlns:a16="http://schemas.microsoft.com/office/drawing/2014/main" id="{C70B8CE0-74B1-4266-B9AE-9EE1F975F09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92" name="TextBox 73">
          <a:extLst>
            <a:ext uri="{FF2B5EF4-FFF2-40B4-BE49-F238E27FC236}">
              <a16:creationId xmlns:a16="http://schemas.microsoft.com/office/drawing/2014/main" id="{9183229B-97A2-4D95-8180-CB8EF267416B}"/>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93" name="TextBox 73">
          <a:extLst>
            <a:ext uri="{FF2B5EF4-FFF2-40B4-BE49-F238E27FC236}">
              <a16:creationId xmlns:a16="http://schemas.microsoft.com/office/drawing/2014/main" id="{59B68ADB-4409-4FF4-A47F-DD3AB0A0798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94" name="TextBox 73">
          <a:extLst>
            <a:ext uri="{FF2B5EF4-FFF2-40B4-BE49-F238E27FC236}">
              <a16:creationId xmlns:a16="http://schemas.microsoft.com/office/drawing/2014/main" id="{5CE7A2D0-9E55-422D-A5B8-D28AD1CA1A0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95" name="TextBox 73">
          <a:extLst>
            <a:ext uri="{FF2B5EF4-FFF2-40B4-BE49-F238E27FC236}">
              <a16:creationId xmlns:a16="http://schemas.microsoft.com/office/drawing/2014/main" id="{DB7FB72D-7B13-400C-8ADD-461A19E954F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96" name="TextBox 73">
          <a:extLst>
            <a:ext uri="{FF2B5EF4-FFF2-40B4-BE49-F238E27FC236}">
              <a16:creationId xmlns:a16="http://schemas.microsoft.com/office/drawing/2014/main" id="{237A3DE6-6CA1-42D4-B2E5-DA651E3AD2F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97" name="TextBox 73">
          <a:extLst>
            <a:ext uri="{FF2B5EF4-FFF2-40B4-BE49-F238E27FC236}">
              <a16:creationId xmlns:a16="http://schemas.microsoft.com/office/drawing/2014/main" id="{B0F17115-CA66-49E3-91AD-C5C1B25EA13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98" name="TextBox 73">
          <a:extLst>
            <a:ext uri="{FF2B5EF4-FFF2-40B4-BE49-F238E27FC236}">
              <a16:creationId xmlns:a16="http://schemas.microsoft.com/office/drawing/2014/main" id="{D6E1B934-A01E-4A96-8A6F-AFDD5BED4C07}"/>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5999" name="TextBox 73">
          <a:extLst>
            <a:ext uri="{FF2B5EF4-FFF2-40B4-BE49-F238E27FC236}">
              <a16:creationId xmlns:a16="http://schemas.microsoft.com/office/drawing/2014/main" id="{372C5849-B009-4B0D-81E9-C298118AD99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6000" name="TextBox 73">
          <a:extLst>
            <a:ext uri="{FF2B5EF4-FFF2-40B4-BE49-F238E27FC236}">
              <a16:creationId xmlns:a16="http://schemas.microsoft.com/office/drawing/2014/main" id="{7BDFB66C-1D64-48D5-B75A-C80266081D3D}"/>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6001" name="TextBox 73">
          <a:extLst>
            <a:ext uri="{FF2B5EF4-FFF2-40B4-BE49-F238E27FC236}">
              <a16:creationId xmlns:a16="http://schemas.microsoft.com/office/drawing/2014/main" id="{C3877CCE-AD24-4056-BB4C-ACABCC9DDC08}"/>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6002" name="TextBox 73">
          <a:extLst>
            <a:ext uri="{FF2B5EF4-FFF2-40B4-BE49-F238E27FC236}">
              <a16:creationId xmlns:a16="http://schemas.microsoft.com/office/drawing/2014/main" id="{38E8263D-4C3D-4500-9ED5-78F384811696}"/>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6003" name="TextBox 73">
          <a:extLst>
            <a:ext uri="{FF2B5EF4-FFF2-40B4-BE49-F238E27FC236}">
              <a16:creationId xmlns:a16="http://schemas.microsoft.com/office/drawing/2014/main" id="{C1023D88-FBA5-4E4A-AB35-554FD1BF23B9}"/>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6004" name="TextBox 73">
          <a:extLst>
            <a:ext uri="{FF2B5EF4-FFF2-40B4-BE49-F238E27FC236}">
              <a16:creationId xmlns:a16="http://schemas.microsoft.com/office/drawing/2014/main" id="{9DFFCF47-17AA-4D56-AF2A-7B1660A174FC}"/>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1572</xdr:row>
      <xdr:rowOff>0</xdr:rowOff>
    </xdr:from>
    <xdr:ext cx="184731" cy="264560"/>
    <xdr:sp macro="" textlink="">
      <xdr:nvSpPr>
        <xdr:cNvPr id="6005" name="TextBox 73">
          <a:extLst>
            <a:ext uri="{FF2B5EF4-FFF2-40B4-BE49-F238E27FC236}">
              <a16:creationId xmlns:a16="http://schemas.microsoft.com/office/drawing/2014/main" id="{87C0BEB9-E066-402E-B03E-DC4302D458A4}"/>
            </a:ext>
          </a:extLst>
        </xdr:cNvPr>
        <xdr:cNvSpPr txBox="1"/>
      </xdr:nvSpPr>
      <xdr:spPr>
        <a:xfrm>
          <a:off x="4034803" y="91144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6006" name="TextBox 73">
          <a:extLst>
            <a:ext uri="{FF2B5EF4-FFF2-40B4-BE49-F238E27FC236}">
              <a16:creationId xmlns:a16="http://schemas.microsoft.com/office/drawing/2014/main" id="{204D3E76-6421-49EE-A48D-D9A228E14A8E}"/>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6007" name="TextBox 73">
          <a:extLst>
            <a:ext uri="{FF2B5EF4-FFF2-40B4-BE49-F238E27FC236}">
              <a16:creationId xmlns:a16="http://schemas.microsoft.com/office/drawing/2014/main" id="{47C75AD5-92F2-4CBA-BA14-3925E57396E6}"/>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6008" name="TextBox 73">
          <a:extLst>
            <a:ext uri="{FF2B5EF4-FFF2-40B4-BE49-F238E27FC236}">
              <a16:creationId xmlns:a16="http://schemas.microsoft.com/office/drawing/2014/main" id="{91F4A099-96B7-49ED-8165-40487E740C14}"/>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6009" name="TextBox 73">
          <a:extLst>
            <a:ext uri="{FF2B5EF4-FFF2-40B4-BE49-F238E27FC236}">
              <a16:creationId xmlns:a16="http://schemas.microsoft.com/office/drawing/2014/main" id="{6314DF77-3064-4B3A-AD2D-15082F88AFEB}"/>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6010" name="TextBox 73">
          <a:extLst>
            <a:ext uri="{FF2B5EF4-FFF2-40B4-BE49-F238E27FC236}">
              <a16:creationId xmlns:a16="http://schemas.microsoft.com/office/drawing/2014/main" id="{CD8039F2-2482-459A-A8E4-9085EE1DE3CF}"/>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6011" name="TextBox 73">
          <a:extLst>
            <a:ext uri="{FF2B5EF4-FFF2-40B4-BE49-F238E27FC236}">
              <a16:creationId xmlns:a16="http://schemas.microsoft.com/office/drawing/2014/main" id="{C8979519-5A26-462C-AD6A-0FD7E5736417}"/>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6012" name="TextBox 73">
          <a:extLst>
            <a:ext uri="{FF2B5EF4-FFF2-40B4-BE49-F238E27FC236}">
              <a16:creationId xmlns:a16="http://schemas.microsoft.com/office/drawing/2014/main" id="{B07EE713-4C3B-4056-9B81-A41479DED2F4}"/>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1528</xdr:row>
      <xdr:rowOff>121227</xdr:rowOff>
    </xdr:from>
    <xdr:ext cx="184731" cy="264560"/>
    <xdr:sp macro="" textlink="">
      <xdr:nvSpPr>
        <xdr:cNvPr id="6013" name="TextBox 73">
          <a:extLst>
            <a:ext uri="{FF2B5EF4-FFF2-40B4-BE49-F238E27FC236}">
              <a16:creationId xmlns:a16="http://schemas.microsoft.com/office/drawing/2014/main" id="{4C7A064E-AF33-429F-A6B2-ADF6B9FAD1F4}"/>
            </a:ext>
          </a:extLst>
        </xdr:cNvPr>
        <xdr:cNvSpPr txBox="1"/>
      </xdr:nvSpPr>
      <xdr:spPr>
        <a:xfrm>
          <a:off x="40348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014" name="TextBox 73">
          <a:extLst>
            <a:ext uri="{FF2B5EF4-FFF2-40B4-BE49-F238E27FC236}">
              <a16:creationId xmlns:a16="http://schemas.microsoft.com/office/drawing/2014/main" id="{BAAB3B70-FF8A-438E-A47E-C0A35E533185}"/>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015" name="TextBox 73">
          <a:extLst>
            <a:ext uri="{FF2B5EF4-FFF2-40B4-BE49-F238E27FC236}">
              <a16:creationId xmlns:a16="http://schemas.microsoft.com/office/drawing/2014/main" id="{97343C07-F073-47CA-A905-645467F6AE72}"/>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016" name="TextBox 73">
          <a:extLst>
            <a:ext uri="{FF2B5EF4-FFF2-40B4-BE49-F238E27FC236}">
              <a16:creationId xmlns:a16="http://schemas.microsoft.com/office/drawing/2014/main" id="{8FA62BA2-24E7-4671-9EC1-756284B1BAF1}"/>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017" name="TextBox 73">
          <a:extLst>
            <a:ext uri="{FF2B5EF4-FFF2-40B4-BE49-F238E27FC236}">
              <a16:creationId xmlns:a16="http://schemas.microsoft.com/office/drawing/2014/main" id="{7A8AC7A3-D793-493B-81A6-CB42B8AA1228}"/>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018" name="TextBox 73">
          <a:extLst>
            <a:ext uri="{FF2B5EF4-FFF2-40B4-BE49-F238E27FC236}">
              <a16:creationId xmlns:a16="http://schemas.microsoft.com/office/drawing/2014/main" id="{8E729993-B321-428B-BB13-53CA057A8946}"/>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019" name="TextBox 73">
          <a:extLst>
            <a:ext uri="{FF2B5EF4-FFF2-40B4-BE49-F238E27FC236}">
              <a16:creationId xmlns:a16="http://schemas.microsoft.com/office/drawing/2014/main" id="{E9160319-19CA-452F-81C6-FD62005DE7F4}"/>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020" name="TextBox 73">
          <a:extLst>
            <a:ext uri="{FF2B5EF4-FFF2-40B4-BE49-F238E27FC236}">
              <a16:creationId xmlns:a16="http://schemas.microsoft.com/office/drawing/2014/main" id="{79078775-C579-4971-B2F9-94F6F564B60A}"/>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021" name="TextBox 73">
          <a:extLst>
            <a:ext uri="{FF2B5EF4-FFF2-40B4-BE49-F238E27FC236}">
              <a16:creationId xmlns:a16="http://schemas.microsoft.com/office/drawing/2014/main" id="{11BBBAC8-33D1-48C7-AD7E-ADB2B2D848CB}"/>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6022" name="TextBox 73">
          <a:extLst>
            <a:ext uri="{FF2B5EF4-FFF2-40B4-BE49-F238E27FC236}">
              <a16:creationId xmlns:a16="http://schemas.microsoft.com/office/drawing/2014/main" id="{834EA69D-9AE4-410B-8F7F-A7013F336BFA}"/>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6023" name="TextBox 73">
          <a:extLst>
            <a:ext uri="{FF2B5EF4-FFF2-40B4-BE49-F238E27FC236}">
              <a16:creationId xmlns:a16="http://schemas.microsoft.com/office/drawing/2014/main" id="{170330A8-8B94-4E0E-A243-D1F53DE1BED3}"/>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6024" name="TextBox 73">
          <a:extLst>
            <a:ext uri="{FF2B5EF4-FFF2-40B4-BE49-F238E27FC236}">
              <a16:creationId xmlns:a16="http://schemas.microsoft.com/office/drawing/2014/main" id="{C56640AD-8BA0-46F8-B678-098BEA6A6C72}"/>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6025" name="TextBox 73">
          <a:extLst>
            <a:ext uri="{FF2B5EF4-FFF2-40B4-BE49-F238E27FC236}">
              <a16:creationId xmlns:a16="http://schemas.microsoft.com/office/drawing/2014/main" id="{0E785791-C2CF-4F89-988D-DA01655D6E78}"/>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6026" name="TextBox 73">
          <a:extLst>
            <a:ext uri="{FF2B5EF4-FFF2-40B4-BE49-F238E27FC236}">
              <a16:creationId xmlns:a16="http://schemas.microsoft.com/office/drawing/2014/main" id="{3FBA13DD-008F-4085-AB47-9017EF1C3099}"/>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6027" name="TextBox 73">
          <a:extLst>
            <a:ext uri="{FF2B5EF4-FFF2-40B4-BE49-F238E27FC236}">
              <a16:creationId xmlns:a16="http://schemas.microsoft.com/office/drawing/2014/main" id="{DCBF001E-D443-443D-8C46-D2D57562D4A1}"/>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6028" name="TextBox 73">
          <a:extLst>
            <a:ext uri="{FF2B5EF4-FFF2-40B4-BE49-F238E27FC236}">
              <a16:creationId xmlns:a16="http://schemas.microsoft.com/office/drawing/2014/main" id="{BA1EADAE-A928-4B62-B51B-28BEE147B2F4}"/>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1545</xdr:row>
      <xdr:rowOff>121227</xdr:rowOff>
    </xdr:from>
    <xdr:ext cx="184731" cy="264560"/>
    <xdr:sp macro="" textlink="">
      <xdr:nvSpPr>
        <xdr:cNvPr id="6029" name="TextBox 73">
          <a:extLst>
            <a:ext uri="{FF2B5EF4-FFF2-40B4-BE49-F238E27FC236}">
              <a16:creationId xmlns:a16="http://schemas.microsoft.com/office/drawing/2014/main" id="{48C3F1A0-8744-4C87-8362-2CD4F7A26AD8}"/>
            </a:ext>
          </a:extLst>
        </xdr:cNvPr>
        <xdr:cNvSpPr txBox="1"/>
      </xdr:nvSpPr>
      <xdr:spPr>
        <a:xfrm>
          <a:off x="40348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6030" name="TextBox 73">
          <a:extLst>
            <a:ext uri="{FF2B5EF4-FFF2-40B4-BE49-F238E27FC236}">
              <a16:creationId xmlns:a16="http://schemas.microsoft.com/office/drawing/2014/main" id="{D09E0E3F-EEA8-43D8-9A2F-186DD8C7FC4F}"/>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6031" name="TextBox 73">
          <a:extLst>
            <a:ext uri="{FF2B5EF4-FFF2-40B4-BE49-F238E27FC236}">
              <a16:creationId xmlns:a16="http://schemas.microsoft.com/office/drawing/2014/main" id="{1DA03E01-B1C4-4023-8B9B-7ACDC5F6B31C}"/>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6032" name="TextBox 73">
          <a:extLst>
            <a:ext uri="{FF2B5EF4-FFF2-40B4-BE49-F238E27FC236}">
              <a16:creationId xmlns:a16="http://schemas.microsoft.com/office/drawing/2014/main" id="{6D907D99-24A7-412A-BF7A-5F2B16C2F967}"/>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6033" name="TextBox 73">
          <a:extLst>
            <a:ext uri="{FF2B5EF4-FFF2-40B4-BE49-F238E27FC236}">
              <a16:creationId xmlns:a16="http://schemas.microsoft.com/office/drawing/2014/main" id="{1F33F7C7-3A3A-432B-8089-C0857FFF2DB8}"/>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6034" name="TextBox 73">
          <a:extLst>
            <a:ext uri="{FF2B5EF4-FFF2-40B4-BE49-F238E27FC236}">
              <a16:creationId xmlns:a16="http://schemas.microsoft.com/office/drawing/2014/main" id="{1885AED9-BF42-4DA6-ABA6-BDAE00B5131F}"/>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6035" name="TextBox 73">
          <a:extLst>
            <a:ext uri="{FF2B5EF4-FFF2-40B4-BE49-F238E27FC236}">
              <a16:creationId xmlns:a16="http://schemas.microsoft.com/office/drawing/2014/main" id="{3437F536-A528-4370-96C6-AD0E5EC1D061}"/>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6036" name="TextBox 73">
          <a:extLst>
            <a:ext uri="{FF2B5EF4-FFF2-40B4-BE49-F238E27FC236}">
              <a16:creationId xmlns:a16="http://schemas.microsoft.com/office/drawing/2014/main" id="{FD410A83-19AD-4A01-AFD3-D57FA3FFA999}"/>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1548</xdr:row>
      <xdr:rowOff>0</xdr:rowOff>
    </xdr:from>
    <xdr:ext cx="184731" cy="264560"/>
    <xdr:sp macro="" textlink="">
      <xdr:nvSpPr>
        <xdr:cNvPr id="6037" name="TextBox 73">
          <a:extLst>
            <a:ext uri="{FF2B5EF4-FFF2-40B4-BE49-F238E27FC236}">
              <a16:creationId xmlns:a16="http://schemas.microsoft.com/office/drawing/2014/main" id="{FE08A64D-CCD1-40DB-9F55-31A61DB179F5}"/>
            </a:ext>
          </a:extLst>
        </xdr:cNvPr>
        <xdr:cNvSpPr txBox="1"/>
      </xdr:nvSpPr>
      <xdr:spPr>
        <a:xfrm>
          <a:off x="40348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38" name="TextBox 73">
          <a:extLst>
            <a:ext uri="{FF2B5EF4-FFF2-40B4-BE49-F238E27FC236}">
              <a16:creationId xmlns:a16="http://schemas.microsoft.com/office/drawing/2014/main" id="{07F17741-60E4-4DBF-901C-90508396E81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39" name="TextBox 73">
          <a:extLst>
            <a:ext uri="{FF2B5EF4-FFF2-40B4-BE49-F238E27FC236}">
              <a16:creationId xmlns:a16="http://schemas.microsoft.com/office/drawing/2014/main" id="{C3471107-04CE-4D54-8164-99E313EAE293}"/>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40" name="TextBox 73">
          <a:extLst>
            <a:ext uri="{FF2B5EF4-FFF2-40B4-BE49-F238E27FC236}">
              <a16:creationId xmlns:a16="http://schemas.microsoft.com/office/drawing/2014/main" id="{64BC34BD-515E-4492-B54A-7A99538866EC}"/>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41" name="TextBox 73">
          <a:extLst>
            <a:ext uri="{FF2B5EF4-FFF2-40B4-BE49-F238E27FC236}">
              <a16:creationId xmlns:a16="http://schemas.microsoft.com/office/drawing/2014/main" id="{89CEB552-27E1-449D-B038-312F612AF1A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42" name="TextBox 73">
          <a:extLst>
            <a:ext uri="{FF2B5EF4-FFF2-40B4-BE49-F238E27FC236}">
              <a16:creationId xmlns:a16="http://schemas.microsoft.com/office/drawing/2014/main" id="{C182B9FA-B2B1-4D67-BC0A-B27D5E513B29}"/>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43" name="TextBox 73">
          <a:extLst>
            <a:ext uri="{FF2B5EF4-FFF2-40B4-BE49-F238E27FC236}">
              <a16:creationId xmlns:a16="http://schemas.microsoft.com/office/drawing/2014/main" id="{A36785C3-101B-45CF-B80A-0D2D9FF48D68}"/>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44" name="TextBox 73">
          <a:extLst>
            <a:ext uri="{FF2B5EF4-FFF2-40B4-BE49-F238E27FC236}">
              <a16:creationId xmlns:a16="http://schemas.microsoft.com/office/drawing/2014/main" id="{FECA6E38-40BE-46C8-AB6A-0DC5216D0847}"/>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45" name="TextBox 73">
          <a:extLst>
            <a:ext uri="{FF2B5EF4-FFF2-40B4-BE49-F238E27FC236}">
              <a16:creationId xmlns:a16="http://schemas.microsoft.com/office/drawing/2014/main" id="{A8C63028-90B6-4305-A161-B1F3A2A1FCA4}"/>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6046" name="TextBox 73">
          <a:extLst>
            <a:ext uri="{FF2B5EF4-FFF2-40B4-BE49-F238E27FC236}">
              <a16:creationId xmlns:a16="http://schemas.microsoft.com/office/drawing/2014/main" id="{59AB73C7-63BA-49C0-B1E0-B796E6384238}"/>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6047" name="TextBox 73">
          <a:extLst>
            <a:ext uri="{FF2B5EF4-FFF2-40B4-BE49-F238E27FC236}">
              <a16:creationId xmlns:a16="http://schemas.microsoft.com/office/drawing/2014/main" id="{0BE4FAC4-3230-4B91-AEB3-F19CFAEC250C}"/>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6048" name="TextBox 73">
          <a:extLst>
            <a:ext uri="{FF2B5EF4-FFF2-40B4-BE49-F238E27FC236}">
              <a16:creationId xmlns:a16="http://schemas.microsoft.com/office/drawing/2014/main" id="{2CFA5D59-2A4B-4B3C-856F-867DB0D061B6}"/>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6049" name="TextBox 73">
          <a:extLst>
            <a:ext uri="{FF2B5EF4-FFF2-40B4-BE49-F238E27FC236}">
              <a16:creationId xmlns:a16="http://schemas.microsoft.com/office/drawing/2014/main" id="{613518EC-894B-4ED5-914F-B7B4194649B9}"/>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6050" name="TextBox 73">
          <a:extLst>
            <a:ext uri="{FF2B5EF4-FFF2-40B4-BE49-F238E27FC236}">
              <a16:creationId xmlns:a16="http://schemas.microsoft.com/office/drawing/2014/main" id="{1454D40B-F469-4B14-9A72-D978B7CEAC6A}"/>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6051" name="TextBox 73">
          <a:extLst>
            <a:ext uri="{FF2B5EF4-FFF2-40B4-BE49-F238E27FC236}">
              <a16:creationId xmlns:a16="http://schemas.microsoft.com/office/drawing/2014/main" id="{8C5A4938-1043-4F87-9F72-02BDD4232237}"/>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6052" name="TextBox 73">
          <a:extLst>
            <a:ext uri="{FF2B5EF4-FFF2-40B4-BE49-F238E27FC236}">
              <a16:creationId xmlns:a16="http://schemas.microsoft.com/office/drawing/2014/main" id="{A27AABAB-ACE7-4E03-8358-9A0B65B529C4}"/>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1550</xdr:row>
      <xdr:rowOff>0</xdr:rowOff>
    </xdr:from>
    <xdr:ext cx="184731" cy="264560"/>
    <xdr:sp macro="" textlink="">
      <xdr:nvSpPr>
        <xdr:cNvPr id="6053" name="TextBox 73">
          <a:extLst>
            <a:ext uri="{FF2B5EF4-FFF2-40B4-BE49-F238E27FC236}">
              <a16:creationId xmlns:a16="http://schemas.microsoft.com/office/drawing/2014/main" id="{C5F25FD6-E717-41C3-833A-05F7513882C5}"/>
            </a:ext>
          </a:extLst>
        </xdr:cNvPr>
        <xdr:cNvSpPr txBox="1"/>
      </xdr:nvSpPr>
      <xdr:spPr>
        <a:xfrm>
          <a:off x="40348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6054" name="TextBox 73">
          <a:extLst>
            <a:ext uri="{FF2B5EF4-FFF2-40B4-BE49-F238E27FC236}">
              <a16:creationId xmlns:a16="http://schemas.microsoft.com/office/drawing/2014/main" id="{C5BE1310-9683-4CF4-8EE9-701526AEEB71}"/>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6055" name="TextBox 73">
          <a:extLst>
            <a:ext uri="{FF2B5EF4-FFF2-40B4-BE49-F238E27FC236}">
              <a16:creationId xmlns:a16="http://schemas.microsoft.com/office/drawing/2014/main" id="{3653D483-ED70-4ABD-9BBE-638684F6F0FE}"/>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6056" name="TextBox 73">
          <a:extLst>
            <a:ext uri="{FF2B5EF4-FFF2-40B4-BE49-F238E27FC236}">
              <a16:creationId xmlns:a16="http://schemas.microsoft.com/office/drawing/2014/main" id="{0FBE2029-3975-4BA8-BA56-ABA0444E7725}"/>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6057" name="TextBox 73">
          <a:extLst>
            <a:ext uri="{FF2B5EF4-FFF2-40B4-BE49-F238E27FC236}">
              <a16:creationId xmlns:a16="http://schemas.microsoft.com/office/drawing/2014/main" id="{33399462-380C-4167-B401-1CE973D496E8}"/>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6058" name="TextBox 73">
          <a:extLst>
            <a:ext uri="{FF2B5EF4-FFF2-40B4-BE49-F238E27FC236}">
              <a16:creationId xmlns:a16="http://schemas.microsoft.com/office/drawing/2014/main" id="{CF4D6464-D8A6-4FA9-A857-6822D77B575E}"/>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6059" name="TextBox 73">
          <a:extLst>
            <a:ext uri="{FF2B5EF4-FFF2-40B4-BE49-F238E27FC236}">
              <a16:creationId xmlns:a16="http://schemas.microsoft.com/office/drawing/2014/main" id="{CBD80A4E-7D6F-430F-A01C-6F25E7E81933}"/>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6060" name="TextBox 73">
          <a:extLst>
            <a:ext uri="{FF2B5EF4-FFF2-40B4-BE49-F238E27FC236}">
              <a16:creationId xmlns:a16="http://schemas.microsoft.com/office/drawing/2014/main" id="{25BB78CF-2FE1-489A-8C6A-652846C65AF5}"/>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1557</xdr:row>
      <xdr:rowOff>0</xdr:rowOff>
    </xdr:from>
    <xdr:ext cx="184731" cy="264560"/>
    <xdr:sp macro="" textlink="">
      <xdr:nvSpPr>
        <xdr:cNvPr id="6061" name="TextBox 73">
          <a:extLst>
            <a:ext uri="{FF2B5EF4-FFF2-40B4-BE49-F238E27FC236}">
              <a16:creationId xmlns:a16="http://schemas.microsoft.com/office/drawing/2014/main" id="{9237E2FB-F6A4-450C-B342-F36750BDF01B}"/>
            </a:ext>
          </a:extLst>
        </xdr:cNvPr>
        <xdr:cNvSpPr txBox="1"/>
      </xdr:nvSpPr>
      <xdr:spPr>
        <a:xfrm>
          <a:off x="40348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6062" name="TextBox 73">
          <a:extLst>
            <a:ext uri="{FF2B5EF4-FFF2-40B4-BE49-F238E27FC236}">
              <a16:creationId xmlns:a16="http://schemas.microsoft.com/office/drawing/2014/main" id="{84BCA3CE-045F-4BAB-9904-13F6A799F7F9}"/>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6063" name="TextBox 73">
          <a:extLst>
            <a:ext uri="{FF2B5EF4-FFF2-40B4-BE49-F238E27FC236}">
              <a16:creationId xmlns:a16="http://schemas.microsoft.com/office/drawing/2014/main" id="{B607B946-ECCF-4D7E-8CBB-593FA5A1B5CD}"/>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6064" name="TextBox 73">
          <a:extLst>
            <a:ext uri="{FF2B5EF4-FFF2-40B4-BE49-F238E27FC236}">
              <a16:creationId xmlns:a16="http://schemas.microsoft.com/office/drawing/2014/main" id="{84C1BBB6-2741-4115-A501-4E1F691053D9}"/>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6065" name="TextBox 73">
          <a:extLst>
            <a:ext uri="{FF2B5EF4-FFF2-40B4-BE49-F238E27FC236}">
              <a16:creationId xmlns:a16="http://schemas.microsoft.com/office/drawing/2014/main" id="{2084F2B6-E507-4C6F-8C7E-E508514472DC}"/>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6066" name="TextBox 73">
          <a:extLst>
            <a:ext uri="{FF2B5EF4-FFF2-40B4-BE49-F238E27FC236}">
              <a16:creationId xmlns:a16="http://schemas.microsoft.com/office/drawing/2014/main" id="{F29BCF4C-1FAC-4B66-A599-D3B8A27FCC3D}"/>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6067" name="TextBox 73">
          <a:extLst>
            <a:ext uri="{FF2B5EF4-FFF2-40B4-BE49-F238E27FC236}">
              <a16:creationId xmlns:a16="http://schemas.microsoft.com/office/drawing/2014/main" id="{20FCFFFF-97D2-49FA-AEA3-E08284F93C15}"/>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6068" name="TextBox 73">
          <a:extLst>
            <a:ext uri="{FF2B5EF4-FFF2-40B4-BE49-F238E27FC236}">
              <a16:creationId xmlns:a16="http://schemas.microsoft.com/office/drawing/2014/main" id="{C82B6DC1-D4B9-4463-907E-F1AF4ABFC4F5}"/>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1559</xdr:row>
      <xdr:rowOff>0</xdr:rowOff>
    </xdr:from>
    <xdr:ext cx="184731" cy="264560"/>
    <xdr:sp macro="" textlink="">
      <xdr:nvSpPr>
        <xdr:cNvPr id="6069" name="TextBox 73">
          <a:extLst>
            <a:ext uri="{FF2B5EF4-FFF2-40B4-BE49-F238E27FC236}">
              <a16:creationId xmlns:a16="http://schemas.microsoft.com/office/drawing/2014/main" id="{7108E1A8-0DEF-4CB2-AA86-0822D55D91B4}"/>
            </a:ext>
          </a:extLst>
        </xdr:cNvPr>
        <xdr:cNvSpPr txBox="1"/>
      </xdr:nvSpPr>
      <xdr:spPr>
        <a:xfrm>
          <a:off x="40348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6070" name="TextBox 73">
          <a:extLst>
            <a:ext uri="{FF2B5EF4-FFF2-40B4-BE49-F238E27FC236}">
              <a16:creationId xmlns:a16="http://schemas.microsoft.com/office/drawing/2014/main" id="{4FE7D190-E1DD-488D-95FE-9E500069DACB}"/>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6071" name="TextBox 73">
          <a:extLst>
            <a:ext uri="{FF2B5EF4-FFF2-40B4-BE49-F238E27FC236}">
              <a16:creationId xmlns:a16="http://schemas.microsoft.com/office/drawing/2014/main" id="{134810CD-C171-4DEA-8460-B408D581FA41}"/>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6072" name="TextBox 73">
          <a:extLst>
            <a:ext uri="{FF2B5EF4-FFF2-40B4-BE49-F238E27FC236}">
              <a16:creationId xmlns:a16="http://schemas.microsoft.com/office/drawing/2014/main" id="{5DFF32FE-3C60-4A3D-B163-240E357AC4AC}"/>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6073" name="TextBox 73">
          <a:extLst>
            <a:ext uri="{FF2B5EF4-FFF2-40B4-BE49-F238E27FC236}">
              <a16:creationId xmlns:a16="http://schemas.microsoft.com/office/drawing/2014/main" id="{853C76B0-2C35-483E-8B33-E78D6E43458C}"/>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6074" name="TextBox 73">
          <a:extLst>
            <a:ext uri="{FF2B5EF4-FFF2-40B4-BE49-F238E27FC236}">
              <a16:creationId xmlns:a16="http://schemas.microsoft.com/office/drawing/2014/main" id="{0887AC98-699F-457C-A670-388DA9854707}"/>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6075" name="TextBox 73">
          <a:extLst>
            <a:ext uri="{FF2B5EF4-FFF2-40B4-BE49-F238E27FC236}">
              <a16:creationId xmlns:a16="http://schemas.microsoft.com/office/drawing/2014/main" id="{ADF96866-ECE9-42DC-BB8D-0F204C9435A9}"/>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6076" name="TextBox 73">
          <a:extLst>
            <a:ext uri="{FF2B5EF4-FFF2-40B4-BE49-F238E27FC236}">
              <a16:creationId xmlns:a16="http://schemas.microsoft.com/office/drawing/2014/main" id="{96C77606-580C-4410-9BF3-93B16C71FD07}"/>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1569</xdr:row>
      <xdr:rowOff>0</xdr:rowOff>
    </xdr:from>
    <xdr:ext cx="184731" cy="264560"/>
    <xdr:sp macro="" textlink="">
      <xdr:nvSpPr>
        <xdr:cNvPr id="6077" name="TextBox 73">
          <a:extLst>
            <a:ext uri="{FF2B5EF4-FFF2-40B4-BE49-F238E27FC236}">
              <a16:creationId xmlns:a16="http://schemas.microsoft.com/office/drawing/2014/main" id="{123A70BF-4F1D-4E47-B97B-A0A9D755B0B2}"/>
            </a:ext>
          </a:extLst>
        </xdr:cNvPr>
        <xdr:cNvSpPr txBox="1"/>
      </xdr:nvSpPr>
      <xdr:spPr>
        <a:xfrm>
          <a:off x="40348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078" name="TextBox 73">
          <a:extLst>
            <a:ext uri="{FF2B5EF4-FFF2-40B4-BE49-F238E27FC236}">
              <a16:creationId xmlns:a16="http://schemas.microsoft.com/office/drawing/2014/main" id="{8EF78A81-2A95-4E58-B8EF-405D20B69A59}"/>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079" name="TextBox 73">
          <a:extLst>
            <a:ext uri="{FF2B5EF4-FFF2-40B4-BE49-F238E27FC236}">
              <a16:creationId xmlns:a16="http://schemas.microsoft.com/office/drawing/2014/main" id="{DD75FA4B-9F3A-4E6A-B41B-541C367428DD}"/>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080" name="TextBox 73">
          <a:extLst>
            <a:ext uri="{FF2B5EF4-FFF2-40B4-BE49-F238E27FC236}">
              <a16:creationId xmlns:a16="http://schemas.microsoft.com/office/drawing/2014/main" id="{DE123814-5525-4608-8D2F-6DE04B22D3B1}"/>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081" name="TextBox 73">
          <a:extLst>
            <a:ext uri="{FF2B5EF4-FFF2-40B4-BE49-F238E27FC236}">
              <a16:creationId xmlns:a16="http://schemas.microsoft.com/office/drawing/2014/main" id="{AF4CB1D3-F43F-40AF-ABE4-20EBC85C339B}"/>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082" name="TextBox 73">
          <a:extLst>
            <a:ext uri="{FF2B5EF4-FFF2-40B4-BE49-F238E27FC236}">
              <a16:creationId xmlns:a16="http://schemas.microsoft.com/office/drawing/2014/main" id="{3D6D3166-D331-4A9E-B5BA-44AA69EA0F27}"/>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083" name="TextBox 73">
          <a:extLst>
            <a:ext uri="{FF2B5EF4-FFF2-40B4-BE49-F238E27FC236}">
              <a16:creationId xmlns:a16="http://schemas.microsoft.com/office/drawing/2014/main" id="{6D9F1323-24CA-4F6E-BD9B-71A8B6CFBD85}"/>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084" name="TextBox 73">
          <a:extLst>
            <a:ext uri="{FF2B5EF4-FFF2-40B4-BE49-F238E27FC236}">
              <a16:creationId xmlns:a16="http://schemas.microsoft.com/office/drawing/2014/main" id="{943A4BDF-C03E-46E7-B875-B50DD06755B1}"/>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085" name="TextBox 73">
          <a:extLst>
            <a:ext uri="{FF2B5EF4-FFF2-40B4-BE49-F238E27FC236}">
              <a16:creationId xmlns:a16="http://schemas.microsoft.com/office/drawing/2014/main" id="{C2115F53-DB67-441B-8B0A-E905D0101F3F}"/>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086" name="TextBox 73">
          <a:extLst>
            <a:ext uri="{FF2B5EF4-FFF2-40B4-BE49-F238E27FC236}">
              <a16:creationId xmlns:a16="http://schemas.microsoft.com/office/drawing/2014/main" id="{0BD535BB-3A44-4FFF-84FA-DFB306039A59}"/>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087" name="TextBox 73">
          <a:extLst>
            <a:ext uri="{FF2B5EF4-FFF2-40B4-BE49-F238E27FC236}">
              <a16:creationId xmlns:a16="http://schemas.microsoft.com/office/drawing/2014/main" id="{9407E3E8-5336-41D0-BED5-60CA28B96563}"/>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088" name="TextBox 73">
          <a:extLst>
            <a:ext uri="{FF2B5EF4-FFF2-40B4-BE49-F238E27FC236}">
              <a16:creationId xmlns:a16="http://schemas.microsoft.com/office/drawing/2014/main" id="{2F44B33A-8769-4770-A468-406B7D999F71}"/>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089" name="TextBox 73">
          <a:extLst>
            <a:ext uri="{FF2B5EF4-FFF2-40B4-BE49-F238E27FC236}">
              <a16:creationId xmlns:a16="http://schemas.microsoft.com/office/drawing/2014/main" id="{7A9656A2-9571-4B7F-9C54-A955C3F44BE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090" name="TextBox 73">
          <a:extLst>
            <a:ext uri="{FF2B5EF4-FFF2-40B4-BE49-F238E27FC236}">
              <a16:creationId xmlns:a16="http://schemas.microsoft.com/office/drawing/2014/main" id="{AF17C16E-20D7-40A2-90D5-E5B207C50CC2}"/>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091" name="TextBox 73">
          <a:extLst>
            <a:ext uri="{FF2B5EF4-FFF2-40B4-BE49-F238E27FC236}">
              <a16:creationId xmlns:a16="http://schemas.microsoft.com/office/drawing/2014/main" id="{A86563D2-7DA9-4B01-816E-4D0CE4EC4EDA}"/>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092" name="TextBox 73">
          <a:extLst>
            <a:ext uri="{FF2B5EF4-FFF2-40B4-BE49-F238E27FC236}">
              <a16:creationId xmlns:a16="http://schemas.microsoft.com/office/drawing/2014/main" id="{0B9EF9D2-3E4A-4AC4-ADC6-91AF6FCFF11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093" name="TextBox 73">
          <a:extLst>
            <a:ext uri="{FF2B5EF4-FFF2-40B4-BE49-F238E27FC236}">
              <a16:creationId xmlns:a16="http://schemas.microsoft.com/office/drawing/2014/main" id="{0B92FB05-D46E-4336-950B-EEA65109457D}"/>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94" name="TextBox 73">
          <a:extLst>
            <a:ext uri="{FF2B5EF4-FFF2-40B4-BE49-F238E27FC236}">
              <a16:creationId xmlns:a16="http://schemas.microsoft.com/office/drawing/2014/main" id="{6293D41C-C5EB-4326-8879-F6F2EA350778}"/>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95" name="TextBox 73">
          <a:extLst>
            <a:ext uri="{FF2B5EF4-FFF2-40B4-BE49-F238E27FC236}">
              <a16:creationId xmlns:a16="http://schemas.microsoft.com/office/drawing/2014/main" id="{FE960F4F-5053-426E-A55E-55C2E13A4292}"/>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96" name="TextBox 73">
          <a:extLst>
            <a:ext uri="{FF2B5EF4-FFF2-40B4-BE49-F238E27FC236}">
              <a16:creationId xmlns:a16="http://schemas.microsoft.com/office/drawing/2014/main" id="{34F28C9D-FDFA-424E-81E5-E975A9DCD203}"/>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97" name="TextBox 73">
          <a:extLst>
            <a:ext uri="{FF2B5EF4-FFF2-40B4-BE49-F238E27FC236}">
              <a16:creationId xmlns:a16="http://schemas.microsoft.com/office/drawing/2014/main" id="{D90734FC-4D80-40D8-AD5F-091261BE90B8}"/>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98" name="TextBox 73">
          <a:extLst>
            <a:ext uri="{FF2B5EF4-FFF2-40B4-BE49-F238E27FC236}">
              <a16:creationId xmlns:a16="http://schemas.microsoft.com/office/drawing/2014/main" id="{9B841A72-04DB-4FA7-901A-ECF5B2AD8629}"/>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099" name="TextBox 73">
          <a:extLst>
            <a:ext uri="{FF2B5EF4-FFF2-40B4-BE49-F238E27FC236}">
              <a16:creationId xmlns:a16="http://schemas.microsoft.com/office/drawing/2014/main" id="{EE57CB9A-EDE4-4D4E-B845-8C28B748E385}"/>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100" name="TextBox 73">
          <a:extLst>
            <a:ext uri="{FF2B5EF4-FFF2-40B4-BE49-F238E27FC236}">
              <a16:creationId xmlns:a16="http://schemas.microsoft.com/office/drawing/2014/main" id="{ABEC4A4E-71DF-4FF8-87D4-37FD6B93F6E6}"/>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1564</xdr:row>
      <xdr:rowOff>0</xdr:rowOff>
    </xdr:from>
    <xdr:ext cx="184731" cy="264560"/>
    <xdr:sp macro="" textlink="">
      <xdr:nvSpPr>
        <xdr:cNvPr id="6101" name="TextBox 73">
          <a:extLst>
            <a:ext uri="{FF2B5EF4-FFF2-40B4-BE49-F238E27FC236}">
              <a16:creationId xmlns:a16="http://schemas.microsoft.com/office/drawing/2014/main" id="{A2BA9429-B659-4DDD-AC0A-7D56A2DE7588}"/>
            </a:ext>
          </a:extLst>
        </xdr:cNvPr>
        <xdr:cNvSpPr txBox="1"/>
      </xdr:nvSpPr>
      <xdr:spPr>
        <a:xfrm>
          <a:off x="40348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102" name="TextBox 73">
          <a:extLst>
            <a:ext uri="{FF2B5EF4-FFF2-40B4-BE49-F238E27FC236}">
              <a16:creationId xmlns:a16="http://schemas.microsoft.com/office/drawing/2014/main" id="{9E809349-8A79-41ED-A67B-1B5827CFB222}"/>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103" name="TextBox 73">
          <a:extLst>
            <a:ext uri="{FF2B5EF4-FFF2-40B4-BE49-F238E27FC236}">
              <a16:creationId xmlns:a16="http://schemas.microsoft.com/office/drawing/2014/main" id="{FB74AA48-6DE5-4461-A273-014C61BE5410}"/>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104" name="TextBox 73">
          <a:extLst>
            <a:ext uri="{FF2B5EF4-FFF2-40B4-BE49-F238E27FC236}">
              <a16:creationId xmlns:a16="http://schemas.microsoft.com/office/drawing/2014/main" id="{422307F3-4FAA-4854-8DF5-602D93FB15FA}"/>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105" name="TextBox 73">
          <a:extLst>
            <a:ext uri="{FF2B5EF4-FFF2-40B4-BE49-F238E27FC236}">
              <a16:creationId xmlns:a16="http://schemas.microsoft.com/office/drawing/2014/main" id="{7447926B-97F6-4A74-9EF5-854D62EF41FB}"/>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106" name="TextBox 73">
          <a:extLst>
            <a:ext uri="{FF2B5EF4-FFF2-40B4-BE49-F238E27FC236}">
              <a16:creationId xmlns:a16="http://schemas.microsoft.com/office/drawing/2014/main" id="{288D6FF6-5804-4AF9-A3BC-D772E834D55C}"/>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107" name="TextBox 73">
          <a:extLst>
            <a:ext uri="{FF2B5EF4-FFF2-40B4-BE49-F238E27FC236}">
              <a16:creationId xmlns:a16="http://schemas.microsoft.com/office/drawing/2014/main" id="{CA730529-42C9-4AFF-8242-744180B8B019}"/>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108" name="TextBox 73">
          <a:extLst>
            <a:ext uri="{FF2B5EF4-FFF2-40B4-BE49-F238E27FC236}">
              <a16:creationId xmlns:a16="http://schemas.microsoft.com/office/drawing/2014/main" id="{BFCCF751-E004-4546-AF52-901D11FADE37}"/>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1561</xdr:row>
      <xdr:rowOff>0</xdr:rowOff>
    </xdr:from>
    <xdr:ext cx="184731" cy="264560"/>
    <xdr:sp macro="" textlink="">
      <xdr:nvSpPr>
        <xdr:cNvPr id="6109" name="TextBox 73">
          <a:extLst>
            <a:ext uri="{FF2B5EF4-FFF2-40B4-BE49-F238E27FC236}">
              <a16:creationId xmlns:a16="http://schemas.microsoft.com/office/drawing/2014/main" id="{9C8FB853-62F5-4057-88AB-2550AE32EDA7}"/>
            </a:ext>
          </a:extLst>
        </xdr:cNvPr>
        <xdr:cNvSpPr txBox="1"/>
      </xdr:nvSpPr>
      <xdr:spPr>
        <a:xfrm>
          <a:off x="40348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10" name="TextBox 73">
          <a:extLst>
            <a:ext uri="{FF2B5EF4-FFF2-40B4-BE49-F238E27FC236}">
              <a16:creationId xmlns:a16="http://schemas.microsoft.com/office/drawing/2014/main" id="{B39BA08E-1349-4DF7-98E8-6F59EB8C30BB}"/>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11" name="TextBox 73">
          <a:extLst>
            <a:ext uri="{FF2B5EF4-FFF2-40B4-BE49-F238E27FC236}">
              <a16:creationId xmlns:a16="http://schemas.microsoft.com/office/drawing/2014/main" id="{B3F3FDA4-3DA0-4D4B-96F4-E6C950E674BE}"/>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12" name="TextBox 73">
          <a:extLst>
            <a:ext uri="{FF2B5EF4-FFF2-40B4-BE49-F238E27FC236}">
              <a16:creationId xmlns:a16="http://schemas.microsoft.com/office/drawing/2014/main" id="{D07E2DCF-A542-4D57-AD59-4C69CADA85FC}"/>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13" name="TextBox 73">
          <a:extLst>
            <a:ext uri="{FF2B5EF4-FFF2-40B4-BE49-F238E27FC236}">
              <a16:creationId xmlns:a16="http://schemas.microsoft.com/office/drawing/2014/main" id="{B63607DC-8FA5-42E5-BEDF-A1311D546F69}"/>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14" name="TextBox 73">
          <a:extLst>
            <a:ext uri="{FF2B5EF4-FFF2-40B4-BE49-F238E27FC236}">
              <a16:creationId xmlns:a16="http://schemas.microsoft.com/office/drawing/2014/main" id="{30C4EC04-E840-43C1-AA26-9369148B18C7}"/>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15" name="TextBox 73">
          <a:extLst>
            <a:ext uri="{FF2B5EF4-FFF2-40B4-BE49-F238E27FC236}">
              <a16:creationId xmlns:a16="http://schemas.microsoft.com/office/drawing/2014/main" id="{D0BDC5E4-BCCC-4765-88D9-EF4F2C00153C}"/>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16" name="TextBox 73">
          <a:extLst>
            <a:ext uri="{FF2B5EF4-FFF2-40B4-BE49-F238E27FC236}">
              <a16:creationId xmlns:a16="http://schemas.microsoft.com/office/drawing/2014/main" id="{C2A5FC5A-0A72-496C-BC1A-B7489BC38860}"/>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17" name="TextBox 73">
          <a:extLst>
            <a:ext uri="{FF2B5EF4-FFF2-40B4-BE49-F238E27FC236}">
              <a16:creationId xmlns:a16="http://schemas.microsoft.com/office/drawing/2014/main" id="{DBABFC5F-9A09-4142-A983-5FB1409C5989}"/>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18" name="TextBox 73">
          <a:extLst>
            <a:ext uri="{FF2B5EF4-FFF2-40B4-BE49-F238E27FC236}">
              <a16:creationId xmlns:a16="http://schemas.microsoft.com/office/drawing/2014/main" id="{33157978-1812-43C4-859E-EBCB278B3A6C}"/>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19" name="TextBox 73">
          <a:extLst>
            <a:ext uri="{FF2B5EF4-FFF2-40B4-BE49-F238E27FC236}">
              <a16:creationId xmlns:a16="http://schemas.microsoft.com/office/drawing/2014/main" id="{80C45FF3-00EF-43E4-94A2-CD53DBEBF5C7}"/>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20" name="TextBox 73">
          <a:extLst>
            <a:ext uri="{FF2B5EF4-FFF2-40B4-BE49-F238E27FC236}">
              <a16:creationId xmlns:a16="http://schemas.microsoft.com/office/drawing/2014/main" id="{09117EF7-0BF0-4389-A672-3F6DC3699605}"/>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21" name="TextBox 73">
          <a:extLst>
            <a:ext uri="{FF2B5EF4-FFF2-40B4-BE49-F238E27FC236}">
              <a16:creationId xmlns:a16="http://schemas.microsoft.com/office/drawing/2014/main" id="{8E1E685A-EE17-4020-A9ED-9F6B755B658B}"/>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22" name="TextBox 73">
          <a:extLst>
            <a:ext uri="{FF2B5EF4-FFF2-40B4-BE49-F238E27FC236}">
              <a16:creationId xmlns:a16="http://schemas.microsoft.com/office/drawing/2014/main" id="{0222144B-B345-47D2-846F-0EEFB4B1B1AE}"/>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23" name="TextBox 73">
          <a:extLst>
            <a:ext uri="{FF2B5EF4-FFF2-40B4-BE49-F238E27FC236}">
              <a16:creationId xmlns:a16="http://schemas.microsoft.com/office/drawing/2014/main" id="{421E8C50-46F0-4C81-B337-7169C3E0F108}"/>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24" name="TextBox 73">
          <a:extLst>
            <a:ext uri="{FF2B5EF4-FFF2-40B4-BE49-F238E27FC236}">
              <a16:creationId xmlns:a16="http://schemas.microsoft.com/office/drawing/2014/main" id="{B4FB5569-FFBD-40CC-A923-BD74170C8846}"/>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25" name="TextBox 73">
          <a:extLst>
            <a:ext uri="{FF2B5EF4-FFF2-40B4-BE49-F238E27FC236}">
              <a16:creationId xmlns:a16="http://schemas.microsoft.com/office/drawing/2014/main" id="{D527F85D-49C9-4A74-8FD1-E7517FD19D42}"/>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26" name="TextBox 73">
          <a:extLst>
            <a:ext uri="{FF2B5EF4-FFF2-40B4-BE49-F238E27FC236}">
              <a16:creationId xmlns:a16="http://schemas.microsoft.com/office/drawing/2014/main" id="{D2E5C837-E69F-45C9-B5E5-5F6C73F82175}"/>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27" name="TextBox 73">
          <a:extLst>
            <a:ext uri="{FF2B5EF4-FFF2-40B4-BE49-F238E27FC236}">
              <a16:creationId xmlns:a16="http://schemas.microsoft.com/office/drawing/2014/main" id="{1B68DD1A-F34F-4F0A-8B4F-D3B6902A355B}"/>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28" name="TextBox 73">
          <a:extLst>
            <a:ext uri="{FF2B5EF4-FFF2-40B4-BE49-F238E27FC236}">
              <a16:creationId xmlns:a16="http://schemas.microsoft.com/office/drawing/2014/main" id="{157DF021-6460-4FD2-B42B-EB48C665F233}"/>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29" name="TextBox 73">
          <a:extLst>
            <a:ext uri="{FF2B5EF4-FFF2-40B4-BE49-F238E27FC236}">
              <a16:creationId xmlns:a16="http://schemas.microsoft.com/office/drawing/2014/main" id="{B8CD1BC9-2A3D-44FE-8C75-FF61637C8BF1}"/>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30" name="TextBox 73">
          <a:extLst>
            <a:ext uri="{FF2B5EF4-FFF2-40B4-BE49-F238E27FC236}">
              <a16:creationId xmlns:a16="http://schemas.microsoft.com/office/drawing/2014/main" id="{28BF188A-183F-4028-9D46-FE4CA74600E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31" name="TextBox 73">
          <a:extLst>
            <a:ext uri="{FF2B5EF4-FFF2-40B4-BE49-F238E27FC236}">
              <a16:creationId xmlns:a16="http://schemas.microsoft.com/office/drawing/2014/main" id="{54C581CF-63C4-4B8E-85D7-F031B305A33F}"/>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32" name="TextBox 73">
          <a:extLst>
            <a:ext uri="{FF2B5EF4-FFF2-40B4-BE49-F238E27FC236}">
              <a16:creationId xmlns:a16="http://schemas.microsoft.com/office/drawing/2014/main" id="{23CFC263-4CE4-4764-9F6E-CBE1BBA54369}"/>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33" name="TextBox 73">
          <a:extLst>
            <a:ext uri="{FF2B5EF4-FFF2-40B4-BE49-F238E27FC236}">
              <a16:creationId xmlns:a16="http://schemas.microsoft.com/office/drawing/2014/main" id="{4101E4E9-A981-488C-B886-39E34A31B4A5}"/>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6134" name="TextBox 73">
          <a:extLst>
            <a:ext uri="{FF2B5EF4-FFF2-40B4-BE49-F238E27FC236}">
              <a16:creationId xmlns:a16="http://schemas.microsoft.com/office/drawing/2014/main" id="{AAD611BB-8F0D-4CEC-B844-CAD1B59B3AA5}"/>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6135" name="TextBox 73">
          <a:extLst>
            <a:ext uri="{FF2B5EF4-FFF2-40B4-BE49-F238E27FC236}">
              <a16:creationId xmlns:a16="http://schemas.microsoft.com/office/drawing/2014/main" id="{33E7FCEC-5C17-4CB3-AE66-293A478D1D79}"/>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6136" name="TextBox 73">
          <a:extLst>
            <a:ext uri="{FF2B5EF4-FFF2-40B4-BE49-F238E27FC236}">
              <a16:creationId xmlns:a16="http://schemas.microsoft.com/office/drawing/2014/main" id="{52372451-5AEA-4ADF-A4C9-4CCA08E5ECE0}"/>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6137" name="TextBox 73">
          <a:extLst>
            <a:ext uri="{FF2B5EF4-FFF2-40B4-BE49-F238E27FC236}">
              <a16:creationId xmlns:a16="http://schemas.microsoft.com/office/drawing/2014/main" id="{4160D947-C901-4D6A-ABB3-F78BA6271115}"/>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6138" name="TextBox 73">
          <a:extLst>
            <a:ext uri="{FF2B5EF4-FFF2-40B4-BE49-F238E27FC236}">
              <a16:creationId xmlns:a16="http://schemas.microsoft.com/office/drawing/2014/main" id="{C9C11822-9DB7-45A5-B8CB-38D2AA9E9540}"/>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6139" name="TextBox 73">
          <a:extLst>
            <a:ext uri="{FF2B5EF4-FFF2-40B4-BE49-F238E27FC236}">
              <a16:creationId xmlns:a16="http://schemas.microsoft.com/office/drawing/2014/main" id="{8CA0DBD6-DB4A-4C64-9AE8-F531B2AD9148}"/>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6140" name="TextBox 73">
          <a:extLst>
            <a:ext uri="{FF2B5EF4-FFF2-40B4-BE49-F238E27FC236}">
              <a16:creationId xmlns:a16="http://schemas.microsoft.com/office/drawing/2014/main" id="{1398FCBA-2ECE-45CA-B3C5-54BBB1A80E6C}"/>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112435</xdr:rowOff>
    </xdr:from>
    <xdr:ext cx="184731" cy="264560"/>
    <xdr:sp macro="" textlink="">
      <xdr:nvSpPr>
        <xdr:cNvPr id="6141" name="TextBox 73">
          <a:extLst>
            <a:ext uri="{FF2B5EF4-FFF2-40B4-BE49-F238E27FC236}">
              <a16:creationId xmlns:a16="http://schemas.microsoft.com/office/drawing/2014/main" id="{85F1BD67-B318-4CDA-83CD-3487026B0EB5}"/>
            </a:ext>
          </a:extLst>
        </xdr:cNvPr>
        <xdr:cNvSpPr txBox="1"/>
      </xdr:nvSpPr>
      <xdr:spPr>
        <a:xfrm>
          <a:off x="40348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42" name="TextBox 73">
          <a:extLst>
            <a:ext uri="{FF2B5EF4-FFF2-40B4-BE49-F238E27FC236}">
              <a16:creationId xmlns:a16="http://schemas.microsoft.com/office/drawing/2014/main" id="{0A406DEF-ED59-42FC-A505-FDE16CE828CA}"/>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43" name="TextBox 73">
          <a:extLst>
            <a:ext uri="{FF2B5EF4-FFF2-40B4-BE49-F238E27FC236}">
              <a16:creationId xmlns:a16="http://schemas.microsoft.com/office/drawing/2014/main" id="{A5C90DC5-2C49-495B-82A5-776D4D94FACB}"/>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44" name="TextBox 73">
          <a:extLst>
            <a:ext uri="{FF2B5EF4-FFF2-40B4-BE49-F238E27FC236}">
              <a16:creationId xmlns:a16="http://schemas.microsoft.com/office/drawing/2014/main" id="{8EDD864F-AA7A-4663-B758-A4E364722E85}"/>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45" name="TextBox 73">
          <a:extLst>
            <a:ext uri="{FF2B5EF4-FFF2-40B4-BE49-F238E27FC236}">
              <a16:creationId xmlns:a16="http://schemas.microsoft.com/office/drawing/2014/main" id="{5FC0A8C4-43A8-4E7E-B9BF-B03AB215F3CD}"/>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46" name="TextBox 73">
          <a:extLst>
            <a:ext uri="{FF2B5EF4-FFF2-40B4-BE49-F238E27FC236}">
              <a16:creationId xmlns:a16="http://schemas.microsoft.com/office/drawing/2014/main" id="{C74BB77D-7B13-4132-B40F-C13242E76397}"/>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47" name="TextBox 73">
          <a:extLst>
            <a:ext uri="{FF2B5EF4-FFF2-40B4-BE49-F238E27FC236}">
              <a16:creationId xmlns:a16="http://schemas.microsoft.com/office/drawing/2014/main" id="{AEADC79C-8853-4BB8-872E-640F36B95D38}"/>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48" name="TextBox 73">
          <a:extLst>
            <a:ext uri="{FF2B5EF4-FFF2-40B4-BE49-F238E27FC236}">
              <a16:creationId xmlns:a16="http://schemas.microsoft.com/office/drawing/2014/main" id="{AEC64D83-277F-4C23-9953-08514CA3965D}"/>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1562</xdr:row>
      <xdr:rowOff>0</xdr:rowOff>
    </xdr:from>
    <xdr:ext cx="184731" cy="264560"/>
    <xdr:sp macro="" textlink="">
      <xdr:nvSpPr>
        <xdr:cNvPr id="6149" name="TextBox 73">
          <a:extLst>
            <a:ext uri="{FF2B5EF4-FFF2-40B4-BE49-F238E27FC236}">
              <a16:creationId xmlns:a16="http://schemas.microsoft.com/office/drawing/2014/main" id="{1288D76D-792E-4F8B-8256-8DA20A820B26}"/>
            </a:ext>
          </a:extLst>
        </xdr:cNvPr>
        <xdr:cNvSpPr txBox="1"/>
      </xdr:nvSpPr>
      <xdr:spPr>
        <a:xfrm>
          <a:off x="40348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150" name="TextBox 73">
          <a:extLst>
            <a:ext uri="{FF2B5EF4-FFF2-40B4-BE49-F238E27FC236}">
              <a16:creationId xmlns:a16="http://schemas.microsoft.com/office/drawing/2014/main" id="{6126909D-630A-4129-B060-B9159BC8E01D}"/>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151" name="TextBox 73">
          <a:extLst>
            <a:ext uri="{FF2B5EF4-FFF2-40B4-BE49-F238E27FC236}">
              <a16:creationId xmlns:a16="http://schemas.microsoft.com/office/drawing/2014/main" id="{3A667E33-481C-43BB-956E-99E01F26339D}"/>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152" name="TextBox 73">
          <a:extLst>
            <a:ext uri="{FF2B5EF4-FFF2-40B4-BE49-F238E27FC236}">
              <a16:creationId xmlns:a16="http://schemas.microsoft.com/office/drawing/2014/main" id="{129D9A47-EE40-4B5D-A524-2D376741FAAC}"/>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153" name="TextBox 73">
          <a:extLst>
            <a:ext uri="{FF2B5EF4-FFF2-40B4-BE49-F238E27FC236}">
              <a16:creationId xmlns:a16="http://schemas.microsoft.com/office/drawing/2014/main" id="{D8F9A9BE-085C-4450-810A-8F5AEAAC37F6}"/>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154" name="TextBox 73">
          <a:extLst>
            <a:ext uri="{FF2B5EF4-FFF2-40B4-BE49-F238E27FC236}">
              <a16:creationId xmlns:a16="http://schemas.microsoft.com/office/drawing/2014/main" id="{A59B0527-4A5D-4DF6-A396-25965261FE36}"/>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155" name="TextBox 73">
          <a:extLst>
            <a:ext uri="{FF2B5EF4-FFF2-40B4-BE49-F238E27FC236}">
              <a16:creationId xmlns:a16="http://schemas.microsoft.com/office/drawing/2014/main" id="{A7E92D5A-7266-413F-BCCD-AAC5E16F80C2}"/>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156" name="TextBox 73">
          <a:extLst>
            <a:ext uri="{FF2B5EF4-FFF2-40B4-BE49-F238E27FC236}">
              <a16:creationId xmlns:a16="http://schemas.microsoft.com/office/drawing/2014/main" id="{82B0615F-DD8C-496F-9FFB-A775A429833B}"/>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1539</xdr:row>
      <xdr:rowOff>121227</xdr:rowOff>
    </xdr:from>
    <xdr:ext cx="184731" cy="264560"/>
    <xdr:sp macro="" textlink="">
      <xdr:nvSpPr>
        <xdr:cNvPr id="6157" name="TextBox 73">
          <a:extLst>
            <a:ext uri="{FF2B5EF4-FFF2-40B4-BE49-F238E27FC236}">
              <a16:creationId xmlns:a16="http://schemas.microsoft.com/office/drawing/2014/main" id="{F732DDEB-4CB1-42C9-AB90-9209ACFFF6A1}"/>
            </a:ext>
          </a:extLst>
        </xdr:cNvPr>
        <xdr:cNvSpPr txBox="1"/>
      </xdr:nvSpPr>
      <xdr:spPr>
        <a:xfrm>
          <a:off x="40348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6158" name="TextBox 73">
          <a:extLst>
            <a:ext uri="{FF2B5EF4-FFF2-40B4-BE49-F238E27FC236}">
              <a16:creationId xmlns:a16="http://schemas.microsoft.com/office/drawing/2014/main" id="{598ADAB3-5E51-47FD-85E6-B2A0CA2F3BF0}"/>
            </a:ext>
          </a:extLst>
        </xdr:cNvPr>
        <xdr:cNvSpPr txBox="1"/>
      </xdr:nvSpPr>
      <xdr:spPr>
        <a:xfrm>
          <a:off x="57874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6159" name="TextBox 73">
          <a:extLst>
            <a:ext uri="{FF2B5EF4-FFF2-40B4-BE49-F238E27FC236}">
              <a16:creationId xmlns:a16="http://schemas.microsoft.com/office/drawing/2014/main" id="{197EC9B1-93A3-425A-A261-4F7BF63AF71B}"/>
            </a:ext>
          </a:extLst>
        </xdr:cNvPr>
        <xdr:cNvSpPr txBox="1"/>
      </xdr:nvSpPr>
      <xdr:spPr>
        <a:xfrm>
          <a:off x="57874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6160" name="TextBox 73">
          <a:extLst>
            <a:ext uri="{FF2B5EF4-FFF2-40B4-BE49-F238E27FC236}">
              <a16:creationId xmlns:a16="http://schemas.microsoft.com/office/drawing/2014/main" id="{808765C5-D4CD-4C1F-9705-F2B23F89B868}"/>
            </a:ext>
          </a:extLst>
        </xdr:cNvPr>
        <xdr:cNvSpPr txBox="1"/>
      </xdr:nvSpPr>
      <xdr:spPr>
        <a:xfrm>
          <a:off x="57874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6161" name="TextBox 73">
          <a:extLst>
            <a:ext uri="{FF2B5EF4-FFF2-40B4-BE49-F238E27FC236}">
              <a16:creationId xmlns:a16="http://schemas.microsoft.com/office/drawing/2014/main" id="{5B84202D-2A16-40B8-9FCF-432E99225951}"/>
            </a:ext>
          </a:extLst>
        </xdr:cNvPr>
        <xdr:cNvSpPr txBox="1"/>
      </xdr:nvSpPr>
      <xdr:spPr>
        <a:xfrm>
          <a:off x="57874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6162" name="TextBox 73">
          <a:extLst>
            <a:ext uri="{FF2B5EF4-FFF2-40B4-BE49-F238E27FC236}">
              <a16:creationId xmlns:a16="http://schemas.microsoft.com/office/drawing/2014/main" id="{1BDC3388-CD7D-4F50-8837-2905980A53B5}"/>
            </a:ext>
          </a:extLst>
        </xdr:cNvPr>
        <xdr:cNvSpPr txBox="1"/>
      </xdr:nvSpPr>
      <xdr:spPr>
        <a:xfrm>
          <a:off x="57874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6163" name="TextBox 73">
          <a:extLst>
            <a:ext uri="{FF2B5EF4-FFF2-40B4-BE49-F238E27FC236}">
              <a16:creationId xmlns:a16="http://schemas.microsoft.com/office/drawing/2014/main" id="{06F4E30F-CD59-43AC-A6C4-44B0C0A67F00}"/>
            </a:ext>
          </a:extLst>
        </xdr:cNvPr>
        <xdr:cNvSpPr txBox="1"/>
      </xdr:nvSpPr>
      <xdr:spPr>
        <a:xfrm>
          <a:off x="57874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6164" name="TextBox 73">
          <a:extLst>
            <a:ext uri="{FF2B5EF4-FFF2-40B4-BE49-F238E27FC236}">
              <a16:creationId xmlns:a16="http://schemas.microsoft.com/office/drawing/2014/main" id="{2655FB23-49A1-42E6-95BA-E9453EEB06A6}"/>
            </a:ext>
          </a:extLst>
        </xdr:cNvPr>
        <xdr:cNvSpPr txBox="1"/>
      </xdr:nvSpPr>
      <xdr:spPr>
        <a:xfrm>
          <a:off x="57874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1529</xdr:row>
      <xdr:rowOff>121227</xdr:rowOff>
    </xdr:from>
    <xdr:ext cx="184731" cy="264560"/>
    <xdr:sp macro="" textlink="">
      <xdr:nvSpPr>
        <xdr:cNvPr id="6165" name="TextBox 73">
          <a:extLst>
            <a:ext uri="{FF2B5EF4-FFF2-40B4-BE49-F238E27FC236}">
              <a16:creationId xmlns:a16="http://schemas.microsoft.com/office/drawing/2014/main" id="{435D3ABF-314B-4F9D-A192-FDE687E62493}"/>
            </a:ext>
          </a:extLst>
        </xdr:cNvPr>
        <xdr:cNvSpPr txBox="1"/>
      </xdr:nvSpPr>
      <xdr:spPr>
        <a:xfrm>
          <a:off x="5787403" y="899747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6166" name="TextBox 73">
          <a:extLst>
            <a:ext uri="{FF2B5EF4-FFF2-40B4-BE49-F238E27FC236}">
              <a16:creationId xmlns:a16="http://schemas.microsoft.com/office/drawing/2014/main" id="{4D9DE6B2-103D-4B76-96AC-1FAC8EC44CE5}"/>
            </a:ext>
          </a:extLst>
        </xdr:cNvPr>
        <xdr:cNvSpPr txBox="1"/>
      </xdr:nvSpPr>
      <xdr:spPr>
        <a:xfrm>
          <a:off x="57874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6167" name="TextBox 73">
          <a:extLst>
            <a:ext uri="{FF2B5EF4-FFF2-40B4-BE49-F238E27FC236}">
              <a16:creationId xmlns:a16="http://schemas.microsoft.com/office/drawing/2014/main" id="{E5C8871F-97A6-4DAB-849C-50E0FCB66808}"/>
            </a:ext>
          </a:extLst>
        </xdr:cNvPr>
        <xdr:cNvSpPr txBox="1"/>
      </xdr:nvSpPr>
      <xdr:spPr>
        <a:xfrm>
          <a:off x="57874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6168" name="TextBox 73">
          <a:extLst>
            <a:ext uri="{FF2B5EF4-FFF2-40B4-BE49-F238E27FC236}">
              <a16:creationId xmlns:a16="http://schemas.microsoft.com/office/drawing/2014/main" id="{4E8F8A0C-2F01-4D17-82F5-389703E6A532}"/>
            </a:ext>
          </a:extLst>
        </xdr:cNvPr>
        <xdr:cNvSpPr txBox="1"/>
      </xdr:nvSpPr>
      <xdr:spPr>
        <a:xfrm>
          <a:off x="57874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6169" name="TextBox 73">
          <a:extLst>
            <a:ext uri="{FF2B5EF4-FFF2-40B4-BE49-F238E27FC236}">
              <a16:creationId xmlns:a16="http://schemas.microsoft.com/office/drawing/2014/main" id="{9176EB02-94EC-491A-83C6-FC74D94E304B}"/>
            </a:ext>
          </a:extLst>
        </xdr:cNvPr>
        <xdr:cNvSpPr txBox="1"/>
      </xdr:nvSpPr>
      <xdr:spPr>
        <a:xfrm>
          <a:off x="57874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6170" name="TextBox 73">
          <a:extLst>
            <a:ext uri="{FF2B5EF4-FFF2-40B4-BE49-F238E27FC236}">
              <a16:creationId xmlns:a16="http://schemas.microsoft.com/office/drawing/2014/main" id="{91232931-AECC-4B3E-96FD-183DBB8D5351}"/>
            </a:ext>
          </a:extLst>
        </xdr:cNvPr>
        <xdr:cNvSpPr txBox="1"/>
      </xdr:nvSpPr>
      <xdr:spPr>
        <a:xfrm>
          <a:off x="57874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6171" name="TextBox 73">
          <a:extLst>
            <a:ext uri="{FF2B5EF4-FFF2-40B4-BE49-F238E27FC236}">
              <a16:creationId xmlns:a16="http://schemas.microsoft.com/office/drawing/2014/main" id="{7C5A052D-BA57-474D-92ED-EC0ED0589D81}"/>
            </a:ext>
          </a:extLst>
        </xdr:cNvPr>
        <xdr:cNvSpPr txBox="1"/>
      </xdr:nvSpPr>
      <xdr:spPr>
        <a:xfrm>
          <a:off x="57874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6172" name="TextBox 73">
          <a:extLst>
            <a:ext uri="{FF2B5EF4-FFF2-40B4-BE49-F238E27FC236}">
              <a16:creationId xmlns:a16="http://schemas.microsoft.com/office/drawing/2014/main" id="{207A72D3-B6DD-4678-9C8F-55A0CD316C6A}"/>
            </a:ext>
          </a:extLst>
        </xdr:cNvPr>
        <xdr:cNvSpPr txBox="1"/>
      </xdr:nvSpPr>
      <xdr:spPr>
        <a:xfrm>
          <a:off x="57874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1540</xdr:row>
      <xdr:rowOff>0</xdr:rowOff>
    </xdr:from>
    <xdr:ext cx="184731" cy="264560"/>
    <xdr:sp macro="" textlink="">
      <xdr:nvSpPr>
        <xdr:cNvPr id="6173" name="TextBox 73">
          <a:extLst>
            <a:ext uri="{FF2B5EF4-FFF2-40B4-BE49-F238E27FC236}">
              <a16:creationId xmlns:a16="http://schemas.microsoft.com/office/drawing/2014/main" id="{93048365-81B7-4293-8E35-1D6CC9D926D2}"/>
            </a:ext>
          </a:extLst>
        </xdr:cNvPr>
        <xdr:cNvSpPr txBox="1"/>
      </xdr:nvSpPr>
      <xdr:spPr>
        <a:xfrm>
          <a:off x="5787403" y="90270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6174" name="TextBox 73">
          <a:extLst>
            <a:ext uri="{FF2B5EF4-FFF2-40B4-BE49-F238E27FC236}">
              <a16:creationId xmlns:a16="http://schemas.microsoft.com/office/drawing/2014/main" id="{D7A749D9-4B6B-4569-9501-3C6A10F6441C}"/>
            </a:ext>
          </a:extLst>
        </xdr:cNvPr>
        <xdr:cNvSpPr txBox="1"/>
      </xdr:nvSpPr>
      <xdr:spPr>
        <a:xfrm>
          <a:off x="57874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6175" name="TextBox 73">
          <a:extLst>
            <a:ext uri="{FF2B5EF4-FFF2-40B4-BE49-F238E27FC236}">
              <a16:creationId xmlns:a16="http://schemas.microsoft.com/office/drawing/2014/main" id="{C399E38F-A887-499F-BD2D-61A240F65AA0}"/>
            </a:ext>
          </a:extLst>
        </xdr:cNvPr>
        <xdr:cNvSpPr txBox="1"/>
      </xdr:nvSpPr>
      <xdr:spPr>
        <a:xfrm>
          <a:off x="57874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6176" name="TextBox 73">
          <a:extLst>
            <a:ext uri="{FF2B5EF4-FFF2-40B4-BE49-F238E27FC236}">
              <a16:creationId xmlns:a16="http://schemas.microsoft.com/office/drawing/2014/main" id="{9935E26A-135E-4F1C-934F-EAE79B497065}"/>
            </a:ext>
          </a:extLst>
        </xdr:cNvPr>
        <xdr:cNvSpPr txBox="1"/>
      </xdr:nvSpPr>
      <xdr:spPr>
        <a:xfrm>
          <a:off x="57874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6177" name="TextBox 73">
          <a:extLst>
            <a:ext uri="{FF2B5EF4-FFF2-40B4-BE49-F238E27FC236}">
              <a16:creationId xmlns:a16="http://schemas.microsoft.com/office/drawing/2014/main" id="{DACBD3FF-2BA4-4F92-B681-DABB0EDDE455}"/>
            </a:ext>
          </a:extLst>
        </xdr:cNvPr>
        <xdr:cNvSpPr txBox="1"/>
      </xdr:nvSpPr>
      <xdr:spPr>
        <a:xfrm>
          <a:off x="57874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6178" name="TextBox 73">
          <a:extLst>
            <a:ext uri="{FF2B5EF4-FFF2-40B4-BE49-F238E27FC236}">
              <a16:creationId xmlns:a16="http://schemas.microsoft.com/office/drawing/2014/main" id="{8AB71ACC-5944-48ED-9B99-7DDE66902EE3}"/>
            </a:ext>
          </a:extLst>
        </xdr:cNvPr>
        <xdr:cNvSpPr txBox="1"/>
      </xdr:nvSpPr>
      <xdr:spPr>
        <a:xfrm>
          <a:off x="57874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6179" name="TextBox 73">
          <a:extLst>
            <a:ext uri="{FF2B5EF4-FFF2-40B4-BE49-F238E27FC236}">
              <a16:creationId xmlns:a16="http://schemas.microsoft.com/office/drawing/2014/main" id="{8E5AF699-430C-446B-BC13-DD058732383E}"/>
            </a:ext>
          </a:extLst>
        </xdr:cNvPr>
        <xdr:cNvSpPr txBox="1"/>
      </xdr:nvSpPr>
      <xdr:spPr>
        <a:xfrm>
          <a:off x="57874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6180" name="TextBox 73">
          <a:extLst>
            <a:ext uri="{FF2B5EF4-FFF2-40B4-BE49-F238E27FC236}">
              <a16:creationId xmlns:a16="http://schemas.microsoft.com/office/drawing/2014/main" id="{8915CF12-BE5C-46F7-AABF-1B7361D963D0}"/>
            </a:ext>
          </a:extLst>
        </xdr:cNvPr>
        <xdr:cNvSpPr txBox="1"/>
      </xdr:nvSpPr>
      <xdr:spPr>
        <a:xfrm>
          <a:off x="57874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1546</xdr:row>
      <xdr:rowOff>121227</xdr:rowOff>
    </xdr:from>
    <xdr:ext cx="184731" cy="264560"/>
    <xdr:sp macro="" textlink="">
      <xdr:nvSpPr>
        <xdr:cNvPr id="6181" name="TextBox 73">
          <a:extLst>
            <a:ext uri="{FF2B5EF4-FFF2-40B4-BE49-F238E27FC236}">
              <a16:creationId xmlns:a16="http://schemas.microsoft.com/office/drawing/2014/main" id="{A89047E5-5F11-446E-852A-7EA3C930F771}"/>
            </a:ext>
          </a:extLst>
        </xdr:cNvPr>
        <xdr:cNvSpPr txBox="1"/>
      </xdr:nvSpPr>
      <xdr:spPr>
        <a:xfrm>
          <a:off x="5787403" y="9044437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182" name="TextBox 73">
          <a:extLst>
            <a:ext uri="{FF2B5EF4-FFF2-40B4-BE49-F238E27FC236}">
              <a16:creationId xmlns:a16="http://schemas.microsoft.com/office/drawing/2014/main" id="{C47F685A-5FCC-4F62-94CC-F871BA4AF2D2}"/>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183" name="TextBox 73">
          <a:extLst>
            <a:ext uri="{FF2B5EF4-FFF2-40B4-BE49-F238E27FC236}">
              <a16:creationId xmlns:a16="http://schemas.microsoft.com/office/drawing/2014/main" id="{5BF07A4D-B693-4A16-A22E-F04EFE79093B}"/>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184" name="TextBox 73">
          <a:extLst>
            <a:ext uri="{FF2B5EF4-FFF2-40B4-BE49-F238E27FC236}">
              <a16:creationId xmlns:a16="http://schemas.microsoft.com/office/drawing/2014/main" id="{3CAA8A71-C3B2-49FC-903B-B34403C86D69}"/>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185" name="TextBox 73">
          <a:extLst>
            <a:ext uri="{FF2B5EF4-FFF2-40B4-BE49-F238E27FC236}">
              <a16:creationId xmlns:a16="http://schemas.microsoft.com/office/drawing/2014/main" id="{CC920370-12EF-41C7-8CCE-56219E2E9F8A}"/>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186" name="TextBox 73">
          <a:extLst>
            <a:ext uri="{FF2B5EF4-FFF2-40B4-BE49-F238E27FC236}">
              <a16:creationId xmlns:a16="http://schemas.microsoft.com/office/drawing/2014/main" id="{4608B51B-6C02-4334-BD7A-3E632A39A8C3}"/>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187" name="TextBox 73">
          <a:extLst>
            <a:ext uri="{FF2B5EF4-FFF2-40B4-BE49-F238E27FC236}">
              <a16:creationId xmlns:a16="http://schemas.microsoft.com/office/drawing/2014/main" id="{B46D774E-C97D-445B-9294-47ED7D687F18}"/>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188" name="TextBox 73">
          <a:extLst>
            <a:ext uri="{FF2B5EF4-FFF2-40B4-BE49-F238E27FC236}">
              <a16:creationId xmlns:a16="http://schemas.microsoft.com/office/drawing/2014/main" id="{6EB496FE-8DE3-46AD-9E04-E8CA287BCF91}"/>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189" name="TextBox 73">
          <a:extLst>
            <a:ext uri="{FF2B5EF4-FFF2-40B4-BE49-F238E27FC236}">
              <a16:creationId xmlns:a16="http://schemas.microsoft.com/office/drawing/2014/main" id="{9F38C1C3-DB32-4B4A-B83B-198461718F63}"/>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190" name="TextBox 73">
          <a:extLst>
            <a:ext uri="{FF2B5EF4-FFF2-40B4-BE49-F238E27FC236}">
              <a16:creationId xmlns:a16="http://schemas.microsoft.com/office/drawing/2014/main" id="{E56E7744-EAEA-46DF-ACD5-F0029B0B0C59}"/>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191" name="TextBox 73">
          <a:extLst>
            <a:ext uri="{FF2B5EF4-FFF2-40B4-BE49-F238E27FC236}">
              <a16:creationId xmlns:a16="http://schemas.microsoft.com/office/drawing/2014/main" id="{5A267DF5-5F88-485D-8AA4-D898CC4F8E3F}"/>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192" name="TextBox 73">
          <a:extLst>
            <a:ext uri="{FF2B5EF4-FFF2-40B4-BE49-F238E27FC236}">
              <a16:creationId xmlns:a16="http://schemas.microsoft.com/office/drawing/2014/main" id="{634B1D11-F1CE-4476-A9FB-1008B4152399}"/>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193" name="TextBox 73">
          <a:extLst>
            <a:ext uri="{FF2B5EF4-FFF2-40B4-BE49-F238E27FC236}">
              <a16:creationId xmlns:a16="http://schemas.microsoft.com/office/drawing/2014/main" id="{820E382A-C13D-4C55-868E-B01E9EEEEA6A}"/>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194" name="TextBox 73">
          <a:extLst>
            <a:ext uri="{FF2B5EF4-FFF2-40B4-BE49-F238E27FC236}">
              <a16:creationId xmlns:a16="http://schemas.microsoft.com/office/drawing/2014/main" id="{EE188418-0AD9-43F7-A231-9CA47B36708E}"/>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195" name="TextBox 73">
          <a:extLst>
            <a:ext uri="{FF2B5EF4-FFF2-40B4-BE49-F238E27FC236}">
              <a16:creationId xmlns:a16="http://schemas.microsoft.com/office/drawing/2014/main" id="{79169D54-5183-47FA-BCB1-FED02A7716F2}"/>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196" name="TextBox 73">
          <a:extLst>
            <a:ext uri="{FF2B5EF4-FFF2-40B4-BE49-F238E27FC236}">
              <a16:creationId xmlns:a16="http://schemas.microsoft.com/office/drawing/2014/main" id="{561C86B8-F836-42D6-B366-643BC2333589}"/>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197" name="TextBox 73">
          <a:extLst>
            <a:ext uri="{FF2B5EF4-FFF2-40B4-BE49-F238E27FC236}">
              <a16:creationId xmlns:a16="http://schemas.microsoft.com/office/drawing/2014/main" id="{D5712747-FABC-4900-BC4D-27CC0CC5F13F}"/>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198" name="TextBox 73">
          <a:extLst>
            <a:ext uri="{FF2B5EF4-FFF2-40B4-BE49-F238E27FC236}">
              <a16:creationId xmlns:a16="http://schemas.microsoft.com/office/drawing/2014/main" id="{C7FCE85F-127B-4D5B-9942-EA03BA704CB1}"/>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199" name="TextBox 73">
          <a:extLst>
            <a:ext uri="{FF2B5EF4-FFF2-40B4-BE49-F238E27FC236}">
              <a16:creationId xmlns:a16="http://schemas.microsoft.com/office/drawing/2014/main" id="{A71A3B08-8B21-434B-B900-DA8921EA291B}"/>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200" name="TextBox 73">
          <a:extLst>
            <a:ext uri="{FF2B5EF4-FFF2-40B4-BE49-F238E27FC236}">
              <a16:creationId xmlns:a16="http://schemas.microsoft.com/office/drawing/2014/main" id="{AF6A21BC-F0FB-4906-BB88-2D56C90F8772}"/>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201" name="TextBox 73">
          <a:extLst>
            <a:ext uri="{FF2B5EF4-FFF2-40B4-BE49-F238E27FC236}">
              <a16:creationId xmlns:a16="http://schemas.microsoft.com/office/drawing/2014/main" id="{976914BE-5531-423A-8F17-E54E1E29AAA6}"/>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202" name="TextBox 73">
          <a:extLst>
            <a:ext uri="{FF2B5EF4-FFF2-40B4-BE49-F238E27FC236}">
              <a16:creationId xmlns:a16="http://schemas.microsoft.com/office/drawing/2014/main" id="{C3C576C6-4BEC-4C77-9EFC-F5B372E74918}"/>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203" name="TextBox 73">
          <a:extLst>
            <a:ext uri="{FF2B5EF4-FFF2-40B4-BE49-F238E27FC236}">
              <a16:creationId xmlns:a16="http://schemas.microsoft.com/office/drawing/2014/main" id="{614E186E-5AFF-4173-9E98-4CE5827AD4C6}"/>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204" name="TextBox 73">
          <a:extLst>
            <a:ext uri="{FF2B5EF4-FFF2-40B4-BE49-F238E27FC236}">
              <a16:creationId xmlns:a16="http://schemas.microsoft.com/office/drawing/2014/main" id="{4739565F-06DF-4563-B038-E05AF19EB912}"/>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205" name="TextBox 73">
          <a:extLst>
            <a:ext uri="{FF2B5EF4-FFF2-40B4-BE49-F238E27FC236}">
              <a16:creationId xmlns:a16="http://schemas.microsoft.com/office/drawing/2014/main" id="{8F708CA6-8266-4816-B364-310C929CB56A}"/>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206" name="TextBox 73">
          <a:extLst>
            <a:ext uri="{FF2B5EF4-FFF2-40B4-BE49-F238E27FC236}">
              <a16:creationId xmlns:a16="http://schemas.microsoft.com/office/drawing/2014/main" id="{069602A1-FBCF-4302-AF19-883877CB773B}"/>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207" name="TextBox 73">
          <a:extLst>
            <a:ext uri="{FF2B5EF4-FFF2-40B4-BE49-F238E27FC236}">
              <a16:creationId xmlns:a16="http://schemas.microsoft.com/office/drawing/2014/main" id="{36E96D63-AB0A-407C-B7F6-4F2583A30AFE}"/>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208" name="TextBox 73">
          <a:extLst>
            <a:ext uri="{FF2B5EF4-FFF2-40B4-BE49-F238E27FC236}">
              <a16:creationId xmlns:a16="http://schemas.microsoft.com/office/drawing/2014/main" id="{AC33FADB-B297-4997-A0DA-2B411178B716}"/>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209" name="TextBox 73">
          <a:extLst>
            <a:ext uri="{FF2B5EF4-FFF2-40B4-BE49-F238E27FC236}">
              <a16:creationId xmlns:a16="http://schemas.microsoft.com/office/drawing/2014/main" id="{9ABA23D0-B512-4C2C-A969-8A840100EA2E}"/>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210" name="TextBox 73">
          <a:extLst>
            <a:ext uri="{FF2B5EF4-FFF2-40B4-BE49-F238E27FC236}">
              <a16:creationId xmlns:a16="http://schemas.microsoft.com/office/drawing/2014/main" id="{B425FE97-CF90-4DE1-B611-DF6ADB6262A3}"/>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211" name="TextBox 73">
          <a:extLst>
            <a:ext uri="{FF2B5EF4-FFF2-40B4-BE49-F238E27FC236}">
              <a16:creationId xmlns:a16="http://schemas.microsoft.com/office/drawing/2014/main" id="{4C7E17FF-9F8B-4ED1-920D-5B4DCBEF2C4F}"/>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212" name="TextBox 73">
          <a:extLst>
            <a:ext uri="{FF2B5EF4-FFF2-40B4-BE49-F238E27FC236}">
              <a16:creationId xmlns:a16="http://schemas.microsoft.com/office/drawing/2014/main" id="{F26B8EFD-97A2-4FC6-8E6A-305149AE776C}"/>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213" name="TextBox 73">
          <a:extLst>
            <a:ext uri="{FF2B5EF4-FFF2-40B4-BE49-F238E27FC236}">
              <a16:creationId xmlns:a16="http://schemas.microsoft.com/office/drawing/2014/main" id="{CD1E0DF3-9E34-4F32-805D-B144589C7BA9}"/>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6214" name="TextBox 73">
          <a:extLst>
            <a:ext uri="{FF2B5EF4-FFF2-40B4-BE49-F238E27FC236}">
              <a16:creationId xmlns:a16="http://schemas.microsoft.com/office/drawing/2014/main" id="{121C438C-54A4-4315-AC77-B02B97B378F9}"/>
            </a:ext>
          </a:extLst>
        </xdr:cNvPr>
        <xdr:cNvSpPr txBox="1"/>
      </xdr:nvSpPr>
      <xdr:spPr>
        <a:xfrm>
          <a:off x="57874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6215" name="TextBox 73">
          <a:extLst>
            <a:ext uri="{FF2B5EF4-FFF2-40B4-BE49-F238E27FC236}">
              <a16:creationId xmlns:a16="http://schemas.microsoft.com/office/drawing/2014/main" id="{B890B942-141F-4B4A-85CE-3F4D7334003E}"/>
            </a:ext>
          </a:extLst>
        </xdr:cNvPr>
        <xdr:cNvSpPr txBox="1"/>
      </xdr:nvSpPr>
      <xdr:spPr>
        <a:xfrm>
          <a:off x="57874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6216" name="TextBox 73">
          <a:extLst>
            <a:ext uri="{FF2B5EF4-FFF2-40B4-BE49-F238E27FC236}">
              <a16:creationId xmlns:a16="http://schemas.microsoft.com/office/drawing/2014/main" id="{4A01325D-17DE-45D3-80A5-D4D046A64D15}"/>
            </a:ext>
          </a:extLst>
        </xdr:cNvPr>
        <xdr:cNvSpPr txBox="1"/>
      </xdr:nvSpPr>
      <xdr:spPr>
        <a:xfrm>
          <a:off x="57874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6217" name="TextBox 73">
          <a:extLst>
            <a:ext uri="{FF2B5EF4-FFF2-40B4-BE49-F238E27FC236}">
              <a16:creationId xmlns:a16="http://schemas.microsoft.com/office/drawing/2014/main" id="{F85B1BC5-BED9-4CE0-AEA3-5A9DBE189CA0}"/>
            </a:ext>
          </a:extLst>
        </xdr:cNvPr>
        <xdr:cNvSpPr txBox="1"/>
      </xdr:nvSpPr>
      <xdr:spPr>
        <a:xfrm>
          <a:off x="57874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6218" name="TextBox 73">
          <a:extLst>
            <a:ext uri="{FF2B5EF4-FFF2-40B4-BE49-F238E27FC236}">
              <a16:creationId xmlns:a16="http://schemas.microsoft.com/office/drawing/2014/main" id="{4C9F0E7C-080C-40A6-81E9-05D9B151E3F4}"/>
            </a:ext>
          </a:extLst>
        </xdr:cNvPr>
        <xdr:cNvSpPr txBox="1"/>
      </xdr:nvSpPr>
      <xdr:spPr>
        <a:xfrm>
          <a:off x="57874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6219" name="TextBox 73">
          <a:extLst>
            <a:ext uri="{FF2B5EF4-FFF2-40B4-BE49-F238E27FC236}">
              <a16:creationId xmlns:a16="http://schemas.microsoft.com/office/drawing/2014/main" id="{B4570C65-A609-4828-B890-FD16D9193FF9}"/>
            </a:ext>
          </a:extLst>
        </xdr:cNvPr>
        <xdr:cNvSpPr txBox="1"/>
      </xdr:nvSpPr>
      <xdr:spPr>
        <a:xfrm>
          <a:off x="57874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6220" name="TextBox 73">
          <a:extLst>
            <a:ext uri="{FF2B5EF4-FFF2-40B4-BE49-F238E27FC236}">
              <a16:creationId xmlns:a16="http://schemas.microsoft.com/office/drawing/2014/main" id="{9ED1A150-3523-46C7-8A1A-0A63C3AF74DE}"/>
            </a:ext>
          </a:extLst>
        </xdr:cNvPr>
        <xdr:cNvSpPr txBox="1"/>
      </xdr:nvSpPr>
      <xdr:spPr>
        <a:xfrm>
          <a:off x="57874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121227</xdr:rowOff>
    </xdr:from>
    <xdr:ext cx="184731" cy="264560"/>
    <xdr:sp macro="" textlink="">
      <xdr:nvSpPr>
        <xdr:cNvPr id="6221" name="TextBox 73">
          <a:extLst>
            <a:ext uri="{FF2B5EF4-FFF2-40B4-BE49-F238E27FC236}">
              <a16:creationId xmlns:a16="http://schemas.microsoft.com/office/drawing/2014/main" id="{5A65DF01-F9DB-4C0A-B337-E47A54582060}"/>
            </a:ext>
          </a:extLst>
        </xdr:cNvPr>
        <xdr:cNvSpPr txBox="1"/>
      </xdr:nvSpPr>
      <xdr:spPr>
        <a:xfrm>
          <a:off x="5787403" y="9078442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222" name="TextBox 73">
          <a:extLst>
            <a:ext uri="{FF2B5EF4-FFF2-40B4-BE49-F238E27FC236}">
              <a16:creationId xmlns:a16="http://schemas.microsoft.com/office/drawing/2014/main" id="{E36F0068-51C5-4A58-AC21-A26F12DFB2AC}"/>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223" name="TextBox 73">
          <a:extLst>
            <a:ext uri="{FF2B5EF4-FFF2-40B4-BE49-F238E27FC236}">
              <a16:creationId xmlns:a16="http://schemas.microsoft.com/office/drawing/2014/main" id="{96834559-CBF2-46EC-9FAB-CD1E0A53D118}"/>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224" name="TextBox 73">
          <a:extLst>
            <a:ext uri="{FF2B5EF4-FFF2-40B4-BE49-F238E27FC236}">
              <a16:creationId xmlns:a16="http://schemas.microsoft.com/office/drawing/2014/main" id="{BDFBA5CD-A154-4601-817D-EFB1F71340D8}"/>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225" name="TextBox 73">
          <a:extLst>
            <a:ext uri="{FF2B5EF4-FFF2-40B4-BE49-F238E27FC236}">
              <a16:creationId xmlns:a16="http://schemas.microsoft.com/office/drawing/2014/main" id="{C611C907-C678-41AA-B63D-C07A59F5EA54}"/>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226" name="TextBox 73">
          <a:extLst>
            <a:ext uri="{FF2B5EF4-FFF2-40B4-BE49-F238E27FC236}">
              <a16:creationId xmlns:a16="http://schemas.microsoft.com/office/drawing/2014/main" id="{0F696D76-8ECA-4E33-BF8B-D1AD9966400C}"/>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227" name="TextBox 73">
          <a:extLst>
            <a:ext uri="{FF2B5EF4-FFF2-40B4-BE49-F238E27FC236}">
              <a16:creationId xmlns:a16="http://schemas.microsoft.com/office/drawing/2014/main" id="{72327E9B-9051-4415-97A0-E318094B0033}"/>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228" name="TextBox 73">
          <a:extLst>
            <a:ext uri="{FF2B5EF4-FFF2-40B4-BE49-F238E27FC236}">
              <a16:creationId xmlns:a16="http://schemas.microsoft.com/office/drawing/2014/main" id="{14ACBA30-CAFC-407D-9CC2-DF75B0218380}"/>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229" name="TextBox 73">
          <a:extLst>
            <a:ext uri="{FF2B5EF4-FFF2-40B4-BE49-F238E27FC236}">
              <a16:creationId xmlns:a16="http://schemas.microsoft.com/office/drawing/2014/main" id="{BCE1CD4A-D843-41C2-B6E0-7D3BCF6FC1A3}"/>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30" name="TextBox 73">
          <a:extLst>
            <a:ext uri="{FF2B5EF4-FFF2-40B4-BE49-F238E27FC236}">
              <a16:creationId xmlns:a16="http://schemas.microsoft.com/office/drawing/2014/main" id="{0ABC0236-F80A-4EB9-8E32-D611FFBF0C00}"/>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31" name="TextBox 73">
          <a:extLst>
            <a:ext uri="{FF2B5EF4-FFF2-40B4-BE49-F238E27FC236}">
              <a16:creationId xmlns:a16="http://schemas.microsoft.com/office/drawing/2014/main" id="{8AA7BE66-64B8-43BF-904A-D0847EBCE0DC}"/>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32" name="TextBox 73">
          <a:extLst>
            <a:ext uri="{FF2B5EF4-FFF2-40B4-BE49-F238E27FC236}">
              <a16:creationId xmlns:a16="http://schemas.microsoft.com/office/drawing/2014/main" id="{3EB287E0-E45C-4F80-B4A1-E8F4FE99906D}"/>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33" name="TextBox 73">
          <a:extLst>
            <a:ext uri="{FF2B5EF4-FFF2-40B4-BE49-F238E27FC236}">
              <a16:creationId xmlns:a16="http://schemas.microsoft.com/office/drawing/2014/main" id="{C8F74794-F992-469B-83EC-037DB5F56537}"/>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34" name="TextBox 73">
          <a:extLst>
            <a:ext uri="{FF2B5EF4-FFF2-40B4-BE49-F238E27FC236}">
              <a16:creationId xmlns:a16="http://schemas.microsoft.com/office/drawing/2014/main" id="{043D1DBE-F5B3-4A5A-86F5-582C5C725169}"/>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35" name="TextBox 73">
          <a:extLst>
            <a:ext uri="{FF2B5EF4-FFF2-40B4-BE49-F238E27FC236}">
              <a16:creationId xmlns:a16="http://schemas.microsoft.com/office/drawing/2014/main" id="{36D32620-B998-4CA8-85E5-7131B4904D2E}"/>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36" name="TextBox 73">
          <a:extLst>
            <a:ext uri="{FF2B5EF4-FFF2-40B4-BE49-F238E27FC236}">
              <a16:creationId xmlns:a16="http://schemas.microsoft.com/office/drawing/2014/main" id="{09FA0786-3196-4538-9F16-9C88B8D34654}"/>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37" name="TextBox 73">
          <a:extLst>
            <a:ext uri="{FF2B5EF4-FFF2-40B4-BE49-F238E27FC236}">
              <a16:creationId xmlns:a16="http://schemas.microsoft.com/office/drawing/2014/main" id="{7263A94F-362C-410B-AC83-326B9ACEE54D}"/>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38" name="TextBox 73">
          <a:extLst>
            <a:ext uri="{FF2B5EF4-FFF2-40B4-BE49-F238E27FC236}">
              <a16:creationId xmlns:a16="http://schemas.microsoft.com/office/drawing/2014/main" id="{B949B3D1-97B3-4629-A90C-7424AA917FB4}"/>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39" name="TextBox 73">
          <a:extLst>
            <a:ext uri="{FF2B5EF4-FFF2-40B4-BE49-F238E27FC236}">
              <a16:creationId xmlns:a16="http://schemas.microsoft.com/office/drawing/2014/main" id="{761206DB-73AA-418E-8E34-27EB003E2950}"/>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40" name="TextBox 73">
          <a:extLst>
            <a:ext uri="{FF2B5EF4-FFF2-40B4-BE49-F238E27FC236}">
              <a16:creationId xmlns:a16="http://schemas.microsoft.com/office/drawing/2014/main" id="{3DA0B510-1AFB-40AD-922A-3FC9EB559CE8}"/>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41" name="TextBox 73">
          <a:extLst>
            <a:ext uri="{FF2B5EF4-FFF2-40B4-BE49-F238E27FC236}">
              <a16:creationId xmlns:a16="http://schemas.microsoft.com/office/drawing/2014/main" id="{24EC22DC-D943-4656-9B94-BACCE469D02D}"/>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42" name="TextBox 73">
          <a:extLst>
            <a:ext uri="{FF2B5EF4-FFF2-40B4-BE49-F238E27FC236}">
              <a16:creationId xmlns:a16="http://schemas.microsoft.com/office/drawing/2014/main" id="{063EB5C1-83AE-4915-9108-208E63622BEC}"/>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43" name="TextBox 73">
          <a:extLst>
            <a:ext uri="{FF2B5EF4-FFF2-40B4-BE49-F238E27FC236}">
              <a16:creationId xmlns:a16="http://schemas.microsoft.com/office/drawing/2014/main" id="{F95028BB-A1EC-4260-B134-EEC92BE5588F}"/>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44" name="TextBox 73">
          <a:extLst>
            <a:ext uri="{FF2B5EF4-FFF2-40B4-BE49-F238E27FC236}">
              <a16:creationId xmlns:a16="http://schemas.microsoft.com/office/drawing/2014/main" id="{CBB5F184-1953-45E6-927E-F916B8FCE027}"/>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45" name="TextBox 73">
          <a:extLst>
            <a:ext uri="{FF2B5EF4-FFF2-40B4-BE49-F238E27FC236}">
              <a16:creationId xmlns:a16="http://schemas.microsoft.com/office/drawing/2014/main" id="{303B4494-AEDA-4D0C-9D07-966CD19CA266}"/>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46" name="TextBox 73">
          <a:extLst>
            <a:ext uri="{FF2B5EF4-FFF2-40B4-BE49-F238E27FC236}">
              <a16:creationId xmlns:a16="http://schemas.microsoft.com/office/drawing/2014/main" id="{63062B3E-3C39-4C39-8645-C74BF11E92B2}"/>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47" name="TextBox 73">
          <a:extLst>
            <a:ext uri="{FF2B5EF4-FFF2-40B4-BE49-F238E27FC236}">
              <a16:creationId xmlns:a16="http://schemas.microsoft.com/office/drawing/2014/main" id="{BBE6705A-501C-4117-8FBC-C62A2A6D3271}"/>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48" name="TextBox 73">
          <a:extLst>
            <a:ext uri="{FF2B5EF4-FFF2-40B4-BE49-F238E27FC236}">
              <a16:creationId xmlns:a16="http://schemas.microsoft.com/office/drawing/2014/main" id="{78D44880-1EDD-40EF-9C60-2A76AB677E72}"/>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49" name="TextBox 73">
          <a:extLst>
            <a:ext uri="{FF2B5EF4-FFF2-40B4-BE49-F238E27FC236}">
              <a16:creationId xmlns:a16="http://schemas.microsoft.com/office/drawing/2014/main" id="{367DB465-C6C6-4AB4-8B9C-A0C4F05D3B7E}"/>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50" name="TextBox 73">
          <a:extLst>
            <a:ext uri="{FF2B5EF4-FFF2-40B4-BE49-F238E27FC236}">
              <a16:creationId xmlns:a16="http://schemas.microsoft.com/office/drawing/2014/main" id="{C202C9DF-790A-4CE3-9701-248C495C66B6}"/>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51" name="TextBox 73">
          <a:extLst>
            <a:ext uri="{FF2B5EF4-FFF2-40B4-BE49-F238E27FC236}">
              <a16:creationId xmlns:a16="http://schemas.microsoft.com/office/drawing/2014/main" id="{D4EAC4EE-EE56-4ADD-A71B-66288844FD07}"/>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52" name="TextBox 73">
          <a:extLst>
            <a:ext uri="{FF2B5EF4-FFF2-40B4-BE49-F238E27FC236}">
              <a16:creationId xmlns:a16="http://schemas.microsoft.com/office/drawing/2014/main" id="{BEA61323-C8A9-4BD5-A154-2D13DA578AA4}"/>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53" name="TextBox 73">
          <a:extLst>
            <a:ext uri="{FF2B5EF4-FFF2-40B4-BE49-F238E27FC236}">
              <a16:creationId xmlns:a16="http://schemas.microsoft.com/office/drawing/2014/main" id="{A15B09DC-98A2-49EB-9E4F-67EE8040BA1C}"/>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54" name="TextBox 73">
          <a:extLst>
            <a:ext uri="{FF2B5EF4-FFF2-40B4-BE49-F238E27FC236}">
              <a16:creationId xmlns:a16="http://schemas.microsoft.com/office/drawing/2014/main" id="{3F5FF455-0FF3-4386-8F54-C386DFD7490B}"/>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55" name="TextBox 73">
          <a:extLst>
            <a:ext uri="{FF2B5EF4-FFF2-40B4-BE49-F238E27FC236}">
              <a16:creationId xmlns:a16="http://schemas.microsoft.com/office/drawing/2014/main" id="{D36F34BB-01DD-4472-BFF9-C0030FC56F93}"/>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56" name="TextBox 73">
          <a:extLst>
            <a:ext uri="{FF2B5EF4-FFF2-40B4-BE49-F238E27FC236}">
              <a16:creationId xmlns:a16="http://schemas.microsoft.com/office/drawing/2014/main" id="{52162105-C7AF-4D85-BEEF-19E213B39D1C}"/>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57" name="TextBox 73">
          <a:extLst>
            <a:ext uri="{FF2B5EF4-FFF2-40B4-BE49-F238E27FC236}">
              <a16:creationId xmlns:a16="http://schemas.microsoft.com/office/drawing/2014/main" id="{131D871F-D103-41E6-BE1E-BEBC5DBAA4D9}"/>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58" name="TextBox 73">
          <a:extLst>
            <a:ext uri="{FF2B5EF4-FFF2-40B4-BE49-F238E27FC236}">
              <a16:creationId xmlns:a16="http://schemas.microsoft.com/office/drawing/2014/main" id="{CC2B1FF4-CBDD-4897-95A6-203C31E30880}"/>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59" name="TextBox 73">
          <a:extLst>
            <a:ext uri="{FF2B5EF4-FFF2-40B4-BE49-F238E27FC236}">
              <a16:creationId xmlns:a16="http://schemas.microsoft.com/office/drawing/2014/main" id="{C35A7B59-27E5-4F1F-99C1-D993F845F2B5}"/>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60" name="TextBox 73">
          <a:extLst>
            <a:ext uri="{FF2B5EF4-FFF2-40B4-BE49-F238E27FC236}">
              <a16:creationId xmlns:a16="http://schemas.microsoft.com/office/drawing/2014/main" id="{58F44772-3B16-4BA5-8A11-03B6437E84B4}"/>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261" name="TextBox 73">
          <a:extLst>
            <a:ext uri="{FF2B5EF4-FFF2-40B4-BE49-F238E27FC236}">
              <a16:creationId xmlns:a16="http://schemas.microsoft.com/office/drawing/2014/main" id="{4219AB87-30C8-4457-8C36-F0F0160BA05E}"/>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62" name="TextBox 73">
          <a:extLst>
            <a:ext uri="{FF2B5EF4-FFF2-40B4-BE49-F238E27FC236}">
              <a16:creationId xmlns:a16="http://schemas.microsoft.com/office/drawing/2014/main" id="{D146BDE1-52CC-4DC1-963B-EB209DA1970D}"/>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63" name="TextBox 73">
          <a:extLst>
            <a:ext uri="{FF2B5EF4-FFF2-40B4-BE49-F238E27FC236}">
              <a16:creationId xmlns:a16="http://schemas.microsoft.com/office/drawing/2014/main" id="{A2782325-094B-4649-AA81-D59461D154A9}"/>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64" name="TextBox 73">
          <a:extLst>
            <a:ext uri="{FF2B5EF4-FFF2-40B4-BE49-F238E27FC236}">
              <a16:creationId xmlns:a16="http://schemas.microsoft.com/office/drawing/2014/main" id="{6423B549-DD0E-4B3E-ACC7-962AF4ACAB35}"/>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65" name="TextBox 73">
          <a:extLst>
            <a:ext uri="{FF2B5EF4-FFF2-40B4-BE49-F238E27FC236}">
              <a16:creationId xmlns:a16="http://schemas.microsoft.com/office/drawing/2014/main" id="{FBF79303-9514-4E07-92EF-8C66226D8836}"/>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66" name="TextBox 73">
          <a:extLst>
            <a:ext uri="{FF2B5EF4-FFF2-40B4-BE49-F238E27FC236}">
              <a16:creationId xmlns:a16="http://schemas.microsoft.com/office/drawing/2014/main" id="{96162C9F-ABD2-4322-AAD7-970BBDEC010C}"/>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67" name="TextBox 73">
          <a:extLst>
            <a:ext uri="{FF2B5EF4-FFF2-40B4-BE49-F238E27FC236}">
              <a16:creationId xmlns:a16="http://schemas.microsoft.com/office/drawing/2014/main" id="{6435033D-5F2A-44AB-9746-50A8C6CF12CF}"/>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68" name="TextBox 73">
          <a:extLst>
            <a:ext uri="{FF2B5EF4-FFF2-40B4-BE49-F238E27FC236}">
              <a16:creationId xmlns:a16="http://schemas.microsoft.com/office/drawing/2014/main" id="{C8EF46C9-6ACC-48C8-B2F0-B98C587D069A}"/>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69" name="TextBox 73">
          <a:extLst>
            <a:ext uri="{FF2B5EF4-FFF2-40B4-BE49-F238E27FC236}">
              <a16:creationId xmlns:a16="http://schemas.microsoft.com/office/drawing/2014/main" id="{5FF5C63E-AFD8-42F7-AE43-FE5E63538F47}"/>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70" name="TextBox 73">
          <a:extLst>
            <a:ext uri="{FF2B5EF4-FFF2-40B4-BE49-F238E27FC236}">
              <a16:creationId xmlns:a16="http://schemas.microsoft.com/office/drawing/2014/main" id="{1BF73B42-2718-403A-8228-110C14808AE1}"/>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71" name="TextBox 73">
          <a:extLst>
            <a:ext uri="{FF2B5EF4-FFF2-40B4-BE49-F238E27FC236}">
              <a16:creationId xmlns:a16="http://schemas.microsoft.com/office/drawing/2014/main" id="{CD722448-8FC3-4E40-970F-940261CE2C0E}"/>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72" name="TextBox 73">
          <a:extLst>
            <a:ext uri="{FF2B5EF4-FFF2-40B4-BE49-F238E27FC236}">
              <a16:creationId xmlns:a16="http://schemas.microsoft.com/office/drawing/2014/main" id="{8B782C0A-5835-414D-9F6C-EA502D897C30}"/>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73" name="TextBox 73">
          <a:extLst>
            <a:ext uri="{FF2B5EF4-FFF2-40B4-BE49-F238E27FC236}">
              <a16:creationId xmlns:a16="http://schemas.microsoft.com/office/drawing/2014/main" id="{68502CAF-12E9-45E2-9F53-1C1F3428976C}"/>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74" name="TextBox 73">
          <a:extLst>
            <a:ext uri="{FF2B5EF4-FFF2-40B4-BE49-F238E27FC236}">
              <a16:creationId xmlns:a16="http://schemas.microsoft.com/office/drawing/2014/main" id="{990E24AC-6DFE-4CCA-A3C8-12B96ECC4455}"/>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75" name="TextBox 73">
          <a:extLst>
            <a:ext uri="{FF2B5EF4-FFF2-40B4-BE49-F238E27FC236}">
              <a16:creationId xmlns:a16="http://schemas.microsoft.com/office/drawing/2014/main" id="{ACF51321-DF0E-4271-B47B-2625053193C9}"/>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76" name="TextBox 73">
          <a:extLst>
            <a:ext uri="{FF2B5EF4-FFF2-40B4-BE49-F238E27FC236}">
              <a16:creationId xmlns:a16="http://schemas.microsoft.com/office/drawing/2014/main" id="{F3F48C64-58D5-437C-9A5A-594798281231}"/>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77" name="TextBox 73">
          <a:extLst>
            <a:ext uri="{FF2B5EF4-FFF2-40B4-BE49-F238E27FC236}">
              <a16:creationId xmlns:a16="http://schemas.microsoft.com/office/drawing/2014/main" id="{E11F0A7E-7A43-4B20-AC31-C29B4D44BA28}"/>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78" name="TextBox 73">
          <a:extLst>
            <a:ext uri="{FF2B5EF4-FFF2-40B4-BE49-F238E27FC236}">
              <a16:creationId xmlns:a16="http://schemas.microsoft.com/office/drawing/2014/main" id="{A3B07F86-A6C4-4B57-B60C-AFA0538476F4}"/>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79" name="TextBox 73">
          <a:extLst>
            <a:ext uri="{FF2B5EF4-FFF2-40B4-BE49-F238E27FC236}">
              <a16:creationId xmlns:a16="http://schemas.microsoft.com/office/drawing/2014/main" id="{4A22089D-D8A7-4BAA-B390-093FCDD4296E}"/>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80" name="TextBox 73">
          <a:extLst>
            <a:ext uri="{FF2B5EF4-FFF2-40B4-BE49-F238E27FC236}">
              <a16:creationId xmlns:a16="http://schemas.microsoft.com/office/drawing/2014/main" id="{E72FA4E4-6106-45EF-8040-2A6668A9E5D1}"/>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81" name="TextBox 73">
          <a:extLst>
            <a:ext uri="{FF2B5EF4-FFF2-40B4-BE49-F238E27FC236}">
              <a16:creationId xmlns:a16="http://schemas.microsoft.com/office/drawing/2014/main" id="{DE0C6ED8-6C2F-494A-998C-51F99AC095B9}"/>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82" name="TextBox 73">
          <a:extLst>
            <a:ext uri="{FF2B5EF4-FFF2-40B4-BE49-F238E27FC236}">
              <a16:creationId xmlns:a16="http://schemas.microsoft.com/office/drawing/2014/main" id="{49D964F1-F2C6-40AB-953E-F764B207843E}"/>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83" name="TextBox 73">
          <a:extLst>
            <a:ext uri="{FF2B5EF4-FFF2-40B4-BE49-F238E27FC236}">
              <a16:creationId xmlns:a16="http://schemas.microsoft.com/office/drawing/2014/main" id="{F9F4F560-2923-4B36-B01C-A341885C72CE}"/>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84" name="TextBox 73">
          <a:extLst>
            <a:ext uri="{FF2B5EF4-FFF2-40B4-BE49-F238E27FC236}">
              <a16:creationId xmlns:a16="http://schemas.microsoft.com/office/drawing/2014/main" id="{E2358444-1A77-4E3E-AD3E-FC7260BB1049}"/>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155058</xdr:rowOff>
    </xdr:from>
    <xdr:ext cx="184731" cy="264560"/>
    <xdr:sp macro="" textlink="">
      <xdr:nvSpPr>
        <xdr:cNvPr id="6285" name="TextBox 73">
          <a:extLst>
            <a:ext uri="{FF2B5EF4-FFF2-40B4-BE49-F238E27FC236}">
              <a16:creationId xmlns:a16="http://schemas.microsoft.com/office/drawing/2014/main" id="{8E94AECF-0379-4664-A916-4D8292AB013B}"/>
            </a:ext>
          </a:extLst>
        </xdr:cNvPr>
        <xdr:cNvSpPr txBox="1"/>
      </xdr:nvSpPr>
      <xdr:spPr>
        <a:xfrm>
          <a:off x="5787403" y="9086876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86" name="TextBox 73">
          <a:extLst>
            <a:ext uri="{FF2B5EF4-FFF2-40B4-BE49-F238E27FC236}">
              <a16:creationId xmlns:a16="http://schemas.microsoft.com/office/drawing/2014/main" id="{DF273F57-35A5-409A-8604-1F6E34980B29}"/>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87" name="TextBox 73">
          <a:extLst>
            <a:ext uri="{FF2B5EF4-FFF2-40B4-BE49-F238E27FC236}">
              <a16:creationId xmlns:a16="http://schemas.microsoft.com/office/drawing/2014/main" id="{E0BFC9EB-7A2D-4FF7-BD85-FAD19CA0BC56}"/>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88" name="TextBox 73">
          <a:extLst>
            <a:ext uri="{FF2B5EF4-FFF2-40B4-BE49-F238E27FC236}">
              <a16:creationId xmlns:a16="http://schemas.microsoft.com/office/drawing/2014/main" id="{C83A629D-C1B3-4A71-8BAE-21E84675B535}"/>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89" name="TextBox 73">
          <a:extLst>
            <a:ext uri="{FF2B5EF4-FFF2-40B4-BE49-F238E27FC236}">
              <a16:creationId xmlns:a16="http://schemas.microsoft.com/office/drawing/2014/main" id="{456776BA-1CDC-4D93-8945-683F176D8004}"/>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90" name="TextBox 73">
          <a:extLst>
            <a:ext uri="{FF2B5EF4-FFF2-40B4-BE49-F238E27FC236}">
              <a16:creationId xmlns:a16="http://schemas.microsoft.com/office/drawing/2014/main" id="{47BAAC7D-D772-4C4B-B3AF-C2E7FA3F7757}"/>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91" name="TextBox 73">
          <a:extLst>
            <a:ext uri="{FF2B5EF4-FFF2-40B4-BE49-F238E27FC236}">
              <a16:creationId xmlns:a16="http://schemas.microsoft.com/office/drawing/2014/main" id="{3A7A1062-88C7-4F67-9798-1ED2AD1DC680}"/>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92" name="TextBox 73">
          <a:extLst>
            <a:ext uri="{FF2B5EF4-FFF2-40B4-BE49-F238E27FC236}">
              <a16:creationId xmlns:a16="http://schemas.microsoft.com/office/drawing/2014/main" id="{0CA3C261-033E-4F6F-AC64-1ED8BCAD5845}"/>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93" name="TextBox 73">
          <a:extLst>
            <a:ext uri="{FF2B5EF4-FFF2-40B4-BE49-F238E27FC236}">
              <a16:creationId xmlns:a16="http://schemas.microsoft.com/office/drawing/2014/main" id="{1F400BA7-4A88-4139-BAD2-4F9DB5C8AD5E}"/>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94" name="TextBox 73">
          <a:extLst>
            <a:ext uri="{FF2B5EF4-FFF2-40B4-BE49-F238E27FC236}">
              <a16:creationId xmlns:a16="http://schemas.microsoft.com/office/drawing/2014/main" id="{163E5A2D-F4DA-46BD-A46D-593A9C8C29DC}"/>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95" name="TextBox 73">
          <a:extLst>
            <a:ext uri="{FF2B5EF4-FFF2-40B4-BE49-F238E27FC236}">
              <a16:creationId xmlns:a16="http://schemas.microsoft.com/office/drawing/2014/main" id="{BF2A2F92-A9BE-4EAD-AC0F-BA9E3EF21C9E}"/>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96" name="TextBox 73">
          <a:extLst>
            <a:ext uri="{FF2B5EF4-FFF2-40B4-BE49-F238E27FC236}">
              <a16:creationId xmlns:a16="http://schemas.microsoft.com/office/drawing/2014/main" id="{B0547788-4037-4834-86CD-8031A2110942}"/>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97" name="TextBox 73">
          <a:extLst>
            <a:ext uri="{FF2B5EF4-FFF2-40B4-BE49-F238E27FC236}">
              <a16:creationId xmlns:a16="http://schemas.microsoft.com/office/drawing/2014/main" id="{1B9291AD-9833-46D9-AE92-B7D244647F74}"/>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98" name="TextBox 73">
          <a:extLst>
            <a:ext uri="{FF2B5EF4-FFF2-40B4-BE49-F238E27FC236}">
              <a16:creationId xmlns:a16="http://schemas.microsoft.com/office/drawing/2014/main" id="{545C117D-84F1-4B37-94ED-BA833DF2AE6C}"/>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299" name="TextBox 73">
          <a:extLst>
            <a:ext uri="{FF2B5EF4-FFF2-40B4-BE49-F238E27FC236}">
              <a16:creationId xmlns:a16="http://schemas.microsoft.com/office/drawing/2014/main" id="{07137F02-637D-4284-9CA5-385E9FD3E0D6}"/>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00" name="TextBox 73">
          <a:extLst>
            <a:ext uri="{FF2B5EF4-FFF2-40B4-BE49-F238E27FC236}">
              <a16:creationId xmlns:a16="http://schemas.microsoft.com/office/drawing/2014/main" id="{39B144D6-BDC1-4A4D-8F85-9DFCE5185523}"/>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01" name="TextBox 73">
          <a:extLst>
            <a:ext uri="{FF2B5EF4-FFF2-40B4-BE49-F238E27FC236}">
              <a16:creationId xmlns:a16="http://schemas.microsoft.com/office/drawing/2014/main" id="{AE19D961-8FF0-46C4-BB8A-A5A61F385495}"/>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6302" name="TextBox 73">
          <a:extLst>
            <a:ext uri="{FF2B5EF4-FFF2-40B4-BE49-F238E27FC236}">
              <a16:creationId xmlns:a16="http://schemas.microsoft.com/office/drawing/2014/main" id="{45DFE6E1-6102-433D-A145-D77CF19D2F48}"/>
            </a:ext>
          </a:extLst>
        </xdr:cNvPr>
        <xdr:cNvSpPr txBox="1"/>
      </xdr:nvSpPr>
      <xdr:spPr>
        <a:xfrm>
          <a:off x="57874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6303" name="TextBox 73">
          <a:extLst>
            <a:ext uri="{FF2B5EF4-FFF2-40B4-BE49-F238E27FC236}">
              <a16:creationId xmlns:a16="http://schemas.microsoft.com/office/drawing/2014/main" id="{3324705B-D8D9-47E1-94CD-C9697B1A8AF0}"/>
            </a:ext>
          </a:extLst>
        </xdr:cNvPr>
        <xdr:cNvSpPr txBox="1"/>
      </xdr:nvSpPr>
      <xdr:spPr>
        <a:xfrm>
          <a:off x="57874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6304" name="TextBox 73">
          <a:extLst>
            <a:ext uri="{FF2B5EF4-FFF2-40B4-BE49-F238E27FC236}">
              <a16:creationId xmlns:a16="http://schemas.microsoft.com/office/drawing/2014/main" id="{9F385E63-9279-4EAF-9BB3-6709BF29A539}"/>
            </a:ext>
          </a:extLst>
        </xdr:cNvPr>
        <xdr:cNvSpPr txBox="1"/>
      </xdr:nvSpPr>
      <xdr:spPr>
        <a:xfrm>
          <a:off x="57874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6305" name="TextBox 73">
          <a:extLst>
            <a:ext uri="{FF2B5EF4-FFF2-40B4-BE49-F238E27FC236}">
              <a16:creationId xmlns:a16="http://schemas.microsoft.com/office/drawing/2014/main" id="{E19FB4CA-69BB-47D0-9EB0-E507B43032BA}"/>
            </a:ext>
          </a:extLst>
        </xdr:cNvPr>
        <xdr:cNvSpPr txBox="1"/>
      </xdr:nvSpPr>
      <xdr:spPr>
        <a:xfrm>
          <a:off x="57874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6306" name="TextBox 73">
          <a:extLst>
            <a:ext uri="{FF2B5EF4-FFF2-40B4-BE49-F238E27FC236}">
              <a16:creationId xmlns:a16="http://schemas.microsoft.com/office/drawing/2014/main" id="{3BA576FF-E00A-4B24-9930-37CCCFC046D8}"/>
            </a:ext>
          </a:extLst>
        </xdr:cNvPr>
        <xdr:cNvSpPr txBox="1"/>
      </xdr:nvSpPr>
      <xdr:spPr>
        <a:xfrm>
          <a:off x="57874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6307" name="TextBox 73">
          <a:extLst>
            <a:ext uri="{FF2B5EF4-FFF2-40B4-BE49-F238E27FC236}">
              <a16:creationId xmlns:a16="http://schemas.microsoft.com/office/drawing/2014/main" id="{B02CACAC-96EA-4E47-8213-D762F7C661E6}"/>
            </a:ext>
          </a:extLst>
        </xdr:cNvPr>
        <xdr:cNvSpPr txBox="1"/>
      </xdr:nvSpPr>
      <xdr:spPr>
        <a:xfrm>
          <a:off x="57874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6308" name="TextBox 73">
          <a:extLst>
            <a:ext uri="{FF2B5EF4-FFF2-40B4-BE49-F238E27FC236}">
              <a16:creationId xmlns:a16="http://schemas.microsoft.com/office/drawing/2014/main" id="{C3C3B757-F1B5-4F4C-9072-BE494C8D3DC3}"/>
            </a:ext>
          </a:extLst>
        </xdr:cNvPr>
        <xdr:cNvSpPr txBox="1"/>
      </xdr:nvSpPr>
      <xdr:spPr>
        <a:xfrm>
          <a:off x="57874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1528</xdr:row>
      <xdr:rowOff>121227</xdr:rowOff>
    </xdr:from>
    <xdr:ext cx="184731" cy="264560"/>
    <xdr:sp macro="" textlink="">
      <xdr:nvSpPr>
        <xdr:cNvPr id="6309" name="TextBox 73">
          <a:extLst>
            <a:ext uri="{FF2B5EF4-FFF2-40B4-BE49-F238E27FC236}">
              <a16:creationId xmlns:a16="http://schemas.microsoft.com/office/drawing/2014/main" id="{12C6222C-191B-4310-AD20-956CEFB55FAD}"/>
            </a:ext>
          </a:extLst>
        </xdr:cNvPr>
        <xdr:cNvSpPr txBox="1"/>
      </xdr:nvSpPr>
      <xdr:spPr>
        <a:xfrm>
          <a:off x="5787403" y="8995860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310" name="TextBox 73">
          <a:extLst>
            <a:ext uri="{FF2B5EF4-FFF2-40B4-BE49-F238E27FC236}">
              <a16:creationId xmlns:a16="http://schemas.microsoft.com/office/drawing/2014/main" id="{54E6C3C5-8B7D-486B-A10E-959C893177E5}"/>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311" name="TextBox 73">
          <a:extLst>
            <a:ext uri="{FF2B5EF4-FFF2-40B4-BE49-F238E27FC236}">
              <a16:creationId xmlns:a16="http://schemas.microsoft.com/office/drawing/2014/main" id="{264E0CB0-D96C-440B-B028-8D9B623C84AE}"/>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312" name="TextBox 73">
          <a:extLst>
            <a:ext uri="{FF2B5EF4-FFF2-40B4-BE49-F238E27FC236}">
              <a16:creationId xmlns:a16="http://schemas.microsoft.com/office/drawing/2014/main" id="{AABC5C98-46BF-403A-9525-39D7C6C751D6}"/>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313" name="TextBox 73">
          <a:extLst>
            <a:ext uri="{FF2B5EF4-FFF2-40B4-BE49-F238E27FC236}">
              <a16:creationId xmlns:a16="http://schemas.microsoft.com/office/drawing/2014/main" id="{8DFAE859-CE7A-40C4-BEA8-3AB130E52DAF}"/>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314" name="TextBox 73">
          <a:extLst>
            <a:ext uri="{FF2B5EF4-FFF2-40B4-BE49-F238E27FC236}">
              <a16:creationId xmlns:a16="http://schemas.microsoft.com/office/drawing/2014/main" id="{E6D34BEB-60F5-463F-8CBB-3AC381BAB602}"/>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315" name="TextBox 73">
          <a:extLst>
            <a:ext uri="{FF2B5EF4-FFF2-40B4-BE49-F238E27FC236}">
              <a16:creationId xmlns:a16="http://schemas.microsoft.com/office/drawing/2014/main" id="{BB579521-5B75-497A-B08F-5CC3D69553D9}"/>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316" name="TextBox 73">
          <a:extLst>
            <a:ext uri="{FF2B5EF4-FFF2-40B4-BE49-F238E27FC236}">
              <a16:creationId xmlns:a16="http://schemas.microsoft.com/office/drawing/2014/main" id="{4508B752-BA2C-47E7-82BB-50514A9B4BDB}"/>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317" name="TextBox 73">
          <a:extLst>
            <a:ext uri="{FF2B5EF4-FFF2-40B4-BE49-F238E27FC236}">
              <a16:creationId xmlns:a16="http://schemas.microsoft.com/office/drawing/2014/main" id="{698844F0-F56F-42FC-BD20-4F5EB349A0A9}"/>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6318" name="TextBox 73">
          <a:extLst>
            <a:ext uri="{FF2B5EF4-FFF2-40B4-BE49-F238E27FC236}">
              <a16:creationId xmlns:a16="http://schemas.microsoft.com/office/drawing/2014/main" id="{382FAE7C-F90F-4972-90E2-55AA1A7CF26E}"/>
            </a:ext>
          </a:extLst>
        </xdr:cNvPr>
        <xdr:cNvSpPr txBox="1"/>
      </xdr:nvSpPr>
      <xdr:spPr>
        <a:xfrm>
          <a:off x="57874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6319" name="TextBox 73">
          <a:extLst>
            <a:ext uri="{FF2B5EF4-FFF2-40B4-BE49-F238E27FC236}">
              <a16:creationId xmlns:a16="http://schemas.microsoft.com/office/drawing/2014/main" id="{7BF5C1CA-B4FE-4DCE-8897-1A22D9B0DB49}"/>
            </a:ext>
          </a:extLst>
        </xdr:cNvPr>
        <xdr:cNvSpPr txBox="1"/>
      </xdr:nvSpPr>
      <xdr:spPr>
        <a:xfrm>
          <a:off x="57874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6320" name="TextBox 73">
          <a:extLst>
            <a:ext uri="{FF2B5EF4-FFF2-40B4-BE49-F238E27FC236}">
              <a16:creationId xmlns:a16="http://schemas.microsoft.com/office/drawing/2014/main" id="{8994802C-2D41-4AB4-815E-7E12CE2BA07E}"/>
            </a:ext>
          </a:extLst>
        </xdr:cNvPr>
        <xdr:cNvSpPr txBox="1"/>
      </xdr:nvSpPr>
      <xdr:spPr>
        <a:xfrm>
          <a:off x="57874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6321" name="TextBox 73">
          <a:extLst>
            <a:ext uri="{FF2B5EF4-FFF2-40B4-BE49-F238E27FC236}">
              <a16:creationId xmlns:a16="http://schemas.microsoft.com/office/drawing/2014/main" id="{73EEA647-93C0-4667-9EB2-64945E8FE11E}"/>
            </a:ext>
          </a:extLst>
        </xdr:cNvPr>
        <xdr:cNvSpPr txBox="1"/>
      </xdr:nvSpPr>
      <xdr:spPr>
        <a:xfrm>
          <a:off x="57874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6322" name="TextBox 73">
          <a:extLst>
            <a:ext uri="{FF2B5EF4-FFF2-40B4-BE49-F238E27FC236}">
              <a16:creationId xmlns:a16="http://schemas.microsoft.com/office/drawing/2014/main" id="{2D6CBE5A-EDA9-4899-A0AF-18484E32F0C5}"/>
            </a:ext>
          </a:extLst>
        </xdr:cNvPr>
        <xdr:cNvSpPr txBox="1"/>
      </xdr:nvSpPr>
      <xdr:spPr>
        <a:xfrm>
          <a:off x="57874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6323" name="TextBox 73">
          <a:extLst>
            <a:ext uri="{FF2B5EF4-FFF2-40B4-BE49-F238E27FC236}">
              <a16:creationId xmlns:a16="http://schemas.microsoft.com/office/drawing/2014/main" id="{BCFB0CC6-84B2-47D7-B599-135620A0EE5B}"/>
            </a:ext>
          </a:extLst>
        </xdr:cNvPr>
        <xdr:cNvSpPr txBox="1"/>
      </xdr:nvSpPr>
      <xdr:spPr>
        <a:xfrm>
          <a:off x="57874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6324" name="TextBox 73">
          <a:extLst>
            <a:ext uri="{FF2B5EF4-FFF2-40B4-BE49-F238E27FC236}">
              <a16:creationId xmlns:a16="http://schemas.microsoft.com/office/drawing/2014/main" id="{AB5A3C9B-5561-46B5-90DE-CAEF6536412F}"/>
            </a:ext>
          </a:extLst>
        </xdr:cNvPr>
        <xdr:cNvSpPr txBox="1"/>
      </xdr:nvSpPr>
      <xdr:spPr>
        <a:xfrm>
          <a:off x="57874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1545</xdr:row>
      <xdr:rowOff>121227</xdr:rowOff>
    </xdr:from>
    <xdr:ext cx="184731" cy="264560"/>
    <xdr:sp macro="" textlink="">
      <xdr:nvSpPr>
        <xdr:cNvPr id="6325" name="TextBox 73">
          <a:extLst>
            <a:ext uri="{FF2B5EF4-FFF2-40B4-BE49-F238E27FC236}">
              <a16:creationId xmlns:a16="http://schemas.microsoft.com/office/drawing/2014/main" id="{17F95805-AC49-429F-8EEE-4FBE5CFFA34D}"/>
            </a:ext>
          </a:extLst>
        </xdr:cNvPr>
        <xdr:cNvSpPr txBox="1"/>
      </xdr:nvSpPr>
      <xdr:spPr>
        <a:xfrm>
          <a:off x="5787403" y="904281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326" name="TextBox 73">
          <a:extLst>
            <a:ext uri="{FF2B5EF4-FFF2-40B4-BE49-F238E27FC236}">
              <a16:creationId xmlns:a16="http://schemas.microsoft.com/office/drawing/2014/main" id="{BE6706D2-ED19-4FE3-8397-4398085EDB35}"/>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327" name="TextBox 73">
          <a:extLst>
            <a:ext uri="{FF2B5EF4-FFF2-40B4-BE49-F238E27FC236}">
              <a16:creationId xmlns:a16="http://schemas.microsoft.com/office/drawing/2014/main" id="{ACDC078A-58F9-467B-A7A5-933C7B05C1BF}"/>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328" name="TextBox 73">
          <a:extLst>
            <a:ext uri="{FF2B5EF4-FFF2-40B4-BE49-F238E27FC236}">
              <a16:creationId xmlns:a16="http://schemas.microsoft.com/office/drawing/2014/main" id="{208E0FE1-7F9C-4CF6-8846-A775F5E57003}"/>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329" name="TextBox 73">
          <a:extLst>
            <a:ext uri="{FF2B5EF4-FFF2-40B4-BE49-F238E27FC236}">
              <a16:creationId xmlns:a16="http://schemas.microsoft.com/office/drawing/2014/main" id="{D8E0A7AC-5DE6-4FF3-9F98-9646BB5D141C}"/>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330" name="TextBox 73">
          <a:extLst>
            <a:ext uri="{FF2B5EF4-FFF2-40B4-BE49-F238E27FC236}">
              <a16:creationId xmlns:a16="http://schemas.microsoft.com/office/drawing/2014/main" id="{992DE759-11DE-4679-BA00-4479EC52C440}"/>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331" name="TextBox 73">
          <a:extLst>
            <a:ext uri="{FF2B5EF4-FFF2-40B4-BE49-F238E27FC236}">
              <a16:creationId xmlns:a16="http://schemas.microsoft.com/office/drawing/2014/main" id="{8808CEBF-53AF-4E1D-9601-E24F8C060A3B}"/>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332" name="TextBox 73">
          <a:extLst>
            <a:ext uri="{FF2B5EF4-FFF2-40B4-BE49-F238E27FC236}">
              <a16:creationId xmlns:a16="http://schemas.microsoft.com/office/drawing/2014/main" id="{4A4B63EC-1C4E-488B-B8D5-CF48FC6AAFEB}"/>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1548</xdr:row>
      <xdr:rowOff>0</xdr:rowOff>
    </xdr:from>
    <xdr:ext cx="184731" cy="264560"/>
    <xdr:sp macro="" textlink="">
      <xdr:nvSpPr>
        <xdr:cNvPr id="6333" name="TextBox 73">
          <a:extLst>
            <a:ext uri="{FF2B5EF4-FFF2-40B4-BE49-F238E27FC236}">
              <a16:creationId xmlns:a16="http://schemas.microsoft.com/office/drawing/2014/main" id="{2A8F032F-441B-4319-8D9E-6C3E1CA0546D}"/>
            </a:ext>
          </a:extLst>
        </xdr:cNvPr>
        <xdr:cNvSpPr txBox="1"/>
      </xdr:nvSpPr>
      <xdr:spPr>
        <a:xfrm>
          <a:off x="5787403" y="90497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34" name="TextBox 73">
          <a:extLst>
            <a:ext uri="{FF2B5EF4-FFF2-40B4-BE49-F238E27FC236}">
              <a16:creationId xmlns:a16="http://schemas.microsoft.com/office/drawing/2014/main" id="{F281B88D-DFE4-4459-820A-21F2F240254E}"/>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35" name="TextBox 73">
          <a:extLst>
            <a:ext uri="{FF2B5EF4-FFF2-40B4-BE49-F238E27FC236}">
              <a16:creationId xmlns:a16="http://schemas.microsoft.com/office/drawing/2014/main" id="{8853A03D-6DBD-4DD9-A1A7-E1768D898790}"/>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36" name="TextBox 73">
          <a:extLst>
            <a:ext uri="{FF2B5EF4-FFF2-40B4-BE49-F238E27FC236}">
              <a16:creationId xmlns:a16="http://schemas.microsoft.com/office/drawing/2014/main" id="{FBD3DA6B-8C51-4559-A41A-D994133C403D}"/>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37" name="TextBox 73">
          <a:extLst>
            <a:ext uri="{FF2B5EF4-FFF2-40B4-BE49-F238E27FC236}">
              <a16:creationId xmlns:a16="http://schemas.microsoft.com/office/drawing/2014/main" id="{2DC33DBC-3EE9-4F0E-B973-C992476C61DC}"/>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38" name="TextBox 73">
          <a:extLst>
            <a:ext uri="{FF2B5EF4-FFF2-40B4-BE49-F238E27FC236}">
              <a16:creationId xmlns:a16="http://schemas.microsoft.com/office/drawing/2014/main" id="{55151593-2A6E-4372-975E-E27EA4EAC31E}"/>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39" name="TextBox 73">
          <a:extLst>
            <a:ext uri="{FF2B5EF4-FFF2-40B4-BE49-F238E27FC236}">
              <a16:creationId xmlns:a16="http://schemas.microsoft.com/office/drawing/2014/main" id="{06C759AF-FD84-4C2C-9C00-B3A50B86EDD4}"/>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40" name="TextBox 73">
          <a:extLst>
            <a:ext uri="{FF2B5EF4-FFF2-40B4-BE49-F238E27FC236}">
              <a16:creationId xmlns:a16="http://schemas.microsoft.com/office/drawing/2014/main" id="{758A814A-8133-440F-B188-822F02157A51}"/>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41" name="TextBox 73">
          <a:extLst>
            <a:ext uri="{FF2B5EF4-FFF2-40B4-BE49-F238E27FC236}">
              <a16:creationId xmlns:a16="http://schemas.microsoft.com/office/drawing/2014/main" id="{C221B7D9-25DD-42C9-90C3-47F775B4D501}"/>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342" name="TextBox 73">
          <a:extLst>
            <a:ext uri="{FF2B5EF4-FFF2-40B4-BE49-F238E27FC236}">
              <a16:creationId xmlns:a16="http://schemas.microsoft.com/office/drawing/2014/main" id="{3D2E3992-0AA2-45FD-8B82-F62A71EBF2D0}"/>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343" name="TextBox 73">
          <a:extLst>
            <a:ext uri="{FF2B5EF4-FFF2-40B4-BE49-F238E27FC236}">
              <a16:creationId xmlns:a16="http://schemas.microsoft.com/office/drawing/2014/main" id="{E6A33A05-217E-47E4-8587-E348F149CE2D}"/>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344" name="TextBox 73">
          <a:extLst>
            <a:ext uri="{FF2B5EF4-FFF2-40B4-BE49-F238E27FC236}">
              <a16:creationId xmlns:a16="http://schemas.microsoft.com/office/drawing/2014/main" id="{F5518824-B7EC-4BF7-A637-1FAB290B50A4}"/>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345" name="TextBox 73">
          <a:extLst>
            <a:ext uri="{FF2B5EF4-FFF2-40B4-BE49-F238E27FC236}">
              <a16:creationId xmlns:a16="http://schemas.microsoft.com/office/drawing/2014/main" id="{5FCE750C-0C11-46C5-9227-D9CB275A2870}"/>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346" name="TextBox 73">
          <a:extLst>
            <a:ext uri="{FF2B5EF4-FFF2-40B4-BE49-F238E27FC236}">
              <a16:creationId xmlns:a16="http://schemas.microsoft.com/office/drawing/2014/main" id="{DE5B8D2E-B5A5-49B1-BC86-0756000FC5DF}"/>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347" name="TextBox 73">
          <a:extLst>
            <a:ext uri="{FF2B5EF4-FFF2-40B4-BE49-F238E27FC236}">
              <a16:creationId xmlns:a16="http://schemas.microsoft.com/office/drawing/2014/main" id="{B6B50B41-F2CE-4299-BDA6-4547A4A9C391}"/>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348" name="TextBox 73">
          <a:extLst>
            <a:ext uri="{FF2B5EF4-FFF2-40B4-BE49-F238E27FC236}">
              <a16:creationId xmlns:a16="http://schemas.microsoft.com/office/drawing/2014/main" id="{C244BAB5-39ED-4C3A-909A-F244932AFD13}"/>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1550</xdr:row>
      <xdr:rowOff>0</xdr:rowOff>
    </xdr:from>
    <xdr:ext cx="184731" cy="264560"/>
    <xdr:sp macro="" textlink="">
      <xdr:nvSpPr>
        <xdr:cNvPr id="6349" name="TextBox 73">
          <a:extLst>
            <a:ext uri="{FF2B5EF4-FFF2-40B4-BE49-F238E27FC236}">
              <a16:creationId xmlns:a16="http://schemas.microsoft.com/office/drawing/2014/main" id="{DC02B718-A481-42D2-A8AF-2B54592C1553}"/>
            </a:ext>
          </a:extLst>
        </xdr:cNvPr>
        <xdr:cNvSpPr txBox="1"/>
      </xdr:nvSpPr>
      <xdr:spPr>
        <a:xfrm>
          <a:off x="5787403" y="90561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350" name="TextBox 73">
          <a:extLst>
            <a:ext uri="{FF2B5EF4-FFF2-40B4-BE49-F238E27FC236}">
              <a16:creationId xmlns:a16="http://schemas.microsoft.com/office/drawing/2014/main" id="{35A4F703-6794-436C-B63D-0D37108C3A8F}"/>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351" name="TextBox 73">
          <a:extLst>
            <a:ext uri="{FF2B5EF4-FFF2-40B4-BE49-F238E27FC236}">
              <a16:creationId xmlns:a16="http://schemas.microsoft.com/office/drawing/2014/main" id="{B84B21A9-F01D-4A77-A303-1406DFD46B7E}"/>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352" name="TextBox 73">
          <a:extLst>
            <a:ext uri="{FF2B5EF4-FFF2-40B4-BE49-F238E27FC236}">
              <a16:creationId xmlns:a16="http://schemas.microsoft.com/office/drawing/2014/main" id="{52F187B1-7BED-4418-A606-C61B768B47A3}"/>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353" name="TextBox 73">
          <a:extLst>
            <a:ext uri="{FF2B5EF4-FFF2-40B4-BE49-F238E27FC236}">
              <a16:creationId xmlns:a16="http://schemas.microsoft.com/office/drawing/2014/main" id="{0CB90017-CC77-4053-92D3-E9221740A971}"/>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354" name="TextBox 73">
          <a:extLst>
            <a:ext uri="{FF2B5EF4-FFF2-40B4-BE49-F238E27FC236}">
              <a16:creationId xmlns:a16="http://schemas.microsoft.com/office/drawing/2014/main" id="{2B96C089-6193-471E-BFC8-9BC21CEAA00D}"/>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355" name="TextBox 73">
          <a:extLst>
            <a:ext uri="{FF2B5EF4-FFF2-40B4-BE49-F238E27FC236}">
              <a16:creationId xmlns:a16="http://schemas.microsoft.com/office/drawing/2014/main" id="{A84F954E-4885-40CB-860B-4522A5998C1C}"/>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356" name="TextBox 73">
          <a:extLst>
            <a:ext uri="{FF2B5EF4-FFF2-40B4-BE49-F238E27FC236}">
              <a16:creationId xmlns:a16="http://schemas.microsoft.com/office/drawing/2014/main" id="{1BCEBCAD-0D69-4E97-9EB5-C19329A5446C}"/>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1557</xdr:row>
      <xdr:rowOff>0</xdr:rowOff>
    </xdr:from>
    <xdr:ext cx="184731" cy="264560"/>
    <xdr:sp macro="" textlink="">
      <xdr:nvSpPr>
        <xdr:cNvPr id="6357" name="TextBox 73">
          <a:extLst>
            <a:ext uri="{FF2B5EF4-FFF2-40B4-BE49-F238E27FC236}">
              <a16:creationId xmlns:a16="http://schemas.microsoft.com/office/drawing/2014/main" id="{8C71B04F-844F-4B32-B025-E33EBEAA21DA}"/>
            </a:ext>
          </a:extLst>
        </xdr:cNvPr>
        <xdr:cNvSpPr txBox="1"/>
      </xdr:nvSpPr>
      <xdr:spPr>
        <a:xfrm>
          <a:off x="5787403" y="9073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6358" name="TextBox 73">
          <a:extLst>
            <a:ext uri="{FF2B5EF4-FFF2-40B4-BE49-F238E27FC236}">
              <a16:creationId xmlns:a16="http://schemas.microsoft.com/office/drawing/2014/main" id="{93D847FB-1E83-4DD8-BFC0-04DF5366F7B0}"/>
            </a:ext>
          </a:extLst>
        </xdr:cNvPr>
        <xdr:cNvSpPr txBox="1"/>
      </xdr:nvSpPr>
      <xdr:spPr>
        <a:xfrm>
          <a:off x="57874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6359" name="TextBox 73">
          <a:extLst>
            <a:ext uri="{FF2B5EF4-FFF2-40B4-BE49-F238E27FC236}">
              <a16:creationId xmlns:a16="http://schemas.microsoft.com/office/drawing/2014/main" id="{697675EE-25CB-4462-99FA-67E98AF51DAD}"/>
            </a:ext>
          </a:extLst>
        </xdr:cNvPr>
        <xdr:cNvSpPr txBox="1"/>
      </xdr:nvSpPr>
      <xdr:spPr>
        <a:xfrm>
          <a:off x="57874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6360" name="TextBox 73">
          <a:extLst>
            <a:ext uri="{FF2B5EF4-FFF2-40B4-BE49-F238E27FC236}">
              <a16:creationId xmlns:a16="http://schemas.microsoft.com/office/drawing/2014/main" id="{CE539F6F-407A-4CC4-9553-66816B8CF3E7}"/>
            </a:ext>
          </a:extLst>
        </xdr:cNvPr>
        <xdr:cNvSpPr txBox="1"/>
      </xdr:nvSpPr>
      <xdr:spPr>
        <a:xfrm>
          <a:off x="57874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6361" name="TextBox 73">
          <a:extLst>
            <a:ext uri="{FF2B5EF4-FFF2-40B4-BE49-F238E27FC236}">
              <a16:creationId xmlns:a16="http://schemas.microsoft.com/office/drawing/2014/main" id="{34DA76AA-107C-4647-B2A3-255522DDB1AC}"/>
            </a:ext>
          </a:extLst>
        </xdr:cNvPr>
        <xdr:cNvSpPr txBox="1"/>
      </xdr:nvSpPr>
      <xdr:spPr>
        <a:xfrm>
          <a:off x="57874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6362" name="TextBox 73">
          <a:extLst>
            <a:ext uri="{FF2B5EF4-FFF2-40B4-BE49-F238E27FC236}">
              <a16:creationId xmlns:a16="http://schemas.microsoft.com/office/drawing/2014/main" id="{944FA338-6644-424F-92B4-3E7F5C4AD001}"/>
            </a:ext>
          </a:extLst>
        </xdr:cNvPr>
        <xdr:cNvSpPr txBox="1"/>
      </xdr:nvSpPr>
      <xdr:spPr>
        <a:xfrm>
          <a:off x="57874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6363" name="TextBox 73">
          <a:extLst>
            <a:ext uri="{FF2B5EF4-FFF2-40B4-BE49-F238E27FC236}">
              <a16:creationId xmlns:a16="http://schemas.microsoft.com/office/drawing/2014/main" id="{DB3B2F08-FEAF-4DCC-836A-8E3D7592ADF6}"/>
            </a:ext>
          </a:extLst>
        </xdr:cNvPr>
        <xdr:cNvSpPr txBox="1"/>
      </xdr:nvSpPr>
      <xdr:spPr>
        <a:xfrm>
          <a:off x="57874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6364" name="TextBox 73">
          <a:extLst>
            <a:ext uri="{FF2B5EF4-FFF2-40B4-BE49-F238E27FC236}">
              <a16:creationId xmlns:a16="http://schemas.microsoft.com/office/drawing/2014/main" id="{B23948F0-9F1C-49EE-A575-BBA9C1A1D043}"/>
            </a:ext>
          </a:extLst>
        </xdr:cNvPr>
        <xdr:cNvSpPr txBox="1"/>
      </xdr:nvSpPr>
      <xdr:spPr>
        <a:xfrm>
          <a:off x="57874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1559</xdr:row>
      <xdr:rowOff>0</xdr:rowOff>
    </xdr:from>
    <xdr:ext cx="184731" cy="264560"/>
    <xdr:sp macro="" textlink="">
      <xdr:nvSpPr>
        <xdr:cNvPr id="6365" name="TextBox 73">
          <a:extLst>
            <a:ext uri="{FF2B5EF4-FFF2-40B4-BE49-F238E27FC236}">
              <a16:creationId xmlns:a16="http://schemas.microsoft.com/office/drawing/2014/main" id="{4AB70489-5029-46D1-9A54-153D029C71EA}"/>
            </a:ext>
          </a:extLst>
        </xdr:cNvPr>
        <xdr:cNvSpPr txBox="1"/>
      </xdr:nvSpPr>
      <xdr:spPr>
        <a:xfrm>
          <a:off x="5787403" y="907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366" name="TextBox 73">
          <a:extLst>
            <a:ext uri="{FF2B5EF4-FFF2-40B4-BE49-F238E27FC236}">
              <a16:creationId xmlns:a16="http://schemas.microsoft.com/office/drawing/2014/main" id="{B28834C0-B8BF-491A-8FAB-310A02EBD6AE}"/>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367" name="TextBox 73">
          <a:extLst>
            <a:ext uri="{FF2B5EF4-FFF2-40B4-BE49-F238E27FC236}">
              <a16:creationId xmlns:a16="http://schemas.microsoft.com/office/drawing/2014/main" id="{04FFEAF5-06F9-4112-B0BB-FC83378C0F3E}"/>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368" name="TextBox 73">
          <a:extLst>
            <a:ext uri="{FF2B5EF4-FFF2-40B4-BE49-F238E27FC236}">
              <a16:creationId xmlns:a16="http://schemas.microsoft.com/office/drawing/2014/main" id="{CC4B359F-DE4B-43E7-B67D-FDA6911C7CCC}"/>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369" name="TextBox 73">
          <a:extLst>
            <a:ext uri="{FF2B5EF4-FFF2-40B4-BE49-F238E27FC236}">
              <a16:creationId xmlns:a16="http://schemas.microsoft.com/office/drawing/2014/main" id="{EAD375AB-CA09-4D1C-BDBF-BA1EB4915508}"/>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370" name="TextBox 73">
          <a:extLst>
            <a:ext uri="{FF2B5EF4-FFF2-40B4-BE49-F238E27FC236}">
              <a16:creationId xmlns:a16="http://schemas.microsoft.com/office/drawing/2014/main" id="{2CC5687F-73A8-4956-85C3-9B756499F4F9}"/>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371" name="TextBox 73">
          <a:extLst>
            <a:ext uri="{FF2B5EF4-FFF2-40B4-BE49-F238E27FC236}">
              <a16:creationId xmlns:a16="http://schemas.microsoft.com/office/drawing/2014/main" id="{045BEDF5-A8E6-4D6A-8573-20AF18D57B95}"/>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372" name="TextBox 73">
          <a:extLst>
            <a:ext uri="{FF2B5EF4-FFF2-40B4-BE49-F238E27FC236}">
              <a16:creationId xmlns:a16="http://schemas.microsoft.com/office/drawing/2014/main" id="{3F2E3B3F-B17E-4E30-93C8-5966F4D8DF77}"/>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1569</xdr:row>
      <xdr:rowOff>0</xdr:rowOff>
    </xdr:from>
    <xdr:ext cx="184731" cy="264560"/>
    <xdr:sp macro="" textlink="">
      <xdr:nvSpPr>
        <xdr:cNvPr id="6373" name="TextBox 73">
          <a:extLst>
            <a:ext uri="{FF2B5EF4-FFF2-40B4-BE49-F238E27FC236}">
              <a16:creationId xmlns:a16="http://schemas.microsoft.com/office/drawing/2014/main" id="{045DF1BE-50F9-4AC9-A87B-5328990667D3}"/>
            </a:ext>
          </a:extLst>
        </xdr:cNvPr>
        <xdr:cNvSpPr txBox="1"/>
      </xdr:nvSpPr>
      <xdr:spPr>
        <a:xfrm>
          <a:off x="5787403" y="91031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374" name="TextBox 73">
          <a:extLst>
            <a:ext uri="{FF2B5EF4-FFF2-40B4-BE49-F238E27FC236}">
              <a16:creationId xmlns:a16="http://schemas.microsoft.com/office/drawing/2014/main" id="{125E02CE-A250-44E9-B439-11AFDD9CE056}"/>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375" name="TextBox 73">
          <a:extLst>
            <a:ext uri="{FF2B5EF4-FFF2-40B4-BE49-F238E27FC236}">
              <a16:creationId xmlns:a16="http://schemas.microsoft.com/office/drawing/2014/main" id="{32D5A049-F8B5-4FCF-A195-294218B449FE}"/>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376" name="TextBox 73">
          <a:extLst>
            <a:ext uri="{FF2B5EF4-FFF2-40B4-BE49-F238E27FC236}">
              <a16:creationId xmlns:a16="http://schemas.microsoft.com/office/drawing/2014/main" id="{40FAC6BF-3110-4E32-85D4-CB78C12C7F29}"/>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377" name="TextBox 73">
          <a:extLst>
            <a:ext uri="{FF2B5EF4-FFF2-40B4-BE49-F238E27FC236}">
              <a16:creationId xmlns:a16="http://schemas.microsoft.com/office/drawing/2014/main" id="{72270FFD-2579-42D3-84AE-86304C06ECE9}"/>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378" name="TextBox 73">
          <a:extLst>
            <a:ext uri="{FF2B5EF4-FFF2-40B4-BE49-F238E27FC236}">
              <a16:creationId xmlns:a16="http://schemas.microsoft.com/office/drawing/2014/main" id="{EEA2A5F2-6995-4022-908F-8D57261F58DE}"/>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379" name="TextBox 73">
          <a:extLst>
            <a:ext uri="{FF2B5EF4-FFF2-40B4-BE49-F238E27FC236}">
              <a16:creationId xmlns:a16="http://schemas.microsoft.com/office/drawing/2014/main" id="{CBEB8236-F8E3-45B2-8379-B8C993F4613C}"/>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380" name="TextBox 73">
          <a:extLst>
            <a:ext uri="{FF2B5EF4-FFF2-40B4-BE49-F238E27FC236}">
              <a16:creationId xmlns:a16="http://schemas.microsoft.com/office/drawing/2014/main" id="{3767E1C8-3E0A-4B8B-975E-68AB88D32637}"/>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381" name="TextBox 73">
          <a:extLst>
            <a:ext uri="{FF2B5EF4-FFF2-40B4-BE49-F238E27FC236}">
              <a16:creationId xmlns:a16="http://schemas.microsoft.com/office/drawing/2014/main" id="{E3357170-5728-489F-ABE1-C18A57DB4D53}"/>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382" name="TextBox 73">
          <a:extLst>
            <a:ext uri="{FF2B5EF4-FFF2-40B4-BE49-F238E27FC236}">
              <a16:creationId xmlns:a16="http://schemas.microsoft.com/office/drawing/2014/main" id="{AEA8732C-0FD9-4399-91F1-9AED446EDDB5}"/>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383" name="TextBox 73">
          <a:extLst>
            <a:ext uri="{FF2B5EF4-FFF2-40B4-BE49-F238E27FC236}">
              <a16:creationId xmlns:a16="http://schemas.microsoft.com/office/drawing/2014/main" id="{7512246A-3CD0-468B-94F9-537C6250E127}"/>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384" name="TextBox 73">
          <a:extLst>
            <a:ext uri="{FF2B5EF4-FFF2-40B4-BE49-F238E27FC236}">
              <a16:creationId xmlns:a16="http://schemas.microsoft.com/office/drawing/2014/main" id="{1F1BAB63-EE4D-47A2-A9E7-57C8139E2A6E}"/>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385" name="TextBox 73">
          <a:extLst>
            <a:ext uri="{FF2B5EF4-FFF2-40B4-BE49-F238E27FC236}">
              <a16:creationId xmlns:a16="http://schemas.microsoft.com/office/drawing/2014/main" id="{9C3489F3-8E1B-483F-9F62-C3B13399A9F1}"/>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386" name="TextBox 73">
          <a:extLst>
            <a:ext uri="{FF2B5EF4-FFF2-40B4-BE49-F238E27FC236}">
              <a16:creationId xmlns:a16="http://schemas.microsoft.com/office/drawing/2014/main" id="{C0EE8E3A-2445-412C-A9C3-F3589E544CD7}"/>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387" name="TextBox 73">
          <a:extLst>
            <a:ext uri="{FF2B5EF4-FFF2-40B4-BE49-F238E27FC236}">
              <a16:creationId xmlns:a16="http://schemas.microsoft.com/office/drawing/2014/main" id="{42860B72-9E45-40A7-8BB3-2A07D4059101}"/>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388" name="TextBox 73">
          <a:extLst>
            <a:ext uri="{FF2B5EF4-FFF2-40B4-BE49-F238E27FC236}">
              <a16:creationId xmlns:a16="http://schemas.microsoft.com/office/drawing/2014/main" id="{9DCFB828-8E96-45FE-B406-1B362FFAFB2E}"/>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389" name="TextBox 73">
          <a:extLst>
            <a:ext uri="{FF2B5EF4-FFF2-40B4-BE49-F238E27FC236}">
              <a16:creationId xmlns:a16="http://schemas.microsoft.com/office/drawing/2014/main" id="{9B166A17-24F7-4627-95D8-AEEE0662CA7F}"/>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90" name="TextBox 73">
          <a:extLst>
            <a:ext uri="{FF2B5EF4-FFF2-40B4-BE49-F238E27FC236}">
              <a16:creationId xmlns:a16="http://schemas.microsoft.com/office/drawing/2014/main" id="{92B48F88-9DEA-42EB-A31F-E4DBC46BCF5B}"/>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91" name="TextBox 73">
          <a:extLst>
            <a:ext uri="{FF2B5EF4-FFF2-40B4-BE49-F238E27FC236}">
              <a16:creationId xmlns:a16="http://schemas.microsoft.com/office/drawing/2014/main" id="{7BF859AE-7189-4C0E-9FCD-F5725F226240}"/>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92" name="TextBox 73">
          <a:extLst>
            <a:ext uri="{FF2B5EF4-FFF2-40B4-BE49-F238E27FC236}">
              <a16:creationId xmlns:a16="http://schemas.microsoft.com/office/drawing/2014/main" id="{2DA17CE2-4E23-4FB9-91DF-3E8E080C2E60}"/>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93" name="TextBox 73">
          <a:extLst>
            <a:ext uri="{FF2B5EF4-FFF2-40B4-BE49-F238E27FC236}">
              <a16:creationId xmlns:a16="http://schemas.microsoft.com/office/drawing/2014/main" id="{2D3E21D5-5E0B-4D8C-AFDA-182692133F03}"/>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94" name="TextBox 73">
          <a:extLst>
            <a:ext uri="{FF2B5EF4-FFF2-40B4-BE49-F238E27FC236}">
              <a16:creationId xmlns:a16="http://schemas.microsoft.com/office/drawing/2014/main" id="{0DCBC954-70D1-4E5A-8C76-0905D9F109A9}"/>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95" name="TextBox 73">
          <a:extLst>
            <a:ext uri="{FF2B5EF4-FFF2-40B4-BE49-F238E27FC236}">
              <a16:creationId xmlns:a16="http://schemas.microsoft.com/office/drawing/2014/main" id="{C904700B-62A2-4037-AF8B-79B4683E56DF}"/>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96" name="TextBox 73">
          <a:extLst>
            <a:ext uri="{FF2B5EF4-FFF2-40B4-BE49-F238E27FC236}">
              <a16:creationId xmlns:a16="http://schemas.microsoft.com/office/drawing/2014/main" id="{FCFE5480-6C85-4D6F-BB5A-53EEA7307408}"/>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1564</xdr:row>
      <xdr:rowOff>0</xdr:rowOff>
    </xdr:from>
    <xdr:ext cx="184731" cy="264560"/>
    <xdr:sp macro="" textlink="">
      <xdr:nvSpPr>
        <xdr:cNvPr id="6397" name="TextBox 73">
          <a:extLst>
            <a:ext uri="{FF2B5EF4-FFF2-40B4-BE49-F238E27FC236}">
              <a16:creationId xmlns:a16="http://schemas.microsoft.com/office/drawing/2014/main" id="{525A1A22-D008-4B63-91CD-1D5E9AAE3577}"/>
            </a:ext>
          </a:extLst>
        </xdr:cNvPr>
        <xdr:cNvSpPr txBox="1"/>
      </xdr:nvSpPr>
      <xdr:spPr>
        <a:xfrm>
          <a:off x="5787403" y="9090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398" name="TextBox 73">
          <a:extLst>
            <a:ext uri="{FF2B5EF4-FFF2-40B4-BE49-F238E27FC236}">
              <a16:creationId xmlns:a16="http://schemas.microsoft.com/office/drawing/2014/main" id="{44543CDB-3E0D-4AD1-A7E8-EB13FBD26535}"/>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399" name="TextBox 73">
          <a:extLst>
            <a:ext uri="{FF2B5EF4-FFF2-40B4-BE49-F238E27FC236}">
              <a16:creationId xmlns:a16="http://schemas.microsoft.com/office/drawing/2014/main" id="{B0D10D4C-3C91-4E60-91D2-9186FDFDB9B2}"/>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400" name="TextBox 73">
          <a:extLst>
            <a:ext uri="{FF2B5EF4-FFF2-40B4-BE49-F238E27FC236}">
              <a16:creationId xmlns:a16="http://schemas.microsoft.com/office/drawing/2014/main" id="{E09B07E1-397A-4DE7-AB98-F552EAD3D071}"/>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401" name="TextBox 73">
          <a:extLst>
            <a:ext uri="{FF2B5EF4-FFF2-40B4-BE49-F238E27FC236}">
              <a16:creationId xmlns:a16="http://schemas.microsoft.com/office/drawing/2014/main" id="{EAC57778-5CE8-4956-A1C9-3FBF464E3CD1}"/>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402" name="TextBox 73">
          <a:extLst>
            <a:ext uri="{FF2B5EF4-FFF2-40B4-BE49-F238E27FC236}">
              <a16:creationId xmlns:a16="http://schemas.microsoft.com/office/drawing/2014/main" id="{D0E88D0A-FC5F-48B7-BD02-F1036C9D0B25}"/>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403" name="TextBox 73">
          <a:extLst>
            <a:ext uri="{FF2B5EF4-FFF2-40B4-BE49-F238E27FC236}">
              <a16:creationId xmlns:a16="http://schemas.microsoft.com/office/drawing/2014/main" id="{91E8BB57-2A82-4B2E-8D6C-B19CFFD2D309}"/>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404" name="TextBox 73">
          <a:extLst>
            <a:ext uri="{FF2B5EF4-FFF2-40B4-BE49-F238E27FC236}">
              <a16:creationId xmlns:a16="http://schemas.microsoft.com/office/drawing/2014/main" id="{1F595B7D-9F1D-4F44-9B59-1A5A6E5035BF}"/>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1561</xdr:row>
      <xdr:rowOff>0</xdr:rowOff>
    </xdr:from>
    <xdr:ext cx="184731" cy="264560"/>
    <xdr:sp macro="" textlink="">
      <xdr:nvSpPr>
        <xdr:cNvPr id="6405" name="TextBox 73">
          <a:extLst>
            <a:ext uri="{FF2B5EF4-FFF2-40B4-BE49-F238E27FC236}">
              <a16:creationId xmlns:a16="http://schemas.microsoft.com/office/drawing/2014/main" id="{1836A247-2043-47B4-A1B4-8C3BF609C862}"/>
            </a:ext>
          </a:extLst>
        </xdr:cNvPr>
        <xdr:cNvSpPr txBox="1"/>
      </xdr:nvSpPr>
      <xdr:spPr>
        <a:xfrm>
          <a:off x="5787403" y="9083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06" name="TextBox 73">
          <a:extLst>
            <a:ext uri="{FF2B5EF4-FFF2-40B4-BE49-F238E27FC236}">
              <a16:creationId xmlns:a16="http://schemas.microsoft.com/office/drawing/2014/main" id="{547B3E17-E691-4E2F-8EE8-14421D2AAF49}"/>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07" name="TextBox 73">
          <a:extLst>
            <a:ext uri="{FF2B5EF4-FFF2-40B4-BE49-F238E27FC236}">
              <a16:creationId xmlns:a16="http://schemas.microsoft.com/office/drawing/2014/main" id="{5664C97E-5226-4B21-B902-8D3EB20C90BC}"/>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08" name="TextBox 73">
          <a:extLst>
            <a:ext uri="{FF2B5EF4-FFF2-40B4-BE49-F238E27FC236}">
              <a16:creationId xmlns:a16="http://schemas.microsoft.com/office/drawing/2014/main" id="{E1C088C8-322D-4C2F-A275-E09105B6823D}"/>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09" name="TextBox 73">
          <a:extLst>
            <a:ext uri="{FF2B5EF4-FFF2-40B4-BE49-F238E27FC236}">
              <a16:creationId xmlns:a16="http://schemas.microsoft.com/office/drawing/2014/main" id="{B72CF2D8-F495-45C7-90C6-C8CD7E22B7FE}"/>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10" name="TextBox 73">
          <a:extLst>
            <a:ext uri="{FF2B5EF4-FFF2-40B4-BE49-F238E27FC236}">
              <a16:creationId xmlns:a16="http://schemas.microsoft.com/office/drawing/2014/main" id="{9709EACA-3EE7-4338-B21A-1F2D41E17515}"/>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11" name="TextBox 73">
          <a:extLst>
            <a:ext uri="{FF2B5EF4-FFF2-40B4-BE49-F238E27FC236}">
              <a16:creationId xmlns:a16="http://schemas.microsoft.com/office/drawing/2014/main" id="{403C54A2-C1D4-45FA-8E73-666C9497C630}"/>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12" name="TextBox 73">
          <a:extLst>
            <a:ext uri="{FF2B5EF4-FFF2-40B4-BE49-F238E27FC236}">
              <a16:creationId xmlns:a16="http://schemas.microsoft.com/office/drawing/2014/main" id="{AF24D9EB-F175-4687-92CA-6B3066F76DC8}"/>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13" name="TextBox 73">
          <a:extLst>
            <a:ext uri="{FF2B5EF4-FFF2-40B4-BE49-F238E27FC236}">
              <a16:creationId xmlns:a16="http://schemas.microsoft.com/office/drawing/2014/main" id="{0FAD05E5-3EB1-43E9-9276-A077630A751B}"/>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14" name="TextBox 73">
          <a:extLst>
            <a:ext uri="{FF2B5EF4-FFF2-40B4-BE49-F238E27FC236}">
              <a16:creationId xmlns:a16="http://schemas.microsoft.com/office/drawing/2014/main" id="{6D416F59-39A8-4971-9A40-59A15A66E9B1}"/>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15" name="TextBox 73">
          <a:extLst>
            <a:ext uri="{FF2B5EF4-FFF2-40B4-BE49-F238E27FC236}">
              <a16:creationId xmlns:a16="http://schemas.microsoft.com/office/drawing/2014/main" id="{C603BAD6-036E-4C84-A6DD-D02BD0592C29}"/>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16" name="TextBox 73">
          <a:extLst>
            <a:ext uri="{FF2B5EF4-FFF2-40B4-BE49-F238E27FC236}">
              <a16:creationId xmlns:a16="http://schemas.microsoft.com/office/drawing/2014/main" id="{30A72634-D494-4B73-AAAF-F3E595FEF856}"/>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17" name="TextBox 73">
          <a:extLst>
            <a:ext uri="{FF2B5EF4-FFF2-40B4-BE49-F238E27FC236}">
              <a16:creationId xmlns:a16="http://schemas.microsoft.com/office/drawing/2014/main" id="{E19A9A0C-E630-4804-B1EF-86AB8FA8CC0D}"/>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18" name="TextBox 73">
          <a:extLst>
            <a:ext uri="{FF2B5EF4-FFF2-40B4-BE49-F238E27FC236}">
              <a16:creationId xmlns:a16="http://schemas.microsoft.com/office/drawing/2014/main" id="{D5BC304D-36AA-4CF1-B014-506105823452}"/>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19" name="TextBox 73">
          <a:extLst>
            <a:ext uri="{FF2B5EF4-FFF2-40B4-BE49-F238E27FC236}">
              <a16:creationId xmlns:a16="http://schemas.microsoft.com/office/drawing/2014/main" id="{2B3E7B7C-69DA-45F1-AC03-4546B823D3BA}"/>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20" name="TextBox 73">
          <a:extLst>
            <a:ext uri="{FF2B5EF4-FFF2-40B4-BE49-F238E27FC236}">
              <a16:creationId xmlns:a16="http://schemas.microsoft.com/office/drawing/2014/main" id="{63AEDB68-D90D-48CB-8AA5-883638F1D43F}"/>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21" name="TextBox 73">
          <a:extLst>
            <a:ext uri="{FF2B5EF4-FFF2-40B4-BE49-F238E27FC236}">
              <a16:creationId xmlns:a16="http://schemas.microsoft.com/office/drawing/2014/main" id="{074CB259-F837-4422-BD5F-535E8B398B00}"/>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22" name="TextBox 73">
          <a:extLst>
            <a:ext uri="{FF2B5EF4-FFF2-40B4-BE49-F238E27FC236}">
              <a16:creationId xmlns:a16="http://schemas.microsoft.com/office/drawing/2014/main" id="{9BE5FCFD-223C-4D86-A8BE-B3704DE26BAA}"/>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23" name="TextBox 73">
          <a:extLst>
            <a:ext uri="{FF2B5EF4-FFF2-40B4-BE49-F238E27FC236}">
              <a16:creationId xmlns:a16="http://schemas.microsoft.com/office/drawing/2014/main" id="{5E8CF23D-E9CC-40A6-88FC-DDE18C4000B2}"/>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24" name="TextBox 73">
          <a:extLst>
            <a:ext uri="{FF2B5EF4-FFF2-40B4-BE49-F238E27FC236}">
              <a16:creationId xmlns:a16="http://schemas.microsoft.com/office/drawing/2014/main" id="{E36B474E-B1FD-4F45-A5C2-C5471A83A538}"/>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25" name="TextBox 73">
          <a:extLst>
            <a:ext uri="{FF2B5EF4-FFF2-40B4-BE49-F238E27FC236}">
              <a16:creationId xmlns:a16="http://schemas.microsoft.com/office/drawing/2014/main" id="{E46F4D58-2BB6-4D5B-9C61-ECCEFA874CC7}"/>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26" name="TextBox 73">
          <a:extLst>
            <a:ext uri="{FF2B5EF4-FFF2-40B4-BE49-F238E27FC236}">
              <a16:creationId xmlns:a16="http://schemas.microsoft.com/office/drawing/2014/main" id="{4FD62840-6792-4076-A21F-9D01B0928B43}"/>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27" name="TextBox 73">
          <a:extLst>
            <a:ext uri="{FF2B5EF4-FFF2-40B4-BE49-F238E27FC236}">
              <a16:creationId xmlns:a16="http://schemas.microsoft.com/office/drawing/2014/main" id="{DAD90462-2B57-4F77-BF37-7F8D8538B831}"/>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28" name="TextBox 73">
          <a:extLst>
            <a:ext uri="{FF2B5EF4-FFF2-40B4-BE49-F238E27FC236}">
              <a16:creationId xmlns:a16="http://schemas.microsoft.com/office/drawing/2014/main" id="{835ADB32-0263-40E7-BD69-8E3FD6A2C3F4}"/>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29" name="TextBox 73">
          <a:extLst>
            <a:ext uri="{FF2B5EF4-FFF2-40B4-BE49-F238E27FC236}">
              <a16:creationId xmlns:a16="http://schemas.microsoft.com/office/drawing/2014/main" id="{45AE9152-A714-4134-81BF-51566AF23EE0}"/>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6430" name="TextBox 73">
          <a:extLst>
            <a:ext uri="{FF2B5EF4-FFF2-40B4-BE49-F238E27FC236}">
              <a16:creationId xmlns:a16="http://schemas.microsoft.com/office/drawing/2014/main" id="{7F46CC37-571B-4794-A58A-990BB7BBF66E}"/>
            </a:ext>
          </a:extLst>
        </xdr:cNvPr>
        <xdr:cNvSpPr txBox="1"/>
      </xdr:nvSpPr>
      <xdr:spPr>
        <a:xfrm>
          <a:off x="57874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6431" name="TextBox 73">
          <a:extLst>
            <a:ext uri="{FF2B5EF4-FFF2-40B4-BE49-F238E27FC236}">
              <a16:creationId xmlns:a16="http://schemas.microsoft.com/office/drawing/2014/main" id="{0649BF22-6666-4326-924D-9B3835F8B364}"/>
            </a:ext>
          </a:extLst>
        </xdr:cNvPr>
        <xdr:cNvSpPr txBox="1"/>
      </xdr:nvSpPr>
      <xdr:spPr>
        <a:xfrm>
          <a:off x="57874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6432" name="TextBox 73">
          <a:extLst>
            <a:ext uri="{FF2B5EF4-FFF2-40B4-BE49-F238E27FC236}">
              <a16:creationId xmlns:a16="http://schemas.microsoft.com/office/drawing/2014/main" id="{4C57E3B9-C3FB-4C10-ACB0-7BA5BF1837AF}"/>
            </a:ext>
          </a:extLst>
        </xdr:cNvPr>
        <xdr:cNvSpPr txBox="1"/>
      </xdr:nvSpPr>
      <xdr:spPr>
        <a:xfrm>
          <a:off x="57874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6433" name="TextBox 73">
          <a:extLst>
            <a:ext uri="{FF2B5EF4-FFF2-40B4-BE49-F238E27FC236}">
              <a16:creationId xmlns:a16="http://schemas.microsoft.com/office/drawing/2014/main" id="{02AB67FD-EAF5-4C81-9AD3-708E841F113A}"/>
            </a:ext>
          </a:extLst>
        </xdr:cNvPr>
        <xdr:cNvSpPr txBox="1"/>
      </xdr:nvSpPr>
      <xdr:spPr>
        <a:xfrm>
          <a:off x="57874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6434" name="TextBox 73">
          <a:extLst>
            <a:ext uri="{FF2B5EF4-FFF2-40B4-BE49-F238E27FC236}">
              <a16:creationId xmlns:a16="http://schemas.microsoft.com/office/drawing/2014/main" id="{168F46F6-DAA2-4EC5-B19D-B71522286138}"/>
            </a:ext>
          </a:extLst>
        </xdr:cNvPr>
        <xdr:cNvSpPr txBox="1"/>
      </xdr:nvSpPr>
      <xdr:spPr>
        <a:xfrm>
          <a:off x="57874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6435" name="TextBox 73">
          <a:extLst>
            <a:ext uri="{FF2B5EF4-FFF2-40B4-BE49-F238E27FC236}">
              <a16:creationId xmlns:a16="http://schemas.microsoft.com/office/drawing/2014/main" id="{FD39F033-7E07-4A64-9E81-A1B3B8CE1810}"/>
            </a:ext>
          </a:extLst>
        </xdr:cNvPr>
        <xdr:cNvSpPr txBox="1"/>
      </xdr:nvSpPr>
      <xdr:spPr>
        <a:xfrm>
          <a:off x="57874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6436" name="TextBox 73">
          <a:extLst>
            <a:ext uri="{FF2B5EF4-FFF2-40B4-BE49-F238E27FC236}">
              <a16:creationId xmlns:a16="http://schemas.microsoft.com/office/drawing/2014/main" id="{BDFECDEF-B337-49AF-8A43-6C3B507C394A}"/>
            </a:ext>
          </a:extLst>
        </xdr:cNvPr>
        <xdr:cNvSpPr txBox="1"/>
      </xdr:nvSpPr>
      <xdr:spPr>
        <a:xfrm>
          <a:off x="57874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112435</xdr:rowOff>
    </xdr:from>
    <xdr:ext cx="184731" cy="264560"/>
    <xdr:sp macro="" textlink="">
      <xdr:nvSpPr>
        <xdr:cNvPr id="6437" name="TextBox 73">
          <a:extLst>
            <a:ext uri="{FF2B5EF4-FFF2-40B4-BE49-F238E27FC236}">
              <a16:creationId xmlns:a16="http://schemas.microsoft.com/office/drawing/2014/main" id="{836E5A2F-4B7A-4ADB-834E-5B2062172A2E}"/>
            </a:ext>
          </a:extLst>
        </xdr:cNvPr>
        <xdr:cNvSpPr txBox="1"/>
      </xdr:nvSpPr>
      <xdr:spPr>
        <a:xfrm>
          <a:off x="5787403" y="9086450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38" name="TextBox 73">
          <a:extLst>
            <a:ext uri="{FF2B5EF4-FFF2-40B4-BE49-F238E27FC236}">
              <a16:creationId xmlns:a16="http://schemas.microsoft.com/office/drawing/2014/main" id="{9E3A84DC-F1DA-4527-A78A-A5C1EFD049CD}"/>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39" name="TextBox 73">
          <a:extLst>
            <a:ext uri="{FF2B5EF4-FFF2-40B4-BE49-F238E27FC236}">
              <a16:creationId xmlns:a16="http://schemas.microsoft.com/office/drawing/2014/main" id="{98A6B058-0FE6-4B04-838F-3AB8A4AD3932}"/>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40" name="TextBox 73">
          <a:extLst>
            <a:ext uri="{FF2B5EF4-FFF2-40B4-BE49-F238E27FC236}">
              <a16:creationId xmlns:a16="http://schemas.microsoft.com/office/drawing/2014/main" id="{1A2CA04C-E1AC-4BBB-8DB3-EBB594C03A96}"/>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41" name="TextBox 73">
          <a:extLst>
            <a:ext uri="{FF2B5EF4-FFF2-40B4-BE49-F238E27FC236}">
              <a16:creationId xmlns:a16="http://schemas.microsoft.com/office/drawing/2014/main" id="{FC1A2681-CB5E-4723-B153-8157C6CE7928}"/>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42" name="TextBox 73">
          <a:extLst>
            <a:ext uri="{FF2B5EF4-FFF2-40B4-BE49-F238E27FC236}">
              <a16:creationId xmlns:a16="http://schemas.microsoft.com/office/drawing/2014/main" id="{3140A16C-C919-463C-90A2-3B2A6DFC1659}"/>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43" name="TextBox 73">
          <a:extLst>
            <a:ext uri="{FF2B5EF4-FFF2-40B4-BE49-F238E27FC236}">
              <a16:creationId xmlns:a16="http://schemas.microsoft.com/office/drawing/2014/main" id="{73841639-71F8-44DE-9AB7-A5896F352A44}"/>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44" name="TextBox 73">
          <a:extLst>
            <a:ext uri="{FF2B5EF4-FFF2-40B4-BE49-F238E27FC236}">
              <a16:creationId xmlns:a16="http://schemas.microsoft.com/office/drawing/2014/main" id="{4EFA6EA8-3D11-4107-91AF-9A97C9EB0B1A}"/>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1562</xdr:row>
      <xdr:rowOff>0</xdr:rowOff>
    </xdr:from>
    <xdr:ext cx="184731" cy="264560"/>
    <xdr:sp macro="" textlink="">
      <xdr:nvSpPr>
        <xdr:cNvPr id="6445" name="TextBox 73">
          <a:extLst>
            <a:ext uri="{FF2B5EF4-FFF2-40B4-BE49-F238E27FC236}">
              <a16:creationId xmlns:a16="http://schemas.microsoft.com/office/drawing/2014/main" id="{49F2A653-A376-4C9F-A4E1-53C7F1C78513}"/>
            </a:ext>
          </a:extLst>
        </xdr:cNvPr>
        <xdr:cNvSpPr txBox="1"/>
      </xdr:nvSpPr>
      <xdr:spPr>
        <a:xfrm>
          <a:off x="5787403" y="90853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446" name="TextBox 73">
          <a:extLst>
            <a:ext uri="{FF2B5EF4-FFF2-40B4-BE49-F238E27FC236}">
              <a16:creationId xmlns:a16="http://schemas.microsoft.com/office/drawing/2014/main" id="{54B4A6A1-260E-4E52-A1C2-C9F18C346B58}"/>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447" name="TextBox 73">
          <a:extLst>
            <a:ext uri="{FF2B5EF4-FFF2-40B4-BE49-F238E27FC236}">
              <a16:creationId xmlns:a16="http://schemas.microsoft.com/office/drawing/2014/main" id="{0925D06D-655F-4996-A8EA-28568C987B1C}"/>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448" name="TextBox 73">
          <a:extLst>
            <a:ext uri="{FF2B5EF4-FFF2-40B4-BE49-F238E27FC236}">
              <a16:creationId xmlns:a16="http://schemas.microsoft.com/office/drawing/2014/main" id="{B8055D23-BF33-48CC-ADFF-A9BF4D897DFC}"/>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449" name="TextBox 73">
          <a:extLst>
            <a:ext uri="{FF2B5EF4-FFF2-40B4-BE49-F238E27FC236}">
              <a16:creationId xmlns:a16="http://schemas.microsoft.com/office/drawing/2014/main" id="{5E08EAA3-FB7B-48C9-8CF1-4F4B3DA7E771}"/>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450" name="TextBox 73">
          <a:extLst>
            <a:ext uri="{FF2B5EF4-FFF2-40B4-BE49-F238E27FC236}">
              <a16:creationId xmlns:a16="http://schemas.microsoft.com/office/drawing/2014/main" id="{E6625192-3EAA-4511-BB46-FB615E4024DF}"/>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451" name="TextBox 73">
          <a:extLst>
            <a:ext uri="{FF2B5EF4-FFF2-40B4-BE49-F238E27FC236}">
              <a16:creationId xmlns:a16="http://schemas.microsoft.com/office/drawing/2014/main" id="{E3A13847-B54C-439C-97AE-7798EE34F5A7}"/>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452" name="TextBox 73">
          <a:extLst>
            <a:ext uri="{FF2B5EF4-FFF2-40B4-BE49-F238E27FC236}">
              <a16:creationId xmlns:a16="http://schemas.microsoft.com/office/drawing/2014/main" id="{4E6FF706-6BD6-4F10-92D9-4C9523929AFF}"/>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1539</xdr:row>
      <xdr:rowOff>121227</xdr:rowOff>
    </xdr:from>
    <xdr:ext cx="184731" cy="264560"/>
    <xdr:sp macro="" textlink="">
      <xdr:nvSpPr>
        <xdr:cNvPr id="6453" name="TextBox 73">
          <a:extLst>
            <a:ext uri="{FF2B5EF4-FFF2-40B4-BE49-F238E27FC236}">
              <a16:creationId xmlns:a16="http://schemas.microsoft.com/office/drawing/2014/main" id="{FAD78F98-17AA-49E0-B4DE-B8CED1B8DF6B}"/>
            </a:ext>
          </a:extLst>
        </xdr:cNvPr>
        <xdr:cNvSpPr txBox="1"/>
      </xdr:nvSpPr>
      <xdr:spPr>
        <a:xfrm>
          <a:off x="5787403" y="9026626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1268</xdr:row>
      <xdr:rowOff>102177</xdr:rowOff>
    </xdr:from>
    <xdr:ext cx="184731" cy="264560"/>
    <xdr:sp macro="" textlink="">
      <xdr:nvSpPr>
        <xdr:cNvPr id="6454" name="TextBox 3225">
          <a:extLst>
            <a:ext uri="{FF2B5EF4-FFF2-40B4-BE49-F238E27FC236}">
              <a16:creationId xmlns:a16="http://schemas.microsoft.com/office/drawing/2014/main" id="{50994959-32E1-4859-BAD4-7350CEDC837A}"/>
            </a:ext>
          </a:extLst>
        </xdr:cNvPr>
        <xdr:cNvSpPr txBox="1"/>
      </xdr:nvSpPr>
      <xdr:spPr>
        <a:xfrm>
          <a:off x="4111003" y="8106796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1268</xdr:row>
      <xdr:rowOff>102177</xdr:rowOff>
    </xdr:from>
    <xdr:ext cx="184731" cy="264560"/>
    <xdr:sp macro="" textlink="">
      <xdr:nvSpPr>
        <xdr:cNvPr id="6455" name="TextBox 74">
          <a:extLst>
            <a:ext uri="{FF2B5EF4-FFF2-40B4-BE49-F238E27FC236}">
              <a16:creationId xmlns:a16="http://schemas.microsoft.com/office/drawing/2014/main" id="{32C1D62C-FDF4-44C0-AB4A-12A739DC08E2}"/>
            </a:ext>
          </a:extLst>
        </xdr:cNvPr>
        <xdr:cNvSpPr txBox="1"/>
      </xdr:nvSpPr>
      <xdr:spPr>
        <a:xfrm>
          <a:off x="4111003" y="8106796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567703</xdr:colOff>
      <xdr:row>1268</xdr:row>
      <xdr:rowOff>102177</xdr:rowOff>
    </xdr:from>
    <xdr:ext cx="184731" cy="264560"/>
    <xdr:sp macro="" textlink="">
      <xdr:nvSpPr>
        <xdr:cNvPr id="6456" name="TextBox 75">
          <a:extLst>
            <a:ext uri="{FF2B5EF4-FFF2-40B4-BE49-F238E27FC236}">
              <a16:creationId xmlns:a16="http://schemas.microsoft.com/office/drawing/2014/main" id="{2BF5B4AB-5219-497C-B36C-C860EE5C4637}"/>
            </a:ext>
          </a:extLst>
        </xdr:cNvPr>
        <xdr:cNvSpPr txBox="1"/>
      </xdr:nvSpPr>
      <xdr:spPr>
        <a:xfrm>
          <a:off x="4111003" y="81067967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1268</xdr:row>
      <xdr:rowOff>0</xdr:rowOff>
    </xdr:from>
    <xdr:ext cx="184731" cy="264560"/>
    <xdr:sp macro="" textlink="">
      <xdr:nvSpPr>
        <xdr:cNvPr id="6457" name="TextBox 73">
          <a:extLst>
            <a:ext uri="{FF2B5EF4-FFF2-40B4-BE49-F238E27FC236}">
              <a16:creationId xmlns:a16="http://schemas.microsoft.com/office/drawing/2014/main" id="{315C99BD-5254-437A-A6A3-E2C09054B346}"/>
            </a:ext>
          </a:extLst>
        </xdr:cNvPr>
        <xdr:cNvSpPr txBox="1"/>
      </xdr:nvSpPr>
      <xdr:spPr>
        <a:xfrm>
          <a:off x="3987178" y="81057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54</xdr:row>
      <xdr:rowOff>0</xdr:rowOff>
    </xdr:from>
    <xdr:to>
      <xdr:col>4</xdr:col>
      <xdr:colOff>123825</xdr:colOff>
      <xdr:row>55</xdr:row>
      <xdr:rowOff>95249</xdr:rowOff>
    </xdr:to>
    <xdr:sp macro="" textlink="">
      <xdr:nvSpPr>
        <xdr:cNvPr id="2" name="Text Box 1">
          <a:extLst>
            <a:ext uri="{FF2B5EF4-FFF2-40B4-BE49-F238E27FC236}">
              <a16:creationId xmlns:a16="http://schemas.microsoft.com/office/drawing/2014/main" id="{544EE45A-1F85-4F5D-AF9F-23B2CB0DF2C2}"/>
            </a:ext>
          </a:extLst>
        </xdr:cNvPr>
        <xdr:cNvSpPr txBox="1">
          <a:spLocks noChangeArrowheads="1"/>
        </xdr:cNvSpPr>
      </xdr:nvSpPr>
      <xdr:spPr bwMode="auto">
        <a:xfrm>
          <a:off x="4229100" y="38919150"/>
          <a:ext cx="123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52</xdr:row>
      <xdr:rowOff>0</xdr:rowOff>
    </xdr:from>
    <xdr:to>
      <xdr:col>4</xdr:col>
      <xdr:colOff>123825</xdr:colOff>
      <xdr:row>52</xdr:row>
      <xdr:rowOff>160734</xdr:rowOff>
    </xdr:to>
    <xdr:sp macro="" textlink="">
      <xdr:nvSpPr>
        <xdr:cNvPr id="3" name="Text Box 1">
          <a:extLst>
            <a:ext uri="{FF2B5EF4-FFF2-40B4-BE49-F238E27FC236}">
              <a16:creationId xmlns:a16="http://schemas.microsoft.com/office/drawing/2014/main" id="{729AEDD6-CD9B-4D8C-B888-4BEE0A6A9473}"/>
            </a:ext>
          </a:extLst>
        </xdr:cNvPr>
        <xdr:cNvSpPr txBox="1">
          <a:spLocks noChangeArrowheads="1"/>
        </xdr:cNvSpPr>
      </xdr:nvSpPr>
      <xdr:spPr bwMode="auto">
        <a:xfrm>
          <a:off x="4229100" y="38595300"/>
          <a:ext cx="123825" cy="160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488</xdr:row>
      <xdr:rowOff>0</xdr:rowOff>
    </xdr:from>
    <xdr:to>
      <xdr:col>4</xdr:col>
      <xdr:colOff>123825</xdr:colOff>
      <xdr:row>489</xdr:row>
      <xdr:rowOff>95250</xdr:rowOff>
    </xdr:to>
    <xdr:sp macro="" textlink="">
      <xdr:nvSpPr>
        <xdr:cNvPr id="4" name="Text Box 1">
          <a:extLst>
            <a:ext uri="{FF2B5EF4-FFF2-40B4-BE49-F238E27FC236}">
              <a16:creationId xmlns:a16="http://schemas.microsoft.com/office/drawing/2014/main" id="{92D26A1E-4394-43B8-84DD-2F6ACCDF8F8D}"/>
            </a:ext>
          </a:extLst>
        </xdr:cNvPr>
        <xdr:cNvSpPr txBox="1">
          <a:spLocks noChangeArrowheads="1"/>
        </xdr:cNvSpPr>
      </xdr:nvSpPr>
      <xdr:spPr bwMode="auto">
        <a:xfrm>
          <a:off x="4229100" y="308686200"/>
          <a:ext cx="123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488</xdr:row>
      <xdr:rowOff>0</xdr:rowOff>
    </xdr:from>
    <xdr:to>
      <xdr:col>4</xdr:col>
      <xdr:colOff>123825</xdr:colOff>
      <xdr:row>489</xdr:row>
      <xdr:rowOff>0</xdr:rowOff>
    </xdr:to>
    <xdr:sp macro="" textlink="">
      <xdr:nvSpPr>
        <xdr:cNvPr id="5" name="Text Box 1">
          <a:extLst>
            <a:ext uri="{FF2B5EF4-FFF2-40B4-BE49-F238E27FC236}">
              <a16:creationId xmlns:a16="http://schemas.microsoft.com/office/drawing/2014/main" id="{16156A65-855E-43FA-9CA6-75E4EF80B1CD}"/>
            </a:ext>
          </a:extLst>
        </xdr:cNvPr>
        <xdr:cNvSpPr txBox="1">
          <a:spLocks noChangeArrowheads="1"/>
        </xdr:cNvSpPr>
      </xdr:nvSpPr>
      <xdr:spPr bwMode="auto">
        <a:xfrm>
          <a:off x="4229100" y="308686200"/>
          <a:ext cx="1238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270</xdr:row>
      <xdr:rowOff>0</xdr:rowOff>
    </xdr:from>
    <xdr:to>
      <xdr:col>4</xdr:col>
      <xdr:colOff>123825</xdr:colOff>
      <xdr:row>271</xdr:row>
      <xdr:rowOff>95251</xdr:rowOff>
    </xdr:to>
    <xdr:sp macro="" textlink="">
      <xdr:nvSpPr>
        <xdr:cNvPr id="6" name="Text Box 1">
          <a:extLst>
            <a:ext uri="{FF2B5EF4-FFF2-40B4-BE49-F238E27FC236}">
              <a16:creationId xmlns:a16="http://schemas.microsoft.com/office/drawing/2014/main" id="{FA60410D-CB7F-4D6F-896F-63EEECE3B2C8}"/>
            </a:ext>
          </a:extLst>
        </xdr:cNvPr>
        <xdr:cNvSpPr txBox="1">
          <a:spLocks noChangeArrowheads="1"/>
        </xdr:cNvSpPr>
      </xdr:nvSpPr>
      <xdr:spPr bwMode="auto">
        <a:xfrm>
          <a:off x="4229100" y="193338450"/>
          <a:ext cx="123825" cy="257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270</xdr:row>
      <xdr:rowOff>0</xdr:rowOff>
    </xdr:from>
    <xdr:to>
      <xdr:col>4</xdr:col>
      <xdr:colOff>123825</xdr:colOff>
      <xdr:row>271</xdr:row>
      <xdr:rowOff>1</xdr:rowOff>
    </xdr:to>
    <xdr:sp macro="" textlink="">
      <xdr:nvSpPr>
        <xdr:cNvPr id="7" name="Text Box 1">
          <a:extLst>
            <a:ext uri="{FF2B5EF4-FFF2-40B4-BE49-F238E27FC236}">
              <a16:creationId xmlns:a16="http://schemas.microsoft.com/office/drawing/2014/main" id="{F60A7390-B1AC-4E81-A551-7D13CE0F5838}"/>
            </a:ext>
          </a:extLst>
        </xdr:cNvPr>
        <xdr:cNvSpPr txBox="1">
          <a:spLocks noChangeArrowheads="1"/>
        </xdr:cNvSpPr>
      </xdr:nvSpPr>
      <xdr:spPr bwMode="auto">
        <a:xfrm>
          <a:off x="4229100" y="193338450"/>
          <a:ext cx="123825"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270</xdr:row>
      <xdr:rowOff>0</xdr:rowOff>
    </xdr:from>
    <xdr:to>
      <xdr:col>4</xdr:col>
      <xdr:colOff>123825</xdr:colOff>
      <xdr:row>271</xdr:row>
      <xdr:rowOff>95251</xdr:rowOff>
    </xdr:to>
    <xdr:sp macro="" textlink="">
      <xdr:nvSpPr>
        <xdr:cNvPr id="8" name="Text Box 1">
          <a:extLst>
            <a:ext uri="{FF2B5EF4-FFF2-40B4-BE49-F238E27FC236}">
              <a16:creationId xmlns:a16="http://schemas.microsoft.com/office/drawing/2014/main" id="{356D322B-7FCB-4452-97CE-03159818E41C}"/>
            </a:ext>
          </a:extLst>
        </xdr:cNvPr>
        <xdr:cNvSpPr txBox="1">
          <a:spLocks noChangeArrowheads="1"/>
        </xdr:cNvSpPr>
      </xdr:nvSpPr>
      <xdr:spPr bwMode="auto">
        <a:xfrm>
          <a:off x="4229100" y="193338450"/>
          <a:ext cx="123825" cy="257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270</xdr:row>
      <xdr:rowOff>0</xdr:rowOff>
    </xdr:from>
    <xdr:to>
      <xdr:col>4</xdr:col>
      <xdr:colOff>123825</xdr:colOff>
      <xdr:row>271</xdr:row>
      <xdr:rowOff>1</xdr:rowOff>
    </xdr:to>
    <xdr:sp macro="" textlink="">
      <xdr:nvSpPr>
        <xdr:cNvPr id="9" name="Text Box 1">
          <a:extLst>
            <a:ext uri="{FF2B5EF4-FFF2-40B4-BE49-F238E27FC236}">
              <a16:creationId xmlns:a16="http://schemas.microsoft.com/office/drawing/2014/main" id="{C7869F37-1144-4597-A690-73870C30CECC}"/>
            </a:ext>
          </a:extLst>
        </xdr:cNvPr>
        <xdr:cNvSpPr txBox="1">
          <a:spLocks noChangeArrowheads="1"/>
        </xdr:cNvSpPr>
      </xdr:nvSpPr>
      <xdr:spPr bwMode="auto">
        <a:xfrm>
          <a:off x="4229100" y="193338450"/>
          <a:ext cx="123825"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270</xdr:row>
      <xdr:rowOff>0</xdr:rowOff>
    </xdr:from>
    <xdr:to>
      <xdr:col>4</xdr:col>
      <xdr:colOff>123825</xdr:colOff>
      <xdr:row>271</xdr:row>
      <xdr:rowOff>95251</xdr:rowOff>
    </xdr:to>
    <xdr:sp macro="" textlink="">
      <xdr:nvSpPr>
        <xdr:cNvPr id="10" name="Text Box 1">
          <a:extLst>
            <a:ext uri="{FF2B5EF4-FFF2-40B4-BE49-F238E27FC236}">
              <a16:creationId xmlns:a16="http://schemas.microsoft.com/office/drawing/2014/main" id="{B38AEFA0-770B-4B64-A2B3-D84BEE454B18}"/>
            </a:ext>
          </a:extLst>
        </xdr:cNvPr>
        <xdr:cNvSpPr txBox="1">
          <a:spLocks noChangeArrowheads="1"/>
        </xdr:cNvSpPr>
      </xdr:nvSpPr>
      <xdr:spPr bwMode="auto">
        <a:xfrm>
          <a:off x="4229100" y="193338450"/>
          <a:ext cx="123825" cy="257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270</xdr:row>
      <xdr:rowOff>0</xdr:rowOff>
    </xdr:from>
    <xdr:to>
      <xdr:col>4</xdr:col>
      <xdr:colOff>123825</xdr:colOff>
      <xdr:row>271</xdr:row>
      <xdr:rowOff>1</xdr:rowOff>
    </xdr:to>
    <xdr:sp macro="" textlink="">
      <xdr:nvSpPr>
        <xdr:cNvPr id="11" name="Text Box 1">
          <a:extLst>
            <a:ext uri="{FF2B5EF4-FFF2-40B4-BE49-F238E27FC236}">
              <a16:creationId xmlns:a16="http://schemas.microsoft.com/office/drawing/2014/main" id="{9FCA892F-0A01-41D9-B40D-551D8B9A6F24}"/>
            </a:ext>
          </a:extLst>
        </xdr:cNvPr>
        <xdr:cNvSpPr txBox="1">
          <a:spLocks noChangeArrowheads="1"/>
        </xdr:cNvSpPr>
      </xdr:nvSpPr>
      <xdr:spPr bwMode="auto">
        <a:xfrm>
          <a:off x="4229100" y="193338450"/>
          <a:ext cx="123825"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54</xdr:row>
      <xdr:rowOff>0</xdr:rowOff>
    </xdr:from>
    <xdr:to>
      <xdr:col>4</xdr:col>
      <xdr:colOff>123825</xdr:colOff>
      <xdr:row>55</xdr:row>
      <xdr:rowOff>95249</xdr:rowOff>
    </xdr:to>
    <xdr:sp macro="" textlink="">
      <xdr:nvSpPr>
        <xdr:cNvPr id="12" name="Text Box 1">
          <a:extLst>
            <a:ext uri="{FF2B5EF4-FFF2-40B4-BE49-F238E27FC236}">
              <a16:creationId xmlns:a16="http://schemas.microsoft.com/office/drawing/2014/main" id="{9398083A-D303-4704-9AB8-142507EA618B}"/>
            </a:ext>
          </a:extLst>
        </xdr:cNvPr>
        <xdr:cNvSpPr txBox="1">
          <a:spLocks noChangeArrowheads="1"/>
        </xdr:cNvSpPr>
      </xdr:nvSpPr>
      <xdr:spPr bwMode="auto">
        <a:xfrm>
          <a:off x="4229100" y="38919150"/>
          <a:ext cx="123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52</xdr:row>
      <xdr:rowOff>0</xdr:rowOff>
    </xdr:from>
    <xdr:to>
      <xdr:col>4</xdr:col>
      <xdr:colOff>123825</xdr:colOff>
      <xdr:row>52</xdr:row>
      <xdr:rowOff>160734</xdr:rowOff>
    </xdr:to>
    <xdr:sp macro="" textlink="">
      <xdr:nvSpPr>
        <xdr:cNvPr id="13" name="Text Box 1">
          <a:extLst>
            <a:ext uri="{FF2B5EF4-FFF2-40B4-BE49-F238E27FC236}">
              <a16:creationId xmlns:a16="http://schemas.microsoft.com/office/drawing/2014/main" id="{81F0D8F0-6FF1-42E6-BC91-1F5E0A3E3C03}"/>
            </a:ext>
          </a:extLst>
        </xdr:cNvPr>
        <xdr:cNvSpPr txBox="1">
          <a:spLocks noChangeArrowheads="1"/>
        </xdr:cNvSpPr>
      </xdr:nvSpPr>
      <xdr:spPr bwMode="auto">
        <a:xfrm>
          <a:off x="4229100" y="38595300"/>
          <a:ext cx="123825" cy="160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491</xdr:row>
      <xdr:rowOff>0</xdr:rowOff>
    </xdr:from>
    <xdr:to>
      <xdr:col>4</xdr:col>
      <xdr:colOff>123825</xdr:colOff>
      <xdr:row>492</xdr:row>
      <xdr:rowOff>95249</xdr:rowOff>
    </xdr:to>
    <xdr:sp macro="" textlink="">
      <xdr:nvSpPr>
        <xdr:cNvPr id="14" name="Text Box 1">
          <a:extLst>
            <a:ext uri="{FF2B5EF4-FFF2-40B4-BE49-F238E27FC236}">
              <a16:creationId xmlns:a16="http://schemas.microsoft.com/office/drawing/2014/main" id="{2A298BAA-F7C2-417E-B9B0-7E6F4F479760}"/>
            </a:ext>
          </a:extLst>
        </xdr:cNvPr>
        <xdr:cNvSpPr txBox="1">
          <a:spLocks noChangeArrowheads="1"/>
        </xdr:cNvSpPr>
      </xdr:nvSpPr>
      <xdr:spPr bwMode="auto">
        <a:xfrm>
          <a:off x="4229100" y="308848125"/>
          <a:ext cx="123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491</xdr:row>
      <xdr:rowOff>0</xdr:rowOff>
    </xdr:from>
    <xdr:to>
      <xdr:col>4</xdr:col>
      <xdr:colOff>123825</xdr:colOff>
      <xdr:row>492</xdr:row>
      <xdr:rowOff>2597</xdr:rowOff>
    </xdr:to>
    <xdr:sp macro="" textlink="">
      <xdr:nvSpPr>
        <xdr:cNvPr id="15" name="Text Box 1">
          <a:extLst>
            <a:ext uri="{FF2B5EF4-FFF2-40B4-BE49-F238E27FC236}">
              <a16:creationId xmlns:a16="http://schemas.microsoft.com/office/drawing/2014/main" id="{CA87590A-46D7-4E72-88CE-44A1E625D3B6}"/>
            </a:ext>
          </a:extLst>
        </xdr:cNvPr>
        <xdr:cNvSpPr txBox="1">
          <a:spLocks noChangeArrowheads="1"/>
        </xdr:cNvSpPr>
      </xdr:nvSpPr>
      <xdr:spPr bwMode="auto">
        <a:xfrm>
          <a:off x="4229100" y="308848125"/>
          <a:ext cx="1238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273</xdr:row>
      <xdr:rowOff>0</xdr:rowOff>
    </xdr:from>
    <xdr:to>
      <xdr:col>4</xdr:col>
      <xdr:colOff>123825</xdr:colOff>
      <xdr:row>274</xdr:row>
      <xdr:rowOff>95250</xdr:rowOff>
    </xdr:to>
    <xdr:sp macro="" textlink="">
      <xdr:nvSpPr>
        <xdr:cNvPr id="16" name="Text Box 1">
          <a:extLst>
            <a:ext uri="{FF2B5EF4-FFF2-40B4-BE49-F238E27FC236}">
              <a16:creationId xmlns:a16="http://schemas.microsoft.com/office/drawing/2014/main" id="{AA491321-9C12-4EDB-9A92-E57940CCD137}"/>
            </a:ext>
          </a:extLst>
        </xdr:cNvPr>
        <xdr:cNvSpPr txBox="1">
          <a:spLocks noChangeArrowheads="1"/>
        </xdr:cNvSpPr>
      </xdr:nvSpPr>
      <xdr:spPr bwMode="auto">
        <a:xfrm>
          <a:off x="4229100" y="193500375"/>
          <a:ext cx="123825" cy="257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273</xdr:row>
      <xdr:rowOff>0</xdr:rowOff>
    </xdr:from>
    <xdr:to>
      <xdr:col>4</xdr:col>
      <xdr:colOff>123825</xdr:colOff>
      <xdr:row>274</xdr:row>
      <xdr:rowOff>0</xdr:rowOff>
    </xdr:to>
    <xdr:sp macro="" textlink="">
      <xdr:nvSpPr>
        <xdr:cNvPr id="17" name="Text Box 1">
          <a:extLst>
            <a:ext uri="{FF2B5EF4-FFF2-40B4-BE49-F238E27FC236}">
              <a16:creationId xmlns:a16="http://schemas.microsoft.com/office/drawing/2014/main" id="{7C8E4B3C-E4C3-4454-BE84-2B020C703DBC}"/>
            </a:ext>
          </a:extLst>
        </xdr:cNvPr>
        <xdr:cNvSpPr txBox="1">
          <a:spLocks noChangeArrowheads="1"/>
        </xdr:cNvSpPr>
      </xdr:nvSpPr>
      <xdr:spPr bwMode="auto">
        <a:xfrm>
          <a:off x="4229100" y="193500375"/>
          <a:ext cx="123825"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273</xdr:row>
      <xdr:rowOff>0</xdr:rowOff>
    </xdr:from>
    <xdr:to>
      <xdr:col>4</xdr:col>
      <xdr:colOff>123825</xdr:colOff>
      <xdr:row>274</xdr:row>
      <xdr:rowOff>95250</xdr:rowOff>
    </xdr:to>
    <xdr:sp macro="" textlink="">
      <xdr:nvSpPr>
        <xdr:cNvPr id="18" name="Text Box 1">
          <a:extLst>
            <a:ext uri="{FF2B5EF4-FFF2-40B4-BE49-F238E27FC236}">
              <a16:creationId xmlns:a16="http://schemas.microsoft.com/office/drawing/2014/main" id="{306967BE-9DF0-4473-A679-2C804096FA09}"/>
            </a:ext>
          </a:extLst>
        </xdr:cNvPr>
        <xdr:cNvSpPr txBox="1">
          <a:spLocks noChangeArrowheads="1"/>
        </xdr:cNvSpPr>
      </xdr:nvSpPr>
      <xdr:spPr bwMode="auto">
        <a:xfrm>
          <a:off x="4229100" y="193500375"/>
          <a:ext cx="123825" cy="257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273</xdr:row>
      <xdr:rowOff>0</xdr:rowOff>
    </xdr:from>
    <xdr:to>
      <xdr:col>4</xdr:col>
      <xdr:colOff>123825</xdr:colOff>
      <xdr:row>274</xdr:row>
      <xdr:rowOff>0</xdr:rowOff>
    </xdr:to>
    <xdr:sp macro="" textlink="">
      <xdr:nvSpPr>
        <xdr:cNvPr id="19" name="Text Box 1">
          <a:extLst>
            <a:ext uri="{FF2B5EF4-FFF2-40B4-BE49-F238E27FC236}">
              <a16:creationId xmlns:a16="http://schemas.microsoft.com/office/drawing/2014/main" id="{7DEEDE3B-C885-4797-86BF-351EF872BABB}"/>
            </a:ext>
          </a:extLst>
        </xdr:cNvPr>
        <xdr:cNvSpPr txBox="1">
          <a:spLocks noChangeArrowheads="1"/>
        </xdr:cNvSpPr>
      </xdr:nvSpPr>
      <xdr:spPr bwMode="auto">
        <a:xfrm>
          <a:off x="4229100" y="193500375"/>
          <a:ext cx="123825"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273</xdr:row>
      <xdr:rowOff>0</xdr:rowOff>
    </xdr:from>
    <xdr:to>
      <xdr:col>4</xdr:col>
      <xdr:colOff>123825</xdr:colOff>
      <xdr:row>274</xdr:row>
      <xdr:rowOff>95250</xdr:rowOff>
    </xdr:to>
    <xdr:sp macro="" textlink="">
      <xdr:nvSpPr>
        <xdr:cNvPr id="20" name="Text Box 1">
          <a:extLst>
            <a:ext uri="{FF2B5EF4-FFF2-40B4-BE49-F238E27FC236}">
              <a16:creationId xmlns:a16="http://schemas.microsoft.com/office/drawing/2014/main" id="{DCEDC138-AB42-4412-81A5-84C023A906C0}"/>
            </a:ext>
          </a:extLst>
        </xdr:cNvPr>
        <xdr:cNvSpPr txBox="1">
          <a:spLocks noChangeArrowheads="1"/>
        </xdr:cNvSpPr>
      </xdr:nvSpPr>
      <xdr:spPr bwMode="auto">
        <a:xfrm>
          <a:off x="4229100" y="193500375"/>
          <a:ext cx="123825" cy="257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273</xdr:row>
      <xdr:rowOff>0</xdr:rowOff>
    </xdr:from>
    <xdr:to>
      <xdr:col>4</xdr:col>
      <xdr:colOff>123825</xdr:colOff>
      <xdr:row>274</xdr:row>
      <xdr:rowOff>0</xdr:rowOff>
    </xdr:to>
    <xdr:sp macro="" textlink="">
      <xdr:nvSpPr>
        <xdr:cNvPr id="21" name="Text Box 1">
          <a:extLst>
            <a:ext uri="{FF2B5EF4-FFF2-40B4-BE49-F238E27FC236}">
              <a16:creationId xmlns:a16="http://schemas.microsoft.com/office/drawing/2014/main" id="{2D186310-F4B2-472C-A28B-972B4356FBD1}"/>
            </a:ext>
          </a:extLst>
        </xdr:cNvPr>
        <xdr:cNvSpPr txBox="1">
          <a:spLocks noChangeArrowheads="1"/>
        </xdr:cNvSpPr>
      </xdr:nvSpPr>
      <xdr:spPr bwMode="auto">
        <a:xfrm>
          <a:off x="4229100" y="193500375"/>
          <a:ext cx="123825"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0</xdr:colOff>
      <xdr:row>2</xdr:row>
      <xdr:rowOff>0</xdr:rowOff>
    </xdr:from>
    <xdr:ext cx="211121" cy="277158"/>
    <xdr:sp macro="" textlink="">
      <xdr:nvSpPr>
        <xdr:cNvPr id="2" name="TextBox 1">
          <a:extLst>
            <a:ext uri="{FF2B5EF4-FFF2-40B4-BE49-F238E27FC236}">
              <a16:creationId xmlns:a16="http://schemas.microsoft.com/office/drawing/2014/main" id="{C9D99755-6BF4-4C97-854D-BD55BF9C4AE3}"/>
            </a:ext>
          </a:extLst>
        </xdr:cNvPr>
        <xdr:cNvSpPr txBox="1"/>
      </xdr:nvSpPr>
      <xdr:spPr>
        <a:xfrm>
          <a:off x="4457700" y="16192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2</xdr:row>
      <xdr:rowOff>0</xdr:rowOff>
    </xdr:from>
    <xdr:ext cx="211121" cy="277158"/>
    <xdr:sp macro="" textlink="">
      <xdr:nvSpPr>
        <xdr:cNvPr id="3" name="TextBox 2">
          <a:extLst>
            <a:ext uri="{FF2B5EF4-FFF2-40B4-BE49-F238E27FC236}">
              <a16:creationId xmlns:a16="http://schemas.microsoft.com/office/drawing/2014/main" id="{FC9F7B77-9B50-44CF-A154-5F6F33CE78B6}"/>
            </a:ext>
          </a:extLst>
        </xdr:cNvPr>
        <xdr:cNvSpPr txBox="1"/>
      </xdr:nvSpPr>
      <xdr:spPr>
        <a:xfrm>
          <a:off x="4457700" y="16192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2</xdr:row>
      <xdr:rowOff>0</xdr:rowOff>
    </xdr:from>
    <xdr:ext cx="211121" cy="277158"/>
    <xdr:sp macro="" textlink="">
      <xdr:nvSpPr>
        <xdr:cNvPr id="4" name="TextBox 3">
          <a:extLst>
            <a:ext uri="{FF2B5EF4-FFF2-40B4-BE49-F238E27FC236}">
              <a16:creationId xmlns:a16="http://schemas.microsoft.com/office/drawing/2014/main" id="{A8EE4C0C-4DA8-4885-BF4A-1940208CAB35}"/>
            </a:ext>
          </a:extLst>
        </xdr:cNvPr>
        <xdr:cNvSpPr txBox="1"/>
      </xdr:nvSpPr>
      <xdr:spPr>
        <a:xfrm>
          <a:off x="4457700" y="16192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2</xdr:row>
      <xdr:rowOff>0</xdr:rowOff>
    </xdr:from>
    <xdr:ext cx="211121" cy="277158"/>
    <xdr:sp macro="" textlink="">
      <xdr:nvSpPr>
        <xdr:cNvPr id="5" name="TextBox 4">
          <a:extLst>
            <a:ext uri="{FF2B5EF4-FFF2-40B4-BE49-F238E27FC236}">
              <a16:creationId xmlns:a16="http://schemas.microsoft.com/office/drawing/2014/main" id="{90C50330-6EE8-4F6A-B655-5A29C06C6B4F}"/>
            </a:ext>
          </a:extLst>
        </xdr:cNvPr>
        <xdr:cNvSpPr txBox="1"/>
      </xdr:nvSpPr>
      <xdr:spPr>
        <a:xfrm>
          <a:off x="4457700" y="16192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5</xdr:row>
      <xdr:rowOff>0</xdr:rowOff>
    </xdr:from>
    <xdr:ext cx="211121" cy="277158"/>
    <xdr:sp macro="" textlink="">
      <xdr:nvSpPr>
        <xdr:cNvPr id="6" name="TextBox 5">
          <a:extLst>
            <a:ext uri="{FF2B5EF4-FFF2-40B4-BE49-F238E27FC236}">
              <a16:creationId xmlns:a16="http://schemas.microsoft.com/office/drawing/2014/main" id="{89D17D73-B7CD-4BE3-B5AF-8AF048BF1E10}"/>
            </a:ext>
          </a:extLst>
        </xdr:cNvPr>
        <xdr:cNvSpPr txBox="1"/>
      </xdr:nvSpPr>
      <xdr:spPr>
        <a:xfrm>
          <a:off x="4457700" y="2387917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5</xdr:row>
      <xdr:rowOff>0</xdr:rowOff>
    </xdr:from>
    <xdr:ext cx="211121" cy="277158"/>
    <xdr:sp macro="" textlink="">
      <xdr:nvSpPr>
        <xdr:cNvPr id="7" name="TextBox 6">
          <a:extLst>
            <a:ext uri="{FF2B5EF4-FFF2-40B4-BE49-F238E27FC236}">
              <a16:creationId xmlns:a16="http://schemas.microsoft.com/office/drawing/2014/main" id="{EC725514-0086-40F0-AAAB-A98059B06A2E}"/>
            </a:ext>
          </a:extLst>
        </xdr:cNvPr>
        <xdr:cNvSpPr txBox="1"/>
      </xdr:nvSpPr>
      <xdr:spPr>
        <a:xfrm>
          <a:off x="4457700" y="2387917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5</xdr:row>
      <xdr:rowOff>0</xdr:rowOff>
    </xdr:from>
    <xdr:ext cx="211121" cy="277158"/>
    <xdr:sp macro="" textlink="">
      <xdr:nvSpPr>
        <xdr:cNvPr id="8" name="TextBox 7">
          <a:extLst>
            <a:ext uri="{FF2B5EF4-FFF2-40B4-BE49-F238E27FC236}">
              <a16:creationId xmlns:a16="http://schemas.microsoft.com/office/drawing/2014/main" id="{DF96A564-2039-403C-B108-06EC8A83CC7E}"/>
            </a:ext>
          </a:extLst>
        </xdr:cNvPr>
        <xdr:cNvSpPr txBox="1"/>
      </xdr:nvSpPr>
      <xdr:spPr>
        <a:xfrm>
          <a:off x="4457700" y="2387917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5</xdr:row>
      <xdr:rowOff>0</xdr:rowOff>
    </xdr:from>
    <xdr:ext cx="211121" cy="277158"/>
    <xdr:sp macro="" textlink="">
      <xdr:nvSpPr>
        <xdr:cNvPr id="9" name="TextBox 8">
          <a:extLst>
            <a:ext uri="{FF2B5EF4-FFF2-40B4-BE49-F238E27FC236}">
              <a16:creationId xmlns:a16="http://schemas.microsoft.com/office/drawing/2014/main" id="{6A33D609-9CBA-4619-A148-B71E6CE3E6F4}"/>
            </a:ext>
          </a:extLst>
        </xdr:cNvPr>
        <xdr:cNvSpPr txBox="1"/>
      </xdr:nvSpPr>
      <xdr:spPr>
        <a:xfrm>
          <a:off x="4457700" y="2387917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10" name="TextBox 9">
          <a:extLst>
            <a:ext uri="{FF2B5EF4-FFF2-40B4-BE49-F238E27FC236}">
              <a16:creationId xmlns:a16="http://schemas.microsoft.com/office/drawing/2014/main" id="{F8284A67-E7C5-4322-B573-3202ECE37C57}"/>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11" name="TextBox 10">
          <a:extLst>
            <a:ext uri="{FF2B5EF4-FFF2-40B4-BE49-F238E27FC236}">
              <a16:creationId xmlns:a16="http://schemas.microsoft.com/office/drawing/2014/main" id="{04CF6D10-C01C-44C7-9413-8792DC0B18A9}"/>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12" name="TextBox 11">
          <a:extLst>
            <a:ext uri="{FF2B5EF4-FFF2-40B4-BE49-F238E27FC236}">
              <a16:creationId xmlns:a16="http://schemas.microsoft.com/office/drawing/2014/main" id="{89C9CF06-1642-4EF4-8B49-B5B4E893C69B}"/>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13" name="TextBox 12">
          <a:extLst>
            <a:ext uri="{FF2B5EF4-FFF2-40B4-BE49-F238E27FC236}">
              <a16:creationId xmlns:a16="http://schemas.microsoft.com/office/drawing/2014/main" id="{8DFAED7E-1B7A-4351-99B6-D26428772251}"/>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14" name="TextBox 13">
          <a:extLst>
            <a:ext uri="{FF2B5EF4-FFF2-40B4-BE49-F238E27FC236}">
              <a16:creationId xmlns:a16="http://schemas.microsoft.com/office/drawing/2014/main" id="{7B1EEED0-1697-495A-9173-E227B6C3D2E6}"/>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15" name="TextBox 14">
          <a:extLst>
            <a:ext uri="{FF2B5EF4-FFF2-40B4-BE49-F238E27FC236}">
              <a16:creationId xmlns:a16="http://schemas.microsoft.com/office/drawing/2014/main" id="{7A684976-6FE2-4E2D-8A06-29E9E6041341}"/>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16" name="TextBox 15">
          <a:extLst>
            <a:ext uri="{FF2B5EF4-FFF2-40B4-BE49-F238E27FC236}">
              <a16:creationId xmlns:a16="http://schemas.microsoft.com/office/drawing/2014/main" id="{D5476E66-C0BF-48F0-9521-40110F369E39}"/>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17" name="TextBox 16">
          <a:extLst>
            <a:ext uri="{FF2B5EF4-FFF2-40B4-BE49-F238E27FC236}">
              <a16:creationId xmlns:a16="http://schemas.microsoft.com/office/drawing/2014/main" id="{915F4230-2C65-4C11-928E-EBEA9B96C445}"/>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18" name="TextBox 17">
          <a:extLst>
            <a:ext uri="{FF2B5EF4-FFF2-40B4-BE49-F238E27FC236}">
              <a16:creationId xmlns:a16="http://schemas.microsoft.com/office/drawing/2014/main" id="{EFAA8536-BBC5-4051-BFB2-5186C21AF235}"/>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19" name="TextBox 18">
          <a:extLst>
            <a:ext uri="{FF2B5EF4-FFF2-40B4-BE49-F238E27FC236}">
              <a16:creationId xmlns:a16="http://schemas.microsoft.com/office/drawing/2014/main" id="{5F5AB2E3-C46F-4698-B148-02701C21A4FE}"/>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20" name="TextBox 19">
          <a:extLst>
            <a:ext uri="{FF2B5EF4-FFF2-40B4-BE49-F238E27FC236}">
              <a16:creationId xmlns:a16="http://schemas.microsoft.com/office/drawing/2014/main" id="{2FB45E40-92BF-45C0-A1F4-89E4E57B3D2D}"/>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21" name="TextBox 20">
          <a:extLst>
            <a:ext uri="{FF2B5EF4-FFF2-40B4-BE49-F238E27FC236}">
              <a16:creationId xmlns:a16="http://schemas.microsoft.com/office/drawing/2014/main" id="{24719799-E3A7-4146-A7BC-AFD9C38AD731}"/>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22" name="TextBox 21">
          <a:extLst>
            <a:ext uri="{FF2B5EF4-FFF2-40B4-BE49-F238E27FC236}">
              <a16:creationId xmlns:a16="http://schemas.microsoft.com/office/drawing/2014/main" id="{1B09A6F1-4EC2-48F7-B119-45BD7F27A5AC}"/>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23" name="TextBox 22">
          <a:extLst>
            <a:ext uri="{FF2B5EF4-FFF2-40B4-BE49-F238E27FC236}">
              <a16:creationId xmlns:a16="http://schemas.microsoft.com/office/drawing/2014/main" id="{C0531FA4-C539-4F94-BE68-15C5F2C821C8}"/>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24" name="TextBox 23">
          <a:extLst>
            <a:ext uri="{FF2B5EF4-FFF2-40B4-BE49-F238E27FC236}">
              <a16:creationId xmlns:a16="http://schemas.microsoft.com/office/drawing/2014/main" id="{68E373F8-8C4D-4175-8A3E-C944EB18FE36}"/>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25" name="TextBox 24">
          <a:extLst>
            <a:ext uri="{FF2B5EF4-FFF2-40B4-BE49-F238E27FC236}">
              <a16:creationId xmlns:a16="http://schemas.microsoft.com/office/drawing/2014/main" id="{98DE0082-F93A-410B-BF4E-607CA6392045}"/>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26" name="TextBox 29">
          <a:extLst>
            <a:ext uri="{FF2B5EF4-FFF2-40B4-BE49-F238E27FC236}">
              <a16:creationId xmlns:a16="http://schemas.microsoft.com/office/drawing/2014/main" id="{A3E32F51-AC44-47A9-9F0A-4677BCFFD6AF}"/>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27" name="TextBox 30">
          <a:extLst>
            <a:ext uri="{FF2B5EF4-FFF2-40B4-BE49-F238E27FC236}">
              <a16:creationId xmlns:a16="http://schemas.microsoft.com/office/drawing/2014/main" id="{0C1B3E74-C928-4566-BEC9-9B1485065A99}"/>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28" name="TextBox 31">
          <a:extLst>
            <a:ext uri="{FF2B5EF4-FFF2-40B4-BE49-F238E27FC236}">
              <a16:creationId xmlns:a16="http://schemas.microsoft.com/office/drawing/2014/main" id="{86F2C80B-8895-4B4A-9EB2-8D138FAE6CC8}"/>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29" name="TextBox 32">
          <a:extLst>
            <a:ext uri="{FF2B5EF4-FFF2-40B4-BE49-F238E27FC236}">
              <a16:creationId xmlns:a16="http://schemas.microsoft.com/office/drawing/2014/main" id="{A4FA1F10-B951-4DCB-8251-887FFF2AE9F9}"/>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2</xdr:row>
      <xdr:rowOff>0</xdr:rowOff>
    </xdr:from>
    <xdr:ext cx="211121" cy="277158"/>
    <xdr:sp macro="" textlink="">
      <xdr:nvSpPr>
        <xdr:cNvPr id="30" name="TextBox 1">
          <a:extLst>
            <a:ext uri="{FF2B5EF4-FFF2-40B4-BE49-F238E27FC236}">
              <a16:creationId xmlns:a16="http://schemas.microsoft.com/office/drawing/2014/main" id="{1372117C-4FEE-452C-945C-C558432D37E9}"/>
            </a:ext>
          </a:extLst>
        </xdr:cNvPr>
        <xdr:cNvSpPr txBox="1"/>
      </xdr:nvSpPr>
      <xdr:spPr>
        <a:xfrm>
          <a:off x="4457700" y="633412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2</xdr:row>
      <xdr:rowOff>0</xdr:rowOff>
    </xdr:from>
    <xdr:ext cx="211121" cy="277158"/>
    <xdr:sp macro="" textlink="">
      <xdr:nvSpPr>
        <xdr:cNvPr id="31" name="TextBox 2">
          <a:extLst>
            <a:ext uri="{FF2B5EF4-FFF2-40B4-BE49-F238E27FC236}">
              <a16:creationId xmlns:a16="http://schemas.microsoft.com/office/drawing/2014/main" id="{AF337811-2F26-4F29-8A20-08819D7506D3}"/>
            </a:ext>
          </a:extLst>
        </xdr:cNvPr>
        <xdr:cNvSpPr txBox="1"/>
      </xdr:nvSpPr>
      <xdr:spPr>
        <a:xfrm>
          <a:off x="4457700" y="633412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2</xdr:row>
      <xdr:rowOff>0</xdr:rowOff>
    </xdr:from>
    <xdr:ext cx="211121" cy="277158"/>
    <xdr:sp macro="" textlink="">
      <xdr:nvSpPr>
        <xdr:cNvPr id="32" name="TextBox 3">
          <a:extLst>
            <a:ext uri="{FF2B5EF4-FFF2-40B4-BE49-F238E27FC236}">
              <a16:creationId xmlns:a16="http://schemas.microsoft.com/office/drawing/2014/main" id="{1BF7B2B7-193E-4509-9677-61B1958A8AA8}"/>
            </a:ext>
          </a:extLst>
        </xdr:cNvPr>
        <xdr:cNvSpPr txBox="1"/>
      </xdr:nvSpPr>
      <xdr:spPr>
        <a:xfrm>
          <a:off x="4457700" y="633412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2</xdr:row>
      <xdr:rowOff>0</xdr:rowOff>
    </xdr:from>
    <xdr:ext cx="211121" cy="277158"/>
    <xdr:sp macro="" textlink="">
      <xdr:nvSpPr>
        <xdr:cNvPr id="33" name="TextBox 4">
          <a:extLst>
            <a:ext uri="{FF2B5EF4-FFF2-40B4-BE49-F238E27FC236}">
              <a16:creationId xmlns:a16="http://schemas.microsoft.com/office/drawing/2014/main" id="{7BF8800A-1C7F-4BB0-A324-94B8AB7B1A61}"/>
            </a:ext>
          </a:extLst>
        </xdr:cNvPr>
        <xdr:cNvSpPr txBox="1"/>
      </xdr:nvSpPr>
      <xdr:spPr>
        <a:xfrm>
          <a:off x="4457700" y="6334125"/>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34" name="TextBox 9">
          <a:extLst>
            <a:ext uri="{FF2B5EF4-FFF2-40B4-BE49-F238E27FC236}">
              <a16:creationId xmlns:a16="http://schemas.microsoft.com/office/drawing/2014/main" id="{0C6F6B9D-C6A4-4554-AB70-7ED3478C969A}"/>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35" name="TextBox 10">
          <a:extLst>
            <a:ext uri="{FF2B5EF4-FFF2-40B4-BE49-F238E27FC236}">
              <a16:creationId xmlns:a16="http://schemas.microsoft.com/office/drawing/2014/main" id="{18D07C85-289F-41B7-B0E9-C2C998A0BB88}"/>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36" name="TextBox 11">
          <a:extLst>
            <a:ext uri="{FF2B5EF4-FFF2-40B4-BE49-F238E27FC236}">
              <a16:creationId xmlns:a16="http://schemas.microsoft.com/office/drawing/2014/main" id="{18DC57AD-1CC9-4E49-9906-9858172897E6}"/>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37" name="TextBox 12">
          <a:extLst>
            <a:ext uri="{FF2B5EF4-FFF2-40B4-BE49-F238E27FC236}">
              <a16:creationId xmlns:a16="http://schemas.microsoft.com/office/drawing/2014/main" id="{B0195C0D-8BF3-4208-B4CC-DF58DE9FD2FC}"/>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38" name="TextBox 9">
          <a:extLst>
            <a:ext uri="{FF2B5EF4-FFF2-40B4-BE49-F238E27FC236}">
              <a16:creationId xmlns:a16="http://schemas.microsoft.com/office/drawing/2014/main" id="{750D74B0-E7CC-4A52-BED4-DA0A1FEC1B83}"/>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39" name="TextBox 10">
          <a:extLst>
            <a:ext uri="{FF2B5EF4-FFF2-40B4-BE49-F238E27FC236}">
              <a16:creationId xmlns:a16="http://schemas.microsoft.com/office/drawing/2014/main" id="{5C8CFAE4-7AC6-4474-B703-605AE6DA6ED8}"/>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40" name="TextBox 11">
          <a:extLst>
            <a:ext uri="{FF2B5EF4-FFF2-40B4-BE49-F238E27FC236}">
              <a16:creationId xmlns:a16="http://schemas.microsoft.com/office/drawing/2014/main" id="{DC8C3F5A-10DB-4AA0-90A9-AD324BB79394}"/>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41" name="TextBox 12">
          <a:extLst>
            <a:ext uri="{FF2B5EF4-FFF2-40B4-BE49-F238E27FC236}">
              <a16:creationId xmlns:a16="http://schemas.microsoft.com/office/drawing/2014/main" id="{D1DD8804-202C-44A6-82EE-9D45BA62DD46}"/>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42" name="TextBox 9">
          <a:extLst>
            <a:ext uri="{FF2B5EF4-FFF2-40B4-BE49-F238E27FC236}">
              <a16:creationId xmlns:a16="http://schemas.microsoft.com/office/drawing/2014/main" id="{3D29BA59-B052-4EA7-9860-709D238A37B0}"/>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43" name="TextBox 10">
          <a:extLst>
            <a:ext uri="{FF2B5EF4-FFF2-40B4-BE49-F238E27FC236}">
              <a16:creationId xmlns:a16="http://schemas.microsoft.com/office/drawing/2014/main" id="{020816FE-F9E3-4003-84F4-F67975D14B9D}"/>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44" name="TextBox 11">
          <a:extLst>
            <a:ext uri="{FF2B5EF4-FFF2-40B4-BE49-F238E27FC236}">
              <a16:creationId xmlns:a16="http://schemas.microsoft.com/office/drawing/2014/main" id="{29D6688B-750A-44B4-856E-341299C12590}"/>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45" name="TextBox 12">
          <a:extLst>
            <a:ext uri="{FF2B5EF4-FFF2-40B4-BE49-F238E27FC236}">
              <a16:creationId xmlns:a16="http://schemas.microsoft.com/office/drawing/2014/main" id="{7DE01592-B7FA-4AA3-863C-482B358F783D}"/>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46" name="TextBox 9">
          <a:extLst>
            <a:ext uri="{FF2B5EF4-FFF2-40B4-BE49-F238E27FC236}">
              <a16:creationId xmlns:a16="http://schemas.microsoft.com/office/drawing/2014/main" id="{1F905DC8-6A84-4D01-AC18-C19C6C044188}"/>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47" name="TextBox 10">
          <a:extLst>
            <a:ext uri="{FF2B5EF4-FFF2-40B4-BE49-F238E27FC236}">
              <a16:creationId xmlns:a16="http://schemas.microsoft.com/office/drawing/2014/main" id="{673C3953-E99D-48E0-8BA3-334F7A9B9ACC}"/>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48" name="TextBox 11">
          <a:extLst>
            <a:ext uri="{FF2B5EF4-FFF2-40B4-BE49-F238E27FC236}">
              <a16:creationId xmlns:a16="http://schemas.microsoft.com/office/drawing/2014/main" id="{F8BB8F85-7B3D-4CA1-A6A6-C9995ED101EE}"/>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49" name="TextBox 12">
          <a:extLst>
            <a:ext uri="{FF2B5EF4-FFF2-40B4-BE49-F238E27FC236}">
              <a16:creationId xmlns:a16="http://schemas.microsoft.com/office/drawing/2014/main" id="{5024C30A-4BC2-4355-B38B-B696BCBA6D53}"/>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50" name="TextBox 9">
          <a:extLst>
            <a:ext uri="{FF2B5EF4-FFF2-40B4-BE49-F238E27FC236}">
              <a16:creationId xmlns:a16="http://schemas.microsoft.com/office/drawing/2014/main" id="{BA721055-9959-4AB6-9936-725826387295}"/>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51" name="TextBox 10">
          <a:extLst>
            <a:ext uri="{FF2B5EF4-FFF2-40B4-BE49-F238E27FC236}">
              <a16:creationId xmlns:a16="http://schemas.microsoft.com/office/drawing/2014/main" id="{37763ECF-C736-423D-AAB1-5935C3CF8B9E}"/>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52" name="TextBox 11">
          <a:extLst>
            <a:ext uri="{FF2B5EF4-FFF2-40B4-BE49-F238E27FC236}">
              <a16:creationId xmlns:a16="http://schemas.microsoft.com/office/drawing/2014/main" id="{241FB467-89DF-4DD5-B8D9-D95CA734217F}"/>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53" name="TextBox 12">
          <a:extLst>
            <a:ext uri="{FF2B5EF4-FFF2-40B4-BE49-F238E27FC236}">
              <a16:creationId xmlns:a16="http://schemas.microsoft.com/office/drawing/2014/main" id="{1B0C2199-8175-40DA-AE0C-046F8A6B13B3}"/>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54" name="TextBox 9">
          <a:extLst>
            <a:ext uri="{FF2B5EF4-FFF2-40B4-BE49-F238E27FC236}">
              <a16:creationId xmlns:a16="http://schemas.microsoft.com/office/drawing/2014/main" id="{5E0BFF37-C228-4F52-84B9-1F4A8EF4F388}"/>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55" name="TextBox 10">
          <a:extLst>
            <a:ext uri="{FF2B5EF4-FFF2-40B4-BE49-F238E27FC236}">
              <a16:creationId xmlns:a16="http://schemas.microsoft.com/office/drawing/2014/main" id="{836AC0D8-AD09-4ABA-AAF8-DEB1DC0AE109}"/>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56" name="TextBox 11">
          <a:extLst>
            <a:ext uri="{FF2B5EF4-FFF2-40B4-BE49-F238E27FC236}">
              <a16:creationId xmlns:a16="http://schemas.microsoft.com/office/drawing/2014/main" id="{6C8955E7-B499-4CE3-919E-7A0CD6E99D97}"/>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57" name="TextBox 12">
          <a:extLst>
            <a:ext uri="{FF2B5EF4-FFF2-40B4-BE49-F238E27FC236}">
              <a16:creationId xmlns:a16="http://schemas.microsoft.com/office/drawing/2014/main" id="{F7A35208-5E1D-4424-98AA-98699D8512E8}"/>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58" name="TextBox 9">
          <a:extLst>
            <a:ext uri="{FF2B5EF4-FFF2-40B4-BE49-F238E27FC236}">
              <a16:creationId xmlns:a16="http://schemas.microsoft.com/office/drawing/2014/main" id="{18FF411D-7A2E-4BC4-B349-D5EB717AAB1C}"/>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59" name="TextBox 10">
          <a:extLst>
            <a:ext uri="{FF2B5EF4-FFF2-40B4-BE49-F238E27FC236}">
              <a16:creationId xmlns:a16="http://schemas.microsoft.com/office/drawing/2014/main" id="{115A96E5-F27B-4C3F-8EBD-4286F3C743FF}"/>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60" name="TextBox 11">
          <a:extLst>
            <a:ext uri="{FF2B5EF4-FFF2-40B4-BE49-F238E27FC236}">
              <a16:creationId xmlns:a16="http://schemas.microsoft.com/office/drawing/2014/main" id="{33E88BA4-A5B7-4255-AE6B-138457AA20EB}"/>
            </a:ext>
          </a:extLst>
        </xdr:cNvPr>
        <xdr:cNvSpPr txBox="1"/>
      </xdr:nvSpPr>
      <xdr:spPr>
        <a:xfrm>
          <a:off x="4457700" y="461391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10</xdr:row>
      <xdr:rowOff>0</xdr:rowOff>
    </xdr:from>
    <xdr:ext cx="211121" cy="277158"/>
    <xdr:sp macro="" textlink="">
      <xdr:nvSpPr>
        <xdr:cNvPr id="62" name="TextBox 9">
          <a:extLst>
            <a:ext uri="{FF2B5EF4-FFF2-40B4-BE49-F238E27FC236}">
              <a16:creationId xmlns:a16="http://schemas.microsoft.com/office/drawing/2014/main" id="{BE538142-BB1E-4F1B-9B36-928A09927E43}"/>
            </a:ext>
          </a:extLst>
        </xdr:cNvPr>
        <xdr:cNvSpPr txBox="1"/>
      </xdr:nvSpPr>
      <xdr:spPr>
        <a:xfrm>
          <a:off x="4457700" y="3990975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10</xdr:row>
      <xdr:rowOff>0</xdr:rowOff>
    </xdr:from>
    <xdr:ext cx="211121" cy="277158"/>
    <xdr:sp macro="" textlink="">
      <xdr:nvSpPr>
        <xdr:cNvPr id="63" name="TextBox 10">
          <a:extLst>
            <a:ext uri="{FF2B5EF4-FFF2-40B4-BE49-F238E27FC236}">
              <a16:creationId xmlns:a16="http://schemas.microsoft.com/office/drawing/2014/main" id="{5B511DB5-719B-44DB-B0A1-ADC85FB2477A}"/>
            </a:ext>
          </a:extLst>
        </xdr:cNvPr>
        <xdr:cNvSpPr txBox="1"/>
      </xdr:nvSpPr>
      <xdr:spPr>
        <a:xfrm>
          <a:off x="4457700" y="3990975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10</xdr:row>
      <xdr:rowOff>0</xdr:rowOff>
    </xdr:from>
    <xdr:ext cx="211121" cy="277158"/>
    <xdr:sp macro="" textlink="">
      <xdr:nvSpPr>
        <xdr:cNvPr id="64" name="TextBox 11">
          <a:extLst>
            <a:ext uri="{FF2B5EF4-FFF2-40B4-BE49-F238E27FC236}">
              <a16:creationId xmlns:a16="http://schemas.microsoft.com/office/drawing/2014/main" id="{AAA4A34C-327E-483D-A370-F2A070481CFA}"/>
            </a:ext>
          </a:extLst>
        </xdr:cNvPr>
        <xdr:cNvSpPr txBox="1"/>
      </xdr:nvSpPr>
      <xdr:spPr>
        <a:xfrm>
          <a:off x="4457700" y="3990975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10</xdr:row>
      <xdr:rowOff>0</xdr:rowOff>
    </xdr:from>
    <xdr:ext cx="211121" cy="277158"/>
    <xdr:sp macro="" textlink="">
      <xdr:nvSpPr>
        <xdr:cNvPr id="65" name="TextBox 12">
          <a:extLst>
            <a:ext uri="{FF2B5EF4-FFF2-40B4-BE49-F238E27FC236}">
              <a16:creationId xmlns:a16="http://schemas.microsoft.com/office/drawing/2014/main" id="{60087467-7594-431E-A5EF-54CD7EF0AB19}"/>
            </a:ext>
          </a:extLst>
        </xdr:cNvPr>
        <xdr:cNvSpPr txBox="1"/>
      </xdr:nvSpPr>
      <xdr:spPr>
        <a:xfrm>
          <a:off x="4457700" y="3990975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15</xdr:row>
      <xdr:rowOff>0</xdr:rowOff>
    </xdr:from>
    <xdr:ext cx="211121" cy="277158"/>
    <xdr:sp macro="" textlink="">
      <xdr:nvSpPr>
        <xdr:cNvPr id="66" name="TextBox 9">
          <a:extLst>
            <a:ext uri="{FF2B5EF4-FFF2-40B4-BE49-F238E27FC236}">
              <a16:creationId xmlns:a16="http://schemas.microsoft.com/office/drawing/2014/main" id="{0F1A8158-EEDD-4FDC-8AC6-F0E8461ED37F}"/>
            </a:ext>
          </a:extLst>
        </xdr:cNvPr>
        <xdr:cNvSpPr txBox="1"/>
      </xdr:nvSpPr>
      <xdr:spPr>
        <a:xfrm>
          <a:off x="4457700" y="454533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15</xdr:row>
      <xdr:rowOff>0</xdr:rowOff>
    </xdr:from>
    <xdr:ext cx="211121" cy="277158"/>
    <xdr:sp macro="" textlink="">
      <xdr:nvSpPr>
        <xdr:cNvPr id="67" name="TextBox 10">
          <a:extLst>
            <a:ext uri="{FF2B5EF4-FFF2-40B4-BE49-F238E27FC236}">
              <a16:creationId xmlns:a16="http://schemas.microsoft.com/office/drawing/2014/main" id="{0B6C6006-507B-493E-8B13-5E6D608C8957}"/>
            </a:ext>
          </a:extLst>
        </xdr:cNvPr>
        <xdr:cNvSpPr txBox="1"/>
      </xdr:nvSpPr>
      <xdr:spPr>
        <a:xfrm>
          <a:off x="4457700" y="454533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15</xdr:row>
      <xdr:rowOff>0</xdr:rowOff>
    </xdr:from>
    <xdr:ext cx="211121" cy="277158"/>
    <xdr:sp macro="" textlink="">
      <xdr:nvSpPr>
        <xdr:cNvPr id="68" name="TextBox 11">
          <a:extLst>
            <a:ext uri="{FF2B5EF4-FFF2-40B4-BE49-F238E27FC236}">
              <a16:creationId xmlns:a16="http://schemas.microsoft.com/office/drawing/2014/main" id="{9B46C61D-C0CE-43B7-BE16-11379D7FC36C}"/>
            </a:ext>
          </a:extLst>
        </xdr:cNvPr>
        <xdr:cNvSpPr txBox="1"/>
      </xdr:nvSpPr>
      <xdr:spPr>
        <a:xfrm>
          <a:off x="4457700" y="454533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15</xdr:row>
      <xdr:rowOff>0</xdr:rowOff>
    </xdr:from>
    <xdr:ext cx="211121" cy="277158"/>
    <xdr:sp macro="" textlink="">
      <xdr:nvSpPr>
        <xdr:cNvPr id="69" name="TextBox 12">
          <a:extLst>
            <a:ext uri="{FF2B5EF4-FFF2-40B4-BE49-F238E27FC236}">
              <a16:creationId xmlns:a16="http://schemas.microsoft.com/office/drawing/2014/main" id="{5ACBAA7F-B376-4E0D-9C84-226D48293504}"/>
            </a:ext>
          </a:extLst>
        </xdr:cNvPr>
        <xdr:cNvSpPr txBox="1"/>
      </xdr:nvSpPr>
      <xdr:spPr>
        <a:xfrm>
          <a:off x="4457700" y="454533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vana\Desktop\224_IZ_A_KAquarium_tro&#353;kovnik_17.02.2015._CIJEN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ko\share%20mb\TROSKOVNICI\Vukovar\EKO%20ETNO%20ADICA\ARH%20TROSKOVNI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rko\share%20mb\TROSKOVNICI\VIROVITICA\OB%20VIROVITICA%20ARH_T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jurconprojekt-my.sharepoint.com/Komar/Komar%202008/ROTONDA%20TRO&#352;KOVNIK.SVE%2022.12.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Komar\Komar%202008\ROTONDA%20TRO&#352;KOVNIK.SVE%2022.12.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Građevinski"/>
      <sheetName val="I.C.Obrtnički"/>
      <sheetName val="I.D. Oprema"/>
      <sheetName val="Rekapitulacija GO+oprema"/>
      <sheetName val="I.A.Rusenja i demontaze"/>
      <sheetName val="Rekapitulacija GO+oprema+rusenj"/>
      <sheetName val="5. KRAJOBRAZ"/>
      <sheetName val="8.Građ trosk prometnice"/>
      <sheetName val="VII.A..VODOVOD I KANALIZACIJA"/>
      <sheetName val="Elektro"/>
      <sheetName val="DOJAVA POŽARA"/>
      <sheetName val="1-KLIMA KOMORE I VENTILATOR "/>
      <sheetName val="2-DISTRIBUCIJA ZRAKA "/>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oskovnik"/>
      <sheetName val="Katalog prostora"/>
      <sheetName val="Sheet2"/>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oskovnik"/>
      <sheetName val="Sheet2"/>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0.naslov.el.i."/>
      <sheetName val="F.1.GLAVNI NAP.KABELI"/>
      <sheetName val="F.2.RAZDJELNICI"/>
      <sheetName val="F.3.Rasvjeta"/>
      <sheetName val="F.4.INSTALAC.MATERIJAL Z.P.."/>
      <sheetName val="F.5.OSTALI KABELI"/>
      <sheetName val="F.6.STANOVI"/>
      <sheetName val="F.7.APARTMANI"/>
      <sheetName val="F.8.INSTALAC.TEL.IMREŽE RAČ"/>
      <sheetName val="F.9.ANTENE"/>
      <sheetName val="F.10.KUČNI GOVORNI UREĐ."/>
      <sheetName val="F.11.Gromobran"/>
      <sheetName val="REKAPITULACI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0.naslov.el.i."/>
      <sheetName val="F.1.GLAVNI NAP.KABELI"/>
      <sheetName val="F.2.RAZDJELNICI"/>
      <sheetName val="F.3.Rasvjeta"/>
      <sheetName val="F.4.INSTALAC.MATERIJAL Z.P.."/>
      <sheetName val="F.5.OSTALI KABELI"/>
      <sheetName val="F.6.STANOVI"/>
      <sheetName val="F.7.APARTMANI"/>
      <sheetName val="F.8.INSTALAC.TEL.IMREŽE RAČ"/>
      <sheetName val="F.9.ANTENE"/>
      <sheetName val="F.10.KUČNI GOVORNI UREĐ."/>
      <sheetName val="F.11.Gromobran"/>
      <sheetName val="REKAPITULACI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8:I31"/>
  <sheetViews>
    <sheetView view="pageBreakPreview" topLeftCell="A4" zoomScaleSheetLayoutView="100" workbookViewId="0">
      <selection activeCell="N31" sqref="N31"/>
    </sheetView>
  </sheetViews>
  <sheetFormatPr defaultColWidth="9.140625" defaultRowHeight="12.75"/>
  <cols>
    <col min="1" max="16384" width="9.140625" style="184"/>
  </cols>
  <sheetData>
    <row r="8" spans="2:9" ht="15">
      <c r="B8" s="183" t="s">
        <v>3195</v>
      </c>
    </row>
    <row r="9" spans="2:9" ht="35.1" customHeight="1">
      <c r="B9" s="1548" t="s">
        <v>3196</v>
      </c>
      <c r="C9" s="1548"/>
      <c r="D9" s="1548"/>
      <c r="E9" s="1548"/>
      <c r="F9" s="1548"/>
      <c r="G9" s="1548"/>
      <c r="H9" s="1548"/>
      <c r="I9" s="1548"/>
    </row>
    <row r="10" spans="2:9" ht="15">
      <c r="B10" s="183" t="s">
        <v>3197</v>
      </c>
    </row>
    <row r="12" spans="2:9" ht="15">
      <c r="B12" s="183" t="s">
        <v>3198</v>
      </c>
    </row>
    <row r="13" spans="2:9">
      <c r="B13" s="184" t="s">
        <v>3199</v>
      </c>
    </row>
    <row r="14" spans="2:9">
      <c r="B14" s="184" t="s">
        <v>3200</v>
      </c>
    </row>
    <row r="15" spans="2:9">
      <c r="B15" s="184" t="s">
        <v>3201</v>
      </c>
    </row>
    <row r="25" spans="2:9" ht="26.25">
      <c r="B25" s="1549" t="s">
        <v>3202</v>
      </c>
      <c r="C25" s="1549"/>
      <c r="D25" s="1549"/>
      <c r="E25" s="1549"/>
      <c r="F25" s="1549"/>
      <c r="G25" s="1549"/>
      <c r="H25" s="1549"/>
      <c r="I25" s="1549"/>
    </row>
    <row r="26" spans="2:9" ht="23.25">
      <c r="B26" s="185"/>
      <c r="C26" s="185"/>
      <c r="D26" s="185"/>
      <c r="E26" s="185"/>
      <c r="F26" s="185"/>
      <c r="G26" s="185"/>
      <c r="H26" s="185"/>
      <c r="I26" s="185"/>
    </row>
    <row r="27" spans="2:9" ht="23.25">
      <c r="B27" s="1551" t="s">
        <v>3204</v>
      </c>
      <c r="C27" s="1551"/>
      <c r="D27" s="1551"/>
      <c r="E27" s="1551"/>
      <c r="F27" s="1551"/>
      <c r="G27" s="1551"/>
      <c r="H27" s="1551"/>
      <c r="I27" s="1551"/>
    </row>
    <row r="28" spans="2:9" ht="23.25">
      <c r="B28" s="1551" t="s">
        <v>3205</v>
      </c>
      <c r="C28" s="1551"/>
      <c r="D28" s="1551"/>
      <c r="E28" s="1551"/>
      <c r="F28" s="1551"/>
      <c r="G28" s="1551"/>
      <c r="H28" s="1551"/>
      <c r="I28" s="1551"/>
    </row>
    <row r="29" spans="2:9" ht="23.25">
      <c r="B29" s="1551" t="s">
        <v>3203</v>
      </c>
      <c r="C29" s="1551"/>
      <c r="D29" s="1551"/>
      <c r="E29" s="1551"/>
      <c r="F29" s="1551"/>
      <c r="G29" s="1551"/>
      <c r="H29" s="1551"/>
      <c r="I29" s="1551"/>
    </row>
    <row r="30" spans="2:9" ht="23.25">
      <c r="B30" s="185"/>
      <c r="C30" s="185"/>
      <c r="D30" s="185"/>
      <c r="E30" s="185"/>
      <c r="F30" s="185"/>
      <c r="G30" s="185"/>
      <c r="H30" s="185"/>
      <c r="I30" s="185"/>
    </row>
    <row r="31" spans="2:9" ht="54.95" customHeight="1">
      <c r="B31" s="1550" t="s">
        <v>3196</v>
      </c>
      <c r="C31" s="1550"/>
      <c r="D31" s="1550"/>
      <c r="E31" s="1550"/>
      <c r="F31" s="1550"/>
      <c r="G31" s="1550"/>
      <c r="H31" s="1550"/>
      <c r="I31" s="1550"/>
    </row>
  </sheetData>
  <sheetProtection selectLockedCells="1"/>
  <mergeCells count="6">
    <mergeCell ref="B9:I9"/>
    <mergeCell ref="B25:I25"/>
    <mergeCell ref="B31:I31"/>
    <mergeCell ref="B27:I27"/>
    <mergeCell ref="B28:I28"/>
    <mergeCell ref="B29:I29"/>
  </mergeCells>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054"/>
  <sheetViews>
    <sheetView view="pageBreakPreview" zoomScaleSheetLayoutView="100" workbookViewId="0">
      <selection activeCell="J16" sqref="J16"/>
    </sheetView>
  </sheetViews>
  <sheetFormatPr defaultColWidth="9.140625" defaultRowHeight="15.75"/>
  <cols>
    <col min="1" max="1" width="6.28515625" style="102" customWidth="1"/>
    <col min="2" max="2" width="45.7109375" style="98" customWidth="1"/>
    <col min="3" max="3" width="10.42578125" style="99" customWidth="1"/>
    <col min="4" max="4" width="8.140625" style="103" customWidth="1"/>
    <col min="5" max="5" width="13.42578125" style="1498" customWidth="1"/>
    <col min="6" max="6" width="9.140625" style="104"/>
    <col min="7" max="9" width="9.140625" style="95"/>
    <col min="10" max="16384" width="9.140625" style="96"/>
  </cols>
  <sheetData>
    <row r="1" spans="1:9">
      <c r="A1" s="107"/>
      <c r="D1" s="108"/>
      <c r="E1" s="1493"/>
      <c r="F1" s="109"/>
    </row>
    <row r="2" spans="1:9" s="89" customFormat="1" ht="13.5" thickBot="1">
      <c r="A2" s="110"/>
      <c r="B2" s="111" t="s">
        <v>1161</v>
      </c>
      <c r="C2" s="112"/>
      <c r="D2" s="113"/>
      <c r="E2" s="1494"/>
      <c r="F2" s="105"/>
      <c r="G2" s="88"/>
      <c r="H2" s="88"/>
      <c r="I2" s="88"/>
    </row>
    <row r="3" spans="1:9" s="89" customFormat="1" ht="13.5" thickTop="1">
      <c r="A3" s="90"/>
      <c r="B3" s="91"/>
      <c r="C3" s="92"/>
      <c r="D3" s="93"/>
      <c r="E3" s="1244"/>
      <c r="F3" s="105"/>
      <c r="G3" s="88"/>
      <c r="H3" s="88"/>
      <c r="I3" s="88"/>
    </row>
    <row r="4" spans="1:9" s="89" customFormat="1" ht="12.75">
      <c r="A4" s="118" t="s">
        <v>1162</v>
      </c>
      <c r="B4" s="119" t="s">
        <v>1163</v>
      </c>
      <c r="C4" s="120"/>
      <c r="D4" s="121"/>
      <c r="E4" s="1495">
        <f>INTERNE_PROM_POV!F74</f>
        <v>0</v>
      </c>
      <c r="F4" s="105"/>
      <c r="G4" s="88"/>
      <c r="H4" s="88"/>
      <c r="I4" s="88"/>
    </row>
    <row r="5" spans="1:9" s="89" customFormat="1" ht="12.75">
      <c r="A5" s="118"/>
      <c r="B5" s="119"/>
      <c r="C5" s="120"/>
      <c r="D5" s="121"/>
      <c r="E5" s="1495"/>
      <c r="F5" s="105"/>
      <c r="G5" s="88"/>
      <c r="H5" s="88"/>
      <c r="I5" s="88"/>
    </row>
    <row r="6" spans="1:9" s="89" customFormat="1" ht="12.75">
      <c r="A6" s="118" t="s">
        <v>1164</v>
      </c>
      <c r="B6" s="119" t="s">
        <v>247</v>
      </c>
      <c r="C6" s="120"/>
      <c r="D6" s="121"/>
      <c r="E6" s="1495">
        <f>INTERNE_PROM_POV!F117</f>
        <v>0</v>
      </c>
      <c r="F6" s="105"/>
      <c r="G6" s="88"/>
      <c r="H6" s="88"/>
      <c r="I6" s="88"/>
    </row>
    <row r="7" spans="1:9" s="89" customFormat="1" ht="12.75">
      <c r="A7" s="118"/>
      <c r="B7" s="119"/>
      <c r="C7" s="120"/>
      <c r="D7" s="121"/>
      <c r="E7" s="1495"/>
      <c r="F7" s="105"/>
      <c r="G7" s="88"/>
      <c r="H7" s="88"/>
      <c r="I7" s="88"/>
    </row>
    <row r="8" spans="1:9" s="89" customFormat="1" ht="12.75">
      <c r="A8" s="118" t="s">
        <v>1165</v>
      </c>
      <c r="B8" s="119" t="s">
        <v>1166</v>
      </c>
      <c r="C8" s="120"/>
      <c r="D8" s="121"/>
      <c r="E8" s="1495">
        <f>INTERNE_PROM_POV!F188</f>
        <v>0</v>
      </c>
      <c r="F8" s="105"/>
      <c r="G8" s="88"/>
      <c r="H8" s="88"/>
      <c r="I8" s="88"/>
    </row>
    <row r="9" spans="1:9" s="89" customFormat="1" ht="12.75">
      <c r="A9" s="118"/>
      <c r="B9" s="119"/>
      <c r="C9" s="120"/>
      <c r="D9" s="121"/>
      <c r="E9" s="1495"/>
      <c r="F9" s="105"/>
      <c r="G9" s="88"/>
      <c r="H9" s="88"/>
      <c r="I9" s="88"/>
    </row>
    <row r="10" spans="1:9" s="89" customFormat="1" ht="12.75">
      <c r="A10" s="118" t="s">
        <v>1167</v>
      </c>
      <c r="B10" s="119" t="s">
        <v>1168</v>
      </c>
      <c r="C10" s="120"/>
      <c r="D10" s="121"/>
      <c r="E10" s="1495">
        <f>INTERNE_PROM_POV!F222</f>
        <v>0</v>
      </c>
      <c r="F10" s="105"/>
      <c r="G10" s="88"/>
      <c r="H10" s="88"/>
      <c r="I10" s="88"/>
    </row>
    <row r="11" spans="1:9" s="89" customFormat="1" ht="12.75">
      <c r="A11" s="90"/>
      <c r="B11" s="91"/>
      <c r="C11" s="92"/>
      <c r="D11" s="93"/>
      <c r="E11" s="1244"/>
      <c r="F11" s="105"/>
      <c r="G11" s="88"/>
      <c r="H11" s="88"/>
      <c r="I11" s="88"/>
    </row>
    <row r="12" spans="1:9" s="89" customFormat="1" ht="12.75">
      <c r="A12" s="115"/>
      <c r="B12" s="114" t="s">
        <v>1169</v>
      </c>
      <c r="C12" s="116"/>
      <c r="D12" s="117"/>
      <c r="E12" s="1496">
        <f>SUM(E3:E11)</f>
        <v>0</v>
      </c>
      <c r="F12" s="106"/>
      <c r="G12" s="88"/>
      <c r="H12" s="88"/>
      <c r="I12" s="88"/>
    </row>
    <row r="13" spans="1:9" s="89" customFormat="1" ht="12.75">
      <c r="A13" s="90"/>
      <c r="B13" s="91"/>
      <c r="C13" s="92"/>
      <c r="D13" s="93"/>
      <c r="E13" s="1244"/>
      <c r="F13" s="105"/>
      <c r="G13" s="88"/>
      <c r="H13" s="88"/>
      <c r="I13" s="88"/>
    </row>
    <row r="14" spans="1:9" s="89" customFormat="1" ht="12.75">
      <c r="A14" s="90"/>
      <c r="B14" s="91" t="s">
        <v>1170</v>
      </c>
      <c r="C14" s="92"/>
      <c r="D14" s="93"/>
      <c r="E14" s="1244"/>
      <c r="F14" s="105"/>
      <c r="G14" s="88"/>
      <c r="H14" s="88"/>
      <c r="I14" s="88"/>
    </row>
    <row r="15" spans="1:9" s="89" customFormat="1" ht="12.75">
      <c r="A15" s="90"/>
      <c r="B15" s="91"/>
      <c r="C15" s="92"/>
      <c r="D15" s="93"/>
      <c r="E15" s="1244"/>
      <c r="F15" s="105"/>
      <c r="G15" s="88"/>
      <c r="H15" s="88"/>
      <c r="I15" s="88"/>
    </row>
    <row r="16" spans="1:9" s="89" customFormat="1" ht="114.75">
      <c r="A16" s="90"/>
      <c r="B16" s="91" t="s">
        <v>4251</v>
      </c>
      <c r="C16" s="92"/>
      <c r="D16" s="93"/>
      <c r="E16" s="1244"/>
      <c r="F16" s="105"/>
      <c r="G16" s="88"/>
      <c r="H16" s="88"/>
      <c r="I16" s="88"/>
    </row>
    <row r="17" spans="1:9" s="89" customFormat="1" ht="12.75">
      <c r="A17" s="90"/>
      <c r="B17" s="91"/>
      <c r="C17" s="92"/>
      <c r="D17" s="93"/>
      <c r="E17" s="1244"/>
      <c r="F17" s="94"/>
      <c r="G17" s="88"/>
      <c r="H17" s="88"/>
      <c r="I17" s="88"/>
    </row>
    <row r="18" spans="1:9" s="89" customFormat="1" ht="12.75">
      <c r="A18" s="90"/>
      <c r="B18" s="91"/>
      <c r="C18" s="92"/>
      <c r="D18" s="93"/>
      <c r="E18" s="1244"/>
      <c r="F18" s="94"/>
      <c r="G18" s="88"/>
      <c r="H18" s="88"/>
      <c r="I18" s="88"/>
    </row>
    <row r="19" spans="1:9" s="89" customFormat="1" ht="12.75">
      <c r="A19" s="90"/>
      <c r="B19" s="91"/>
      <c r="C19" s="92"/>
      <c r="D19" s="93"/>
      <c r="E19" s="1244"/>
      <c r="F19" s="94"/>
      <c r="G19" s="88"/>
      <c r="H19" s="88"/>
      <c r="I19" s="88"/>
    </row>
    <row r="20" spans="1:9" s="89" customFormat="1" ht="12.75">
      <c r="A20" s="90"/>
      <c r="B20" s="91"/>
      <c r="C20" s="92"/>
      <c r="D20" s="93"/>
      <c r="E20" s="1244"/>
      <c r="F20" s="94"/>
      <c r="G20" s="88"/>
      <c r="H20" s="88"/>
      <c r="I20" s="88"/>
    </row>
    <row r="21" spans="1:9" s="89" customFormat="1" ht="12.75">
      <c r="A21" s="90"/>
      <c r="B21" s="91"/>
      <c r="C21" s="92"/>
      <c r="D21" s="93"/>
      <c r="E21" s="1244"/>
      <c r="F21" s="94"/>
      <c r="G21" s="88"/>
      <c r="H21" s="88"/>
      <c r="I21" s="88"/>
    </row>
    <row r="22" spans="1:9" s="89" customFormat="1" ht="12.75">
      <c r="A22" s="90"/>
      <c r="B22" s="91"/>
      <c r="C22" s="92"/>
      <c r="D22" s="93"/>
      <c r="E22" s="1244"/>
      <c r="F22" s="94"/>
      <c r="G22" s="88"/>
      <c r="H22" s="88"/>
      <c r="I22" s="88"/>
    </row>
    <row r="23" spans="1:9" s="89" customFormat="1" ht="12.75">
      <c r="A23" s="90"/>
      <c r="B23" s="91"/>
      <c r="C23" s="92"/>
      <c r="D23" s="93"/>
      <c r="E23" s="1244"/>
      <c r="F23" s="94"/>
      <c r="G23" s="88"/>
      <c r="H23" s="88"/>
      <c r="I23" s="88"/>
    </row>
    <row r="24" spans="1:9" s="89" customFormat="1" ht="12.75">
      <c r="A24" s="90"/>
      <c r="B24" s="91"/>
      <c r="C24" s="92"/>
      <c r="D24" s="93"/>
      <c r="E24" s="1244"/>
      <c r="F24" s="94"/>
      <c r="G24" s="88"/>
      <c r="H24" s="88"/>
      <c r="I24" s="88"/>
    </row>
    <row r="25" spans="1:9" s="89" customFormat="1" ht="12.75">
      <c r="A25" s="90"/>
      <c r="B25" s="91"/>
      <c r="C25" s="92"/>
      <c r="D25" s="93"/>
      <c r="E25" s="1244"/>
      <c r="F25" s="94"/>
      <c r="G25" s="88"/>
      <c r="H25" s="88"/>
      <c r="I25" s="88"/>
    </row>
    <row r="26" spans="1:9" s="89" customFormat="1" ht="12.75">
      <c r="A26" s="90"/>
      <c r="B26" s="91"/>
      <c r="C26" s="92"/>
      <c r="D26" s="93"/>
      <c r="E26" s="1244"/>
      <c r="F26" s="94"/>
      <c r="G26" s="88"/>
      <c r="H26" s="88"/>
      <c r="I26" s="88"/>
    </row>
    <row r="27" spans="1:9" s="89" customFormat="1" ht="12.75">
      <c r="A27" s="90"/>
      <c r="B27" s="91"/>
      <c r="C27" s="92"/>
      <c r="D27" s="93"/>
      <c r="E27" s="1244"/>
      <c r="F27" s="94"/>
      <c r="G27" s="88"/>
      <c r="H27" s="88"/>
      <c r="I27" s="88"/>
    </row>
    <row r="28" spans="1:9" s="89" customFormat="1" ht="12.75">
      <c r="A28" s="90"/>
      <c r="B28" s="91"/>
      <c r="C28" s="92"/>
      <c r="D28" s="93"/>
      <c r="E28" s="1244"/>
      <c r="F28" s="94"/>
      <c r="G28" s="88"/>
      <c r="H28" s="88"/>
      <c r="I28" s="88"/>
    </row>
    <row r="29" spans="1:9" s="89" customFormat="1" ht="12.75">
      <c r="A29" s="90"/>
      <c r="B29" s="91"/>
      <c r="C29" s="92"/>
      <c r="D29" s="93"/>
      <c r="E29" s="1244"/>
      <c r="F29" s="94"/>
      <c r="G29" s="88"/>
      <c r="H29" s="88"/>
      <c r="I29" s="88"/>
    </row>
    <row r="30" spans="1:9" s="89" customFormat="1" ht="12.75">
      <c r="A30" s="90"/>
      <c r="B30" s="91"/>
      <c r="C30" s="92"/>
      <c r="D30" s="93"/>
      <c r="E30" s="1244"/>
      <c r="F30" s="94"/>
      <c r="G30" s="88"/>
      <c r="H30" s="88"/>
      <c r="I30" s="88"/>
    </row>
    <row r="31" spans="1:9" s="89" customFormat="1" ht="12.75">
      <c r="A31" s="90"/>
      <c r="B31" s="91"/>
      <c r="C31" s="92"/>
      <c r="D31" s="93"/>
      <c r="E31" s="1244"/>
      <c r="F31" s="94"/>
      <c r="G31" s="88"/>
      <c r="H31" s="88"/>
      <c r="I31" s="88"/>
    </row>
    <row r="32" spans="1:9" s="89" customFormat="1" ht="12.75">
      <c r="A32" s="90"/>
      <c r="B32" s="91"/>
      <c r="C32" s="92"/>
      <c r="D32" s="93"/>
      <c r="E32" s="1244"/>
      <c r="F32" s="94"/>
      <c r="G32" s="88"/>
      <c r="H32" s="88"/>
      <c r="I32" s="88"/>
    </row>
    <row r="33" spans="1:9" s="89" customFormat="1" ht="12.75">
      <c r="A33" s="90"/>
      <c r="B33" s="91"/>
      <c r="C33" s="92"/>
      <c r="D33" s="93"/>
      <c r="E33" s="1244"/>
      <c r="F33" s="94"/>
      <c r="G33" s="88"/>
      <c r="H33" s="88"/>
      <c r="I33" s="88"/>
    </row>
    <row r="34" spans="1:9" s="89" customFormat="1" ht="12.75">
      <c r="A34" s="90"/>
      <c r="B34" s="91"/>
      <c r="C34" s="92"/>
      <c r="D34" s="93"/>
      <c r="E34" s="1244"/>
      <c r="F34" s="94"/>
      <c r="G34" s="88"/>
      <c r="H34" s="88"/>
      <c r="I34" s="88"/>
    </row>
    <row r="35" spans="1:9" s="89" customFormat="1" ht="12.75">
      <c r="A35" s="90"/>
      <c r="B35" s="91"/>
      <c r="C35" s="92"/>
      <c r="D35" s="93"/>
      <c r="E35" s="1244"/>
      <c r="F35" s="94"/>
      <c r="G35" s="88"/>
      <c r="H35" s="88"/>
      <c r="I35" s="88"/>
    </row>
    <row r="36" spans="1:9" s="89" customFormat="1" ht="12.75">
      <c r="A36" s="90"/>
      <c r="B36" s="91"/>
      <c r="C36" s="92"/>
      <c r="D36" s="93"/>
      <c r="E36" s="1244"/>
      <c r="F36" s="94"/>
      <c r="G36" s="88"/>
      <c r="H36" s="88"/>
      <c r="I36" s="88"/>
    </row>
    <row r="37" spans="1:9" s="89" customFormat="1" ht="12.75">
      <c r="A37" s="90"/>
      <c r="B37" s="91"/>
      <c r="C37" s="92"/>
      <c r="D37" s="93"/>
      <c r="E37" s="1244"/>
      <c r="F37" s="94"/>
      <c r="G37" s="88"/>
      <c r="H37" s="88"/>
      <c r="I37" s="88"/>
    </row>
    <row r="38" spans="1:9" s="89" customFormat="1" ht="12.75">
      <c r="A38" s="90"/>
      <c r="B38" s="91"/>
      <c r="C38" s="92"/>
      <c r="D38" s="93"/>
      <c r="E38" s="1244"/>
      <c r="F38" s="94"/>
      <c r="G38" s="88"/>
      <c r="H38" s="88"/>
      <c r="I38" s="88"/>
    </row>
    <row r="39" spans="1:9" s="89" customFormat="1" ht="12.75">
      <c r="A39" s="90"/>
      <c r="B39" s="91"/>
      <c r="C39" s="92"/>
      <c r="D39" s="93"/>
      <c r="E39" s="1244"/>
      <c r="F39" s="94"/>
      <c r="G39" s="88"/>
      <c r="H39" s="88"/>
      <c r="I39" s="88"/>
    </row>
    <row r="40" spans="1:9" s="89" customFormat="1" ht="12.75">
      <c r="A40" s="90"/>
      <c r="B40" s="91"/>
      <c r="C40" s="92"/>
      <c r="D40" s="93"/>
      <c r="E40" s="1244"/>
      <c r="F40" s="94"/>
      <c r="G40" s="88"/>
      <c r="H40" s="88"/>
      <c r="I40" s="88"/>
    </row>
    <row r="41" spans="1:9" s="89" customFormat="1" ht="12.75">
      <c r="A41" s="90"/>
      <c r="B41" s="91"/>
      <c r="C41" s="92"/>
      <c r="D41" s="93"/>
      <c r="E41" s="1244"/>
      <c r="F41" s="94"/>
      <c r="G41" s="88"/>
      <c r="H41" s="88"/>
      <c r="I41" s="88"/>
    </row>
    <row r="42" spans="1:9" s="89" customFormat="1" ht="12.75">
      <c r="A42" s="90"/>
      <c r="B42" s="91"/>
      <c r="C42" s="92"/>
      <c r="D42" s="93"/>
      <c r="E42" s="1244"/>
      <c r="F42" s="94"/>
      <c r="G42" s="88"/>
      <c r="H42" s="88"/>
      <c r="I42" s="88"/>
    </row>
    <row r="43" spans="1:9" s="89" customFormat="1" ht="12.75">
      <c r="A43" s="90"/>
      <c r="B43" s="91"/>
      <c r="C43" s="92"/>
      <c r="D43" s="93"/>
      <c r="E43" s="1244"/>
      <c r="F43" s="94"/>
      <c r="G43" s="88"/>
      <c r="H43" s="88"/>
      <c r="I43" s="88"/>
    </row>
    <row r="44" spans="1:9" s="89" customFormat="1" ht="12.75">
      <c r="A44" s="90"/>
      <c r="B44" s="91"/>
      <c r="C44" s="92"/>
      <c r="D44" s="93"/>
      <c r="E44" s="1244"/>
      <c r="F44" s="94"/>
      <c r="G44" s="88"/>
      <c r="H44" s="88"/>
      <c r="I44" s="88"/>
    </row>
    <row r="45" spans="1:9" s="89" customFormat="1" ht="12.75">
      <c r="A45" s="90"/>
      <c r="B45" s="91"/>
      <c r="C45" s="92"/>
      <c r="D45" s="93"/>
      <c r="E45" s="1244"/>
      <c r="F45" s="94"/>
      <c r="G45" s="88"/>
      <c r="H45" s="88"/>
      <c r="I45" s="88"/>
    </row>
    <row r="46" spans="1:9" s="89" customFormat="1" ht="12.75">
      <c r="A46" s="90"/>
      <c r="B46" s="91"/>
      <c r="C46" s="92"/>
      <c r="D46" s="93"/>
      <c r="E46" s="1244"/>
      <c r="F46" s="94"/>
      <c r="G46" s="88"/>
      <c r="H46" s="88"/>
      <c r="I46" s="88"/>
    </row>
    <row r="47" spans="1:9" s="89" customFormat="1" ht="12.75">
      <c r="A47" s="90"/>
      <c r="B47" s="91"/>
      <c r="C47" s="92"/>
      <c r="D47" s="93"/>
      <c r="E47" s="1244"/>
      <c r="F47" s="94"/>
      <c r="G47" s="88"/>
      <c r="H47" s="88"/>
      <c r="I47" s="88"/>
    </row>
    <row r="48" spans="1:9" s="89" customFormat="1" ht="12.75">
      <c r="A48" s="90"/>
      <c r="B48" s="91"/>
      <c r="C48" s="92"/>
      <c r="D48" s="93"/>
      <c r="E48" s="1244"/>
      <c r="F48" s="94"/>
      <c r="G48" s="88"/>
      <c r="H48" s="88"/>
      <c r="I48" s="88"/>
    </row>
    <row r="49" spans="1:9" s="89" customFormat="1" ht="12.75">
      <c r="A49" s="90"/>
      <c r="B49" s="91"/>
      <c r="C49" s="92"/>
      <c r="D49" s="93"/>
      <c r="E49" s="1244"/>
      <c r="F49" s="94"/>
      <c r="G49" s="88"/>
      <c r="H49" s="88"/>
      <c r="I49" s="88"/>
    </row>
    <row r="50" spans="1:9" s="89" customFormat="1" ht="12.75">
      <c r="A50" s="90"/>
      <c r="B50" s="91"/>
      <c r="C50" s="92"/>
      <c r="D50" s="93"/>
      <c r="E50" s="1244"/>
      <c r="F50" s="94"/>
      <c r="G50" s="88"/>
      <c r="H50" s="88"/>
      <c r="I50" s="88"/>
    </row>
    <row r="51" spans="1:9" s="89" customFormat="1" ht="12.75">
      <c r="A51" s="90"/>
      <c r="B51" s="91"/>
      <c r="C51" s="92"/>
      <c r="D51" s="93"/>
      <c r="E51" s="1244"/>
      <c r="F51" s="94"/>
      <c r="G51" s="88"/>
      <c r="H51" s="88"/>
      <c r="I51" s="88"/>
    </row>
    <row r="52" spans="1:9" s="89" customFormat="1" ht="12.75">
      <c r="A52" s="90"/>
      <c r="B52" s="91"/>
      <c r="C52" s="92"/>
      <c r="D52" s="93"/>
      <c r="E52" s="1244"/>
      <c r="F52" s="94"/>
      <c r="G52" s="88"/>
      <c r="H52" s="88"/>
      <c r="I52" s="88"/>
    </row>
    <row r="53" spans="1:9" s="89" customFormat="1" ht="12.75">
      <c r="A53" s="90"/>
      <c r="B53" s="91"/>
      <c r="C53" s="92"/>
      <c r="D53" s="93"/>
      <c r="E53" s="1244"/>
      <c r="F53" s="94"/>
      <c r="G53" s="88"/>
      <c r="H53" s="88"/>
      <c r="I53" s="88"/>
    </row>
    <row r="54" spans="1:9" s="89" customFormat="1" ht="12.75">
      <c r="A54" s="90"/>
      <c r="B54" s="91"/>
      <c r="C54" s="92"/>
      <c r="D54" s="93"/>
      <c r="E54" s="1244"/>
      <c r="F54" s="94"/>
      <c r="G54" s="88"/>
      <c r="H54" s="88"/>
      <c r="I54" s="88"/>
    </row>
    <row r="55" spans="1:9" s="89" customFormat="1" ht="12.75">
      <c r="A55" s="90"/>
      <c r="B55" s="91"/>
      <c r="C55" s="92"/>
      <c r="D55" s="93"/>
      <c r="E55" s="1244"/>
      <c r="F55" s="94"/>
      <c r="G55" s="88"/>
      <c r="H55" s="88"/>
      <c r="I55" s="88"/>
    </row>
    <row r="56" spans="1:9" s="89" customFormat="1" ht="12.75">
      <c r="A56" s="90"/>
      <c r="B56" s="91"/>
      <c r="C56" s="92"/>
      <c r="D56" s="93"/>
      <c r="E56" s="1244"/>
      <c r="F56" s="94"/>
      <c r="G56" s="88"/>
      <c r="H56" s="88"/>
      <c r="I56" s="88"/>
    </row>
    <row r="57" spans="1:9" s="89" customFormat="1" ht="12.75">
      <c r="A57" s="90"/>
      <c r="B57" s="91"/>
      <c r="C57" s="92"/>
      <c r="D57" s="93"/>
      <c r="E57" s="1244"/>
      <c r="F57" s="94"/>
      <c r="G57" s="88"/>
      <c r="H57" s="88"/>
      <c r="I57" s="88"/>
    </row>
    <row r="58" spans="1:9" s="89" customFormat="1" ht="12.75">
      <c r="A58" s="90"/>
      <c r="B58" s="91"/>
      <c r="C58" s="92"/>
      <c r="D58" s="93"/>
      <c r="E58" s="1244"/>
      <c r="F58" s="94"/>
      <c r="G58" s="88"/>
      <c r="H58" s="88"/>
      <c r="I58" s="88"/>
    </row>
    <row r="59" spans="1:9" s="89" customFormat="1" ht="12.75">
      <c r="A59" s="90"/>
      <c r="B59" s="91"/>
      <c r="C59" s="92"/>
      <c r="D59" s="93"/>
      <c r="E59" s="1244"/>
      <c r="F59" s="94"/>
      <c r="G59" s="88"/>
      <c r="H59" s="88"/>
      <c r="I59" s="88"/>
    </row>
    <row r="60" spans="1:9" s="89" customFormat="1" ht="12.75">
      <c r="A60" s="90"/>
      <c r="B60" s="91"/>
      <c r="C60" s="92"/>
      <c r="D60" s="93"/>
      <c r="E60" s="1244"/>
      <c r="F60" s="94"/>
      <c r="G60" s="88"/>
      <c r="H60" s="88"/>
      <c r="I60" s="88"/>
    </row>
    <row r="61" spans="1:9" s="89" customFormat="1" ht="12.75">
      <c r="A61" s="90"/>
      <c r="B61" s="91"/>
      <c r="C61" s="92"/>
      <c r="D61" s="93"/>
      <c r="E61" s="1244"/>
      <c r="F61" s="94"/>
      <c r="G61" s="88"/>
      <c r="H61" s="88"/>
      <c r="I61" s="88"/>
    </row>
    <row r="62" spans="1:9" s="89" customFormat="1" ht="12.75">
      <c r="A62" s="90"/>
      <c r="B62" s="91"/>
      <c r="C62" s="92"/>
      <c r="D62" s="93"/>
      <c r="E62" s="1244"/>
      <c r="F62" s="94"/>
      <c r="G62" s="88"/>
      <c r="H62" s="88"/>
      <c r="I62" s="88"/>
    </row>
    <row r="63" spans="1:9" s="89" customFormat="1" ht="12.75">
      <c r="A63" s="90"/>
      <c r="B63" s="91"/>
      <c r="C63" s="92"/>
      <c r="D63" s="93"/>
      <c r="E63" s="1244"/>
      <c r="F63" s="94"/>
      <c r="G63" s="88"/>
      <c r="H63" s="88"/>
      <c r="I63" s="88"/>
    </row>
    <row r="64" spans="1:9" s="89" customFormat="1" ht="12.75">
      <c r="A64" s="90"/>
      <c r="B64" s="91"/>
      <c r="C64" s="92"/>
      <c r="D64" s="93"/>
      <c r="E64" s="1244"/>
      <c r="F64" s="94"/>
      <c r="G64" s="88"/>
      <c r="H64" s="88"/>
      <c r="I64" s="88"/>
    </row>
    <row r="65" spans="1:9" s="89" customFormat="1" ht="12.75">
      <c r="A65" s="90"/>
      <c r="B65" s="91"/>
      <c r="C65" s="92"/>
      <c r="D65" s="93"/>
      <c r="E65" s="1244"/>
      <c r="F65" s="94"/>
      <c r="G65" s="88"/>
      <c r="H65" s="88"/>
      <c r="I65" s="88"/>
    </row>
    <row r="66" spans="1:9" s="89" customFormat="1" ht="12.75">
      <c r="A66" s="90"/>
      <c r="B66" s="91"/>
      <c r="C66" s="92"/>
      <c r="D66" s="93"/>
      <c r="E66" s="1244"/>
      <c r="F66" s="94"/>
      <c r="G66" s="88"/>
      <c r="H66" s="88"/>
      <c r="I66" s="88"/>
    </row>
    <row r="67" spans="1:9" s="89" customFormat="1" ht="12.75">
      <c r="A67" s="90"/>
      <c r="B67" s="91"/>
      <c r="C67" s="92"/>
      <c r="D67" s="93"/>
      <c r="E67" s="1244"/>
      <c r="F67" s="94"/>
      <c r="G67" s="88"/>
      <c r="H67" s="88"/>
      <c r="I67" s="88"/>
    </row>
    <row r="68" spans="1:9" s="89" customFormat="1" ht="12.75">
      <c r="A68" s="90"/>
      <c r="B68" s="91"/>
      <c r="C68" s="92"/>
      <c r="D68" s="93"/>
      <c r="E68" s="1244"/>
      <c r="F68" s="94"/>
      <c r="G68" s="88"/>
      <c r="H68" s="88"/>
      <c r="I68" s="88"/>
    </row>
    <row r="69" spans="1:9" s="89" customFormat="1" ht="12.75">
      <c r="A69" s="90"/>
      <c r="B69" s="91"/>
      <c r="C69" s="92"/>
      <c r="D69" s="93"/>
      <c r="E69" s="1244"/>
      <c r="F69" s="94"/>
      <c r="G69" s="88"/>
      <c r="H69" s="88"/>
      <c r="I69" s="88"/>
    </row>
    <row r="70" spans="1:9" s="89" customFormat="1" ht="12.75">
      <c r="A70" s="90"/>
      <c r="B70" s="91"/>
      <c r="C70" s="92"/>
      <c r="D70" s="93"/>
      <c r="E70" s="1244"/>
      <c r="F70" s="94"/>
      <c r="G70" s="88"/>
      <c r="H70" s="88"/>
      <c r="I70" s="88"/>
    </row>
    <row r="71" spans="1:9" s="89" customFormat="1" ht="12.75">
      <c r="A71" s="90"/>
      <c r="B71" s="91"/>
      <c r="C71" s="92"/>
      <c r="D71" s="93"/>
      <c r="E71" s="1244"/>
      <c r="F71" s="94"/>
      <c r="G71" s="88"/>
      <c r="H71" s="88"/>
      <c r="I71" s="88"/>
    </row>
    <row r="72" spans="1:9" s="89" customFormat="1" ht="12.75">
      <c r="A72" s="90"/>
      <c r="B72" s="91"/>
      <c r="C72" s="92"/>
      <c r="D72" s="93"/>
      <c r="E72" s="1244"/>
      <c r="F72" s="94"/>
      <c r="G72" s="88"/>
      <c r="H72" s="88"/>
      <c r="I72" s="88"/>
    </row>
    <row r="73" spans="1:9" s="89" customFormat="1" ht="12.75">
      <c r="A73" s="90"/>
      <c r="B73" s="91"/>
      <c r="C73" s="92"/>
      <c r="D73" s="93"/>
      <c r="E73" s="1244"/>
      <c r="F73" s="94"/>
      <c r="G73" s="88"/>
      <c r="H73" s="88"/>
      <c r="I73" s="88"/>
    </row>
    <row r="74" spans="1:9" s="89" customFormat="1" ht="12.75">
      <c r="A74" s="90"/>
      <c r="B74" s="91"/>
      <c r="C74" s="92"/>
      <c r="D74" s="93"/>
      <c r="E74" s="1244"/>
      <c r="F74" s="94"/>
      <c r="G74" s="88"/>
      <c r="H74" s="88"/>
      <c r="I74" s="88"/>
    </row>
    <row r="75" spans="1:9" s="89" customFormat="1" ht="12.75">
      <c r="A75" s="90"/>
      <c r="B75" s="91"/>
      <c r="C75" s="92"/>
      <c r="D75" s="93"/>
      <c r="E75" s="1244"/>
      <c r="F75" s="94"/>
      <c r="G75" s="88"/>
      <c r="H75" s="88"/>
      <c r="I75" s="88"/>
    </row>
    <row r="76" spans="1:9" s="89" customFormat="1" ht="12.75">
      <c r="A76" s="90"/>
      <c r="B76" s="91"/>
      <c r="C76" s="92"/>
      <c r="D76" s="93"/>
      <c r="E76" s="1244"/>
      <c r="F76" s="94"/>
      <c r="G76" s="88"/>
      <c r="H76" s="88"/>
      <c r="I76" s="88"/>
    </row>
    <row r="77" spans="1:9" s="89" customFormat="1" ht="12.75">
      <c r="A77" s="90"/>
      <c r="B77" s="91"/>
      <c r="C77" s="92"/>
      <c r="D77" s="93"/>
      <c r="E77" s="1244"/>
      <c r="F77" s="94"/>
      <c r="G77" s="88"/>
      <c r="H77" s="88"/>
      <c r="I77" s="88"/>
    </row>
    <row r="78" spans="1:9" s="89" customFormat="1" ht="12.75">
      <c r="A78" s="90"/>
      <c r="B78" s="91"/>
      <c r="C78" s="92"/>
      <c r="D78" s="93"/>
      <c r="E78" s="1244"/>
      <c r="F78" s="94"/>
      <c r="G78" s="88"/>
      <c r="H78" s="88"/>
      <c r="I78" s="88"/>
    </row>
    <row r="79" spans="1:9" s="89" customFormat="1" ht="12.75">
      <c r="A79" s="90"/>
      <c r="B79" s="91"/>
      <c r="C79" s="92"/>
      <c r="D79" s="93"/>
      <c r="E79" s="1244"/>
      <c r="F79" s="94"/>
      <c r="G79" s="88"/>
      <c r="H79" s="88"/>
      <c r="I79" s="88"/>
    </row>
    <row r="80" spans="1:9" s="89" customFormat="1" ht="12.75">
      <c r="A80" s="90"/>
      <c r="B80" s="91"/>
      <c r="C80" s="92"/>
      <c r="D80" s="93"/>
      <c r="E80" s="1244"/>
      <c r="F80" s="94"/>
      <c r="G80" s="88"/>
      <c r="H80" s="88"/>
      <c r="I80" s="88"/>
    </row>
    <row r="81" spans="1:9" s="89" customFormat="1" ht="12.75">
      <c r="A81" s="90"/>
      <c r="B81" s="91"/>
      <c r="C81" s="92"/>
      <c r="D81" s="93"/>
      <c r="E81" s="1244"/>
      <c r="F81" s="94"/>
      <c r="G81" s="88"/>
      <c r="H81" s="88"/>
      <c r="I81" s="88"/>
    </row>
    <row r="82" spans="1:9" s="89" customFormat="1" ht="12.75">
      <c r="A82" s="90"/>
      <c r="B82" s="91"/>
      <c r="C82" s="92"/>
      <c r="D82" s="93"/>
      <c r="E82" s="1244"/>
      <c r="F82" s="94"/>
      <c r="G82" s="88"/>
      <c r="H82" s="88"/>
      <c r="I82" s="88"/>
    </row>
    <row r="83" spans="1:9" s="89" customFormat="1" ht="12.75">
      <c r="A83" s="90"/>
      <c r="B83" s="91"/>
      <c r="C83" s="92"/>
      <c r="D83" s="93"/>
      <c r="E83" s="1244"/>
      <c r="F83" s="94"/>
      <c r="G83" s="88"/>
      <c r="H83" s="88"/>
      <c r="I83" s="88"/>
    </row>
    <row r="84" spans="1:9" s="89" customFormat="1" ht="12.75">
      <c r="A84" s="90"/>
      <c r="B84" s="91"/>
      <c r="C84" s="92"/>
      <c r="D84" s="93"/>
      <c r="E84" s="1244"/>
      <c r="F84" s="94"/>
      <c r="G84" s="88"/>
      <c r="H84" s="88"/>
      <c r="I84" s="88"/>
    </row>
    <row r="85" spans="1:9" s="89" customFormat="1" ht="12.75">
      <c r="A85" s="90"/>
      <c r="B85" s="91"/>
      <c r="C85" s="92"/>
      <c r="D85" s="93"/>
      <c r="E85" s="1244"/>
      <c r="F85" s="94"/>
      <c r="G85" s="88"/>
      <c r="H85" s="88"/>
      <c r="I85" s="88"/>
    </row>
    <row r="86" spans="1:9" s="89" customFormat="1" ht="12.75">
      <c r="A86" s="90"/>
      <c r="B86" s="91"/>
      <c r="C86" s="92"/>
      <c r="D86" s="93"/>
      <c r="E86" s="1244"/>
      <c r="F86" s="94"/>
      <c r="G86" s="88"/>
      <c r="H86" s="88"/>
      <c r="I86" s="88"/>
    </row>
    <row r="87" spans="1:9" s="89" customFormat="1" ht="12.75">
      <c r="A87" s="90"/>
      <c r="B87" s="91"/>
      <c r="C87" s="92"/>
      <c r="D87" s="93"/>
      <c r="E87" s="1244"/>
      <c r="F87" s="94"/>
      <c r="G87" s="88"/>
      <c r="H87" s="88"/>
      <c r="I87" s="88"/>
    </row>
    <row r="88" spans="1:9" s="89" customFormat="1" ht="12.75">
      <c r="A88" s="90"/>
      <c r="B88" s="91"/>
      <c r="C88" s="92"/>
      <c r="D88" s="93"/>
      <c r="E88" s="1244"/>
      <c r="F88" s="94"/>
      <c r="G88" s="88"/>
      <c r="H88" s="88"/>
      <c r="I88" s="88"/>
    </row>
    <row r="89" spans="1:9" s="89" customFormat="1" ht="12.75">
      <c r="A89" s="90"/>
      <c r="B89" s="91"/>
      <c r="C89" s="92"/>
      <c r="D89" s="93"/>
      <c r="E89" s="1244"/>
      <c r="F89" s="94"/>
      <c r="G89" s="88"/>
      <c r="H89" s="88"/>
      <c r="I89" s="88"/>
    </row>
    <row r="90" spans="1:9" s="89" customFormat="1" ht="12.75">
      <c r="A90" s="90"/>
      <c r="B90" s="91"/>
      <c r="C90" s="92"/>
      <c r="D90" s="93"/>
      <c r="E90" s="1244"/>
      <c r="F90" s="94"/>
      <c r="G90" s="88"/>
      <c r="H90" s="88"/>
      <c r="I90" s="88"/>
    </row>
    <row r="91" spans="1:9" s="89" customFormat="1" ht="12.75">
      <c r="A91" s="90"/>
      <c r="B91" s="91"/>
      <c r="C91" s="92"/>
      <c r="D91" s="93"/>
      <c r="E91" s="1244"/>
      <c r="F91" s="94"/>
      <c r="G91" s="88"/>
      <c r="H91" s="88"/>
      <c r="I91" s="88"/>
    </row>
    <row r="92" spans="1:9" s="89" customFormat="1" ht="12.75">
      <c r="A92" s="90"/>
      <c r="B92" s="91"/>
      <c r="C92" s="92"/>
      <c r="D92" s="93"/>
      <c r="E92" s="1244"/>
      <c r="F92" s="94"/>
      <c r="G92" s="88"/>
      <c r="H92" s="88"/>
      <c r="I92" s="88"/>
    </row>
    <row r="93" spans="1:9" s="89" customFormat="1" ht="12.75">
      <c r="A93" s="90"/>
      <c r="B93" s="91"/>
      <c r="C93" s="92"/>
      <c r="D93" s="93"/>
      <c r="E93" s="1244"/>
      <c r="F93" s="94"/>
      <c r="G93" s="88"/>
      <c r="H93" s="88"/>
      <c r="I93" s="88"/>
    </row>
    <row r="94" spans="1:9" s="89" customFormat="1" ht="12.75">
      <c r="A94" s="90"/>
      <c r="B94" s="91"/>
      <c r="C94" s="92"/>
      <c r="D94" s="93"/>
      <c r="E94" s="1244"/>
      <c r="F94" s="94"/>
      <c r="G94" s="88"/>
      <c r="H94" s="88"/>
      <c r="I94" s="88"/>
    </row>
    <row r="95" spans="1:9" s="89" customFormat="1" ht="12.75">
      <c r="A95" s="90"/>
      <c r="B95" s="91"/>
      <c r="C95" s="92"/>
      <c r="D95" s="93"/>
      <c r="E95" s="1244"/>
      <c r="F95" s="94"/>
      <c r="G95" s="88"/>
      <c r="H95" s="88"/>
      <c r="I95" s="88"/>
    </row>
    <row r="96" spans="1:9" s="89" customFormat="1" ht="12.75">
      <c r="A96" s="90"/>
      <c r="B96" s="91"/>
      <c r="C96" s="92"/>
      <c r="D96" s="93"/>
      <c r="E96" s="1244"/>
      <c r="F96" s="94"/>
      <c r="G96" s="88"/>
      <c r="H96" s="88"/>
      <c r="I96" s="88"/>
    </row>
    <row r="97" spans="1:9" s="89" customFormat="1" ht="12.75">
      <c r="A97" s="90"/>
      <c r="B97" s="91"/>
      <c r="C97" s="92"/>
      <c r="D97" s="93"/>
      <c r="E97" s="1244"/>
      <c r="F97" s="94"/>
      <c r="G97" s="88"/>
      <c r="H97" s="88"/>
      <c r="I97" s="88"/>
    </row>
    <row r="98" spans="1:9" s="89" customFormat="1" ht="12.75">
      <c r="A98" s="90"/>
      <c r="B98" s="91"/>
      <c r="C98" s="92"/>
      <c r="D98" s="93"/>
      <c r="E98" s="1244"/>
      <c r="F98" s="94"/>
      <c r="G98" s="88"/>
      <c r="H98" s="88"/>
      <c r="I98" s="88"/>
    </row>
    <row r="99" spans="1:9" s="89" customFormat="1" ht="12.75">
      <c r="A99" s="90"/>
      <c r="B99" s="91"/>
      <c r="C99" s="92"/>
      <c r="D99" s="93"/>
      <c r="E99" s="1244"/>
      <c r="F99" s="94"/>
      <c r="G99" s="88"/>
      <c r="H99" s="88"/>
      <c r="I99" s="88"/>
    </row>
    <row r="100" spans="1:9" s="89" customFormat="1" ht="12.75">
      <c r="A100" s="90"/>
      <c r="B100" s="91"/>
      <c r="C100" s="92"/>
      <c r="D100" s="93"/>
      <c r="E100" s="1244"/>
      <c r="F100" s="94"/>
      <c r="G100" s="88"/>
      <c r="H100" s="88"/>
      <c r="I100" s="88"/>
    </row>
    <row r="101" spans="1:9" s="89" customFormat="1" ht="12.75">
      <c r="A101" s="90"/>
      <c r="B101" s="91"/>
      <c r="C101" s="92"/>
      <c r="D101" s="93"/>
      <c r="E101" s="1244"/>
      <c r="F101" s="94"/>
      <c r="G101" s="88"/>
      <c r="H101" s="88"/>
      <c r="I101" s="88"/>
    </row>
    <row r="102" spans="1:9" s="89" customFormat="1" ht="12.75">
      <c r="A102" s="90"/>
      <c r="B102" s="91"/>
      <c r="C102" s="92"/>
      <c r="D102" s="93"/>
      <c r="E102" s="1244"/>
      <c r="F102" s="94"/>
      <c r="G102" s="88"/>
      <c r="H102" s="88"/>
      <c r="I102" s="88"/>
    </row>
    <row r="103" spans="1:9" s="89" customFormat="1" ht="12.75">
      <c r="A103" s="90"/>
      <c r="B103" s="91"/>
      <c r="C103" s="92"/>
      <c r="D103" s="93"/>
      <c r="E103" s="1244"/>
      <c r="F103" s="94"/>
      <c r="G103" s="88"/>
      <c r="H103" s="88"/>
      <c r="I103" s="88"/>
    </row>
    <row r="104" spans="1:9" s="89" customFormat="1" ht="12.75">
      <c r="A104" s="90"/>
      <c r="B104" s="91"/>
      <c r="C104" s="92"/>
      <c r="D104" s="93"/>
      <c r="E104" s="1244"/>
      <c r="F104" s="94"/>
      <c r="G104" s="88"/>
      <c r="H104" s="88"/>
      <c r="I104" s="88"/>
    </row>
    <row r="105" spans="1:9" s="89" customFormat="1" ht="12.75">
      <c r="A105" s="90"/>
      <c r="B105" s="91"/>
      <c r="C105" s="92"/>
      <c r="D105" s="93"/>
      <c r="E105" s="1244"/>
      <c r="F105" s="94"/>
      <c r="G105" s="88"/>
      <c r="H105" s="88"/>
      <c r="I105" s="88"/>
    </row>
    <row r="106" spans="1:9" s="89" customFormat="1" ht="12.75">
      <c r="A106" s="90"/>
      <c r="B106" s="91"/>
      <c r="C106" s="92"/>
      <c r="D106" s="93"/>
      <c r="E106" s="1244"/>
      <c r="F106" s="94"/>
      <c r="G106" s="88"/>
      <c r="H106" s="88"/>
      <c r="I106" s="88"/>
    </row>
    <row r="107" spans="1:9" s="89" customFormat="1" ht="12.75">
      <c r="A107" s="90"/>
      <c r="B107" s="91"/>
      <c r="C107" s="92"/>
      <c r="D107" s="93"/>
      <c r="E107" s="1244"/>
      <c r="F107" s="94"/>
      <c r="G107" s="88"/>
      <c r="H107" s="88"/>
      <c r="I107" s="88"/>
    </row>
    <row r="108" spans="1:9" s="89" customFormat="1" ht="12.75">
      <c r="A108" s="90"/>
      <c r="B108" s="91"/>
      <c r="C108" s="92"/>
      <c r="D108" s="93"/>
      <c r="E108" s="1244"/>
      <c r="F108" s="94"/>
      <c r="G108" s="88"/>
      <c r="H108" s="88"/>
      <c r="I108" s="88"/>
    </row>
    <row r="109" spans="1:9" s="89" customFormat="1" ht="12.75">
      <c r="A109" s="90"/>
      <c r="B109" s="91"/>
      <c r="C109" s="92"/>
      <c r="D109" s="93"/>
      <c r="E109" s="1244"/>
      <c r="F109" s="94"/>
      <c r="G109" s="88"/>
      <c r="H109" s="88"/>
      <c r="I109" s="88"/>
    </row>
    <row r="110" spans="1:9" s="89" customFormat="1" ht="12.75">
      <c r="A110" s="90"/>
      <c r="B110" s="91"/>
      <c r="C110" s="92"/>
      <c r="D110" s="93"/>
      <c r="E110" s="1244"/>
      <c r="F110" s="94"/>
      <c r="G110" s="88"/>
      <c r="H110" s="88"/>
      <c r="I110" s="88"/>
    </row>
    <row r="111" spans="1:9" s="89" customFormat="1" ht="12.75">
      <c r="A111" s="90"/>
      <c r="B111" s="91"/>
      <c r="C111" s="92"/>
      <c r="D111" s="93"/>
      <c r="E111" s="1244"/>
      <c r="F111" s="94"/>
      <c r="G111" s="88"/>
      <c r="H111" s="88"/>
      <c r="I111" s="88"/>
    </row>
    <row r="112" spans="1:9" s="89" customFormat="1" ht="12.75">
      <c r="A112" s="90"/>
      <c r="B112" s="91"/>
      <c r="C112" s="92"/>
      <c r="D112" s="93"/>
      <c r="E112" s="1244"/>
      <c r="F112" s="94"/>
      <c r="G112" s="88"/>
      <c r="H112" s="88"/>
      <c r="I112" s="88"/>
    </row>
    <row r="113" spans="1:9" s="89" customFormat="1" ht="12.75">
      <c r="A113" s="90"/>
      <c r="B113" s="91"/>
      <c r="C113" s="92"/>
      <c r="D113" s="93"/>
      <c r="E113" s="1244"/>
      <c r="F113" s="94"/>
      <c r="G113" s="88"/>
      <c r="H113" s="88"/>
      <c r="I113" s="88"/>
    </row>
    <row r="114" spans="1:9" s="89" customFormat="1" ht="12.75">
      <c r="A114" s="90"/>
      <c r="B114" s="91"/>
      <c r="C114" s="92"/>
      <c r="D114" s="93"/>
      <c r="E114" s="1244"/>
      <c r="F114" s="94"/>
      <c r="G114" s="88"/>
      <c r="H114" s="88"/>
      <c r="I114" s="88"/>
    </row>
    <row r="115" spans="1:9" s="89" customFormat="1" ht="12.75">
      <c r="A115" s="90"/>
      <c r="B115" s="91"/>
      <c r="C115" s="92"/>
      <c r="D115" s="93"/>
      <c r="E115" s="1244"/>
      <c r="F115" s="94"/>
      <c r="G115" s="88"/>
      <c r="H115" s="88"/>
      <c r="I115" s="88"/>
    </row>
    <row r="116" spans="1:9" s="89" customFormat="1" ht="12.75">
      <c r="A116" s="90"/>
      <c r="B116" s="91"/>
      <c r="C116" s="92"/>
      <c r="D116" s="93"/>
      <c r="E116" s="1244"/>
      <c r="F116" s="94"/>
      <c r="G116" s="88"/>
      <c r="H116" s="88"/>
      <c r="I116" s="88"/>
    </row>
    <row r="117" spans="1:9" s="89" customFormat="1" ht="12.75">
      <c r="A117" s="90"/>
      <c r="B117" s="91"/>
      <c r="C117" s="92"/>
      <c r="D117" s="93"/>
      <c r="E117" s="1244"/>
      <c r="F117" s="94"/>
      <c r="G117" s="88"/>
      <c r="H117" s="88"/>
      <c r="I117" s="88"/>
    </row>
    <row r="118" spans="1:9" s="89" customFormat="1" ht="12.75">
      <c r="A118" s="90"/>
      <c r="B118" s="91"/>
      <c r="C118" s="92"/>
      <c r="D118" s="93"/>
      <c r="E118" s="1244"/>
      <c r="F118" s="94"/>
      <c r="G118" s="88"/>
      <c r="H118" s="88"/>
      <c r="I118" s="88"/>
    </row>
    <row r="119" spans="1:9" s="89" customFormat="1" ht="12.75">
      <c r="A119" s="90"/>
      <c r="B119" s="91"/>
      <c r="C119" s="92"/>
      <c r="D119" s="93"/>
      <c r="E119" s="1244"/>
      <c r="F119" s="94"/>
      <c r="G119" s="88"/>
      <c r="H119" s="88"/>
      <c r="I119" s="88"/>
    </row>
    <row r="120" spans="1:9" s="89" customFormat="1" ht="12.75">
      <c r="A120" s="90"/>
      <c r="B120" s="91"/>
      <c r="C120" s="92"/>
      <c r="D120" s="93"/>
      <c r="E120" s="1244"/>
      <c r="F120" s="94"/>
      <c r="G120" s="88"/>
      <c r="H120" s="88"/>
      <c r="I120" s="88"/>
    </row>
    <row r="121" spans="1:9" s="89" customFormat="1" ht="12.75">
      <c r="A121" s="90"/>
      <c r="B121" s="91"/>
      <c r="C121" s="92"/>
      <c r="D121" s="93"/>
      <c r="E121" s="1244"/>
      <c r="F121" s="94"/>
      <c r="G121" s="88"/>
      <c r="H121" s="88"/>
      <c r="I121" s="88"/>
    </row>
    <row r="122" spans="1:9">
      <c r="A122" s="90"/>
      <c r="B122" s="91"/>
      <c r="C122" s="92"/>
      <c r="D122" s="93"/>
      <c r="E122" s="1244"/>
      <c r="F122" s="94"/>
    </row>
    <row r="123" spans="1:9">
      <c r="A123" s="90"/>
      <c r="B123" s="91"/>
      <c r="C123" s="92"/>
      <c r="D123" s="93"/>
      <c r="E123" s="1244"/>
      <c r="F123" s="94"/>
    </row>
    <row r="124" spans="1:9">
      <c r="A124" s="90"/>
      <c r="B124" s="91"/>
      <c r="C124" s="92"/>
      <c r="D124" s="93"/>
      <c r="E124" s="1244"/>
      <c r="F124" s="94"/>
    </row>
    <row r="125" spans="1:9">
      <c r="A125" s="90"/>
      <c r="B125" s="91"/>
      <c r="C125" s="92"/>
      <c r="D125" s="93"/>
      <c r="E125" s="1244"/>
      <c r="F125" s="94"/>
    </row>
    <row r="126" spans="1:9">
      <c r="A126" s="90"/>
      <c r="B126" s="91"/>
      <c r="C126" s="92"/>
      <c r="D126" s="93"/>
      <c r="E126" s="1244"/>
      <c r="F126" s="94"/>
    </row>
    <row r="127" spans="1:9">
      <c r="A127" s="90"/>
      <c r="B127" s="91"/>
      <c r="C127" s="92"/>
      <c r="D127" s="93"/>
      <c r="E127" s="1244"/>
      <c r="F127" s="94"/>
    </row>
    <row r="128" spans="1:9">
      <c r="A128" s="90"/>
      <c r="B128" s="91"/>
      <c r="C128" s="92"/>
      <c r="D128" s="93"/>
      <c r="E128" s="1244"/>
      <c r="F128" s="94"/>
    </row>
    <row r="129" spans="1:13">
      <c r="A129" s="97"/>
      <c r="D129" s="100"/>
      <c r="E129" s="1497"/>
      <c r="F129" s="101"/>
    </row>
    <row r="130" spans="1:13">
      <c r="A130" s="97"/>
      <c r="D130" s="100"/>
      <c r="E130" s="1497"/>
      <c r="F130" s="101"/>
    </row>
    <row r="131" spans="1:13">
      <c r="A131" s="97"/>
      <c r="D131" s="100"/>
      <c r="E131" s="1497"/>
      <c r="F131" s="101"/>
    </row>
    <row r="132" spans="1:13">
      <c r="A132" s="97"/>
      <c r="D132" s="100"/>
      <c r="E132" s="1497"/>
      <c r="F132" s="101"/>
    </row>
    <row r="133" spans="1:13">
      <c r="A133" s="97"/>
      <c r="D133" s="100"/>
      <c r="E133" s="1497"/>
      <c r="F133" s="101"/>
    </row>
    <row r="134" spans="1:13">
      <c r="A134" s="97"/>
      <c r="D134" s="100"/>
      <c r="E134" s="1497"/>
      <c r="F134" s="101"/>
    </row>
    <row r="135" spans="1:13">
      <c r="A135" s="97"/>
      <c r="D135" s="100"/>
      <c r="E135" s="1497"/>
      <c r="F135" s="101"/>
    </row>
    <row r="136" spans="1:13">
      <c r="A136" s="97"/>
      <c r="D136" s="100"/>
      <c r="E136" s="1497"/>
      <c r="F136" s="101"/>
    </row>
    <row r="137" spans="1:13" s="95" customFormat="1">
      <c r="A137" s="97"/>
      <c r="B137" s="98"/>
      <c r="C137" s="99"/>
      <c r="D137" s="100"/>
      <c r="E137" s="1497"/>
      <c r="F137" s="101"/>
      <c r="J137" s="96"/>
      <c r="K137" s="96"/>
      <c r="L137" s="96"/>
      <c r="M137" s="96"/>
    </row>
    <row r="138" spans="1:13" s="95" customFormat="1">
      <c r="A138" s="97"/>
      <c r="B138" s="98"/>
      <c r="C138" s="99"/>
      <c r="D138" s="100"/>
      <c r="E138" s="1497"/>
      <c r="F138" s="101"/>
      <c r="J138" s="96"/>
      <c r="K138" s="96"/>
      <c r="L138" s="96"/>
      <c r="M138" s="96"/>
    </row>
    <row r="139" spans="1:13" s="95" customFormat="1">
      <c r="A139" s="97"/>
      <c r="B139" s="98"/>
      <c r="C139" s="99"/>
      <c r="D139" s="100"/>
      <c r="E139" s="1497"/>
      <c r="F139" s="101"/>
      <c r="J139" s="96"/>
      <c r="K139" s="96"/>
      <c r="L139" s="96"/>
      <c r="M139" s="96"/>
    </row>
    <row r="140" spans="1:13" s="95" customFormat="1">
      <c r="A140" s="97"/>
      <c r="B140" s="98"/>
      <c r="C140" s="99"/>
      <c r="D140" s="100"/>
      <c r="E140" s="1497"/>
      <c r="F140" s="101"/>
      <c r="J140" s="96"/>
      <c r="K140" s="96"/>
      <c r="L140" s="96"/>
      <c r="M140" s="96"/>
    </row>
    <row r="141" spans="1:13" s="95" customFormat="1">
      <c r="A141" s="97"/>
      <c r="B141" s="98"/>
      <c r="C141" s="99"/>
      <c r="D141" s="100"/>
      <c r="E141" s="1497"/>
      <c r="F141" s="101"/>
      <c r="J141" s="96"/>
      <c r="K141" s="96"/>
      <c r="L141" s="96"/>
      <c r="M141" s="96"/>
    </row>
    <row r="142" spans="1:13" s="95" customFormat="1">
      <c r="A142" s="97"/>
      <c r="B142" s="98"/>
      <c r="C142" s="99"/>
      <c r="D142" s="100"/>
      <c r="E142" s="1497"/>
      <c r="F142" s="101"/>
      <c r="J142" s="96"/>
      <c r="K142" s="96"/>
      <c r="L142" s="96"/>
      <c r="M142" s="96"/>
    </row>
    <row r="143" spans="1:13" s="95" customFormat="1">
      <c r="A143" s="97"/>
      <c r="B143" s="98"/>
      <c r="C143" s="99"/>
      <c r="D143" s="100"/>
      <c r="E143" s="1497"/>
      <c r="F143" s="101"/>
      <c r="J143" s="96"/>
      <c r="K143" s="96"/>
      <c r="L143" s="96"/>
      <c r="M143" s="96"/>
    </row>
    <row r="144" spans="1:13" s="95" customFormat="1">
      <c r="A144" s="97"/>
      <c r="B144" s="98"/>
      <c r="C144" s="99"/>
      <c r="D144" s="100"/>
      <c r="E144" s="1497"/>
      <c r="F144" s="101"/>
      <c r="J144" s="96"/>
      <c r="K144" s="96"/>
      <c r="L144" s="96"/>
      <c r="M144" s="96"/>
    </row>
    <row r="145" spans="1:13" s="95" customFormat="1">
      <c r="A145" s="97"/>
      <c r="B145" s="98"/>
      <c r="C145" s="99"/>
      <c r="D145" s="100"/>
      <c r="E145" s="1497"/>
      <c r="F145" s="101"/>
      <c r="J145" s="96"/>
      <c r="K145" s="96"/>
      <c r="L145" s="96"/>
      <c r="M145" s="96"/>
    </row>
    <row r="146" spans="1:13" s="95" customFormat="1">
      <c r="A146" s="97"/>
      <c r="B146" s="98"/>
      <c r="C146" s="99"/>
      <c r="D146" s="100"/>
      <c r="E146" s="1497"/>
      <c r="F146" s="101"/>
      <c r="J146" s="96"/>
      <c r="K146" s="96"/>
      <c r="L146" s="96"/>
      <c r="M146" s="96"/>
    </row>
    <row r="147" spans="1:13" s="95" customFormat="1">
      <c r="A147" s="97"/>
      <c r="B147" s="98"/>
      <c r="C147" s="99"/>
      <c r="D147" s="100"/>
      <c r="E147" s="1497"/>
      <c r="F147" s="101"/>
      <c r="J147" s="96"/>
      <c r="K147" s="96"/>
      <c r="L147" s="96"/>
      <c r="M147" s="96"/>
    </row>
    <row r="148" spans="1:13" s="95" customFormat="1">
      <c r="A148" s="97"/>
      <c r="B148" s="98"/>
      <c r="C148" s="99"/>
      <c r="D148" s="100"/>
      <c r="E148" s="1497"/>
      <c r="F148" s="101"/>
      <c r="J148" s="96"/>
      <c r="K148" s="96"/>
      <c r="L148" s="96"/>
      <c r="M148" s="96"/>
    </row>
    <row r="149" spans="1:13" s="95" customFormat="1">
      <c r="A149" s="97"/>
      <c r="B149" s="98"/>
      <c r="C149" s="99"/>
      <c r="D149" s="100"/>
      <c r="E149" s="1497"/>
      <c r="F149" s="101"/>
      <c r="J149" s="96"/>
      <c r="K149" s="96"/>
      <c r="L149" s="96"/>
      <c r="M149" s="96"/>
    </row>
    <row r="150" spans="1:13" s="95" customFormat="1">
      <c r="A150" s="97"/>
      <c r="B150" s="98"/>
      <c r="C150" s="99"/>
      <c r="D150" s="100"/>
      <c r="E150" s="1497"/>
      <c r="F150" s="101"/>
      <c r="J150" s="96"/>
      <c r="K150" s="96"/>
      <c r="L150" s="96"/>
      <c r="M150" s="96"/>
    </row>
    <row r="151" spans="1:13" s="95" customFormat="1">
      <c r="A151" s="97"/>
      <c r="B151" s="98"/>
      <c r="C151" s="99"/>
      <c r="D151" s="100"/>
      <c r="E151" s="1497"/>
      <c r="F151" s="101"/>
      <c r="J151" s="96"/>
      <c r="K151" s="96"/>
      <c r="L151" s="96"/>
      <c r="M151" s="96"/>
    </row>
    <row r="152" spans="1:13" s="95" customFormat="1">
      <c r="A152" s="97"/>
      <c r="B152" s="98"/>
      <c r="C152" s="99"/>
      <c r="D152" s="100"/>
      <c r="E152" s="1497"/>
      <c r="F152" s="101"/>
      <c r="J152" s="96"/>
      <c r="K152" s="96"/>
      <c r="L152" s="96"/>
      <c r="M152" s="96"/>
    </row>
    <row r="153" spans="1:13" s="95" customFormat="1">
      <c r="A153" s="97"/>
      <c r="B153" s="98"/>
      <c r="C153" s="99"/>
      <c r="D153" s="100"/>
      <c r="E153" s="1497"/>
      <c r="F153" s="101"/>
      <c r="J153" s="96"/>
      <c r="K153" s="96"/>
      <c r="L153" s="96"/>
      <c r="M153" s="96"/>
    </row>
    <row r="154" spans="1:13" s="95" customFormat="1">
      <c r="A154" s="97"/>
      <c r="B154" s="98"/>
      <c r="C154" s="99"/>
      <c r="D154" s="100"/>
      <c r="E154" s="1497"/>
      <c r="F154" s="101"/>
      <c r="J154" s="96"/>
      <c r="K154" s="96"/>
      <c r="L154" s="96"/>
      <c r="M154" s="96"/>
    </row>
    <row r="155" spans="1:13" s="95" customFormat="1">
      <c r="A155" s="97"/>
      <c r="B155" s="98"/>
      <c r="C155" s="99"/>
      <c r="D155" s="100"/>
      <c r="E155" s="1497"/>
      <c r="F155" s="101"/>
      <c r="J155" s="96"/>
      <c r="K155" s="96"/>
      <c r="L155" s="96"/>
      <c r="M155" s="96"/>
    </row>
    <row r="156" spans="1:13" s="95" customFormat="1">
      <c r="A156" s="97"/>
      <c r="B156" s="98"/>
      <c r="C156" s="99"/>
      <c r="D156" s="100"/>
      <c r="E156" s="1497"/>
      <c r="F156" s="101"/>
      <c r="J156" s="96"/>
      <c r="K156" s="96"/>
      <c r="L156" s="96"/>
      <c r="M156" s="96"/>
    </row>
    <row r="157" spans="1:13" s="95" customFormat="1">
      <c r="A157" s="97"/>
      <c r="B157" s="98"/>
      <c r="C157" s="99"/>
      <c r="D157" s="100"/>
      <c r="E157" s="1497"/>
      <c r="F157" s="101"/>
      <c r="J157" s="96"/>
      <c r="K157" s="96"/>
      <c r="L157" s="96"/>
      <c r="M157" s="96"/>
    </row>
    <row r="158" spans="1:13" s="95" customFormat="1">
      <c r="A158" s="97"/>
      <c r="B158" s="98"/>
      <c r="C158" s="99"/>
      <c r="D158" s="100"/>
      <c r="E158" s="1497"/>
      <c r="F158" s="101"/>
      <c r="J158" s="96"/>
      <c r="K158" s="96"/>
      <c r="L158" s="96"/>
      <c r="M158" s="96"/>
    </row>
    <row r="159" spans="1:13" s="95" customFormat="1">
      <c r="A159" s="97"/>
      <c r="B159" s="98"/>
      <c r="C159" s="99"/>
      <c r="D159" s="100"/>
      <c r="E159" s="1497"/>
      <c r="F159" s="101"/>
      <c r="J159" s="96"/>
      <c r="K159" s="96"/>
      <c r="L159" s="96"/>
      <c r="M159" s="96"/>
    </row>
    <row r="160" spans="1:13" s="95" customFormat="1">
      <c r="A160" s="97"/>
      <c r="B160" s="98"/>
      <c r="C160" s="99"/>
      <c r="D160" s="100"/>
      <c r="E160" s="1497"/>
      <c r="F160" s="101"/>
      <c r="J160" s="96"/>
      <c r="K160" s="96"/>
      <c r="L160" s="96"/>
      <c r="M160" s="96"/>
    </row>
    <row r="161" spans="1:13" s="95" customFormat="1">
      <c r="A161" s="97"/>
      <c r="B161" s="98"/>
      <c r="C161" s="99"/>
      <c r="D161" s="100"/>
      <c r="E161" s="1497"/>
      <c r="F161" s="101"/>
      <c r="J161" s="96"/>
      <c r="K161" s="96"/>
      <c r="L161" s="96"/>
      <c r="M161" s="96"/>
    </row>
    <row r="162" spans="1:13" s="95" customFormat="1">
      <c r="A162" s="97"/>
      <c r="B162" s="98"/>
      <c r="C162" s="99"/>
      <c r="D162" s="100"/>
      <c r="E162" s="1497"/>
      <c r="F162" s="101"/>
      <c r="J162" s="96"/>
      <c r="K162" s="96"/>
      <c r="L162" s="96"/>
      <c r="M162" s="96"/>
    </row>
    <row r="163" spans="1:13" s="95" customFormat="1">
      <c r="A163" s="97"/>
      <c r="B163" s="98"/>
      <c r="C163" s="99"/>
      <c r="D163" s="100"/>
      <c r="E163" s="1497"/>
      <c r="F163" s="101"/>
      <c r="J163" s="96"/>
      <c r="K163" s="96"/>
      <c r="L163" s="96"/>
      <c r="M163" s="96"/>
    </row>
    <row r="164" spans="1:13" s="95" customFormat="1">
      <c r="A164" s="97"/>
      <c r="B164" s="98"/>
      <c r="C164" s="99"/>
      <c r="D164" s="100"/>
      <c r="E164" s="1497"/>
      <c r="F164" s="101"/>
      <c r="J164" s="96"/>
      <c r="K164" s="96"/>
      <c r="L164" s="96"/>
      <c r="M164" s="96"/>
    </row>
    <row r="165" spans="1:13" s="95" customFormat="1">
      <c r="A165" s="97"/>
      <c r="B165" s="98"/>
      <c r="C165" s="99"/>
      <c r="D165" s="100"/>
      <c r="E165" s="1497"/>
      <c r="F165" s="101"/>
      <c r="J165" s="96"/>
      <c r="K165" s="96"/>
      <c r="L165" s="96"/>
      <c r="M165" s="96"/>
    </row>
    <row r="166" spans="1:13" s="95" customFormat="1">
      <c r="A166" s="97"/>
      <c r="B166" s="98"/>
      <c r="C166" s="99"/>
      <c r="D166" s="100"/>
      <c r="E166" s="1497"/>
      <c r="F166" s="101"/>
      <c r="J166" s="96"/>
      <c r="K166" s="96"/>
      <c r="L166" s="96"/>
      <c r="M166" s="96"/>
    </row>
    <row r="167" spans="1:13" s="95" customFormat="1">
      <c r="A167" s="97"/>
      <c r="B167" s="98"/>
      <c r="C167" s="99"/>
      <c r="D167" s="100"/>
      <c r="E167" s="1497"/>
      <c r="F167" s="101"/>
      <c r="J167" s="96"/>
      <c r="K167" s="96"/>
      <c r="L167" s="96"/>
      <c r="M167" s="96"/>
    </row>
    <row r="168" spans="1:13" s="95" customFormat="1">
      <c r="A168" s="97"/>
      <c r="B168" s="98"/>
      <c r="C168" s="99"/>
      <c r="D168" s="100"/>
      <c r="E168" s="1497"/>
      <c r="F168" s="101"/>
      <c r="J168" s="96"/>
      <c r="K168" s="96"/>
      <c r="L168" s="96"/>
      <c r="M168" s="96"/>
    </row>
    <row r="169" spans="1:13" s="95" customFormat="1">
      <c r="A169" s="97"/>
      <c r="B169" s="98"/>
      <c r="C169" s="99"/>
      <c r="D169" s="100"/>
      <c r="E169" s="1497"/>
      <c r="F169" s="101"/>
      <c r="J169" s="96"/>
      <c r="K169" s="96"/>
      <c r="L169" s="96"/>
      <c r="M169" s="96"/>
    </row>
    <row r="170" spans="1:13" s="95" customFormat="1">
      <c r="A170" s="97"/>
      <c r="B170" s="98"/>
      <c r="C170" s="99"/>
      <c r="D170" s="100"/>
      <c r="E170" s="1497"/>
      <c r="F170" s="101"/>
      <c r="J170" s="96"/>
      <c r="K170" s="96"/>
      <c r="L170" s="96"/>
      <c r="M170" s="96"/>
    </row>
    <row r="171" spans="1:13" s="95" customFormat="1">
      <c r="A171" s="97"/>
      <c r="B171" s="98"/>
      <c r="C171" s="99"/>
      <c r="D171" s="100"/>
      <c r="E171" s="1497"/>
      <c r="F171" s="101"/>
      <c r="J171" s="96"/>
      <c r="K171" s="96"/>
      <c r="L171" s="96"/>
      <c r="M171" s="96"/>
    </row>
    <row r="172" spans="1:13" s="95" customFormat="1">
      <c r="A172" s="97"/>
      <c r="B172" s="98"/>
      <c r="C172" s="99"/>
      <c r="D172" s="100"/>
      <c r="E172" s="1497"/>
      <c r="F172" s="101"/>
      <c r="J172" s="96"/>
      <c r="K172" s="96"/>
      <c r="L172" s="96"/>
      <c r="M172" s="96"/>
    </row>
    <row r="173" spans="1:13" s="95" customFormat="1">
      <c r="A173" s="97"/>
      <c r="B173" s="98"/>
      <c r="C173" s="99"/>
      <c r="D173" s="100"/>
      <c r="E173" s="1497"/>
      <c r="F173" s="101"/>
      <c r="J173" s="96"/>
      <c r="K173" s="96"/>
      <c r="L173" s="96"/>
      <c r="M173" s="96"/>
    </row>
    <row r="174" spans="1:13" s="95" customFormat="1">
      <c r="A174" s="97"/>
      <c r="B174" s="98"/>
      <c r="C174" s="99"/>
      <c r="D174" s="100"/>
      <c r="E174" s="1497"/>
      <c r="F174" s="101"/>
      <c r="J174" s="96"/>
      <c r="K174" s="96"/>
      <c r="L174" s="96"/>
      <c r="M174" s="96"/>
    </row>
    <row r="175" spans="1:13" s="95" customFormat="1">
      <c r="A175" s="97"/>
      <c r="B175" s="98"/>
      <c r="C175" s="99"/>
      <c r="D175" s="100"/>
      <c r="E175" s="1497"/>
      <c r="F175" s="101"/>
      <c r="J175" s="96"/>
      <c r="K175" s="96"/>
      <c r="L175" s="96"/>
      <c r="M175" s="96"/>
    </row>
    <row r="176" spans="1:13" s="95" customFormat="1">
      <c r="A176" s="97"/>
      <c r="B176" s="98"/>
      <c r="C176" s="99"/>
      <c r="D176" s="100"/>
      <c r="E176" s="1497"/>
      <c r="F176" s="101"/>
      <c r="J176" s="96"/>
      <c r="K176" s="96"/>
      <c r="L176" s="96"/>
      <c r="M176" s="96"/>
    </row>
    <row r="177" spans="1:13" s="95" customFormat="1">
      <c r="A177" s="97"/>
      <c r="B177" s="98"/>
      <c r="C177" s="99"/>
      <c r="D177" s="100"/>
      <c r="E177" s="1497"/>
      <c r="F177" s="101"/>
      <c r="J177" s="96"/>
      <c r="K177" s="96"/>
      <c r="L177" s="96"/>
      <c r="M177" s="96"/>
    </row>
    <row r="178" spans="1:13" s="95" customFormat="1">
      <c r="A178" s="97"/>
      <c r="B178" s="98"/>
      <c r="C178" s="99"/>
      <c r="D178" s="100"/>
      <c r="E178" s="1497"/>
      <c r="F178" s="101"/>
      <c r="J178" s="96"/>
      <c r="K178" s="96"/>
      <c r="L178" s="96"/>
      <c r="M178" s="96"/>
    </row>
    <row r="179" spans="1:13" s="95" customFormat="1">
      <c r="A179" s="97"/>
      <c r="B179" s="98"/>
      <c r="C179" s="99"/>
      <c r="D179" s="100"/>
      <c r="E179" s="1497"/>
      <c r="F179" s="101"/>
      <c r="J179" s="96"/>
      <c r="K179" s="96"/>
      <c r="L179" s="96"/>
      <c r="M179" s="96"/>
    </row>
    <row r="180" spans="1:13" s="95" customFormat="1">
      <c r="A180" s="97"/>
      <c r="B180" s="98"/>
      <c r="C180" s="99"/>
      <c r="D180" s="100"/>
      <c r="E180" s="1497"/>
      <c r="F180" s="101"/>
      <c r="J180" s="96"/>
      <c r="K180" s="96"/>
      <c r="L180" s="96"/>
      <c r="M180" s="96"/>
    </row>
    <row r="181" spans="1:13" s="95" customFormat="1">
      <c r="A181" s="97"/>
      <c r="B181" s="98"/>
      <c r="C181" s="99"/>
      <c r="D181" s="100"/>
      <c r="E181" s="1497"/>
      <c r="F181" s="101"/>
      <c r="J181" s="96"/>
      <c r="K181" s="96"/>
      <c r="L181" s="96"/>
      <c r="M181" s="96"/>
    </row>
    <row r="182" spans="1:13" s="95" customFormat="1">
      <c r="A182" s="97"/>
      <c r="B182" s="98"/>
      <c r="C182" s="99"/>
      <c r="D182" s="100"/>
      <c r="E182" s="1497"/>
      <c r="F182" s="101"/>
      <c r="J182" s="96"/>
      <c r="K182" s="96"/>
      <c r="L182" s="96"/>
      <c r="M182" s="96"/>
    </row>
    <row r="183" spans="1:13" s="95" customFormat="1">
      <c r="A183" s="97"/>
      <c r="B183" s="98"/>
      <c r="C183" s="99"/>
      <c r="D183" s="100"/>
      <c r="E183" s="1497"/>
      <c r="F183" s="101"/>
      <c r="J183" s="96"/>
      <c r="K183" s="96"/>
      <c r="L183" s="96"/>
      <c r="M183" s="96"/>
    </row>
    <row r="184" spans="1:13" s="95" customFormat="1">
      <c r="A184" s="97"/>
      <c r="B184" s="98"/>
      <c r="C184" s="99"/>
      <c r="D184" s="100"/>
      <c r="E184" s="1497"/>
      <c r="F184" s="101"/>
      <c r="J184" s="96"/>
      <c r="K184" s="96"/>
      <c r="L184" s="96"/>
      <c r="M184" s="96"/>
    </row>
    <row r="185" spans="1:13" s="95" customFormat="1">
      <c r="A185" s="97"/>
      <c r="B185" s="98"/>
      <c r="C185" s="99"/>
      <c r="D185" s="100"/>
      <c r="E185" s="1497"/>
      <c r="F185" s="101"/>
      <c r="J185" s="96"/>
      <c r="K185" s="96"/>
      <c r="L185" s="96"/>
      <c r="M185" s="96"/>
    </row>
    <row r="186" spans="1:13" s="95" customFormat="1">
      <c r="A186" s="97"/>
      <c r="B186" s="98"/>
      <c r="C186" s="99"/>
      <c r="D186" s="100"/>
      <c r="E186" s="1497"/>
      <c r="F186" s="101"/>
      <c r="J186" s="96"/>
      <c r="K186" s="96"/>
      <c r="L186" s="96"/>
      <c r="M186" s="96"/>
    </row>
    <row r="187" spans="1:13" s="95" customFormat="1">
      <c r="A187" s="97"/>
      <c r="B187" s="98"/>
      <c r="C187" s="99"/>
      <c r="D187" s="100"/>
      <c r="E187" s="1497"/>
      <c r="F187" s="101"/>
      <c r="J187" s="96"/>
      <c r="K187" s="96"/>
      <c r="L187" s="96"/>
      <c r="M187" s="96"/>
    </row>
    <row r="188" spans="1:13" s="95" customFormat="1">
      <c r="A188" s="97"/>
      <c r="B188" s="98"/>
      <c r="C188" s="99"/>
      <c r="D188" s="100"/>
      <c r="E188" s="1497"/>
      <c r="F188" s="101"/>
      <c r="J188" s="96"/>
      <c r="K188" s="96"/>
      <c r="L188" s="96"/>
      <c r="M188" s="96"/>
    </row>
    <row r="189" spans="1:13" s="95" customFormat="1">
      <c r="A189" s="97"/>
      <c r="B189" s="98"/>
      <c r="C189" s="99"/>
      <c r="D189" s="100"/>
      <c r="E189" s="1497"/>
      <c r="F189" s="101"/>
      <c r="J189" s="96"/>
      <c r="K189" s="96"/>
      <c r="L189" s="96"/>
      <c r="M189" s="96"/>
    </row>
    <row r="190" spans="1:13" s="95" customFormat="1">
      <c r="A190" s="97"/>
      <c r="B190" s="98"/>
      <c r="C190" s="99"/>
      <c r="D190" s="100"/>
      <c r="E190" s="1497"/>
      <c r="F190" s="101"/>
      <c r="J190" s="96"/>
      <c r="K190" s="96"/>
      <c r="L190" s="96"/>
      <c r="M190" s="96"/>
    </row>
    <row r="191" spans="1:13" s="95" customFormat="1">
      <c r="A191" s="97"/>
      <c r="B191" s="98"/>
      <c r="C191" s="99"/>
      <c r="D191" s="100"/>
      <c r="E191" s="1497"/>
      <c r="F191" s="101"/>
      <c r="J191" s="96"/>
      <c r="K191" s="96"/>
      <c r="L191" s="96"/>
      <c r="M191" s="96"/>
    </row>
    <row r="192" spans="1:13" s="95" customFormat="1">
      <c r="A192" s="97"/>
      <c r="B192" s="98"/>
      <c r="C192" s="99"/>
      <c r="D192" s="100"/>
      <c r="E192" s="1497"/>
      <c r="F192" s="101"/>
      <c r="J192" s="96"/>
      <c r="K192" s="96"/>
      <c r="L192" s="96"/>
      <c r="M192" s="96"/>
    </row>
    <row r="193" spans="1:13" s="95" customFormat="1">
      <c r="A193" s="97"/>
      <c r="B193" s="98"/>
      <c r="C193" s="99"/>
      <c r="D193" s="100"/>
      <c r="E193" s="1497"/>
      <c r="F193" s="101"/>
      <c r="J193" s="96"/>
      <c r="K193" s="96"/>
      <c r="L193" s="96"/>
      <c r="M193" s="96"/>
    </row>
    <row r="194" spans="1:13" s="95" customFormat="1">
      <c r="A194" s="97"/>
      <c r="B194" s="98"/>
      <c r="C194" s="99"/>
      <c r="D194" s="100"/>
      <c r="E194" s="1497"/>
      <c r="F194" s="101"/>
      <c r="J194" s="96"/>
      <c r="K194" s="96"/>
      <c r="L194" s="96"/>
      <c r="M194" s="96"/>
    </row>
    <row r="195" spans="1:13" s="95" customFormat="1">
      <c r="A195" s="97"/>
      <c r="B195" s="98"/>
      <c r="C195" s="99"/>
      <c r="D195" s="100"/>
      <c r="E195" s="1497"/>
      <c r="F195" s="101"/>
      <c r="J195" s="96"/>
      <c r="K195" s="96"/>
      <c r="L195" s="96"/>
      <c r="M195" s="96"/>
    </row>
    <row r="196" spans="1:13" s="95" customFormat="1">
      <c r="A196" s="97"/>
      <c r="B196" s="98"/>
      <c r="C196" s="99"/>
      <c r="D196" s="100"/>
      <c r="E196" s="1497"/>
      <c r="F196" s="101"/>
      <c r="J196" s="96"/>
      <c r="K196" s="96"/>
      <c r="L196" s="96"/>
      <c r="M196" s="96"/>
    </row>
    <row r="197" spans="1:13" s="95" customFormat="1">
      <c r="A197" s="97"/>
      <c r="B197" s="98"/>
      <c r="C197" s="99"/>
      <c r="D197" s="100"/>
      <c r="E197" s="1497"/>
      <c r="F197" s="101"/>
      <c r="J197" s="96"/>
      <c r="K197" s="96"/>
      <c r="L197" s="96"/>
      <c r="M197" s="96"/>
    </row>
    <row r="198" spans="1:13" s="95" customFormat="1">
      <c r="A198" s="97"/>
      <c r="B198" s="98"/>
      <c r="C198" s="99"/>
      <c r="D198" s="100"/>
      <c r="E198" s="1497"/>
      <c r="F198" s="101"/>
      <c r="J198" s="96"/>
      <c r="K198" s="96"/>
      <c r="L198" s="96"/>
      <c r="M198" s="96"/>
    </row>
    <row r="199" spans="1:13" s="95" customFormat="1">
      <c r="A199" s="97"/>
      <c r="B199" s="98"/>
      <c r="C199" s="99"/>
      <c r="D199" s="100"/>
      <c r="E199" s="1497"/>
      <c r="F199" s="101"/>
      <c r="J199" s="96"/>
      <c r="K199" s="96"/>
      <c r="L199" s="96"/>
      <c r="M199" s="96"/>
    </row>
    <row r="200" spans="1:13" s="95" customFormat="1">
      <c r="A200" s="97"/>
      <c r="B200" s="98"/>
      <c r="C200" s="99"/>
      <c r="D200" s="100"/>
      <c r="E200" s="1497"/>
      <c r="F200" s="101"/>
      <c r="J200" s="96"/>
      <c r="K200" s="96"/>
      <c r="L200" s="96"/>
      <c r="M200" s="96"/>
    </row>
    <row r="201" spans="1:13" s="95" customFormat="1">
      <c r="A201" s="97"/>
      <c r="B201" s="98"/>
      <c r="C201" s="99"/>
      <c r="D201" s="100"/>
      <c r="E201" s="1497"/>
      <c r="F201" s="101"/>
      <c r="J201" s="96"/>
      <c r="K201" s="96"/>
      <c r="L201" s="96"/>
      <c r="M201" s="96"/>
    </row>
    <row r="202" spans="1:13" s="95" customFormat="1">
      <c r="A202" s="97"/>
      <c r="B202" s="98"/>
      <c r="C202" s="99"/>
      <c r="D202" s="100"/>
      <c r="E202" s="1497"/>
      <c r="F202" s="101"/>
      <c r="J202" s="96"/>
      <c r="K202" s="96"/>
      <c r="L202" s="96"/>
      <c r="M202" s="96"/>
    </row>
    <row r="203" spans="1:13" s="95" customFormat="1">
      <c r="A203" s="97"/>
      <c r="B203" s="98"/>
      <c r="C203" s="99"/>
      <c r="D203" s="100"/>
      <c r="E203" s="1497"/>
      <c r="F203" s="101"/>
      <c r="J203" s="96"/>
      <c r="K203" s="96"/>
      <c r="L203" s="96"/>
      <c r="M203" s="96"/>
    </row>
    <row r="204" spans="1:13" s="95" customFormat="1">
      <c r="A204" s="97"/>
      <c r="B204" s="98"/>
      <c r="C204" s="99"/>
      <c r="D204" s="100"/>
      <c r="E204" s="1497"/>
      <c r="F204" s="101"/>
      <c r="J204" s="96"/>
      <c r="K204" s="96"/>
      <c r="L204" s="96"/>
      <c r="M204" s="96"/>
    </row>
    <row r="205" spans="1:13" s="95" customFormat="1">
      <c r="A205" s="97"/>
      <c r="B205" s="98"/>
      <c r="C205" s="99"/>
      <c r="D205" s="100"/>
      <c r="E205" s="1497"/>
      <c r="F205" s="101"/>
      <c r="J205" s="96"/>
      <c r="K205" s="96"/>
      <c r="L205" s="96"/>
      <c r="M205" s="96"/>
    </row>
    <row r="206" spans="1:13" s="95" customFormat="1">
      <c r="A206" s="97"/>
      <c r="B206" s="98"/>
      <c r="C206" s="99"/>
      <c r="D206" s="100"/>
      <c r="E206" s="1497"/>
      <c r="F206" s="101"/>
      <c r="J206" s="96"/>
      <c r="K206" s="96"/>
      <c r="L206" s="96"/>
      <c r="M206" s="96"/>
    </row>
    <row r="207" spans="1:13" s="95" customFormat="1">
      <c r="A207" s="97"/>
      <c r="B207" s="98"/>
      <c r="C207" s="99"/>
      <c r="D207" s="100"/>
      <c r="E207" s="1497"/>
      <c r="F207" s="101"/>
      <c r="J207" s="96"/>
      <c r="K207" s="96"/>
      <c r="L207" s="96"/>
      <c r="M207" s="96"/>
    </row>
    <row r="208" spans="1:13" s="95" customFormat="1">
      <c r="A208" s="97"/>
      <c r="B208" s="98"/>
      <c r="C208" s="99"/>
      <c r="D208" s="100"/>
      <c r="E208" s="1497"/>
      <c r="F208" s="101"/>
      <c r="J208" s="96"/>
      <c r="K208" s="96"/>
      <c r="L208" s="96"/>
      <c r="M208" s="96"/>
    </row>
    <row r="209" spans="1:13" s="95" customFormat="1">
      <c r="A209" s="97"/>
      <c r="B209" s="98"/>
      <c r="C209" s="99"/>
      <c r="D209" s="100"/>
      <c r="E209" s="1497"/>
      <c r="F209" s="101"/>
      <c r="J209" s="96"/>
      <c r="K209" s="96"/>
      <c r="L209" s="96"/>
      <c r="M209" s="96"/>
    </row>
    <row r="210" spans="1:13" s="95" customFormat="1">
      <c r="A210" s="97"/>
      <c r="B210" s="98"/>
      <c r="C210" s="99"/>
      <c r="D210" s="100"/>
      <c r="E210" s="1497"/>
      <c r="F210" s="101"/>
      <c r="J210" s="96"/>
      <c r="K210" s="96"/>
      <c r="L210" s="96"/>
      <c r="M210" s="96"/>
    </row>
    <row r="211" spans="1:13" s="95" customFormat="1">
      <c r="A211" s="97"/>
      <c r="B211" s="98"/>
      <c r="C211" s="99"/>
      <c r="D211" s="100"/>
      <c r="E211" s="1497"/>
      <c r="F211" s="101"/>
      <c r="J211" s="96"/>
      <c r="K211" s="96"/>
      <c r="L211" s="96"/>
      <c r="M211" s="96"/>
    </row>
    <row r="212" spans="1:13" s="95" customFormat="1">
      <c r="A212" s="97"/>
      <c r="B212" s="98"/>
      <c r="C212" s="99"/>
      <c r="D212" s="100"/>
      <c r="E212" s="1497"/>
      <c r="F212" s="101"/>
      <c r="J212" s="96"/>
      <c r="K212" s="96"/>
      <c r="L212" s="96"/>
      <c r="M212" s="96"/>
    </row>
    <row r="213" spans="1:13" s="95" customFormat="1">
      <c r="A213" s="97"/>
      <c r="B213" s="98"/>
      <c r="C213" s="99"/>
      <c r="D213" s="100"/>
      <c r="E213" s="1497"/>
      <c r="F213" s="101"/>
      <c r="J213" s="96"/>
      <c r="K213" s="96"/>
      <c r="L213" s="96"/>
      <c r="M213" s="96"/>
    </row>
    <row r="214" spans="1:13" s="95" customFormat="1">
      <c r="A214" s="97"/>
      <c r="B214" s="98"/>
      <c r="C214" s="99"/>
      <c r="D214" s="100"/>
      <c r="E214" s="1497"/>
      <c r="F214" s="101"/>
      <c r="J214" s="96"/>
      <c r="K214" s="96"/>
      <c r="L214" s="96"/>
      <c r="M214" s="96"/>
    </row>
    <row r="215" spans="1:13" s="95" customFormat="1">
      <c r="A215" s="97"/>
      <c r="B215" s="98"/>
      <c r="C215" s="99"/>
      <c r="D215" s="100"/>
      <c r="E215" s="1497"/>
      <c r="F215" s="101"/>
      <c r="J215" s="96"/>
      <c r="K215" s="96"/>
      <c r="L215" s="96"/>
      <c r="M215" s="96"/>
    </row>
    <row r="216" spans="1:13" s="95" customFormat="1">
      <c r="A216" s="97"/>
      <c r="B216" s="98"/>
      <c r="C216" s="99"/>
      <c r="D216" s="100"/>
      <c r="E216" s="1497"/>
      <c r="F216" s="101"/>
      <c r="J216" s="96"/>
      <c r="K216" s="96"/>
      <c r="L216" s="96"/>
      <c r="M216" s="96"/>
    </row>
    <row r="217" spans="1:13" s="95" customFormat="1">
      <c r="A217" s="97"/>
      <c r="B217" s="98"/>
      <c r="C217" s="99"/>
      <c r="D217" s="100"/>
      <c r="E217" s="1497"/>
      <c r="F217" s="101"/>
      <c r="J217" s="96"/>
      <c r="K217" s="96"/>
      <c r="L217" s="96"/>
      <c r="M217" s="96"/>
    </row>
    <row r="218" spans="1:13" s="95" customFormat="1">
      <c r="A218" s="97"/>
      <c r="B218" s="98"/>
      <c r="C218" s="99"/>
      <c r="D218" s="100"/>
      <c r="E218" s="1497"/>
      <c r="F218" s="101"/>
      <c r="J218" s="96"/>
      <c r="K218" s="96"/>
      <c r="L218" s="96"/>
      <c r="M218" s="96"/>
    </row>
    <row r="219" spans="1:13" s="95" customFormat="1">
      <c r="A219" s="97"/>
      <c r="B219" s="98"/>
      <c r="C219" s="99"/>
      <c r="D219" s="100"/>
      <c r="E219" s="1497"/>
      <c r="F219" s="101"/>
      <c r="J219" s="96"/>
      <c r="K219" s="96"/>
      <c r="L219" s="96"/>
      <c r="M219" s="96"/>
    </row>
    <row r="220" spans="1:13" s="95" customFormat="1">
      <c r="A220" s="97"/>
      <c r="B220" s="98"/>
      <c r="C220" s="99"/>
      <c r="D220" s="100"/>
      <c r="E220" s="1497"/>
      <c r="F220" s="101"/>
      <c r="J220" s="96"/>
      <c r="K220" s="96"/>
      <c r="L220" s="96"/>
      <c r="M220" s="96"/>
    </row>
    <row r="221" spans="1:13" s="95" customFormat="1">
      <c r="A221" s="97"/>
      <c r="B221" s="98"/>
      <c r="C221" s="99"/>
      <c r="D221" s="100"/>
      <c r="E221" s="1497"/>
      <c r="F221" s="101"/>
      <c r="J221" s="96"/>
      <c r="K221" s="96"/>
      <c r="L221" s="96"/>
      <c r="M221" s="96"/>
    </row>
    <row r="222" spans="1:13" s="95" customFormat="1">
      <c r="A222" s="97"/>
      <c r="B222" s="98"/>
      <c r="C222" s="99"/>
      <c r="D222" s="100"/>
      <c r="E222" s="1497"/>
      <c r="F222" s="101"/>
      <c r="J222" s="96"/>
      <c r="K222" s="96"/>
      <c r="L222" s="96"/>
      <c r="M222" s="96"/>
    </row>
    <row r="223" spans="1:13" s="95" customFormat="1">
      <c r="A223" s="97"/>
      <c r="B223" s="98"/>
      <c r="C223" s="99"/>
      <c r="D223" s="100"/>
      <c r="E223" s="1497"/>
      <c r="F223" s="101"/>
      <c r="J223" s="96"/>
      <c r="K223" s="96"/>
      <c r="L223" s="96"/>
      <c r="M223" s="96"/>
    </row>
    <row r="224" spans="1:13" s="95" customFormat="1">
      <c r="A224" s="97"/>
      <c r="B224" s="98"/>
      <c r="C224" s="99"/>
      <c r="D224" s="100"/>
      <c r="E224" s="1497"/>
      <c r="F224" s="101"/>
      <c r="J224" s="96"/>
      <c r="K224" s="96"/>
      <c r="L224" s="96"/>
      <c r="M224" s="96"/>
    </row>
    <row r="225" spans="1:13" s="95" customFormat="1">
      <c r="A225" s="97"/>
      <c r="B225" s="98"/>
      <c r="C225" s="99"/>
      <c r="D225" s="100"/>
      <c r="E225" s="1497"/>
      <c r="F225" s="101"/>
      <c r="J225" s="96"/>
      <c r="K225" s="96"/>
      <c r="L225" s="96"/>
      <c r="M225" s="96"/>
    </row>
    <row r="226" spans="1:13" s="95" customFormat="1">
      <c r="A226" s="97"/>
      <c r="B226" s="98"/>
      <c r="C226" s="99"/>
      <c r="D226" s="100"/>
      <c r="E226" s="1497"/>
      <c r="F226" s="101"/>
      <c r="J226" s="96"/>
      <c r="K226" s="96"/>
      <c r="L226" s="96"/>
      <c r="M226" s="96"/>
    </row>
    <row r="227" spans="1:13" s="95" customFormat="1">
      <c r="A227" s="97"/>
      <c r="B227" s="98"/>
      <c r="C227" s="99"/>
      <c r="D227" s="100"/>
      <c r="E227" s="1497"/>
      <c r="F227" s="101"/>
      <c r="J227" s="96"/>
      <c r="K227" s="96"/>
      <c r="L227" s="96"/>
      <c r="M227" s="96"/>
    </row>
    <row r="228" spans="1:13" s="95" customFormat="1">
      <c r="A228" s="97"/>
      <c r="B228" s="98"/>
      <c r="C228" s="99"/>
      <c r="D228" s="100"/>
      <c r="E228" s="1497"/>
      <c r="F228" s="101"/>
      <c r="J228" s="96"/>
      <c r="K228" s="96"/>
      <c r="L228" s="96"/>
      <c r="M228" s="96"/>
    </row>
    <row r="229" spans="1:13" s="95" customFormat="1">
      <c r="A229" s="97"/>
      <c r="B229" s="98"/>
      <c r="C229" s="99"/>
      <c r="D229" s="100"/>
      <c r="E229" s="1497"/>
      <c r="F229" s="101"/>
      <c r="J229" s="96"/>
      <c r="K229" s="96"/>
      <c r="L229" s="96"/>
      <c r="M229" s="96"/>
    </row>
    <row r="230" spans="1:13" s="95" customFormat="1">
      <c r="A230" s="97"/>
      <c r="B230" s="98"/>
      <c r="C230" s="99"/>
      <c r="D230" s="100"/>
      <c r="E230" s="1497"/>
      <c r="F230" s="101"/>
      <c r="J230" s="96"/>
      <c r="K230" s="96"/>
      <c r="L230" s="96"/>
      <c r="M230" s="96"/>
    </row>
    <row r="231" spans="1:13" s="95" customFormat="1">
      <c r="A231" s="97"/>
      <c r="B231" s="98"/>
      <c r="C231" s="99"/>
      <c r="D231" s="100"/>
      <c r="E231" s="1497"/>
      <c r="F231" s="101"/>
      <c r="J231" s="96"/>
      <c r="K231" s="96"/>
      <c r="L231" s="96"/>
      <c r="M231" s="96"/>
    </row>
    <row r="232" spans="1:13" s="95" customFormat="1">
      <c r="A232" s="97"/>
      <c r="B232" s="98"/>
      <c r="C232" s="99"/>
      <c r="D232" s="100"/>
      <c r="E232" s="1497"/>
      <c r="F232" s="101"/>
      <c r="J232" s="96"/>
      <c r="K232" s="96"/>
      <c r="L232" s="96"/>
      <c r="M232" s="96"/>
    </row>
    <row r="233" spans="1:13" s="95" customFormat="1">
      <c r="A233" s="97"/>
      <c r="B233" s="98"/>
      <c r="C233" s="99"/>
      <c r="D233" s="100"/>
      <c r="E233" s="1497"/>
      <c r="F233" s="101"/>
      <c r="J233" s="96"/>
      <c r="K233" s="96"/>
      <c r="L233" s="96"/>
      <c r="M233" s="96"/>
    </row>
    <row r="234" spans="1:13" s="95" customFormat="1">
      <c r="A234" s="97"/>
      <c r="B234" s="98"/>
      <c r="C234" s="99"/>
      <c r="D234" s="100"/>
      <c r="E234" s="1497"/>
      <c r="F234" s="101"/>
      <c r="J234" s="96"/>
      <c r="K234" s="96"/>
      <c r="L234" s="96"/>
      <c r="M234" s="96"/>
    </row>
    <row r="235" spans="1:13" s="95" customFormat="1">
      <c r="A235" s="97"/>
      <c r="B235" s="98"/>
      <c r="C235" s="99"/>
      <c r="D235" s="100"/>
      <c r="E235" s="1497"/>
      <c r="F235" s="101"/>
      <c r="J235" s="96"/>
      <c r="K235" s="96"/>
      <c r="L235" s="96"/>
      <c r="M235" s="96"/>
    </row>
    <row r="236" spans="1:13" s="95" customFormat="1">
      <c r="A236" s="97"/>
      <c r="B236" s="98"/>
      <c r="C236" s="99"/>
      <c r="D236" s="100"/>
      <c r="E236" s="1497"/>
      <c r="F236" s="101"/>
      <c r="J236" s="96"/>
      <c r="K236" s="96"/>
      <c r="L236" s="96"/>
      <c r="M236" s="96"/>
    </row>
    <row r="237" spans="1:13" s="95" customFormat="1">
      <c r="A237" s="97"/>
      <c r="B237" s="98"/>
      <c r="C237" s="99"/>
      <c r="D237" s="100"/>
      <c r="E237" s="1497"/>
      <c r="F237" s="101"/>
      <c r="J237" s="96"/>
      <c r="K237" s="96"/>
      <c r="L237" s="96"/>
      <c r="M237" s="96"/>
    </row>
    <row r="238" spans="1:13" s="95" customFormat="1">
      <c r="A238" s="97"/>
      <c r="B238" s="98"/>
      <c r="C238" s="99"/>
      <c r="D238" s="100"/>
      <c r="E238" s="1497"/>
      <c r="F238" s="101"/>
      <c r="J238" s="96"/>
      <c r="K238" s="96"/>
      <c r="L238" s="96"/>
      <c r="M238" s="96"/>
    </row>
    <row r="239" spans="1:13" s="95" customFormat="1">
      <c r="A239" s="97"/>
      <c r="B239" s="98"/>
      <c r="C239" s="99"/>
      <c r="D239" s="100"/>
      <c r="E239" s="1497"/>
      <c r="F239" s="101"/>
      <c r="J239" s="96"/>
      <c r="K239" s="96"/>
      <c r="L239" s="96"/>
      <c r="M239" s="96"/>
    </row>
    <row r="240" spans="1:13" s="95" customFormat="1">
      <c r="A240" s="97"/>
      <c r="B240" s="98"/>
      <c r="C240" s="99"/>
      <c r="D240" s="100"/>
      <c r="E240" s="1497"/>
      <c r="F240" s="101"/>
      <c r="J240" s="96"/>
      <c r="K240" s="96"/>
      <c r="L240" s="96"/>
      <c r="M240" s="96"/>
    </row>
    <row r="241" spans="1:13" s="95" customFormat="1">
      <c r="A241" s="97"/>
      <c r="B241" s="98"/>
      <c r="C241" s="99"/>
      <c r="D241" s="100"/>
      <c r="E241" s="1497"/>
      <c r="F241" s="101"/>
      <c r="J241" s="96"/>
      <c r="K241" s="96"/>
      <c r="L241" s="96"/>
      <c r="M241" s="96"/>
    </row>
    <row r="242" spans="1:13" s="95" customFormat="1">
      <c r="A242" s="97"/>
      <c r="B242" s="98"/>
      <c r="C242" s="99"/>
      <c r="D242" s="100"/>
      <c r="E242" s="1497"/>
      <c r="F242" s="101"/>
      <c r="J242" s="96"/>
      <c r="K242" s="96"/>
      <c r="L242" s="96"/>
      <c r="M242" s="96"/>
    </row>
    <row r="243" spans="1:13" s="95" customFormat="1">
      <c r="A243" s="97"/>
      <c r="B243" s="98"/>
      <c r="C243" s="99"/>
      <c r="D243" s="100"/>
      <c r="E243" s="1497"/>
      <c r="F243" s="101"/>
      <c r="J243" s="96"/>
      <c r="K243" s="96"/>
      <c r="L243" s="96"/>
      <c r="M243" s="96"/>
    </row>
    <row r="244" spans="1:13" s="95" customFormat="1">
      <c r="A244" s="97"/>
      <c r="B244" s="98"/>
      <c r="C244" s="99"/>
      <c r="D244" s="100"/>
      <c r="E244" s="1497"/>
      <c r="F244" s="101"/>
      <c r="J244" s="96"/>
      <c r="K244" s="96"/>
      <c r="L244" s="96"/>
      <c r="M244" s="96"/>
    </row>
    <row r="245" spans="1:13" s="95" customFormat="1">
      <c r="A245" s="97"/>
      <c r="B245" s="98"/>
      <c r="C245" s="99"/>
      <c r="D245" s="100"/>
      <c r="E245" s="1497"/>
      <c r="F245" s="101"/>
      <c r="J245" s="96"/>
      <c r="K245" s="96"/>
      <c r="L245" s="96"/>
      <c r="M245" s="96"/>
    </row>
    <row r="246" spans="1:13" s="95" customFormat="1">
      <c r="A246" s="97"/>
      <c r="B246" s="98"/>
      <c r="C246" s="99"/>
      <c r="D246" s="100"/>
      <c r="E246" s="1497"/>
      <c r="F246" s="101"/>
      <c r="J246" s="96"/>
      <c r="K246" s="96"/>
      <c r="L246" s="96"/>
      <c r="M246" s="96"/>
    </row>
    <row r="247" spans="1:13" s="95" customFormat="1">
      <c r="A247" s="97"/>
      <c r="B247" s="98"/>
      <c r="C247" s="99"/>
      <c r="D247" s="100"/>
      <c r="E247" s="1497"/>
      <c r="F247" s="101"/>
      <c r="J247" s="96"/>
      <c r="K247" s="96"/>
      <c r="L247" s="96"/>
      <c r="M247" s="96"/>
    </row>
    <row r="248" spans="1:13" s="95" customFormat="1">
      <c r="A248" s="97"/>
      <c r="B248" s="98"/>
      <c r="C248" s="99"/>
      <c r="D248" s="100"/>
      <c r="E248" s="1497"/>
      <c r="F248" s="101"/>
      <c r="J248" s="96"/>
      <c r="K248" s="96"/>
      <c r="L248" s="96"/>
      <c r="M248" s="96"/>
    </row>
    <row r="249" spans="1:13" s="95" customFormat="1">
      <c r="A249" s="97"/>
      <c r="B249" s="98"/>
      <c r="C249" s="99"/>
      <c r="D249" s="100"/>
      <c r="E249" s="1497"/>
      <c r="F249" s="101"/>
      <c r="J249" s="96"/>
      <c r="K249" s="96"/>
      <c r="L249" s="96"/>
      <c r="M249" s="96"/>
    </row>
    <row r="250" spans="1:13" s="95" customFormat="1">
      <c r="A250" s="97"/>
      <c r="B250" s="98"/>
      <c r="C250" s="99"/>
      <c r="D250" s="100"/>
      <c r="E250" s="1497"/>
      <c r="F250" s="101"/>
      <c r="J250" s="96"/>
      <c r="K250" s="96"/>
      <c r="L250" s="96"/>
      <c r="M250" s="96"/>
    </row>
    <row r="251" spans="1:13" s="95" customFormat="1">
      <c r="A251" s="97"/>
      <c r="B251" s="98"/>
      <c r="C251" s="99"/>
      <c r="D251" s="100"/>
      <c r="E251" s="1497"/>
      <c r="F251" s="101"/>
      <c r="J251" s="96"/>
      <c r="K251" s="96"/>
      <c r="L251" s="96"/>
      <c r="M251" s="96"/>
    </row>
    <row r="252" spans="1:13" s="95" customFormat="1">
      <c r="A252" s="97"/>
      <c r="B252" s="98"/>
      <c r="C252" s="99"/>
      <c r="D252" s="100"/>
      <c r="E252" s="1497"/>
      <c r="F252" s="101"/>
      <c r="J252" s="96"/>
      <c r="K252" s="96"/>
      <c r="L252" s="96"/>
      <c r="M252" s="96"/>
    </row>
    <row r="253" spans="1:13" s="95" customFormat="1">
      <c r="A253" s="97"/>
      <c r="B253" s="98"/>
      <c r="C253" s="99"/>
      <c r="D253" s="100"/>
      <c r="E253" s="1497"/>
      <c r="F253" s="101"/>
      <c r="J253" s="96"/>
      <c r="K253" s="96"/>
      <c r="L253" s="96"/>
      <c r="M253" s="96"/>
    </row>
    <row r="254" spans="1:13" s="95" customFormat="1">
      <c r="A254" s="97"/>
      <c r="B254" s="98"/>
      <c r="C254" s="99"/>
      <c r="D254" s="100"/>
      <c r="E254" s="1497"/>
      <c r="F254" s="101"/>
      <c r="J254" s="96"/>
      <c r="K254" s="96"/>
      <c r="L254" s="96"/>
      <c r="M254" s="96"/>
    </row>
    <row r="255" spans="1:13" s="95" customFormat="1">
      <c r="A255" s="97"/>
      <c r="B255" s="98"/>
      <c r="C255" s="99"/>
      <c r="D255" s="100"/>
      <c r="E255" s="1497"/>
      <c r="F255" s="101"/>
      <c r="J255" s="96"/>
      <c r="K255" s="96"/>
      <c r="L255" s="96"/>
      <c r="M255" s="96"/>
    </row>
    <row r="256" spans="1:13" s="95" customFormat="1">
      <c r="A256" s="97"/>
      <c r="B256" s="98"/>
      <c r="C256" s="99"/>
      <c r="D256" s="100"/>
      <c r="E256" s="1497"/>
      <c r="F256" s="101"/>
      <c r="J256" s="96"/>
      <c r="K256" s="96"/>
      <c r="L256" s="96"/>
      <c r="M256" s="96"/>
    </row>
    <row r="257" spans="1:13" s="95" customFormat="1">
      <c r="A257" s="97"/>
      <c r="B257" s="98"/>
      <c r="C257" s="99"/>
      <c r="D257" s="100"/>
      <c r="E257" s="1497"/>
      <c r="F257" s="101"/>
      <c r="J257" s="96"/>
      <c r="K257" s="96"/>
      <c r="L257" s="96"/>
      <c r="M257" s="96"/>
    </row>
    <row r="258" spans="1:13" s="95" customFormat="1">
      <c r="A258" s="97"/>
      <c r="B258" s="98"/>
      <c r="C258" s="99"/>
      <c r="D258" s="100"/>
      <c r="E258" s="1497"/>
      <c r="F258" s="101"/>
      <c r="J258" s="96"/>
      <c r="K258" s="96"/>
      <c r="L258" s="96"/>
      <c r="M258" s="96"/>
    </row>
    <row r="259" spans="1:13" s="95" customFormat="1">
      <c r="A259" s="97"/>
      <c r="B259" s="98"/>
      <c r="C259" s="99"/>
      <c r="D259" s="100"/>
      <c r="E259" s="1497"/>
      <c r="F259" s="101"/>
      <c r="J259" s="96"/>
      <c r="K259" s="96"/>
      <c r="L259" s="96"/>
      <c r="M259" s="96"/>
    </row>
    <row r="260" spans="1:13" s="95" customFormat="1">
      <c r="A260" s="97"/>
      <c r="B260" s="98"/>
      <c r="C260" s="99"/>
      <c r="D260" s="100"/>
      <c r="E260" s="1497"/>
      <c r="F260" s="101"/>
      <c r="J260" s="96"/>
      <c r="K260" s="96"/>
      <c r="L260" s="96"/>
      <c r="M260" s="96"/>
    </row>
    <row r="261" spans="1:13" s="95" customFormat="1">
      <c r="A261" s="97"/>
      <c r="B261" s="98"/>
      <c r="C261" s="99"/>
      <c r="D261" s="100"/>
      <c r="E261" s="1497"/>
      <c r="F261" s="101"/>
      <c r="J261" s="96"/>
      <c r="K261" s="96"/>
      <c r="L261" s="96"/>
      <c r="M261" s="96"/>
    </row>
    <row r="262" spans="1:13" s="95" customFormat="1">
      <c r="A262" s="97"/>
      <c r="B262" s="98"/>
      <c r="C262" s="99"/>
      <c r="D262" s="100"/>
      <c r="E262" s="1497"/>
      <c r="F262" s="101"/>
      <c r="J262" s="96"/>
      <c r="K262" s="96"/>
      <c r="L262" s="96"/>
      <c r="M262" s="96"/>
    </row>
    <row r="263" spans="1:13" s="95" customFormat="1">
      <c r="A263" s="97"/>
      <c r="B263" s="98"/>
      <c r="C263" s="99"/>
      <c r="D263" s="100"/>
      <c r="E263" s="1497"/>
      <c r="F263" s="101"/>
      <c r="J263" s="96"/>
      <c r="K263" s="96"/>
      <c r="L263" s="96"/>
      <c r="M263" s="96"/>
    </row>
    <row r="264" spans="1:13" s="95" customFormat="1">
      <c r="A264" s="97"/>
      <c r="B264" s="98"/>
      <c r="C264" s="99"/>
      <c r="D264" s="100"/>
      <c r="E264" s="1497"/>
      <c r="F264" s="101"/>
      <c r="J264" s="96"/>
      <c r="K264" s="96"/>
      <c r="L264" s="96"/>
      <c r="M264" s="96"/>
    </row>
    <row r="265" spans="1:13" s="95" customFormat="1">
      <c r="A265" s="97"/>
      <c r="B265" s="98"/>
      <c r="C265" s="99"/>
      <c r="D265" s="100"/>
      <c r="E265" s="1497"/>
      <c r="F265" s="101"/>
      <c r="J265" s="96"/>
      <c r="K265" s="96"/>
      <c r="L265" s="96"/>
      <c r="M265" s="96"/>
    </row>
    <row r="266" spans="1:13" s="95" customFormat="1">
      <c r="A266" s="97"/>
      <c r="B266" s="98"/>
      <c r="C266" s="99"/>
      <c r="D266" s="100"/>
      <c r="E266" s="1497"/>
      <c r="F266" s="101"/>
      <c r="J266" s="96"/>
      <c r="K266" s="96"/>
      <c r="L266" s="96"/>
      <c r="M266" s="96"/>
    </row>
    <row r="267" spans="1:13" s="95" customFormat="1">
      <c r="A267" s="97"/>
      <c r="B267" s="98"/>
      <c r="C267" s="99"/>
      <c r="D267" s="100"/>
      <c r="E267" s="1497"/>
      <c r="F267" s="101"/>
      <c r="J267" s="96"/>
      <c r="K267" s="96"/>
      <c r="L267" s="96"/>
      <c r="M267" s="96"/>
    </row>
    <row r="268" spans="1:13" s="95" customFormat="1">
      <c r="A268" s="97"/>
      <c r="B268" s="98"/>
      <c r="C268" s="99"/>
      <c r="D268" s="100"/>
      <c r="E268" s="1497"/>
      <c r="F268" s="101"/>
      <c r="J268" s="96"/>
      <c r="K268" s="96"/>
      <c r="L268" s="96"/>
      <c r="M268" s="96"/>
    </row>
    <row r="269" spans="1:13" s="95" customFormat="1">
      <c r="A269" s="97"/>
      <c r="B269" s="98"/>
      <c r="C269" s="99"/>
      <c r="D269" s="100"/>
      <c r="E269" s="1497"/>
      <c r="F269" s="101"/>
      <c r="J269" s="96"/>
      <c r="K269" s="96"/>
      <c r="L269" s="96"/>
      <c r="M269" s="96"/>
    </row>
    <row r="270" spans="1:13" s="95" customFormat="1">
      <c r="A270" s="97"/>
      <c r="B270" s="98"/>
      <c r="C270" s="99"/>
      <c r="D270" s="100"/>
      <c r="E270" s="1497"/>
      <c r="F270" s="101"/>
      <c r="J270" s="96"/>
      <c r="K270" s="96"/>
      <c r="L270" s="96"/>
      <c r="M270" s="96"/>
    </row>
    <row r="271" spans="1:13" s="95" customFormat="1">
      <c r="A271" s="97"/>
      <c r="B271" s="98"/>
      <c r="C271" s="99"/>
      <c r="D271" s="100"/>
      <c r="E271" s="1497"/>
      <c r="F271" s="101"/>
      <c r="J271" s="96"/>
      <c r="K271" s="96"/>
      <c r="L271" s="96"/>
      <c r="M271" s="96"/>
    </row>
    <row r="272" spans="1:13" s="95" customFormat="1">
      <c r="A272" s="97"/>
      <c r="B272" s="98"/>
      <c r="C272" s="99"/>
      <c r="D272" s="100"/>
      <c r="E272" s="1497"/>
      <c r="F272" s="101"/>
      <c r="J272" s="96"/>
      <c r="K272" s="96"/>
      <c r="L272" s="96"/>
      <c r="M272" s="96"/>
    </row>
    <row r="273" spans="1:13" s="95" customFormat="1">
      <c r="A273" s="97"/>
      <c r="B273" s="98"/>
      <c r="C273" s="99"/>
      <c r="D273" s="100"/>
      <c r="E273" s="1497"/>
      <c r="F273" s="101"/>
      <c r="J273" s="96"/>
      <c r="K273" s="96"/>
      <c r="L273" s="96"/>
      <c r="M273" s="96"/>
    </row>
    <row r="274" spans="1:13" s="95" customFormat="1">
      <c r="A274" s="97"/>
      <c r="B274" s="98"/>
      <c r="C274" s="99"/>
      <c r="D274" s="100"/>
      <c r="E274" s="1497"/>
      <c r="F274" s="101"/>
      <c r="J274" s="96"/>
      <c r="K274" s="96"/>
      <c r="L274" s="96"/>
      <c r="M274" s="96"/>
    </row>
    <row r="275" spans="1:13" s="95" customFormat="1">
      <c r="A275" s="97"/>
      <c r="B275" s="98"/>
      <c r="C275" s="99"/>
      <c r="D275" s="100"/>
      <c r="E275" s="1497"/>
      <c r="F275" s="101"/>
      <c r="J275" s="96"/>
      <c r="K275" s="96"/>
      <c r="L275" s="96"/>
      <c r="M275" s="96"/>
    </row>
    <row r="276" spans="1:13" s="95" customFormat="1">
      <c r="A276" s="97"/>
      <c r="B276" s="98"/>
      <c r="C276" s="99"/>
      <c r="D276" s="100"/>
      <c r="E276" s="1497"/>
      <c r="F276" s="101"/>
      <c r="J276" s="96"/>
      <c r="K276" s="96"/>
      <c r="L276" s="96"/>
      <c r="M276" s="96"/>
    </row>
    <row r="277" spans="1:13" s="95" customFormat="1">
      <c r="A277" s="97"/>
      <c r="B277" s="98"/>
      <c r="C277" s="99"/>
      <c r="D277" s="100"/>
      <c r="E277" s="1497"/>
      <c r="F277" s="101"/>
      <c r="J277" s="96"/>
      <c r="K277" s="96"/>
      <c r="L277" s="96"/>
      <c r="M277" s="96"/>
    </row>
    <row r="278" spans="1:13" s="95" customFormat="1">
      <c r="A278" s="97"/>
      <c r="B278" s="98"/>
      <c r="C278" s="99"/>
      <c r="D278" s="100"/>
      <c r="E278" s="1497"/>
      <c r="F278" s="101"/>
      <c r="J278" s="96"/>
      <c r="K278" s="96"/>
      <c r="L278" s="96"/>
      <c r="M278" s="96"/>
    </row>
    <row r="279" spans="1:13" s="95" customFormat="1">
      <c r="A279" s="97"/>
      <c r="B279" s="98"/>
      <c r="C279" s="99"/>
      <c r="D279" s="100"/>
      <c r="E279" s="1497"/>
      <c r="F279" s="101"/>
      <c r="J279" s="96"/>
      <c r="K279" s="96"/>
      <c r="L279" s="96"/>
      <c r="M279" s="96"/>
    </row>
    <row r="280" spans="1:13" s="95" customFormat="1">
      <c r="A280" s="97"/>
      <c r="B280" s="98"/>
      <c r="C280" s="99"/>
      <c r="D280" s="100"/>
      <c r="E280" s="1497"/>
      <c r="F280" s="101"/>
      <c r="J280" s="96"/>
      <c r="K280" s="96"/>
      <c r="L280" s="96"/>
      <c r="M280" s="96"/>
    </row>
    <row r="281" spans="1:13" s="95" customFormat="1">
      <c r="A281" s="97"/>
      <c r="B281" s="98"/>
      <c r="C281" s="99"/>
      <c r="D281" s="100"/>
      <c r="E281" s="1497"/>
      <c r="F281" s="101"/>
      <c r="J281" s="96"/>
      <c r="K281" s="96"/>
      <c r="L281" s="96"/>
      <c r="M281" s="96"/>
    </row>
    <row r="282" spans="1:13" s="95" customFormat="1">
      <c r="A282" s="97"/>
      <c r="B282" s="98"/>
      <c r="C282" s="99"/>
      <c r="D282" s="100"/>
      <c r="E282" s="1497"/>
      <c r="F282" s="101"/>
      <c r="J282" s="96"/>
      <c r="K282" s="96"/>
      <c r="L282" s="96"/>
      <c r="M282" s="96"/>
    </row>
    <row r="283" spans="1:13" s="95" customFormat="1">
      <c r="A283" s="97"/>
      <c r="B283" s="98"/>
      <c r="C283" s="99"/>
      <c r="D283" s="100"/>
      <c r="E283" s="1497"/>
      <c r="F283" s="101"/>
      <c r="J283" s="96"/>
      <c r="K283" s="96"/>
      <c r="L283" s="96"/>
      <c r="M283" s="96"/>
    </row>
    <row r="284" spans="1:13" s="95" customFormat="1">
      <c r="A284" s="97"/>
      <c r="B284" s="98"/>
      <c r="C284" s="99"/>
      <c r="D284" s="100"/>
      <c r="E284" s="1497"/>
      <c r="F284" s="101"/>
      <c r="J284" s="96"/>
      <c r="K284" s="96"/>
      <c r="L284" s="96"/>
      <c r="M284" s="96"/>
    </row>
    <row r="285" spans="1:13" s="95" customFormat="1">
      <c r="A285" s="97"/>
      <c r="B285" s="98"/>
      <c r="C285" s="99"/>
      <c r="D285" s="100"/>
      <c r="E285" s="1497"/>
      <c r="F285" s="101"/>
      <c r="J285" s="96"/>
      <c r="K285" s="96"/>
      <c r="L285" s="96"/>
      <c r="M285" s="96"/>
    </row>
    <row r="286" spans="1:13" s="95" customFormat="1">
      <c r="A286" s="97"/>
      <c r="B286" s="98"/>
      <c r="C286" s="99"/>
      <c r="D286" s="100"/>
      <c r="E286" s="1497"/>
      <c r="F286" s="101"/>
      <c r="J286" s="96"/>
      <c r="K286" s="96"/>
      <c r="L286" s="96"/>
      <c r="M286" s="96"/>
    </row>
    <row r="287" spans="1:13" s="95" customFormat="1">
      <c r="A287" s="97"/>
      <c r="B287" s="98"/>
      <c r="C287" s="99"/>
      <c r="D287" s="100"/>
      <c r="E287" s="1497"/>
      <c r="F287" s="101"/>
      <c r="J287" s="96"/>
      <c r="K287" s="96"/>
      <c r="L287" s="96"/>
      <c r="M287" s="96"/>
    </row>
    <row r="288" spans="1:13" s="95" customFormat="1">
      <c r="A288" s="97"/>
      <c r="B288" s="98"/>
      <c r="C288" s="99"/>
      <c r="D288" s="100"/>
      <c r="E288" s="1497"/>
      <c r="F288" s="101"/>
      <c r="J288" s="96"/>
      <c r="K288" s="96"/>
      <c r="L288" s="96"/>
      <c r="M288" s="96"/>
    </row>
    <row r="289" spans="1:13" s="95" customFormat="1">
      <c r="A289" s="97"/>
      <c r="B289" s="98"/>
      <c r="C289" s="99"/>
      <c r="D289" s="100"/>
      <c r="E289" s="1497"/>
      <c r="F289" s="101"/>
      <c r="J289" s="96"/>
      <c r="K289" s="96"/>
      <c r="L289" s="96"/>
      <c r="M289" s="96"/>
    </row>
    <row r="290" spans="1:13" s="95" customFormat="1">
      <c r="A290" s="97"/>
      <c r="B290" s="98"/>
      <c r="C290" s="99"/>
      <c r="D290" s="100"/>
      <c r="E290" s="1497"/>
      <c r="F290" s="101"/>
      <c r="J290" s="96"/>
      <c r="K290" s="96"/>
      <c r="L290" s="96"/>
      <c r="M290" s="96"/>
    </row>
    <row r="291" spans="1:13" s="95" customFormat="1">
      <c r="A291" s="97"/>
      <c r="B291" s="98"/>
      <c r="C291" s="99"/>
      <c r="D291" s="100"/>
      <c r="E291" s="1497"/>
      <c r="F291" s="101"/>
      <c r="J291" s="96"/>
      <c r="K291" s="96"/>
      <c r="L291" s="96"/>
      <c r="M291" s="96"/>
    </row>
    <row r="292" spans="1:13" s="95" customFormat="1">
      <c r="A292" s="97"/>
      <c r="B292" s="98"/>
      <c r="C292" s="99"/>
      <c r="D292" s="100"/>
      <c r="E292" s="1497"/>
      <c r="F292" s="101"/>
      <c r="J292" s="96"/>
      <c r="K292" s="96"/>
      <c r="L292" s="96"/>
      <c r="M292" s="96"/>
    </row>
    <row r="293" spans="1:13" s="95" customFormat="1">
      <c r="A293" s="97"/>
      <c r="B293" s="98"/>
      <c r="C293" s="99"/>
      <c r="D293" s="100"/>
      <c r="E293" s="1497"/>
      <c r="F293" s="101"/>
      <c r="J293" s="96"/>
      <c r="K293" s="96"/>
      <c r="L293" s="96"/>
      <c r="M293" s="96"/>
    </row>
    <row r="294" spans="1:13" s="95" customFormat="1">
      <c r="A294" s="97"/>
      <c r="B294" s="98"/>
      <c r="C294" s="99"/>
      <c r="D294" s="100"/>
      <c r="E294" s="1497"/>
      <c r="F294" s="101"/>
      <c r="J294" s="96"/>
      <c r="K294" s="96"/>
      <c r="L294" s="96"/>
      <c r="M294" s="96"/>
    </row>
    <row r="295" spans="1:13" s="95" customFormat="1">
      <c r="A295" s="97"/>
      <c r="B295" s="98"/>
      <c r="C295" s="99"/>
      <c r="D295" s="100"/>
      <c r="E295" s="1497"/>
      <c r="F295" s="101"/>
      <c r="J295" s="96"/>
      <c r="K295" s="96"/>
      <c r="L295" s="96"/>
      <c r="M295" s="96"/>
    </row>
    <row r="296" spans="1:13" s="95" customFormat="1">
      <c r="A296" s="97"/>
      <c r="B296" s="98"/>
      <c r="C296" s="99"/>
      <c r="D296" s="100"/>
      <c r="E296" s="1497"/>
      <c r="F296" s="101"/>
      <c r="J296" s="96"/>
      <c r="K296" s="96"/>
      <c r="L296" s="96"/>
      <c r="M296" s="96"/>
    </row>
    <row r="297" spans="1:13" s="95" customFormat="1">
      <c r="A297" s="97"/>
      <c r="B297" s="98"/>
      <c r="C297" s="99"/>
      <c r="D297" s="100"/>
      <c r="E297" s="1497"/>
      <c r="F297" s="101"/>
      <c r="J297" s="96"/>
      <c r="K297" s="96"/>
      <c r="L297" s="96"/>
      <c r="M297" s="96"/>
    </row>
    <row r="298" spans="1:13" s="95" customFormat="1">
      <c r="A298" s="97"/>
      <c r="B298" s="98"/>
      <c r="C298" s="99"/>
      <c r="D298" s="100"/>
      <c r="E298" s="1497"/>
      <c r="F298" s="101"/>
      <c r="J298" s="96"/>
      <c r="K298" s="96"/>
      <c r="L298" s="96"/>
      <c r="M298" s="96"/>
    </row>
    <row r="299" spans="1:13" s="95" customFormat="1">
      <c r="A299" s="97"/>
      <c r="B299" s="98"/>
      <c r="C299" s="99"/>
      <c r="D299" s="100"/>
      <c r="E299" s="1497"/>
      <c r="F299" s="101"/>
      <c r="J299" s="96"/>
      <c r="K299" s="96"/>
      <c r="L299" s="96"/>
      <c r="M299" s="96"/>
    </row>
    <row r="300" spans="1:13" s="95" customFormat="1">
      <c r="A300" s="97"/>
      <c r="B300" s="98"/>
      <c r="C300" s="99"/>
      <c r="D300" s="100"/>
      <c r="E300" s="1497"/>
      <c r="F300" s="101"/>
      <c r="J300" s="96"/>
      <c r="K300" s="96"/>
      <c r="L300" s="96"/>
      <c r="M300" s="96"/>
    </row>
    <row r="301" spans="1:13" s="95" customFormat="1">
      <c r="A301" s="97"/>
      <c r="B301" s="98"/>
      <c r="C301" s="99"/>
      <c r="D301" s="100"/>
      <c r="E301" s="1497"/>
      <c r="F301" s="101"/>
      <c r="J301" s="96"/>
      <c r="K301" s="96"/>
      <c r="L301" s="96"/>
      <c r="M301" s="96"/>
    </row>
    <row r="302" spans="1:13" s="95" customFormat="1">
      <c r="A302" s="97"/>
      <c r="B302" s="98"/>
      <c r="C302" s="99"/>
      <c r="D302" s="100"/>
      <c r="E302" s="1497"/>
      <c r="F302" s="101"/>
      <c r="J302" s="96"/>
      <c r="K302" s="96"/>
      <c r="L302" s="96"/>
      <c r="M302" s="96"/>
    </row>
    <row r="303" spans="1:13" s="95" customFormat="1">
      <c r="A303" s="97"/>
      <c r="B303" s="98"/>
      <c r="C303" s="99"/>
      <c r="D303" s="100"/>
      <c r="E303" s="1497"/>
      <c r="F303" s="101"/>
      <c r="J303" s="96"/>
      <c r="K303" s="96"/>
      <c r="L303" s="96"/>
      <c r="M303" s="96"/>
    </row>
    <row r="304" spans="1:13" s="95" customFormat="1">
      <c r="A304" s="97"/>
      <c r="B304" s="98"/>
      <c r="C304" s="99"/>
      <c r="D304" s="100"/>
      <c r="E304" s="1497"/>
      <c r="F304" s="101"/>
      <c r="J304" s="96"/>
      <c r="K304" s="96"/>
      <c r="L304" s="96"/>
      <c r="M304" s="96"/>
    </row>
    <row r="305" spans="1:13" s="95" customFormat="1">
      <c r="A305" s="97"/>
      <c r="B305" s="98"/>
      <c r="C305" s="99"/>
      <c r="D305" s="100"/>
      <c r="E305" s="1497"/>
      <c r="F305" s="101"/>
      <c r="J305" s="96"/>
      <c r="K305" s="96"/>
      <c r="L305" s="96"/>
      <c r="M305" s="96"/>
    </row>
    <row r="306" spans="1:13" s="95" customFormat="1">
      <c r="A306" s="97"/>
      <c r="B306" s="98"/>
      <c r="C306" s="99"/>
      <c r="D306" s="100"/>
      <c r="E306" s="1497"/>
      <c r="F306" s="101"/>
      <c r="J306" s="96"/>
      <c r="K306" s="96"/>
      <c r="L306" s="96"/>
      <c r="M306" s="96"/>
    </row>
    <row r="307" spans="1:13" s="95" customFormat="1">
      <c r="A307" s="97"/>
      <c r="B307" s="98"/>
      <c r="C307" s="99"/>
      <c r="D307" s="100"/>
      <c r="E307" s="1497"/>
      <c r="F307" s="101"/>
      <c r="J307" s="96"/>
      <c r="K307" s="96"/>
      <c r="L307" s="96"/>
      <c r="M307" s="96"/>
    </row>
    <row r="308" spans="1:13" s="95" customFormat="1">
      <c r="A308" s="97"/>
      <c r="B308" s="98"/>
      <c r="C308" s="99"/>
      <c r="D308" s="100"/>
      <c r="E308" s="1497"/>
      <c r="F308" s="101"/>
      <c r="J308" s="96"/>
      <c r="K308" s="96"/>
      <c r="L308" s="96"/>
      <c r="M308" s="96"/>
    </row>
    <row r="309" spans="1:13" s="95" customFormat="1">
      <c r="A309" s="97"/>
      <c r="B309" s="98"/>
      <c r="C309" s="99"/>
      <c r="D309" s="100"/>
      <c r="E309" s="1497"/>
      <c r="F309" s="101"/>
      <c r="J309" s="96"/>
      <c r="K309" s="96"/>
      <c r="L309" s="96"/>
      <c r="M309" s="96"/>
    </row>
    <row r="310" spans="1:13" s="95" customFormat="1">
      <c r="A310" s="97"/>
      <c r="B310" s="98"/>
      <c r="C310" s="99"/>
      <c r="D310" s="100"/>
      <c r="E310" s="1497"/>
      <c r="F310" s="101"/>
      <c r="J310" s="96"/>
      <c r="K310" s="96"/>
      <c r="L310" s="96"/>
      <c r="M310" s="96"/>
    </row>
    <row r="311" spans="1:13" s="95" customFormat="1">
      <c r="A311" s="97"/>
      <c r="B311" s="98"/>
      <c r="C311" s="99"/>
      <c r="D311" s="100"/>
      <c r="E311" s="1497"/>
      <c r="F311" s="101"/>
      <c r="J311" s="96"/>
      <c r="K311" s="96"/>
      <c r="L311" s="96"/>
      <c r="M311" s="96"/>
    </row>
    <row r="312" spans="1:13" s="95" customFormat="1">
      <c r="A312" s="97"/>
      <c r="B312" s="98"/>
      <c r="C312" s="99"/>
      <c r="D312" s="100"/>
      <c r="E312" s="1497"/>
      <c r="F312" s="101"/>
      <c r="J312" s="96"/>
      <c r="K312" s="96"/>
      <c r="L312" s="96"/>
      <c r="M312" s="96"/>
    </row>
    <row r="313" spans="1:13" s="95" customFormat="1">
      <c r="A313" s="97"/>
      <c r="B313" s="98"/>
      <c r="C313" s="99"/>
      <c r="D313" s="100"/>
      <c r="E313" s="1497"/>
      <c r="F313" s="101"/>
      <c r="J313" s="96"/>
      <c r="K313" s="96"/>
      <c r="L313" s="96"/>
      <c r="M313" s="96"/>
    </row>
    <row r="314" spans="1:13" s="95" customFormat="1">
      <c r="A314" s="97"/>
      <c r="B314" s="98"/>
      <c r="C314" s="99"/>
      <c r="D314" s="100"/>
      <c r="E314" s="1497"/>
      <c r="F314" s="101"/>
      <c r="J314" s="96"/>
      <c r="K314" s="96"/>
      <c r="L314" s="96"/>
      <c r="M314" s="96"/>
    </row>
    <row r="315" spans="1:13" s="95" customFormat="1">
      <c r="A315" s="97"/>
      <c r="B315" s="98"/>
      <c r="C315" s="99"/>
      <c r="D315" s="100"/>
      <c r="E315" s="1497"/>
      <c r="F315" s="101"/>
      <c r="J315" s="96"/>
      <c r="K315" s="96"/>
      <c r="L315" s="96"/>
      <c r="M315" s="96"/>
    </row>
    <row r="316" spans="1:13" s="95" customFormat="1">
      <c r="A316" s="97"/>
      <c r="B316" s="98"/>
      <c r="C316" s="99"/>
      <c r="D316" s="100"/>
      <c r="E316" s="1497"/>
      <c r="F316" s="101"/>
      <c r="J316" s="96"/>
      <c r="K316" s="96"/>
      <c r="L316" s="96"/>
      <c r="M316" s="96"/>
    </row>
    <row r="317" spans="1:13" s="95" customFormat="1">
      <c r="A317" s="97"/>
      <c r="B317" s="98"/>
      <c r="C317" s="99"/>
      <c r="D317" s="100"/>
      <c r="E317" s="1497"/>
      <c r="F317" s="101"/>
      <c r="J317" s="96"/>
      <c r="K317" s="96"/>
      <c r="L317" s="96"/>
      <c r="M317" s="96"/>
    </row>
    <row r="318" spans="1:13" s="95" customFormat="1">
      <c r="A318" s="97"/>
      <c r="B318" s="98"/>
      <c r="C318" s="99"/>
      <c r="D318" s="100"/>
      <c r="E318" s="1497"/>
      <c r="F318" s="101"/>
      <c r="J318" s="96"/>
      <c r="K318" s="96"/>
      <c r="L318" s="96"/>
      <c r="M318" s="96"/>
    </row>
    <row r="319" spans="1:13" s="95" customFormat="1">
      <c r="A319" s="97"/>
      <c r="B319" s="98"/>
      <c r="C319" s="99"/>
      <c r="D319" s="100"/>
      <c r="E319" s="1497"/>
      <c r="F319" s="101"/>
      <c r="J319" s="96"/>
      <c r="K319" s="96"/>
      <c r="L319" s="96"/>
      <c r="M319" s="96"/>
    </row>
    <row r="320" spans="1:13" s="95" customFormat="1">
      <c r="A320" s="97"/>
      <c r="B320" s="98"/>
      <c r="C320" s="99"/>
      <c r="D320" s="100"/>
      <c r="E320" s="1497"/>
      <c r="F320" s="101"/>
      <c r="J320" s="96"/>
      <c r="K320" s="96"/>
      <c r="L320" s="96"/>
      <c r="M320" s="96"/>
    </row>
    <row r="321" spans="1:13" s="95" customFormat="1">
      <c r="A321" s="97"/>
      <c r="B321" s="98"/>
      <c r="C321" s="99"/>
      <c r="D321" s="100"/>
      <c r="E321" s="1497"/>
      <c r="F321" s="101"/>
      <c r="J321" s="96"/>
      <c r="K321" s="96"/>
      <c r="L321" s="96"/>
      <c r="M321" s="96"/>
    </row>
    <row r="322" spans="1:13" s="95" customFormat="1">
      <c r="A322" s="97"/>
      <c r="B322" s="98"/>
      <c r="C322" s="99"/>
      <c r="D322" s="100"/>
      <c r="E322" s="1497"/>
      <c r="F322" s="101"/>
      <c r="J322" s="96"/>
      <c r="K322" s="96"/>
      <c r="L322" s="96"/>
      <c r="M322" s="96"/>
    </row>
    <row r="323" spans="1:13" s="95" customFormat="1">
      <c r="A323" s="97"/>
      <c r="B323" s="98"/>
      <c r="C323" s="99"/>
      <c r="D323" s="100"/>
      <c r="E323" s="1497"/>
      <c r="F323" s="101"/>
      <c r="J323" s="96"/>
      <c r="K323" s="96"/>
      <c r="L323" s="96"/>
      <c r="M323" s="96"/>
    </row>
    <row r="324" spans="1:13" s="95" customFormat="1">
      <c r="A324" s="97"/>
      <c r="B324" s="98"/>
      <c r="C324" s="99"/>
      <c r="D324" s="100"/>
      <c r="E324" s="1497"/>
      <c r="F324" s="101"/>
      <c r="J324" s="96"/>
      <c r="K324" s="96"/>
      <c r="L324" s="96"/>
      <c r="M324" s="96"/>
    </row>
    <row r="325" spans="1:13" s="95" customFormat="1">
      <c r="A325" s="97"/>
      <c r="B325" s="98"/>
      <c r="C325" s="99"/>
      <c r="D325" s="100"/>
      <c r="E325" s="1497"/>
      <c r="F325" s="101"/>
      <c r="J325" s="96"/>
      <c r="K325" s="96"/>
      <c r="L325" s="96"/>
      <c r="M325" s="96"/>
    </row>
    <row r="326" spans="1:13" s="95" customFormat="1">
      <c r="A326" s="97"/>
      <c r="B326" s="98"/>
      <c r="C326" s="99"/>
      <c r="D326" s="100"/>
      <c r="E326" s="1497"/>
      <c r="F326" s="101"/>
      <c r="J326" s="96"/>
      <c r="K326" s="96"/>
      <c r="L326" s="96"/>
      <c r="M326" s="96"/>
    </row>
    <row r="327" spans="1:13" s="95" customFormat="1">
      <c r="A327" s="97"/>
      <c r="B327" s="98"/>
      <c r="C327" s="99"/>
      <c r="D327" s="100"/>
      <c r="E327" s="1497"/>
      <c r="F327" s="101"/>
      <c r="J327" s="96"/>
      <c r="K327" s="96"/>
      <c r="L327" s="96"/>
      <c r="M327" s="96"/>
    </row>
    <row r="328" spans="1:13" s="95" customFormat="1">
      <c r="A328" s="97"/>
      <c r="B328" s="98"/>
      <c r="C328" s="99"/>
      <c r="D328" s="100"/>
      <c r="E328" s="1497"/>
      <c r="F328" s="101"/>
      <c r="J328" s="96"/>
      <c r="K328" s="96"/>
      <c r="L328" s="96"/>
      <c r="M328" s="96"/>
    </row>
    <row r="329" spans="1:13" s="95" customFormat="1">
      <c r="A329" s="97"/>
      <c r="B329" s="98"/>
      <c r="C329" s="99"/>
      <c r="D329" s="100"/>
      <c r="E329" s="1497"/>
      <c r="F329" s="101"/>
      <c r="J329" s="96"/>
      <c r="K329" s="96"/>
      <c r="L329" s="96"/>
      <c r="M329" s="96"/>
    </row>
    <row r="330" spans="1:13" s="95" customFormat="1">
      <c r="A330" s="97"/>
      <c r="B330" s="98"/>
      <c r="C330" s="99"/>
      <c r="D330" s="100"/>
      <c r="E330" s="1497"/>
      <c r="F330" s="101"/>
      <c r="J330" s="96"/>
      <c r="K330" s="96"/>
      <c r="L330" s="96"/>
      <c r="M330" s="96"/>
    </row>
    <row r="331" spans="1:13" s="95" customFormat="1">
      <c r="A331" s="97"/>
      <c r="B331" s="98"/>
      <c r="C331" s="99"/>
      <c r="D331" s="100"/>
      <c r="E331" s="1497"/>
      <c r="F331" s="101"/>
      <c r="J331" s="96"/>
      <c r="K331" s="96"/>
      <c r="L331" s="96"/>
      <c r="M331" s="96"/>
    </row>
    <row r="332" spans="1:13" s="95" customFormat="1">
      <c r="A332" s="97"/>
      <c r="B332" s="98"/>
      <c r="C332" s="99"/>
      <c r="D332" s="100"/>
      <c r="E332" s="1497"/>
      <c r="F332" s="101"/>
      <c r="J332" s="96"/>
      <c r="K332" s="96"/>
      <c r="L332" s="96"/>
      <c r="M332" s="96"/>
    </row>
    <row r="333" spans="1:13" s="95" customFormat="1">
      <c r="A333" s="97"/>
      <c r="B333" s="98"/>
      <c r="C333" s="99"/>
      <c r="D333" s="100"/>
      <c r="E333" s="1497"/>
      <c r="F333" s="101"/>
      <c r="J333" s="96"/>
      <c r="K333" s="96"/>
      <c r="L333" s="96"/>
      <c r="M333" s="96"/>
    </row>
    <row r="334" spans="1:13" s="95" customFormat="1">
      <c r="A334" s="97"/>
      <c r="B334" s="98"/>
      <c r="C334" s="99"/>
      <c r="D334" s="100"/>
      <c r="E334" s="1497"/>
      <c r="F334" s="101"/>
      <c r="J334" s="96"/>
      <c r="K334" s="96"/>
      <c r="L334" s="96"/>
      <c r="M334" s="96"/>
    </row>
    <row r="335" spans="1:13" s="95" customFormat="1">
      <c r="A335" s="97"/>
      <c r="B335" s="98"/>
      <c r="C335" s="99"/>
      <c r="D335" s="100"/>
      <c r="E335" s="1497"/>
      <c r="F335" s="101"/>
      <c r="J335" s="96"/>
      <c r="K335" s="96"/>
      <c r="L335" s="96"/>
      <c r="M335" s="96"/>
    </row>
    <row r="336" spans="1:13" s="95" customFormat="1">
      <c r="A336" s="97"/>
      <c r="B336" s="98"/>
      <c r="C336" s="99"/>
      <c r="D336" s="100"/>
      <c r="E336" s="1497"/>
      <c r="F336" s="101"/>
      <c r="J336" s="96"/>
      <c r="K336" s="96"/>
      <c r="L336" s="96"/>
      <c r="M336" s="96"/>
    </row>
    <row r="337" spans="1:13" s="95" customFormat="1">
      <c r="A337" s="97"/>
      <c r="B337" s="98"/>
      <c r="C337" s="99"/>
      <c r="D337" s="100"/>
      <c r="E337" s="1497"/>
      <c r="F337" s="101"/>
      <c r="J337" s="96"/>
      <c r="K337" s="96"/>
      <c r="L337" s="96"/>
      <c r="M337" s="96"/>
    </row>
    <row r="338" spans="1:13" s="95" customFormat="1">
      <c r="A338" s="97"/>
      <c r="B338" s="98"/>
      <c r="C338" s="99"/>
      <c r="D338" s="100"/>
      <c r="E338" s="1497"/>
      <c r="F338" s="101"/>
      <c r="J338" s="96"/>
      <c r="K338" s="96"/>
      <c r="L338" s="96"/>
      <c r="M338" s="96"/>
    </row>
    <row r="339" spans="1:13" s="95" customFormat="1">
      <c r="A339" s="97"/>
      <c r="B339" s="98"/>
      <c r="C339" s="99"/>
      <c r="D339" s="100"/>
      <c r="E339" s="1497"/>
      <c r="F339" s="101"/>
      <c r="J339" s="96"/>
      <c r="K339" s="96"/>
      <c r="L339" s="96"/>
      <c r="M339" s="96"/>
    </row>
    <row r="340" spans="1:13" s="95" customFormat="1">
      <c r="A340" s="97"/>
      <c r="B340" s="98"/>
      <c r="C340" s="99"/>
      <c r="D340" s="100"/>
      <c r="E340" s="1497"/>
      <c r="F340" s="101"/>
      <c r="J340" s="96"/>
      <c r="K340" s="96"/>
      <c r="L340" s="96"/>
      <c r="M340" s="96"/>
    </row>
    <row r="341" spans="1:13" s="95" customFormat="1">
      <c r="A341" s="97"/>
      <c r="B341" s="98"/>
      <c r="C341" s="99"/>
      <c r="D341" s="100"/>
      <c r="E341" s="1497"/>
      <c r="F341" s="101"/>
      <c r="J341" s="96"/>
      <c r="K341" s="96"/>
      <c r="L341" s="96"/>
      <c r="M341" s="96"/>
    </row>
    <row r="342" spans="1:13" s="95" customFormat="1">
      <c r="A342" s="97"/>
      <c r="B342" s="98"/>
      <c r="C342" s="99"/>
      <c r="D342" s="100"/>
      <c r="E342" s="1497"/>
      <c r="F342" s="101"/>
      <c r="J342" s="96"/>
      <c r="K342" s="96"/>
      <c r="L342" s="96"/>
      <c r="M342" s="96"/>
    </row>
    <row r="343" spans="1:13" s="95" customFormat="1">
      <c r="A343" s="97"/>
      <c r="B343" s="98"/>
      <c r="C343" s="99"/>
      <c r="D343" s="100"/>
      <c r="E343" s="1497"/>
      <c r="F343" s="101"/>
      <c r="J343" s="96"/>
      <c r="K343" s="96"/>
      <c r="L343" s="96"/>
      <c r="M343" s="96"/>
    </row>
    <row r="344" spans="1:13" s="95" customFormat="1">
      <c r="A344" s="97"/>
      <c r="B344" s="98"/>
      <c r="C344" s="99"/>
      <c r="D344" s="100"/>
      <c r="E344" s="1497"/>
      <c r="F344" s="101"/>
      <c r="J344" s="96"/>
      <c r="K344" s="96"/>
      <c r="L344" s="96"/>
      <c r="M344" s="96"/>
    </row>
    <row r="345" spans="1:13" s="95" customFormat="1">
      <c r="A345" s="97"/>
      <c r="B345" s="98"/>
      <c r="C345" s="99"/>
      <c r="D345" s="100"/>
      <c r="E345" s="1497"/>
      <c r="F345" s="101"/>
      <c r="J345" s="96"/>
      <c r="K345" s="96"/>
      <c r="L345" s="96"/>
      <c r="M345" s="96"/>
    </row>
    <row r="346" spans="1:13" s="95" customFormat="1">
      <c r="A346" s="97"/>
      <c r="B346" s="98"/>
      <c r="C346" s="99"/>
      <c r="D346" s="100"/>
      <c r="E346" s="1497"/>
      <c r="F346" s="101"/>
      <c r="J346" s="96"/>
      <c r="K346" s="96"/>
      <c r="L346" s="96"/>
      <c r="M346" s="96"/>
    </row>
    <row r="347" spans="1:13" s="95" customFormat="1">
      <c r="A347" s="97"/>
      <c r="B347" s="98"/>
      <c r="C347" s="99"/>
      <c r="D347" s="100"/>
      <c r="E347" s="1497"/>
      <c r="F347" s="101"/>
      <c r="J347" s="96"/>
      <c r="K347" s="96"/>
      <c r="L347" s="96"/>
      <c r="M347" s="96"/>
    </row>
    <row r="348" spans="1:13" s="95" customFormat="1">
      <c r="A348" s="97"/>
      <c r="B348" s="98"/>
      <c r="C348" s="99"/>
      <c r="D348" s="100"/>
      <c r="E348" s="1497"/>
      <c r="F348" s="101"/>
      <c r="J348" s="96"/>
      <c r="K348" s="96"/>
      <c r="L348" s="96"/>
      <c r="M348" s="96"/>
    </row>
    <row r="349" spans="1:13" s="95" customFormat="1">
      <c r="A349" s="97"/>
      <c r="B349" s="98"/>
      <c r="C349" s="99"/>
      <c r="D349" s="100"/>
      <c r="E349" s="1497"/>
      <c r="F349" s="101"/>
      <c r="J349" s="96"/>
      <c r="K349" s="96"/>
      <c r="L349" s="96"/>
      <c r="M349" s="96"/>
    </row>
    <row r="350" spans="1:13" s="95" customFormat="1">
      <c r="A350" s="97"/>
      <c r="B350" s="98"/>
      <c r="C350" s="99"/>
      <c r="D350" s="100"/>
      <c r="E350" s="1497"/>
      <c r="F350" s="101"/>
      <c r="J350" s="96"/>
      <c r="K350" s="96"/>
      <c r="L350" s="96"/>
      <c r="M350" s="96"/>
    </row>
    <row r="351" spans="1:13" s="95" customFormat="1">
      <c r="A351" s="97"/>
      <c r="B351" s="98"/>
      <c r="C351" s="99"/>
      <c r="D351" s="100"/>
      <c r="E351" s="1497"/>
      <c r="F351" s="101"/>
      <c r="J351" s="96"/>
      <c r="K351" s="96"/>
      <c r="L351" s="96"/>
      <c r="M351" s="96"/>
    </row>
    <row r="352" spans="1:13" s="95" customFormat="1">
      <c r="A352" s="97"/>
      <c r="B352" s="98"/>
      <c r="C352" s="99"/>
      <c r="D352" s="100"/>
      <c r="E352" s="1497"/>
      <c r="F352" s="101"/>
      <c r="J352" s="96"/>
      <c r="K352" s="96"/>
      <c r="L352" s="96"/>
      <c r="M352" s="96"/>
    </row>
    <row r="353" spans="1:13" s="95" customFormat="1">
      <c r="A353" s="97"/>
      <c r="B353" s="98"/>
      <c r="C353" s="99"/>
      <c r="D353" s="100"/>
      <c r="E353" s="1497"/>
      <c r="F353" s="101"/>
      <c r="J353" s="96"/>
      <c r="K353" s="96"/>
      <c r="L353" s="96"/>
      <c r="M353" s="96"/>
    </row>
    <row r="354" spans="1:13" s="95" customFormat="1">
      <c r="A354" s="97"/>
      <c r="B354" s="98"/>
      <c r="C354" s="99"/>
      <c r="D354" s="100"/>
      <c r="E354" s="1497"/>
      <c r="F354" s="101"/>
      <c r="J354" s="96"/>
      <c r="K354" s="96"/>
      <c r="L354" s="96"/>
      <c r="M354" s="96"/>
    </row>
    <row r="355" spans="1:13" s="95" customFormat="1">
      <c r="A355" s="97"/>
      <c r="B355" s="98"/>
      <c r="C355" s="99"/>
      <c r="D355" s="100"/>
      <c r="E355" s="1497"/>
      <c r="F355" s="101"/>
      <c r="J355" s="96"/>
      <c r="K355" s="96"/>
      <c r="L355" s="96"/>
      <c r="M355" s="96"/>
    </row>
    <row r="356" spans="1:13" s="95" customFormat="1">
      <c r="A356" s="97"/>
      <c r="B356" s="98"/>
      <c r="C356" s="99"/>
      <c r="D356" s="100"/>
      <c r="E356" s="1497"/>
      <c r="F356" s="101"/>
      <c r="J356" s="96"/>
      <c r="K356" s="96"/>
      <c r="L356" s="96"/>
      <c r="M356" s="96"/>
    </row>
    <row r="357" spans="1:13" s="95" customFormat="1">
      <c r="A357" s="97"/>
      <c r="B357" s="98"/>
      <c r="C357" s="99"/>
      <c r="D357" s="100"/>
      <c r="E357" s="1497"/>
      <c r="F357" s="101"/>
      <c r="J357" s="96"/>
      <c r="K357" s="96"/>
      <c r="L357" s="96"/>
      <c r="M357" s="96"/>
    </row>
    <row r="358" spans="1:13" s="95" customFormat="1">
      <c r="A358" s="97"/>
      <c r="B358" s="98"/>
      <c r="C358" s="99"/>
      <c r="D358" s="100"/>
      <c r="E358" s="1497"/>
      <c r="F358" s="101"/>
      <c r="J358" s="96"/>
      <c r="K358" s="96"/>
      <c r="L358" s="96"/>
      <c r="M358" s="96"/>
    </row>
    <row r="359" spans="1:13" s="95" customFormat="1">
      <c r="A359" s="97"/>
      <c r="B359" s="98"/>
      <c r="C359" s="99"/>
      <c r="D359" s="100"/>
      <c r="E359" s="1497"/>
      <c r="F359" s="101"/>
      <c r="J359" s="96"/>
      <c r="K359" s="96"/>
      <c r="L359" s="96"/>
      <c r="M359" s="96"/>
    </row>
    <row r="360" spans="1:13" s="95" customFormat="1">
      <c r="A360" s="97"/>
      <c r="B360" s="98"/>
      <c r="C360" s="99"/>
      <c r="D360" s="100"/>
      <c r="E360" s="1497"/>
      <c r="F360" s="101"/>
      <c r="J360" s="96"/>
      <c r="K360" s="96"/>
      <c r="L360" s="96"/>
      <c r="M360" s="96"/>
    </row>
    <row r="361" spans="1:13" s="95" customFormat="1">
      <c r="A361" s="97"/>
      <c r="B361" s="98"/>
      <c r="C361" s="99"/>
      <c r="D361" s="100"/>
      <c r="E361" s="1497"/>
      <c r="F361" s="101"/>
      <c r="J361" s="96"/>
      <c r="K361" s="96"/>
      <c r="L361" s="96"/>
      <c r="M361" s="96"/>
    </row>
    <row r="362" spans="1:13" s="95" customFormat="1">
      <c r="A362" s="97"/>
      <c r="B362" s="98"/>
      <c r="C362" s="99"/>
      <c r="D362" s="100"/>
      <c r="E362" s="1497"/>
      <c r="F362" s="101"/>
      <c r="J362" s="96"/>
      <c r="K362" s="96"/>
      <c r="L362" s="96"/>
      <c r="M362" s="96"/>
    </row>
    <row r="363" spans="1:13" s="95" customFormat="1">
      <c r="A363" s="97"/>
      <c r="B363" s="98"/>
      <c r="C363" s="99"/>
      <c r="D363" s="100"/>
      <c r="E363" s="1497"/>
      <c r="F363" s="101"/>
      <c r="J363" s="96"/>
      <c r="K363" s="96"/>
      <c r="L363" s="96"/>
      <c r="M363" s="96"/>
    </row>
    <row r="364" spans="1:13" s="95" customFormat="1">
      <c r="A364" s="97"/>
      <c r="B364" s="98"/>
      <c r="C364" s="99"/>
      <c r="D364" s="100"/>
      <c r="E364" s="1497"/>
      <c r="F364" s="101"/>
      <c r="J364" s="96"/>
      <c r="K364" s="96"/>
      <c r="L364" s="96"/>
      <c r="M364" s="96"/>
    </row>
    <row r="365" spans="1:13" s="95" customFormat="1">
      <c r="A365" s="97"/>
      <c r="B365" s="98"/>
      <c r="C365" s="99"/>
      <c r="D365" s="100"/>
      <c r="E365" s="1497"/>
      <c r="F365" s="101"/>
      <c r="J365" s="96"/>
      <c r="K365" s="96"/>
      <c r="L365" s="96"/>
      <c r="M365" s="96"/>
    </row>
    <row r="366" spans="1:13" s="95" customFormat="1">
      <c r="A366" s="97"/>
      <c r="B366" s="98"/>
      <c r="C366" s="99"/>
      <c r="D366" s="100"/>
      <c r="E366" s="1497"/>
      <c r="F366" s="101"/>
      <c r="J366" s="96"/>
      <c r="K366" s="96"/>
      <c r="L366" s="96"/>
      <c r="M366" s="96"/>
    </row>
    <row r="367" spans="1:13" s="95" customFormat="1">
      <c r="A367" s="97"/>
      <c r="B367" s="98"/>
      <c r="C367" s="99"/>
      <c r="D367" s="100"/>
      <c r="E367" s="1497"/>
      <c r="F367" s="101"/>
      <c r="J367" s="96"/>
      <c r="K367" s="96"/>
      <c r="L367" s="96"/>
      <c r="M367" s="96"/>
    </row>
    <row r="368" spans="1:13" s="95" customFormat="1">
      <c r="A368" s="97"/>
      <c r="B368" s="98"/>
      <c r="C368" s="99"/>
      <c r="D368" s="100"/>
      <c r="E368" s="1497"/>
      <c r="F368" s="101"/>
      <c r="J368" s="96"/>
      <c r="K368" s="96"/>
      <c r="L368" s="96"/>
      <c r="M368" s="96"/>
    </row>
    <row r="369" spans="1:13" s="95" customFormat="1">
      <c r="A369" s="97"/>
      <c r="B369" s="98"/>
      <c r="C369" s="99"/>
      <c r="D369" s="100"/>
      <c r="E369" s="1497"/>
      <c r="F369" s="101"/>
      <c r="J369" s="96"/>
      <c r="K369" s="96"/>
      <c r="L369" s="96"/>
      <c r="M369" s="96"/>
    </row>
    <row r="370" spans="1:13" s="95" customFormat="1">
      <c r="A370" s="97"/>
      <c r="B370" s="98"/>
      <c r="C370" s="99"/>
      <c r="D370" s="100"/>
      <c r="E370" s="1497"/>
      <c r="F370" s="101"/>
      <c r="J370" s="96"/>
      <c r="K370" s="96"/>
      <c r="L370" s="96"/>
      <c r="M370" s="96"/>
    </row>
    <row r="371" spans="1:13" s="95" customFormat="1">
      <c r="A371" s="97"/>
      <c r="B371" s="98"/>
      <c r="C371" s="99"/>
      <c r="D371" s="100"/>
      <c r="E371" s="1497"/>
      <c r="F371" s="101"/>
      <c r="J371" s="96"/>
      <c r="K371" s="96"/>
      <c r="L371" s="96"/>
      <c r="M371" s="96"/>
    </row>
    <row r="372" spans="1:13" s="95" customFormat="1">
      <c r="A372" s="97"/>
      <c r="B372" s="98"/>
      <c r="C372" s="99"/>
      <c r="D372" s="100"/>
      <c r="E372" s="1497"/>
      <c r="F372" s="101"/>
      <c r="J372" s="96"/>
      <c r="K372" s="96"/>
      <c r="L372" s="96"/>
      <c r="M372" s="96"/>
    </row>
    <row r="373" spans="1:13" s="95" customFormat="1">
      <c r="A373" s="97"/>
      <c r="B373" s="98"/>
      <c r="C373" s="99"/>
      <c r="D373" s="100"/>
      <c r="E373" s="1497"/>
      <c r="F373" s="101"/>
      <c r="J373" s="96"/>
      <c r="K373" s="96"/>
      <c r="L373" s="96"/>
      <c r="M373" s="96"/>
    </row>
    <row r="374" spans="1:13" s="95" customFormat="1">
      <c r="A374" s="97"/>
      <c r="B374" s="98"/>
      <c r="C374" s="99"/>
      <c r="D374" s="100"/>
      <c r="E374" s="1497"/>
      <c r="F374" s="101"/>
      <c r="J374" s="96"/>
      <c r="K374" s="96"/>
      <c r="L374" s="96"/>
      <c r="M374" s="96"/>
    </row>
    <row r="375" spans="1:13" s="95" customFormat="1">
      <c r="A375" s="97"/>
      <c r="B375" s="98"/>
      <c r="C375" s="99"/>
      <c r="D375" s="100"/>
      <c r="E375" s="1497"/>
      <c r="F375" s="101"/>
      <c r="J375" s="96"/>
      <c r="K375" s="96"/>
      <c r="L375" s="96"/>
      <c r="M375" s="96"/>
    </row>
    <row r="376" spans="1:13" s="95" customFormat="1">
      <c r="A376" s="97"/>
      <c r="B376" s="98"/>
      <c r="C376" s="99"/>
      <c r="D376" s="100"/>
      <c r="E376" s="1497"/>
      <c r="F376" s="101"/>
      <c r="J376" s="96"/>
      <c r="K376" s="96"/>
      <c r="L376" s="96"/>
      <c r="M376" s="96"/>
    </row>
    <row r="377" spans="1:13" s="95" customFormat="1">
      <c r="A377" s="97"/>
      <c r="B377" s="98"/>
      <c r="C377" s="99"/>
      <c r="D377" s="100"/>
      <c r="E377" s="1497"/>
      <c r="F377" s="101"/>
      <c r="J377" s="96"/>
      <c r="K377" s="96"/>
      <c r="L377" s="96"/>
      <c r="M377" s="96"/>
    </row>
    <row r="378" spans="1:13" s="95" customFormat="1">
      <c r="A378" s="97"/>
      <c r="B378" s="98"/>
      <c r="C378" s="99"/>
      <c r="D378" s="100"/>
      <c r="E378" s="1497"/>
      <c r="F378" s="101"/>
      <c r="J378" s="96"/>
      <c r="K378" s="96"/>
      <c r="L378" s="96"/>
      <c r="M378" s="96"/>
    </row>
    <row r="379" spans="1:13" s="95" customFormat="1">
      <c r="A379" s="97"/>
      <c r="B379" s="98"/>
      <c r="C379" s="99"/>
      <c r="D379" s="100"/>
      <c r="E379" s="1497"/>
      <c r="F379" s="101"/>
      <c r="J379" s="96"/>
      <c r="K379" s="96"/>
      <c r="L379" s="96"/>
      <c r="M379" s="96"/>
    </row>
    <row r="380" spans="1:13" s="95" customFormat="1">
      <c r="A380" s="97"/>
      <c r="B380" s="98"/>
      <c r="C380" s="99"/>
      <c r="D380" s="100"/>
      <c r="E380" s="1497"/>
      <c r="F380" s="101"/>
      <c r="J380" s="96"/>
      <c r="K380" s="96"/>
      <c r="L380" s="96"/>
      <c r="M380" s="96"/>
    </row>
    <row r="381" spans="1:13" s="95" customFormat="1">
      <c r="A381" s="97"/>
      <c r="B381" s="98"/>
      <c r="C381" s="99"/>
      <c r="D381" s="100"/>
      <c r="E381" s="1497"/>
      <c r="F381" s="101"/>
      <c r="J381" s="96"/>
      <c r="K381" s="96"/>
      <c r="L381" s="96"/>
      <c r="M381" s="96"/>
    </row>
    <row r="382" spans="1:13" s="95" customFormat="1">
      <c r="A382" s="97"/>
      <c r="B382" s="98"/>
      <c r="C382" s="99"/>
      <c r="D382" s="100"/>
      <c r="E382" s="1497"/>
      <c r="F382" s="101"/>
      <c r="J382" s="96"/>
      <c r="K382" s="96"/>
      <c r="L382" s="96"/>
      <c r="M382" s="96"/>
    </row>
    <row r="383" spans="1:13" s="95" customFormat="1">
      <c r="A383" s="97"/>
      <c r="B383" s="98"/>
      <c r="C383" s="99"/>
      <c r="D383" s="100"/>
      <c r="E383" s="1497"/>
      <c r="F383" s="101"/>
      <c r="J383" s="96"/>
      <c r="K383" s="96"/>
      <c r="L383" s="96"/>
      <c r="M383" s="96"/>
    </row>
    <row r="384" spans="1:13" s="95" customFormat="1">
      <c r="A384" s="97"/>
      <c r="B384" s="98"/>
      <c r="C384" s="99"/>
      <c r="D384" s="100"/>
      <c r="E384" s="1497"/>
      <c r="F384" s="101"/>
      <c r="J384" s="96"/>
      <c r="K384" s="96"/>
      <c r="L384" s="96"/>
      <c r="M384" s="96"/>
    </row>
    <row r="385" spans="1:13" s="95" customFormat="1">
      <c r="A385" s="97"/>
      <c r="B385" s="98"/>
      <c r="C385" s="99"/>
      <c r="D385" s="100"/>
      <c r="E385" s="1497"/>
      <c r="F385" s="101"/>
      <c r="J385" s="96"/>
      <c r="K385" s="96"/>
      <c r="L385" s="96"/>
      <c r="M385" s="96"/>
    </row>
    <row r="386" spans="1:13" s="95" customFormat="1">
      <c r="A386" s="97"/>
      <c r="B386" s="98"/>
      <c r="C386" s="99"/>
      <c r="D386" s="100"/>
      <c r="E386" s="1497"/>
      <c r="F386" s="101"/>
      <c r="J386" s="96"/>
      <c r="K386" s="96"/>
      <c r="L386" s="96"/>
      <c r="M386" s="96"/>
    </row>
    <row r="387" spans="1:13" s="95" customFormat="1">
      <c r="A387" s="97"/>
      <c r="B387" s="98"/>
      <c r="C387" s="99"/>
      <c r="D387" s="100"/>
      <c r="E387" s="1497"/>
      <c r="F387" s="101"/>
      <c r="J387" s="96"/>
      <c r="K387" s="96"/>
      <c r="L387" s="96"/>
      <c r="M387" s="96"/>
    </row>
    <row r="388" spans="1:13" s="95" customFormat="1">
      <c r="A388" s="97"/>
      <c r="B388" s="98"/>
      <c r="C388" s="99"/>
      <c r="D388" s="100"/>
      <c r="E388" s="1497"/>
      <c r="F388" s="101"/>
      <c r="J388" s="96"/>
      <c r="K388" s="96"/>
      <c r="L388" s="96"/>
      <c r="M388" s="96"/>
    </row>
    <row r="389" spans="1:13" s="95" customFormat="1">
      <c r="A389" s="97"/>
      <c r="B389" s="98"/>
      <c r="C389" s="99"/>
      <c r="D389" s="100"/>
      <c r="E389" s="1497"/>
      <c r="F389" s="101"/>
      <c r="J389" s="96"/>
      <c r="K389" s="96"/>
      <c r="L389" s="96"/>
      <c r="M389" s="96"/>
    </row>
    <row r="390" spans="1:13" s="95" customFormat="1">
      <c r="A390" s="97"/>
      <c r="B390" s="98"/>
      <c r="C390" s="99"/>
      <c r="D390" s="100"/>
      <c r="E390" s="1497"/>
      <c r="F390" s="101"/>
      <c r="J390" s="96"/>
      <c r="K390" s="96"/>
      <c r="L390" s="96"/>
      <c r="M390" s="96"/>
    </row>
    <row r="391" spans="1:13" s="95" customFormat="1">
      <c r="A391" s="97"/>
      <c r="B391" s="98"/>
      <c r="C391" s="99"/>
      <c r="D391" s="100"/>
      <c r="E391" s="1497"/>
      <c r="F391" s="101"/>
      <c r="J391" s="96"/>
      <c r="K391" s="96"/>
      <c r="L391" s="96"/>
      <c r="M391" s="96"/>
    </row>
    <row r="392" spans="1:13" s="95" customFormat="1">
      <c r="A392" s="97"/>
      <c r="B392" s="98"/>
      <c r="C392" s="99"/>
      <c r="D392" s="100"/>
      <c r="E392" s="1497"/>
      <c r="F392" s="101"/>
      <c r="J392" s="96"/>
      <c r="K392" s="96"/>
      <c r="L392" s="96"/>
      <c r="M392" s="96"/>
    </row>
    <row r="393" spans="1:13" s="95" customFormat="1">
      <c r="A393" s="97"/>
      <c r="B393" s="98"/>
      <c r="C393" s="99"/>
      <c r="D393" s="100"/>
      <c r="E393" s="1497"/>
      <c r="F393" s="101"/>
      <c r="J393" s="96"/>
      <c r="K393" s="96"/>
      <c r="L393" s="96"/>
      <c r="M393" s="96"/>
    </row>
    <row r="394" spans="1:13" s="95" customFormat="1">
      <c r="A394" s="97"/>
      <c r="B394" s="98"/>
      <c r="C394" s="99"/>
      <c r="D394" s="100"/>
      <c r="E394" s="1497"/>
      <c r="F394" s="101"/>
      <c r="J394" s="96"/>
      <c r="K394" s="96"/>
      <c r="L394" s="96"/>
      <c r="M394" s="96"/>
    </row>
    <row r="395" spans="1:13" s="95" customFormat="1">
      <c r="A395" s="97"/>
      <c r="B395" s="98"/>
      <c r="C395" s="99"/>
      <c r="D395" s="100"/>
      <c r="E395" s="1497"/>
      <c r="F395" s="101"/>
      <c r="J395" s="96"/>
      <c r="K395" s="96"/>
      <c r="L395" s="96"/>
      <c r="M395" s="96"/>
    </row>
    <row r="396" spans="1:13" s="95" customFormat="1">
      <c r="A396" s="97"/>
      <c r="B396" s="98"/>
      <c r="C396" s="99"/>
      <c r="D396" s="100"/>
      <c r="E396" s="1497"/>
      <c r="F396" s="101"/>
      <c r="J396" s="96"/>
      <c r="K396" s="96"/>
      <c r="L396" s="96"/>
      <c r="M396" s="96"/>
    </row>
    <row r="397" spans="1:13" s="95" customFormat="1">
      <c r="A397" s="97"/>
      <c r="B397" s="98"/>
      <c r="C397" s="99"/>
      <c r="D397" s="100"/>
      <c r="E397" s="1497"/>
      <c r="F397" s="101"/>
      <c r="J397" s="96"/>
      <c r="K397" s="96"/>
      <c r="L397" s="96"/>
      <c r="M397" s="96"/>
    </row>
    <row r="398" spans="1:13" s="95" customFormat="1">
      <c r="A398" s="97"/>
      <c r="B398" s="98"/>
      <c r="C398" s="99"/>
      <c r="D398" s="100"/>
      <c r="E398" s="1497"/>
      <c r="F398" s="101"/>
      <c r="J398" s="96"/>
      <c r="K398" s="96"/>
      <c r="L398" s="96"/>
      <c r="M398" s="96"/>
    </row>
    <row r="399" spans="1:13" s="95" customFormat="1">
      <c r="A399" s="97"/>
      <c r="B399" s="98"/>
      <c r="C399" s="99"/>
      <c r="D399" s="100"/>
      <c r="E399" s="1497"/>
      <c r="F399" s="101"/>
      <c r="J399" s="96"/>
      <c r="K399" s="96"/>
      <c r="L399" s="96"/>
      <c r="M399" s="96"/>
    </row>
    <row r="400" spans="1:13" s="95" customFormat="1">
      <c r="A400" s="97"/>
      <c r="B400" s="98"/>
      <c r="C400" s="99"/>
      <c r="D400" s="100"/>
      <c r="E400" s="1497"/>
      <c r="F400" s="101"/>
      <c r="J400" s="96"/>
      <c r="K400" s="96"/>
      <c r="L400" s="96"/>
      <c r="M400" s="96"/>
    </row>
    <row r="401" spans="1:13" s="95" customFormat="1">
      <c r="A401" s="97"/>
      <c r="B401" s="98"/>
      <c r="C401" s="99"/>
      <c r="D401" s="100"/>
      <c r="E401" s="1497"/>
      <c r="F401" s="101"/>
      <c r="J401" s="96"/>
      <c r="K401" s="96"/>
      <c r="L401" s="96"/>
      <c r="M401" s="96"/>
    </row>
    <row r="402" spans="1:13" s="95" customFormat="1">
      <c r="A402" s="97"/>
      <c r="B402" s="98"/>
      <c r="C402" s="99"/>
      <c r="D402" s="100"/>
      <c r="E402" s="1497"/>
      <c r="F402" s="101"/>
      <c r="J402" s="96"/>
      <c r="K402" s="96"/>
      <c r="L402" s="96"/>
      <c r="M402" s="96"/>
    </row>
    <row r="403" spans="1:13" s="95" customFormat="1">
      <c r="A403" s="97"/>
      <c r="B403" s="98"/>
      <c r="C403" s="99"/>
      <c r="D403" s="100"/>
      <c r="E403" s="1497"/>
      <c r="F403" s="101"/>
      <c r="J403" s="96"/>
      <c r="K403" s="96"/>
      <c r="L403" s="96"/>
      <c r="M403" s="96"/>
    </row>
    <row r="404" spans="1:13" s="95" customFormat="1">
      <c r="A404" s="97"/>
      <c r="B404" s="98"/>
      <c r="C404" s="99"/>
      <c r="D404" s="100"/>
      <c r="E404" s="1497"/>
      <c r="F404" s="101"/>
      <c r="J404" s="96"/>
      <c r="K404" s="96"/>
      <c r="L404" s="96"/>
      <c r="M404" s="96"/>
    </row>
    <row r="405" spans="1:13" s="95" customFormat="1">
      <c r="A405" s="97"/>
      <c r="B405" s="98"/>
      <c r="C405" s="99"/>
      <c r="D405" s="100"/>
      <c r="E405" s="1497"/>
      <c r="F405" s="101"/>
      <c r="J405" s="96"/>
      <c r="K405" s="96"/>
      <c r="L405" s="96"/>
      <c r="M405" s="96"/>
    </row>
    <row r="406" spans="1:13" s="95" customFormat="1">
      <c r="A406" s="97"/>
      <c r="B406" s="98"/>
      <c r="C406" s="99"/>
      <c r="D406" s="100"/>
      <c r="E406" s="1497"/>
      <c r="F406" s="101"/>
      <c r="J406" s="96"/>
      <c r="K406" s="96"/>
      <c r="L406" s="96"/>
      <c r="M406" s="96"/>
    </row>
    <row r="407" spans="1:13" s="95" customFormat="1">
      <c r="A407" s="97"/>
      <c r="B407" s="98"/>
      <c r="C407" s="99"/>
      <c r="D407" s="100"/>
      <c r="E407" s="1497"/>
      <c r="F407" s="101"/>
      <c r="J407" s="96"/>
      <c r="K407" s="96"/>
      <c r="L407" s="96"/>
      <c r="M407" s="96"/>
    </row>
    <row r="408" spans="1:13" s="95" customFormat="1">
      <c r="A408" s="97"/>
      <c r="B408" s="98"/>
      <c r="C408" s="99"/>
      <c r="D408" s="100"/>
      <c r="E408" s="1497"/>
      <c r="F408" s="101"/>
      <c r="J408" s="96"/>
      <c r="K408" s="96"/>
      <c r="L408" s="96"/>
      <c r="M408" s="96"/>
    </row>
    <row r="409" spans="1:13" s="95" customFormat="1">
      <c r="A409" s="97"/>
      <c r="B409" s="98"/>
      <c r="C409" s="99"/>
      <c r="D409" s="100"/>
      <c r="E409" s="1497"/>
      <c r="F409" s="101"/>
      <c r="J409" s="96"/>
      <c r="K409" s="96"/>
      <c r="L409" s="96"/>
      <c r="M409" s="96"/>
    </row>
    <row r="410" spans="1:13" s="95" customFormat="1">
      <c r="A410" s="97"/>
      <c r="B410" s="98"/>
      <c r="C410" s="99"/>
      <c r="D410" s="100"/>
      <c r="E410" s="1497"/>
      <c r="F410" s="101"/>
      <c r="J410" s="96"/>
      <c r="K410" s="96"/>
      <c r="L410" s="96"/>
      <c r="M410" s="96"/>
    </row>
    <row r="411" spans="1:13" s="95" customFormat="1">
      <c r="A411" s="97"/>
      <c r="B411" s="98"/>
      <c r="C411" s="99"/>
      <c r="D411" s="100"/>
      <c r="E411" s="1497"/>
      <c r="F411" s="101"/>
      <c r="J411" s="96"/>
      <c r="K411" s="96"/>
      <c r="L411" s="96"/>
      <c r="M411" s="96"/>
    </row>
    <row r="412" spans="1:13" s="95" customFormat="1">
      <c r="A412" s="97"/>
      <c r="B412" s="98"/>
      <c r="C412" s="99"/>
      <c r="D412" s="100"/>
      <c r="E412" s="1497"/>
      <c r="F412" s="101"/>
      <c r="J412" s="96"/>
      <c r="K412" s="96"/>
      <c r="L412" s="96"/>
      <c r="M412" s="96"/>
    </row>
    <row r="413" spans="1:13" s="95" customFormat="1">
      <c r="A413" s="97"/>
      <c r="B413" s="98"/>
      <c r="C413" s="99"/>
      <c r="D413" s="100"/>
      <c r="E413" s="1497"/>
      <c r="F413" s="101"/>
      <c r="J413" s="96"/>
      <c r="K413" s="96"/>
      <c r="L413" s="96"/>
      <c r="M413" s="96"/>
    </row>
    <row r="414" spans="1:13" s="95" customFormat="1">
      <c r="A414" s="97"/>
      <c r="B414" s="98"/>
      <c r="C414" s="99"/>
      <c r="D414" s="100"/>
      <c r="E414" s="1497"/>
      <c r="F414" s="101"/>
      <c r="J414" s="96"/>
      <c r="K414" s="96"/>
      <c r="L414" s="96"/>
      <c r="M414" s="96"/>
    </row>
    <row r="415" spans="1:13" s="95" customFormat="1">
      <c r="A415" s="97"/>
      <c r="B415" s="98"/>
      <c r="C415" s="99"/>
      <c r="D415" s="100"/>
      <c r="E415" s="1497"/>
      <c r="F415" s="101"/>
      <c r="J415" s="96"/>
      <c r="K415" s="96"/>
      <c r="L415" s="96"/>
      <c r="M415" s="96"/>
    </row>
    <row r="416" spans="1:13" s="95" customFormat="1">
      <c r="A416" s="97"/>
      <c r="B416" s="98"/>
      <c r="C416" s="99"/>
      <c r="D416" s="100"/>
      <c r="E416" s="1497"/>
      <c r="F416" s="101"/>
      <c r="J416" s="96"/>
      <c r="K416" s="96"/>
      <c r="L416" s="96"/>
      <c r="M416" s="96"/>
    </row>
    <row r="417" spans="1:13" s="95" customFormat="1">
      <c r="A417" s="97"/>
      <c r="B417" s="98"/>
      <c r="C417" s="99"/>
      <c r="D417" s="100"/>
      <c r="E417" s="1497"/>
      <c r="F417" s="101"/>
      <c r="J417" s="96"/>
      <c r="K417" s="96"/>
      <c r="L417" s="96"/>
      <c r="M417" s="96"/>
    </row>
    <row r="418" spans="1:13" s="95" customFormat="1">
      <c r="A418" s="97"/>
      <c r="B418" s="98"/>
      <c r="C418" s="99"/>
      <c r="D418" s="100"/>
      <c r="E418" s="1497"/>
      <c r="F418" s="101"/>
      <c r="J418" s="96"/>
      <c r="K418" s="96"/>
      <c r="L418" s="96"/>
      <c r="M418" s="96"/>
    </row>
    <row r="419" spans="1:13" s="95" customFormat="1">
      <c r="A419" s="97"/>
      <c r="B419" s="98"/>
      <c r="C419" s="99"/>
      <c r="D419" s="100"/>
      <c r="E419" s="1497"/>
      <c r="F419" s="101"/>
      <c r="J419" s="96"/>
      <c r="K419" s="96"/>
      <c r="L419" s="96"/>
      <c r="M419" s="96"/>
    </row>
    <row r="420" spans="1:13" s="95" customFormat="1">
      <c r="A420" s="97"/>
      <c r="B420" s="98"/>
      <c r="C420" s="99"/>
      <c r="D420" s="100"/>
      <c r="E420" s="1497"/>
      <c r="F420" s="101"/>
      <c r="J420" s="96"/>
      <c r="K420" s="96"/>
      <c r="L420" s="96"/>
      <c r="M420" s="96"/>
    </row>
    <row r="421" spans="1:13" s="95" customFormat="1">
      <c r="A421" s="97"/>
      <c r="B421" s="98"/>
      <c r="C421" s="99"/>
      <c r="D421" s="100"/>
      <c r="E421" s="1497"/>
      <c r="F421" s="101"/>
      <c r="J421" s="96"/>
      <c r="K421" s="96"/>
      <c r="L421" s="96"/>
      <c r="M421" s="96"/>
    </row>
    <row r="422" spans="1:13" s="95" customFormat="1">
      <c r="A422" s="97"/>
      <c r="B422" s="98"/>
      <c r="C422" s="99"/>
      <c r="D422" s="100"/>
      <c r="E422" s="1497"/>
      <c r="F422" s="101"/>
      <c r="J422" s="96"/>
      <c r="K422" s="96"/>
      <c r="L422" s="96"/>
      <c r="M422" s="96"/>
    </row>
    <row r="423" spans="1:13" s="95" customFormat="1">
      <c r="A423" s="97"/>
      <c r="B423" s="98"/>
      <c r="C423" s="99"/>
      <c r="D423" s="100"/>
      <c r="E423" s="1497"/>
      <c r="F423" s="101"/>
      <c r="J423" s="96"/>
      <c r="K423" s="96"/>
      <c r="L423" s="96"/>
      <c r="M423" s="96"/>
    </row>
    <row r="424" spans="1:13" s="95" customFormat="1">
      <c r="A424" s="97"/>
      <c r="B424" s="98"/>
      <c r="C424" s="99"/>
      <c r="D424" s="100"/>
      <c r="E424" s="1497"/>
      <c r="F424" s="101"/>
      <c r="J424" s="96"/>
      <c r="K424" s="96"/>
      <c r="L424" s="96"/>
      <c r="M424" s="96"/>
    </row>
    <row r="425" spans="1:13" s="95" customFormat="1">
      <c r="A425" s="97"/>
      <c r="B425" s="98"/>
      <c r="C425" s="99"/>
      <c r="D425" s="100"/>
      <c r="E425" s="1497"/>
      <c r="F425" s="101"/>
      <c r="J425" s="96"/>
      <c r="K425" s="96"/>
      <c r="L425" s="96"/>
      <c r="M425" s="96"/>
    </row>
    <row r="426" spans="1:13" s="95" customFormat="1">
      <c r="A426" s="97"/>
      <c r="B426" s="98"/>
      <c r="C426" s="99"/>
      <c r="D426" s="100"/>
      <c r="E426" s="1497"/>
      <c r="F426" s="101"/>
      <c r="J426" s="96"/>
      <c r="K426" s="96"/>
      <c r="L426" s="96"/>
      <c r="M426" s="96"/>
    </row>
    <row r="427" spans="1:13" s="95" customFormat="1">
      <c r="A427" s="97"/>
      <c r="B427" s="98"/>
      <c r="C427" s="99"/>
      <c r="D427" s="100"/>
      <c r="E427" s="1497"/>
      <c r="F427" s="101"/>
      <c r="J427" s="96"/>
      <c r="K427" s="96"/>
      <c r="L427" s="96"/>
      <c r="M427" s="96"/>
    </row>
    <row r="428" spans="1:13" s="95" customFormat="1">
      <c r="A428" s="97"/>
      <c r="B428" s="98"/>
      <c r="C428" s="99"/>
      <c r="D428" s="100"/>
      <c r="E428" s="1497"/>
      <c r="F428" s="101"/>
      <c r="J428" s="96"/>
      <c r="K428" s="96"/>
      <c r="L428" s="96"/>
      <c r="M428" s="96"/>
    </row>
    <row r="429" spans="1:13" s="95" customFormat="1">
      <c r="A429" s="97"/>
      <c r="B429" s="98"/>
      <c r="C429" s="99"/>
      <c r="D429" s="100"/>
      <c r="E429" s="1497"/>
      <c r="F429" s="101"/>
      <c r="J429" s="96"/>
      <c r="K429" s="96"/>
      <c r="L429" s="96"/>
      <c r="M429" s="96"/>
    </row>
    <row r="430" spans="1:13" s="95" customFormat="1">
      <c r="A430" s="97"/>
      <c r="B430" s="98"/>
      <c r="C430" s="99"/>
      <c r="D430" s="100"/>
      <c r="E430" s="1497"/>
      <c r="F430" s="101"/>
      <c r="J430" s="96"/>
      <c r="K430" s="96"/>
      <c r="L430" s="96"/>
      <c r="M430" s="96"/>
    </row>
    <row r="431" spans="1:13" s="95" customFormat="1">
      <c r="A431" s="97"/>
      <c r="B431" s="98"/>
      <c r="C431" s="99"/>
      <c r="D431" s="100"/>
      <c r="E431" s="1497"/>
      <c r="F431" s="101"/>
      <c r="J431" s="96"/>
      <c r="K431" s="96"/>
      <c r="L431" s="96"/>
      <c r="M431" s="96"/>
    </row>
    <row r="432" spans="1:13" s="95" customFormat="1">
      <c r="A432" s="97"/>
      <c r="B432" s="98"/>
      <c r="C432" s="99"/>
      <c r="D432" s="100"/>
      <c r="E432" s="1497"/>
      <c r="F432" s="101"/>
      <c r="J432" s="96"/>
      <c r="K432" s="96"/>
      <c r="L432" s="96"/>
      <c r="M432" s="96"/>
    </row>
    <row r="433" spans="1:13" s="95" customFormat="1">
      <c r="A433" s="97"/>
      <c r="B433" s="98"/>
      <c r="C433" s="99"/>
      <c r="D433" s="100"/>
      <c r="E433" s="1497"/>
      <c r="F433" s="101"/>
      <c r="J433" s="96"/>
      <c r="K433" s="96"/>
      <c r="L433" s="96"/>
      <c r="M433" s="96"/>
    </row>
    <row r="434" spans="1:13" s="95" customFormat="1">
      <c r="A434" s="97"/>
      <c r="B434" s="98"/>
      <c r="C434" s="99"/>
      <c r="D434" s="100"/>
      <c r="E434" s="1497"/>
      <c r="F434" s="101"/>
      <c r="J434" s="96"/>
      <c r="K434" s="96"/>
      <c r="L434" s="96"/>
      <c r="M434" s="96"/>
    </row>
    <row r="435" spans="1:13" s="95" customFormat="1">
      <c r="A435" s="97"/>
      <c r="B435" s="98"/>
      <c r="C435" s="99"/>
      <c r="D435" s="100"/>
      <c r="E435" s="1497"/>
      <c r="F435" s="101"/>
      <c r="J435" s="96"/>
      <c r="K435" s="96"/>
      <c r="L435" s="96"/>
      <c r="M435" s="96"/>
    </row>
    <row r="436" spans="1:13" s="95" customFormat="1">
      <c r="A436" s="97"/>
      <c r="B436" s="98"/>
      <c r="C436" s="99"/>
      <c r="D436" s="100"/>
      <c r="E436" s="1497"/>
      <c r="F436" s="101"/>
      <c r="J436" s="96"/>
      <c r="K436" s="96"/>
      <c r="L436" s="96"/>
      <c r="M436" s="96"/>
    </row>
    <row r="437" spans="1:13" s="95" customFormat="1">
      <c r="A437" s="97"/>
      <c r="B437" s="98"/>
      <c r="C437" s="99"/>
      <c r="D437" s="100"/>
      <c r="E437" s="1497"/>
      <c r="F437" s="101"/>
      <c r="J437" s="96"/>
      <c r="K437" s="96"/>
      <c r="L437" s="96"/>
      <c r="M437" s="96"/>
    </row>
    <row r="438" spans="1:13" s="95" customFormat="1">
      <c r="A438" s="97"/>
      <c r="B438" s="98"/>
      <c r="C438" s="99"/>
      <c r="D438" s="100"/>
      <c r="E438" s="1497"/>
      <c r="F438" s="101"/>
      <c r="J438" s="96"/>
      <c r="K438" s="96"/>
      <c r="L438" s="96"/>
      <c r="M438" s="96"/>
    </row>
    <row r="439" spans="1:13" s="95" customFormat="1">
      <c r="A439" s="97"/>
      <c r="B439" s="98"/>
      <c r="C439" s="99"/>
      <c r="D439" s="100"/>
      <c r="E439" s="1497"/>
      <c r="F439" s="101"/>
      <c r="J439" s="96"/>
      <c r="K439" s="96"/>
      <c r="L439" s="96"/>
      <c r="M439" s="96"/>
    </row>
    <row r="440" spans="1:13" s="95" customFormat="1">
      <c r="A440" s="97"/>
      <c r="B440" s="98"/>
      <c r="C440" s="99"/>
      <c r="D440" s="100"/>
      <c r="E440" s="1497"/>
      <c r="F440" s="101"/>
      <c r="J440" s="96"/>
      <c r="K440" s="96"/>
      <c r="L440" s="96"/>
      <c r="M440" s="96"/>
    </row>
    <row r="441" spans="1:13" s="95" customFormat="1">
      <c r="A441" s="97"/>
      <c r="B441" s="98"/>
      <c r="C441" s="99"/>
      <c r="D441" s="100"/>
      <c r="E441" s="1497"/>
      <c r="F441" s="101"/>
      <c r="J441" s="96"/>
      <c r="K441" s="96"/>
      <c r="L441" s="96"/>
      <c r="M441" s="96"/>
    </row>
    <row r="442" spans="1:13" s="95" customFormat="1">
      <c r="A442" s="97"/>
      <c r="B442" s="98"/>
      <c r="C442" s="99"/>
      <c r="D442" s="100"/>
      <c r="E442" s="1497"/>
      <c r="F442" s="101"/>
      <c r="J442" s="96"/>
      <c r="K442" s="96"/>
      <c r="L442" s="96"/>
      <c r="M442" s="96"/>
    </row>
    <row r="443" spans="1:13" s="95" customFormat="1">
      <c r="A443" s="97"/>
      <c r="B443" s="98"/>
      <c r="C443" s="99"/>
      <c r="D443" s="100"/>
      <c r="E443" s="1497"/>
      <c r="F443" s="101"/>
      <c r="J443" s="96"/>
      <c r="K443" s="96"/>
      <c r="L443" s="96"/>
      <c r="M443" s="96"/>
    </row>
    <row r="444" spans="1:13" s="95" customFormat="1">
      <c r="A444" s="97"/>
      <c r="B444" s="98"/>
      <c r="C444" s="99"/>
      <c r="D444" s="100"/>
      <c r="E444" s="1497"/>
      <c r="F444" s="101"/>
      <c r="J444" s="96"/>
      <c r="K444" s="96"/>
      <c r="L444" s="96"/>
      <c r="M444" s="96"/>
    </row>
    <row r="445" spans="1:13" s="95" customFormat="1">
      <c r="A445" s="97"/>
      <c r="B445" s="98"/>
      <c r="C445" s="99"/>
      <c r="D445" s="100"/>
      <c r="E445" s="1497"/>
      <c r="F445" s="101"/>
      <c r="J445" s="96"/>
      <c r="K445" s="96"/>
      <c r="L445" s="96"/>
      <c r="M445" s="96"/>
    </row>
    <row r="446" spans="1:13" s="95" customFormat="1">
      <c r="A446" s="97"/>
      <c r="B446" s="98"/>
      <c r="C446" s="99"/>
      <c r="D446" s="100"/>
      <c r="E446" s="1497"/>
      <c r="F446" s="101"/>
      <c r="J446" s="96"/>
      <c r="K446" s="96"/>
      <c r="L446" s="96"/>
      <c r="M446" s="96"/>
    </row>
    <row r="447" spans="1:13" s="95" customFormat="1">
      <c r="A447" s="97"/>
      <c r="B447" s="98"/>
      <c r="C447" s="99"/>
      <c r="D447" s="100"/>
      <c r="E447" s="1497"/>
      <c r="F447" s="101"/>
      <c r="J447" s="96"/>
      <c r="K447" s="96"/>
      <c r="L447" s="96"/>
      <c r="M447" s="96"/>
    </row>
    <row r="448" spans="1:13" s="95" customFormat="1">
      <c r="A448" s="97"/>
      <c r="B448" s="98"/>
      <c r="C448" s="99"/>
      <c r="D448" s="100"/>
      <c r="E448" s="1497"/>
      <c r="F448" s="101"/>
      <c r="J448" s="96"/>
      <c r="K448" s="96"/>
      <c r="L448" s="96"/>
      <c r="M448" s="96"/>
    </row>
    <row r="449" spans="1:13" s="95" customFormat="1">
      <c r="A449" s="97"/>
      <c r="B449" s="98"/>
      <c r="C449" s="99"/>
      <c r="D449" s="100"/>
      <c r="E449" s="1497"/>
      <c r="F449" s="101"/>
      <c r="J449" s="96"/>
      <c r="K449" s="96"/>
      <c r="L449" s="96"/>
      <c r="M449" s="96"/>
    </row>
    <row r="450" spans="1:13" s="95" customFormat="1">
      <c r="A450" s="97"/>
      <c r="B450" s="98"/>
      <c r="C450" s="99"/>
      <c r="D450" s="100"/>
      <c r="E450" s="1497"/>
      <c r="F450" s="101"/>
      <c r="J450" s="96"/>
      <c r="K450" s="96"/>
      <c r="L450" s="96"/>
      <c r="M450" s="96"/>
    </row>
    <row r="451" spans="1:13" s="95" customFormat="1">
      <c r="A451" s="97"/>
      <c r="B451" s="98"/>
      <c r="C451" s="99"/>
      <c r="D451" s="100"/>
      <c r="E451" s="1497"/>
      <c r="F451" s="101"/>
      <c r="J451" s="96"/>
      <c r="K451" s="96"/>
      <c r="L451" s="96"/>
      <c r="M451" s="96"/>
    </row>
    <row r="452" spans="1:13" s="95" customFormat="1">
      <c r="A452" s="97"/>
      <c r="B452" s="98"/>
      <c r="C452" s="99"/>
      <c r="D452" s="100"/>
      <c r="E452" s="1497"/>
      <c r="F452" s="101"/>
      <c r="J452" s="96"/>
      <c r="K452" s="96"/>
      <c r="L452" s="96"/>
      <c r="M452" s="96"/>
    </row>
    <row r="453" spans="1:13" s="95" customFormat="1">
      <c r="A453" s="97"/>
      <c r="B453" s="98"/>
      <c r="C453" s="99"/>
      <c r="D453" s="100"/>
      <c r="E453" s="1497"/>
      <c r="F453" s="101"/>
      <c r="J453" s="96"/>
      <c r="K453" s="96"/>
      <c r="L453" s="96"/>
      <c r="M453" s="96"/>
    </row>
    <row r="454" spans="1:13" s="95" customFormat="1">
      <c r="A454" s="97"/>
      <c r="B454" s="98"/>
      <c r="C454" s="99"/>
      <c r="D454" s="100"/>
      <c r="E454" s="1497"/>
      <c r="F454" s="101"/>
      <c r="J454" s="96"/>
      <c r="K454" s="96"/>
      <c r="L454" s="96"/>
      <c r="M454" s="96"/>
    </row>
    <row r="455" spans="1:13" s="95" customFormat="1">
      <c r="A455" s="97"/>
      <c r="B455" s="98"/>
      <c r="C455" s="99"/>
      <c r="D455" s="100"/>
      <c r="E455" s="1497"/>
      <c r="F455" s="101"/>
      <c r="J455" s="96"/>
      <c r="K455" s="96"/>
      <c r="L455" s="96"/>
      <c r="M455" s="96"/>
    </row>
    <row r="456" spans="1:13" s="95" customFormat="1">
      <c r="A456" s="97"/>
      <c r="B456" s="98"/>
      <c r="C456" s="99"/>
      <c r="D456" s="100"/>
      <c r="E456" s="1497"/>
      <c r="F456" s="101"/>
      <c r="J456" s="96"/>
      <c r="K456" s="96"/>
      <c r="L456" s="96"/>
      <c r="M456" s="96"/>
    </row>
    <row r="457" spans="1:13" s="95" customFormat="1">
      <c r="A457" s="97"/>
      <c r="B457" s="98"/>
      <c r="C457" s="99"/>
      <c r="D457" s="100"/>
      <c r="E457" s="1497"/>
      <c r="F457" s="101"/>
      <c r="J457" s="96"/>
      <c r="K457" s="96"/>
      <c r="L457" s="96"/>
      <c r="M457" s="96"/>
    </row>
    <row r="458" spans="1:13" s="95" customFormat="1">
      <c r="A458" s="97"/>
      <c r="B458" s="98"/>
      <c r="C458" s="99"/>
      <c r="D458" s="100"/>
      <c r="E458" s="1497"/>
      <c r="F458" s="101"/>
      <c r="J458" s="96"/>
      <c r="K458" s="96"/>
      <c r="L458" s="96"/>
      <c r="M458" s="96"/>
    </row>
    <row r="459" spans="1:13" s="95" customFormat="1">
      <c r="A459" s="97"/>
      <c r="B459" s="98"/>
      <c r="C459" s="99"/>
      <c r="D459" s="100"/>
      <c r="E459" s="1497"/>
      <c r="F459" s="101"/>
      <c r="J459" s="96"/>
      <c r="K459" s="96"/>
      <c r="L459" s="96"/>
      <c r="M459" s="96"/>
    </row>
    <row r="460" spans="1:13" s="95" customFormat="1">
      <c r="A460" s="97"/>
      <c r="B460" s="98"/>
      <c r="C460" s="99"/>
      <c r="D460" s="100"/>
      <c r="E460" s="1497"/>
      <c r="F460" s="101"/>
      <c r="J460" s="96"/>
      <c r="K460" s="96"/>
      <c r="L460" s="96"/>
      <c r="M460" s="96"/>
    </row>
    <row r="461" spans="1:13" s="95" customFormat="1">
      <c r="A461" s="97"/>
      <c r="B461" s="98"/>
      <c r="C461" s="99"/>
      <c r="D461" s="100"/>
      <c r="E461" s="1497"/>
      <c r="F461" s="101"/>
      <c r="J461" s="96"/>
      <c r="K461" s="96"/>
      <c r="L461" s="96"/>
      <c r="M461" s="96"/>
    </row>
    <row r="462" spans="1:13" s="95" customFormat="1">
      <c r="A462" s="97"/>
      <c r="B462" s="98"/>
      <c r="C462" s="99"/>
      <c r="D462" s="100"/>
      <c r="E462" s="1497"/>
      <c r="F462" s="101"/>
      <c r="J462" s="96"/>
      <c r="K462" s="96"/>
      <c r="L462" s="96"/>
      <c r="M462" s="96"/>
    </row>
    <row r="463" spans="1:13" s="95" customFormat="1">
      <c r="A463" s="97"/>
      <c r="B463" s="98"/>
      <c r="C463" s="99"/>
      <c r="D463" s="100"/>
      <c r="E463" s="1497"/>
      <c r="F463" s="101"/>
      <c r="J463" s="96"/>
      <c r="K463" s="96"/>
      <c r="L463" s="96"/>
      <c r="M463" s="96"/>
    </row>
    <row r="464" spans="1:13" s="95" customFormat="1">
      <c r="A464" s="97"/>
      <c r="B464" s="98"/>
      <c r="C464" s="99"/>
      <c r="D464" s="100"/>
      <c r="E464" s="1497"/>
      <c r="F464" s="101"/>
      <c r="J464" s="96"/>
      <c r="K464" s="96"/>
      <c r="L464" s="96"/>
      <c r="M464" s="96"/>
    </row>
    <row r="465" spans="1:13" s="95" customFormat="1">
      <c r="A465" s="97"/>
      <c r="B465" s="98"/>
      <c r="C465" s="99"/>
      <c r="D465" s="100"/>
      <c r="E465" s="1497"/>
      <c r="F465" s="101"/>
      <c r="J465" s="96"/>
      <c r="K465" s="96"/>
      <c r="L465" s="96"/>
      <c r="M465" s="96"/>
    </row>
    <row r="466" spans="1:13" s="95" customFormat="1">
      <c r="A466" s="97"/>
      <c r="B466" s="98"/>
      <c r="C466" s="99"/>
      <c r="D466" s="100"/>
      <c r="E466" s="1497"/>
      <c r="F466" s="101"/>
      <c r="J466" s="96"/>
      <c r="K466" s="96"/>
      <c r="L466" s="96"/>
      <c r="M466" s="96"/>
    </row>
    <row r="467" spans="1:13" s="95" customFormat="1">
      <c r="A467" s="97"/>
      <c r="B467" s="98"/>
      <c r="C467" s="99"/>
      <c r="D467" s="100"/>
      <c r="E467" s="1497"/>
      <c r="F467" s="101"/>
      <c r="J467" s="96"/>
      <c r="K467" s="96"/>
      <c r="L467" s="96"/>
      <c r="M467" s="96"/>
    </row>
    <row r="468" spans="1:13" s="95" customFormat="1">
      <c r="A468" s="97"/>
      <c r="B468" s="98"/>
      <c r="C468" s="99"/>
      <c r="D468" s="100"/>
      <c r="E468" s="1497"/>
      <c r="F468" s="101"/>
      <c r="J468" s="96"/>
      <c r="K468" s="96"/>
      <c r="L468" s="96"/>
      <c r="M468" s="96"/>
    </row>
    <row r="469" spans="1:13" s="95" customFormat="1">
      <c r="A469" s="97"/>
      <c r="B469" s="98"/>
      <c r="C469" s="99"/>
      <c r="D469" s="100"/>
      <c r="E469" s="1497"/>
      <c r="F469" s="101"/>
      <c r="J469" s="96"/>
      <c r="K469" s="96"/>
      <c r="L469" s="96"/>
      <c r="M469" s="96"/>
    </row>
    <row r="470" spans="1:13" s="95" customFormat="1">
      <c r="A470" s="97"/>
      <c r="B470" s="98"/>
      <c r="C470" s="99"/>
      <c r="D470" s="100"/>
      <c r="E470" s="1497"/>
      <c r="F470" s="101"/>
      <c r="J470" s="96"/>
      <c r="K470" s="96"/>
      <c r="L470" s="96"/>
      <c r="M470" s="96"/>
    </row>
    <row r="471" spans="1:13" s="95" customFormat="1">
      <c r="A471" s="97"/>
      <c r="B471" s="98"/>
      <c r="C471" s="99"/>
      <c r="D471" s="100"/>
      <c r="E471" s="1497"/>
      <c r="F471" s="101"/>
      <c r="J471" s="96"/>
      <c r="K471" s="96"/>
      <c r="L471" s="96"/>
      <c r="M471" s="96"/>
    </row>
    <row r="472" spans="1:13" s="95" customFormat="1">
      <c r="A472" s="97"/>
      <c r="B472" s="98"/>
      <c r="C472" s="99"/>
      <c r="D472" s="100"/>
      <c r="E472" s="1497"/>
      <c r="F472" s="101"/>
      <c r="J472" s="96"/>
      <c r="K472" s="96"/>
      <c r="L472" s="96"/>
      <c r="M472" s="96"/>
    </row>
    <row r="473" spans="1:13" s="95" customFormat="1">
      <c r="A473" s="97"/>
      <c r="B473" s="98"/>
      <c r="C473" s="99"/>
      <c r="D473" s="100"/>
      <c r="E473" s="1497"/>
      <c r="F473" s="101"/>
      <c r="J473" s="96"/>
      <c r="K473" s="96"/>
      <c r="L473" s="96"/>
      <c r="M473" s="96"/>
    </row>
    <row r="474" spans="1:13" s="95" customFormat="1">
      <c r="A474" s="97"/>
      <c r="B474" s="98"/>
      <c r="C474" s="99"/>
      <c r="D474" s="100"/>
      <c r="E474" s="1497"/>
      <c r="F474" s="101"/>
      <c r="J474" s="96"/>
      <c r="K474" s="96"/>
      <c r="L474" s="96"/>
      <c r="M474" s="96"/>
    </row>
    <row r="475" spans="1:13" s="95" customFormat="1">
      <c r="A475" s="97"/>
      <c r="B475" s="98"/>
      <c r="C475" s="99"/>
      <c r="D475" s="100"/>
      <c r="E475" s="1497"/>
      <c r="F475" s="101"/>
      <c r="J475" s="96"/>
      <c r="K475" s="96"/>
      <c r="L475" s="96"/>
      <c r="M475" s="96"/>
    </row>
    <row r="476" spans="1:13" s="95" customFormat="1">
      <c r="A476" s="97"/>
      <c r="B476" s="98"/>
      <c r="C476" s="99"/>
      <c r="D476" s="100"/>
      <c r="E476" s="1497"/>
      <c r="F476" s="101"/>
      <c r="J476" s="96"/>
      <c r="K476" s="96"/>
      <c r="L476" s="96"/>
      <c r="M476" s="96"/>
    </row>
    <row r="477" spans="1:13" s="95" customFormat="1">
      <c r="A477" s="97"/>
      <c r="B477" s="98"/>
      <c r="C477" s="99"/>
      <c r="D477" s="100"/>
      <c r="E477" s="1497"/>
      <c r="F477" s="101"/>
      <c r="J477" s="96"/>
      <c r="K477" s="96"/>
      <c r="L477" s="96"/>
      <c r="M477" s="96"/>
    </row>
    <row r="478" spans="1:13" s="95" customFormat="1">
      <c r="A478" s="97"/>
      <c r="B478" s="98"/>
      <c r="C478" s="99"/>
      <c r="D478" s="100"/>
      <c r="E478" s="1497"/>
      <c r="F478" s="101"/>
      <c r="J478" s="96"/>
      <c r="K478" s="96"/>
      <c r="L478" s="96"/>
      <c r="M478" s="96"/>
    </row>
    <row r="479" spans="1:13" s="95" customFormat="1">
      <c r="A479" s="97"/>
      <c r="B479" s="98"/>
      <c r="C479" s="99"/>
      <c r="D479" s="100"/>
      <c r="E479" s="1497"/>
      <c r="F479" s="101"/>
      <c r="J479" s="96"/>
      <c r="K479" s="96"/>
      <c r="L479" s="96"/>
      <c r="M479" s="96"/>
    </row>
    <row r="480" spans="1:13" s="95" customFormat="1">
      <c r="A480" s="97"/>
      <c r="B480" s="98"/>
      <c r="C480" s="99"/>
      <c r="D480" s="100"/>
      <c r="E480" s="1497"/>
      <c r="F480" s="101"/>
      <c r="J480" s="96"/>
      <c r="K480" s="96"/>
      <c r="L480" s="96"/>
      <c r="M480" s="96"/>
    </row>
    <row r="481" spans="1:13" s="95" customFormat="1">
      <c r="A481" s="97"/>
      <c r="B481" s="98"/>
      <c r="C481" s="99"/>
      <c r="D481" s="100"/>
      <c r="E481" s="1497"/>
      <c r="F481" s="101"/>
      <c r="J481" s="96"/>
      <c r="K481" s="96"/>
      <c r="L481" s="96"/>
      <c r="M481" s="96"/>
    </row>
    <row r="482" spans="1:13" s="95" customFormat="1">
      <c r="A482" s="97"/>
      <c r="B482" s="98"/>
      <c r="C482" s="99"/>
      <c r="D482" s="100"/>
      <c r="E482" s="1497"/>
      <c r="F482" s="101"/>
      <c r="J482" s="96"/>
      <c r="K482" s="96"/>
      <c r="L482" s="96"/>
      <c r="M482" s="96"/>
    </row>
    <row r="483" spans="1:13" s="95" customFormat="1">
      <c r="A483" s="97"/>
      <c r="B483" s="98"/>
      <c r="C483" s="99"/>
      <c r="D483" s="100"/>
      <c r="E483" s="1497"/>
      <c r="F483" s="101"/>
      <c r="J483" s="96"/>
      <c r="K483" s="96"/>
      <c r="L483" s="96"/>
      <c r="M483" s="96"/>
    </row>
    <row r="484" spans="1:13" s="95" customFormat="1">
      <c r="A484" s="97"/>
      <c r="B484" s="98"/>
      <c r="C484" s="99"/>
      <c r="D484" s="100"/>
      <c r="E484" s="1497"/>
      <c r="F484" s="101"/>
      <c r="J484" s="96"/>
      <c r="K484" s="96"/>
      <c r="L484" s="96"/>
      <c r="M484" s="96"/>
    </row>
    <row r="485" spans="1:13" s="95" customFormat="1">
      <c r="A485" s="97"/>
      <c r="B485" s="98"/>
      <c r="C485" s="99"/>
      <c r="D485" s="100"/>
      <c r="E485" s="1497"/>
      <c r="F485" s="101"/>
      <c r="J485" s="96"/>
      <c r="K485" s="96"/>
      <c r="L485" s="96"/>
      <c r="M485" s="96"/>
    </row>
    <row r="486" spans="1:13" s="95" customFormat="1">
      <c r="A486" s="97"/>
      <c r="B486" s="98"/>
      <c r="C486" s="99"/>
      <c r="D486" s="100"/>
      <c r="E486" s="1497"/>
      <c r="F486" s="101"/>
      <c r="J486" s="96"/>
      <c r="K486" s="96"/>
      <c r="L486" s="96"/>
      <c r="M486" s="96"/>
    </row>
    <row r="487" spans="1:13" s="95" customFormat="1">
      <c r="A487" s="97"/>
      <c r="B487" s="98"/>
      <c r="C487" s="99"/>
      <c r="D487" s="100"/>
      <c r="E487" s="1497"/>
      <c r="F487" s="101"/>
      <c r="J487" s="96"/>
      <c r="K487" s="96"/>
      <c r="L487" s="96"/>
      <c r="M487" s="96"/>
    </row>
    <row r="488" spans="1:13" s="95" customFormat="1">
      <c r="A488" s="97"/>
      <c r="B488" s="98"/>
      <c r="C488" s="99"/>
      <c r="D488" s="100"/>
      <c r="E488" s="1497"/>
      <c r="F488" s="101"/>
      <c r="J488" s="96"/>
      <c r="K488" s="96"/>
      <c r="L488" s="96"/>
      <c r="M488" s="96"/>
    </row>
    <row r="489" spans="1:13" s="95" customFormat="1">
      <c r="A489" s="97"/>
      <c r="B489" s="98"/>
      <c r="C489" s="99"/>
      <c r="D489" s="100"/>
      <c r="E489" s="1497"/>
      <c r="F489" s="101"/>
      <c r="J489" s="96"/>
      <c r="K489" s="96"/>
      <c r="L489" s="96"/>
      <c r="M489" s="96"/>
    </row>
    <row r="490" spans="1:13" s="95" customFormat="1">
      <c r="A490" s="97"/>
      <c r="B490" s="98"/>
      <c r="C490" s="99"/>
      <c r="D490" s="100"/>
      <c r="E490" s="1497"/>
      <c r="F490" s="101"/>
      <c r="J490" s="96"/>
      <c r="K490" s="96"/>
      <c r="L490" s="96"/>
      <c r="M490" s="96"/>
    </row>
    <row r="491" spans="1:13" s="95" customFormat="1">
      <c r="A491" s="97"/>
      <c r="B491" s="98"/>
      <c r="C491" s="99"/>
      <c r="D491" s="100"/>
      <c r="E491" s="1497"/>
      <c r="F491" s="101"/>
      <c r="J491" s="96"/>
      <c r="K491" s="96"/>
      <c r="L491" s="96"/>
      <c r="M491" s="96"/>
    </row>
    <row r="492" spans="1:13" s="95" customFormat="1">
      <c r="A492" s="97"/>
      <c r="B492" s="98"/>
      <c r="C492" s="99"/>
      <c r="D492" s="100"/>
      <c r="E492" s="1497"/>
      <c r="F492" s="101"/>
      <c r="J492" s="96"/>
      <c r="K492" s="96"/>
      <c r="L492" s="96"/>
      <c r="M492" s="96"/>
    </row>
    <row r="493" spans="1:13" s="95" customFormat="1">
      <c r="A493" s="97"/>
      <c r="B493" s="98"/>
      <c r="C493" s="99"/>
      <c r="D493" s="100"/>
      <c r="E493" s="1497"/>
      <c r="F493" s="101"/>
      <c r="J493" s="96"/>
      <c r="K493" s="96"/>
      <c r="L493" s="96"/>
      <c r="M493" s="96"/>
    </row>
    <row r="494" spans="1:13" s="95" customFormat="1">
      <c r="A494" s="97"/>
      <c r="B494" s="98"/>
      <c r="C494" s="99"/>
      <c r="D494" s="100"/>
      <c r="E494" s="1497"/>
      <c r="F494" s="101"/>
      <c r="J494" s="96"/>
      <c r="K494" s="96"/>
      <c r="L494" s="96"/>
      <c r="M494" s="96"/>
    </row>
    <row r="495" spans="1:13" s="95" customFormat="1">
      <c r="A495" s="97"/>
      <c r="B495" s="98"/>
      <c r="C495" s="99"/>
      <c r="D495" s="100"/>
      <c r="E495" s="1497"/>
      <c r="F495" s="101"/>
      <c r="J495" s="96"/>
      <c r="K495" s="96"/>
      <c r="L495" s="96"/>
      <c r="M495" s="96"/>
    </row>
    <row r="496" spans="1:13" s="95" customFormat="1">
      <c r="A496" s="97"/>
      <c r="B496" s="98"/>
      <c r="C496" s="99"/>
      <c r="D496" s="100"/>
      <c r="E496" s="1497"/>
      <c r="F496" s="101"/>
      <c r="J496" s="96"/>
      <c r="K496" s="96"/>
      <c r="L496" s="96"/>
      <c r="M496" s="96"/>
    </row>
    <row r="497" spans="1:13" s="95" customFormat="1">
      <c r="A497" s="97"/>
      <c r="B497" s="98"/>
      <c r="C497" s="99"/>
      <c r="D497" s="100"/>
      <c r="E497" s="1497"/>
      <c r="F497" s="101"/>
      <c r="J497" s="96"/>
      <c r="K497" s="96"/>
      <c r="L497" s="96"/>
      <c r="M497" s="96"/>
    </row>
    <row r="498" spans="1:13" s="95" customFormat="1">
      <c r="A498" s="97"/>
      <c r="B498" s="98"/>
      <c r="C498" s="99"/>
      <c r="D498" s="100"/>
      <c r="E498" s="1497"/>
      <c r="F498" s="101"/>
      <c r="J498" s="96"/>
      <c r="K498" s="96"/>
      <c r="L498" s="96"/>
      <c r="M498" s="96"/>
    </row>
    <row r="499" spans="1:13" s="95" customFormat="1">
      <c r="A499" s="97"/>
      <c r="B499" s="98"/>
      <c r="C499" s="99"/>
      <c r="D499" s="100"/>
      <c r="E499" s="1497"/>
      <c r="F499" s="101"/>
      <c r="J499" s="96"/>
      <c r="K499" s="96"/>
      <c r="L499" s="96"/>
      <c r="M499" s="96"/>
    </row>
    <row r="500" spans="1:13" s="95" customFormat="1">
      <c r="A500" s="97"/>
      <c r="B500" s="98"/>
      <c r="C500" s="99"/>
      <c r="D500" s="100"/>
      <c r="E500" s="1497"/>
      <c r="F500" s="101"/>
      <c r="J500" s="96"/>
      <c r="K500" s="96"/>
      <c r="L500" s="96"/>
      <c r="M500" s="96"/>
    </row>
    <row r="501" spans="1:13" s="95" customFormat="1">
      <c r="A501" s="97"/>
      <c r="B501" s="98"/>
      <c r="C501" s="99"/>
      <c r="D501" s="100"/>
      <c r="E501" s="1497"/>
      <c r="F501" s="101"/>
      <c r="J501" s="96"/>
      <c r="K501" s="96"/>
      <c r="L501" s="96"/>
      <c r="M501" s="96"/>
    </row>
    <row r="502" spans="1:13" s="95" customFormat="1">
      <c r="A502" s="97"/>
      <c r="B502" s="98"/>
      <c r="C502" s="99"/>
      <c r="D502" s="100"/>
      <c r="E502" s="1497"/>
      <c r="F502" s="101"/>
      <c r="J502" s="96"/>
      <c r="K502" s="96"/>
      <c r="L502" s="96"/>
      <c r="M502" s="96"/>
    </row>
    <row r="503" spans="1:13" s="95" customFormat="1">
      <c r="A503" s="97"/>
      <c r="B503" s="98"/>
      <c r="C503" s="99"/>
      <c r="D503" s="100"/>
      <c r="E503" s="1497"/>
      <c r="F503" s="101"/>
      <c r="J503" s="96"/>
      <c r="K503" s="96"/>
      <c r="L503" s="96"/>
      <c r="M503" s="96"/>
    </row>
    <row r="504" spans="1:13" s="95" customFormat="1">
      <c r="A504" s="97"/>
      <c r="B504" s="98"/>
      <c r="C504" s="99"/>
      <c r="D504" s="100"/>
      <c r="E504" s="1497"/>
      <c r="F504" s="101"/>
      <c r="J504" s="96"/>
      <c r="K504" s="96"/>
      <c r="L504" s="96"/>
      <c r="M504" s="96"/>
    </row>
    <row r="505" spans="1:13" s="95" customFormat="1">
      <c r="A505" s="97"/>
      <c r="B505" s="98"/>
      <c r="C505" s="99"/>
      <c r="D505" s="100"/>
      <c r="E505" s="1497"/>
      <c r="F505" s="101"/>
      <c r="J505" s="96"/>
      <c r="K505" s="96"/>
      <c r="L505" s="96"/>
      <c r="M505" s="96"/>
    </row>
    <row r="506" spans="1:13" s="95" customFormat="1">
      <c r="A506" s="97"/>
      <c r="B506" s="98"/>
      <c r="C506" s="99"/>
      <c r="D506" s="100"/>
      <c r="E506" s="1497"/>
      <c r="F506" s="101"/>
      <c r="J506" s="96"/>
      <c r="K506" s="96"/>
      <c r="L506" s="96"/>
      <c r="M506" s="96"/>
    </row>
    <row r="507" spans="1:13" s="95" customFormat="1">
      <c r="A507" s="97"/>
      <c r="B507" s="98"/>
      <c r="C507" s="99"/>
      <c r="D507" s="100"/>
      <c r="E507" s="1497"/>
      <c r="F507" s="101"/>
      <c r="J507" s="96"/>
      <c r="K507" s="96"/>
      <c r="L507" s="96"/>
      <c r="M507" s="96"/>
    </row>
    <row r="508" spans="1:13" s="95" customFormat="1">
      <c r="A508" s="97"/>
      <c r="B508" s="98"/>
      <c r="C508" s="99"/>
      <c r="D508" s="100"/>
      <c r="E508" s="1497"/>
      <c r="F508" s="101"/>
      <c r="J508" s="96"/>
      <c r="K508" s="96"/>
      <c r="L508" s="96"/>
      <c r="M508" s="96"/>
    </row>
    <row r="509" spans="1:13" s="95" customFormat="1">
      <c r="A509" s="97"/>
      <c r="B509" s="98"/>
      <c r="C509" s="99"/>
      <c r="D509" s="100"/>
      <c r="E509" s="1497"/>
      <c r="F509" s="101"/>
      <c r="J509" s="96"/>
      <c r="K509" s="96"/>
      <c r="L509" s="96"/>
      <c r="M509" s="96"/>
    </row>
    <row r="510" spans="1:13" s="95" customFormat="1">
      <c r="A510" s="97"/>
      <c r="B510" s="98"/>
      <c r="C510" s="99"/>
      <c r="D510" s="100"/>
      <c r="E510" s="1497"/>
      <c r="F510" s="101"/>
      <c r="J510" s="96"/>
      <c r="K510" s="96"/>
      <c r="L510" s="96"/>
      <c r="M510" s="96"/>
    </row>
    <row r="511" spans="1:13" s="95" customFormat="1">
      <c r="A511" s="97"/>
      <c r="B511" s="98"/>
      <c r="C511" s="99"/>
      <c r="D511" s="100"/>
      <c r="E511" s="1497"/>
      <c r="F511" s="101"/>
      <c r="J511" s="96"/>
      <c r="K511" s="96"/>
      <c r="L511" s="96"/>
      <c r="M511" s="96"/>
    </row>
    <row r="512" spans="1:13" s="95" customFormat="1">
      <c r="A512" s="97"/>
      <c r="B512" s="98"/>
      <c r="C512" s="99"/>
      <c r="D512" s="100"/>
      <c r="E512" s="1497"/>
      <c r="F512" s="101"/>
      <c r="J512" s="96"/>
      <c r="K512" s="96"/>
      <c r="L512" s="96"/>
      <c r="M512" s="96"/>
    </row>
    <row r="513" spans="1:13" s="95" customFormat="1">
      <c r="A513" s="97"/>
      <c r="B513" s="98"/>
      <c r="C513" s="99"/>
      <c r="D513" s="100"/>
      <c r="E513" s="1497"/>
      <c r="F513" s="101"/>
      <c r="J513" s="96"/>
      <c r="K513" s="96"/>
      <c r="L513" s="96"/>
      <c r="M513" s="96"/>
    </row>
    <row r="514" spans="1:13" s="95" customFormat="1">
      <c r="A514" s="97"/>
      <c r="B514" s="98"/>
      <c r="C514" s="99"/>
      <c r="D514" s="100"/>
      <c r="E514" s="1497"/>
      <c r="F514" s="101"/>
      <c r="J514" s="96"/>
      <c r="K514" s="96"/>
      <c r="L514" s="96"/>
      <c r="M514" s="96"/>
    </row>
    <row r="515" spans="1:13" s="95" customFormat="1">
      <c r="A515" s="97"/>
      <c r="B515" s="98"/>
      <c r="C515" s="99"/>
      <c r="D515" s="100"/>
      <c r="E515" s="1497"/>
      <c r="F515" s="101"/>
      <c r="J515" s="96"/>
      <c r="K515" s="96"/>
      <c r="L515" s="96"/>
      <c r="M515" s="96"/>
    </row>
    <row r="516" spans="1:13" s="95" customFormat="1">
      <c r="A516" s="97"/>
      <c r="B516" s="98"/>
      <c r="C516" s="99"/>
      <c r="D516" s="100"/>
      <c r="E516" s="1497"/>
      <c r="F516" s="101"/>
      <c r="J516" s="96"/>
      <c r="K516" s="96"/>
      <c r="L516" s="96"/>
      <c r="M516" s="96"/>
    </row>
    <row r="517" spans="1:13" s="95" customFormat="1">
      <c r="A517" s="97"/>
      <c r="B517" s="98"/>
      <c r="C517" s="99"/>
      <c r="D517" s="100"/>
      <c r="E517" s="1497"/>
      <c r="F517" s="101"/>
      <c r="J517" s="96"/>
      <c r="K517" s="96"/>
      <c r="L517" s="96"/>
      <c r="M517" s="96"/>
    </row>
    <row r="518" spans="1:13" s="95" customFormat="1">
      <c r="A518" s="97"/>
      <c r="B518" s="98"/>
      <c r="C518" s="99"/>
      <c r="D518" s="100"/>
      <c r="E518" s="1497"/>
      <c r="F518" s="101"/>
      <c r="J518" s="96"/>
      <c r="K518" s="96"/>
      <c r="L518" s="96"/>
      <c r="M518" s="96"/>
    </row>
    <row r="519" spans="1:13" s="95" customFormat="1">
      <c r="A519" s="97"/>
      <c r="B519" s="98"/>
      <c r="C519" s="99"/>
      <c r="D519" s="100"/>
      <c r="E519" s="1497"/>
      <c r="F519" s="101"/>
      <c r="J519" s="96"/>
      <c r="K519" s="96"/>
      <c r="L519" s="96"/>
      <c r="M519" s="96"/>
    </row>
    <row r="520" spans="1:13" s="95" customFormat="1">
      <c r="A520" s="97"/>
      <c r="B520" s="98"/>
      <c r="C520" s="99"/>
      <c r="D520" s="100"/>
      <c r="E520" s="1497"/>
      <c r="F520" s="101"/>
      <c r="J520" s="96"/>
      <c r="K520" s="96"/>
      <c r="L520" s="96"/>
      <c r="M520" s="96"/>
    </row>
    <row r="521" spans="1:13" s="95" customFormat="1">
      <c r="A521" s="97"/>
      <c r="B521" s="98"/>
      <c r="C521" s="99"/>
      <c r="D521" s="100"/>
      <c r="E521" s="1497"/>
      <c r="F521" s="101"/>
      <c r="J521" s="96"/>
      <c r="K521" s="96"/>
      <c r="L521" s="96"/>
      <c r="M521" s="96"/>
    </row>
    <row r="522" spans="1:13" s="95" customFormat="1">
      <c r="A522" s="97"/>
      <c r="B522" s="98"/>
      <c r="C522" s="99"/>
      <c r="D522" s="100"/>
      <c r="E522" s="1497"/>
      <c r="F522" s="101"/>
      <c r="J522" s="96"/>
      <c r="K522" s="96"/>
      <c r="L522" s="96"/>
      <c r="M522" s="96"/>
    </row>
    <row r="523" spans="1:13" s="95" customFormat="1">
      <c r="A523" s="97"/>
      <c r="B523" s="98"/>
      <c r="C523" s="99"/>
      <c r="D523" s="100"/>
      <c r="E523" s="1497"/>
      <c r="F523" s="101"/>
      <c r="J523" s="96"/>
      <c r="K523" s="96"/>
      <c r="L523" s="96"/>
      <c r="M523" s="96"/>
    </row>
    <row r="524" spans="1:13" s="95" customFormat="1">
      <c r="A524" s="97"/>
      <c r="B524" s="98"/>
      <c r="C524" s="99"/>
      <c r="D524" s="100"/>
      <c r="E524" s="1497"/>
      <c r="F524" s="101"/>
      <c r="J524" s="96"/>
      <c r="K524" s="96"/>
      <c r="L524" s="96"/>
      <c r="M524" s="96"/>
    </row>
    <row r="525" spans="1:13" s="95" customFormat="1">
      <c r="A525" s="97"/>
      <c r="B525" s="98"/>
      <c r="C525" s="99"/>
      <c r="D525" s="100"/>
      <c r="E525" s="1497"/>
      <c r="F525" s="101"/>
      <c r="J525" s="96"/>
      <c r="K525" s="96"/>
      <c r="L525" s="96"/>
      <c r="M525" s="96"/>
    </row>
    <row r="526" spans="1:13" s="95" customFormat="1">
      <c r="A526" s="97"/>
      <c r="B526" s="98"/>
      <c r="C526" s="99"/>
      <c r="D526" s="100"/>
      <c r="E526" s="1497"/>
      <c r="F526" s="101"/>
      <c r="J526" s="96"/>
      <c r="K526" s="96"/>
      <c r="L526" s="96"/>
      <c r="M526" s="96"/>
    </row>
    <row r="527" spans="1:13" s="95" customFormat="1">
      <c r="A527" s="97"/>
      <c r="B527" s="98"/>
      <c r="C527" s="99"/>
      <c r="D527" s="100"/>
      <c r="E527" s="1497"/>
      <c r="F527" s="101"/>
      <c r="J527" s="96"/>
      <c r="K527" s="96"/>
      <c r="L527" s="96"/>
      <c r="M527" s="96"/>
    </row>
    <row r="528" spans="1:13" s="95" customFormat="1">
      <c r="A528" s="97"/>
      <c r="B528" s="98"/>
      <c r="C528" s="99"/>
      <c r="D528" s="100"/>
      <c r="E528" s="1497"/>
      <c r="F528" s="101"/>
      <c r="J528" s="96"/>
      <c r="K528" s="96"/>
      <c r="L528" s="96"/>
      <c r="M528" s="96"/>
    </row>
    <row r="529" spans="1:13" s="95" customFormat="1">
      <c r="A529" s="97"/>
      <c r="B529" s="98"/>
      <c r="C529" s="99"/>
      <c r="D529" s="100"/>
      <c r="E529" s="1497"/>
      <c r="F529" s="101"/>
      <c r="J529" s="96"/>
      <c r="K529" s="96"/>
      <c r="L529" s="96"/>
      <c r="M529" s="96"/>
    </row>
    <row r="530" spans="1:13" s="95" customFormat="1">
      <c r="A530" s="97"/>
      <c r="B530" s="98"/>
      <c r="C530" s="99"/>
      <c r="D530" s="100"/>
      <c r="E530" s="1497"/>
      <c r="F530" s="101"/>
      <c r="J530" s="96"/>
      <c r="K530" s="96"/>
      <c r="L530" s="96"/>
      <c r="M530" s="96"/>
    </row>
    <row r="531" spans="1:13" s="95" customFormat="1">
      <c r="A531" s="97"/>
      <c r="B531" s="98"/>
      <c r="C531" s="99"/>
      <c r="D531" s="100"/>
      <c r="E531" s="1497"/>
      <c r="F531" s="101"/>
      <c r="J531" s="96"/>
      <c r="K531" s="96"/>
      <c r="L531" s="96"/>
      <c r="M531" s="96"/>
    </row>
    <row r="532" spans="1:13" s="95" customFormat="1">
      <c r="A532" s="97"/>
      <c r="B532" s="98"/>
      <c r="C532" s="99"/>
      <c r="D532" s="100"/>
      <c r="E532" s="1497"/>
      <c r="F532" s="101"/>
      <c r="J532" s="96"/>
      <c r="K532" s="96"/>
      <c r="L532" s="96"/>
      <c r="M532" s="96"/>
    </row>
    <row r="533" spans="1:13" s="95" customFormat="1">
      <c r="A533" s="97"/>
      <c r="B533" s="98"/>
      <c r="C533" s="99"/>
      <c r="D533" s="100"/>
      <c r="E533" s="1497"/>
      <c r="F533" s="101"/>
      <c r="J533" s="96"/>
      <c r="K533" s="96"/>
      <c r="L533" s="96"/>
      <c r="M533" s="96"/>
    </row>
    <row r="534" spans="1:13" s="95" customFormat="1">
      <c r="A534" s="97"/>
      <c r="B534" s="98"/>
      <c r="C534" s="99"/>
      <c r="D534" s="100"/>
      <c r="E534" s="1497"/>
      <c r="F534" s="101"/>
      <c r="J534" s="96"/>
      <c r="K534" s="96"/>
      <c r="L534" s="96"/>
      <c r="M534" s="96"/>
    </row>
    <row r="535" spans="1:13" s="95" customFormat="1">
      <c r="A535" s="97"/>
      <c r="B535" s="98"/>
      <c r="C535" s="99"/>
      <c r="D535" s="100"/>
      <c r="E535" s="1497"/>
      <c r="F535" s="101"/>
      <c r="J535" s="96"/>
      <c r="K535" s="96"/>
      <c r="L535" s="96"/>
      <c r="M535" s="96"/>
    </row>
    <row r="536" spans="1:13" s="95" customFormat="1">
      <c r="A536" s="97"/>
      <c r="B536" s="98"/>
      <c r="C536" s="99"/>
      <c r="D536" s="100"/>
      <c r="E536" s="1497"/>
      <c r="F536" s="101"/>
      <c r="J536" s="96"/>
      <c r="K536" s="96"/>
      <c r="L536" s="96"/>
      <c r="M536" s="96"/>
    </row>
    <row r="537" spans="1:13" s="95" customFormat="1">
      <c r="A537" s="97"/>
      <c r="B537" s="98"/>
      <c r="C537" s="99"/>
      <c r="D537" s="100"/>
      <c r="E537" s="1497"/>
      <c r="F537" s="101"/>
      <c r="J537" s="96"/>
      <c r="K537" s="96"/>
      <c r="L537" s="96"/>
      <c r="M537" s="96"/>
    </row>
    <row r="538" spans="1:13" s="95" customFormat="1">
      <c r="A538" s="97"/>
      <c r="B538" s="98"/>
      <c r="C538" s="99"/>
      <c r="D538" s="100"/>
      <c r="E538" s="1497"/>
      <c r="F538" s="101"/>
      <c r="J538" s="96"/>
      <c r="K538" s="96"/>
      <c r="L538" s="96"/>
      <c r="M538" s="96"/>
    </row>
    <row r="539" spans="1:13" s="95" customFormat="1">
      <c r="A539" s="97"/>
      <c r="B539" s="98"/>
      <c r="C539" s="99"/>
      <c r="D539" s="100"/>
      <c r="E539" s="1497"/>
      <c r="F539" s="101"/>
      <c r="J539" s="96"/>
      <c r="K539" s="96"/>
      <c r="L539" s="96"/>
      <c r="M539" s="96"/>
    </row>
    <row r="540" spans="1:13" s="95" customFormat="1">
      <c r="A540" s="97"/>
      <c r="B540" s="98"/>
      <c r="C540" s="99"/>
      <c r="D540" s="100"/>
      <c r="E540" s="1497"/>
      <c r="F540" s="101"/>
      <c r="J540" s="96"/>
      <c r="K540" s="96"/>
      <c r="L540" s="96"/>
      <c r="M540" s="96"/>
    </row>
    <row r="541" spans="1:13" s="95" customFormat="1">
      <c r="A541" s="97"/>
      <c r="B541" s="98"/>
      <c r="C541" s="99"/>
      <c r="D541" s="100"/>
      <c r="E541" s="1497"/>
      <c r="F541" s="101"/>
      <c r="J541" s="96"/>
      <c r="K541" s="96"/>
      <c r="L541" s="96"/>
      <c r="M541" s="96"/>
    </row>
    <row r="542" spans="1:13" s="95" customFormat="1">
      <c r="A542" s="97"/>
      <c r="B542" s="98"/>
      <c r="C542" s="99"/>
      <c r="D542" s="100"/>
      <c r="E542" s="1497"/>
      <c r="F542" s="101"/>
      <c r="J542" s="96"/>
      <c r="K542" s="96"/>
      <c r="L542" s="96"/>
      <c r="M542" s="96"/>
    </row>
    <row r="543" spans="1:13" s="95" customFormat="1">
      <c r="A543" s="97"/>
      <c r="B543" s="98"/>
      <c r="C543" s="99"/>
      <c r="D543" s="100"/>
      <c r="E543" s="1497"/>
      <c r="F543" s="101"/>
      <c r="J543" s="96"/>
      <c r="K543" s="96"/>
      <c r="L543" s="96"/>
      <c r="M543" s="96"/>
    </row>
    <row r="544" spans="1:13" s="95" customFormat="1">
      <c r="A544" s="97"/>
      <c r="B544" s="98"/>
      <c r="C544" s="99"/>
      <c r="D544" s="100"/>
      <c r="E544" s="1497"/>
      <c r="F544" s="101"/>
      <c r="J544" s="96"/>
      <c r="K544" s="96"/>
      <c r="L544" s="96"/>
      <c r="M544" s="96"/>
    </row>
    <row r="545" spans="1:13" s="95" customFormat="1">
      <c r="A545" s="97"/>
      <c r="B545" s="98"/>
      <c r="C545" s="99"/>
      <c r="D545" s="100"/>
      <c r="E545" s="1497"/>
      <c r="F545" s="101"/>
      <c r="J545" s="96"/>
      <c r="K545" s="96"/>
      <c r="L545" s="96"/>
      <c r="M545" s="96"/>
    </row>
    <row r="546" spans="1:13" s="95" customFormat="1">
      <c r="A546" s="97"/>
      <c r="B546" s="98"/>
      <c r="C546" s="99"/>
      <c r="D546" s="100"/>
      <c r="E546" s="1497"/>
      <c r="F546" s="101"/>
      <c r="J546" s="96"/>
      <c r="K546" s="96"/>
      <c r="L546" s="96"/>
      <c r="M546" s="96"/>
    </row>
    <row r="547" spans="1:13" s="95" customFormat="1">
      <c r="A547" s="97"/>
      <c r="B547" s="98"/>
      <c r="C547" s="99"/>
      <c r="D547" s="100"/>
      <c r="E547" s="1497"/>
      <c r="F547" s="101"/>
      <c r="J547" s="96"/>
      <c r="K547" s="96"/>
      <c r="L547" s="96"/>
      <c r="M547" s="96"/>
    </row>
    <row r="548" spans="1:13" s="95" customFormat="1">
      <c r="A548" s="97"/>
      <c r="B548" s="98"/>
      <c r="C548" s="99"/>
      <c r="D548" s="100"/>
      <c r="E548" s="1497"/>
      <c r="F548" s="101"/>
      <c r="J548" s="96"/>
      <c r="K548" s="96"/>
      <c r="L548" s="96"/>
      <c r="M548" s="96"/>
    </row>
    <row r="549" spans="1:13" s="95" customFormat="1">
      <c r="A549" s="97"/>
      <c r="B549" s="98"/>
      <c r="C549" s="99"/>
      <c r="D549" s="100"/>
      <c r="E549" s="1497"/>
      <c r="F549" s="101"/>
      <c r="J549" s="96"/>
      <c r="K549" s="96"/>
      <c r="L549" s="96"/>
      <c r="M549" s="96"/>
    </row>
    <row r="550" spans="1:13" s="95" customFormat="1">
      <c r="A550" s="97"/>
      <c r="B550" s="98"/>
      <c r="C550" s="99"/>
      <c r="D550" s="100"/>
      <c r="E550" s="1497"/>
      <c r="F550" s="101"/>
      <c r="J550" s="96"/>
      <c r="K550" s="96"/>
      <c r="L550" s="96"/>
      <c r="M550" s="96"/>
    </row>
    <row r="551" spans="1:13" s="95" customFormat="1">
      <c r="A551" s="97"/>
      <c r="B551" s="98"/>
      <c r="C551" s="99"/>
      <c r="D551" s="100"/>
      <c r="E551" s="1497"/>
      <c r="F551" s="101"/>
      <c r="J551" s="96"/>
      <c r="K551" s="96"/>
      <c r="L551" s="96"/>
      <c r="M551" s="96"/>
    </row>
    <row r="552" spans="1:13" s="95" customFormat="1">
      <c r="A552" s="97"/>
      <c r="B552" s="98"/>
      <c r="C552" s="99"/>
      <c r="D552" s="100"/>
      <c r="E552" s="1497"/>
      <c r="F552" s="101"/>
      <c r="J552" s="96"/>
      <c r="K552" s="96"/>
      <c r="L552" s="96"/>
      <c r="M552" s="96"/>
    </row>
    <row r="553" spans="1:13" s="95" customFormat="1">
      <c r="A553" s="97"/>
      <c r="B553" s="98"/>
      <c r="C553" s="99"/>
      <c r="D553" s="100"/>
      <c r="E553" s="1497"/>
      <c r="F553" s="101"/>
      <c r="J553" s="96"/>
      <c r="K553" s="96"/>
      <c r="L553" s="96"/>
      <c r="M553" s="96"/>
    </row>
    <row r="554" spans="1:13" s="95" customFormat="1">
      <c r="A554" s="97"/>
      <c r="B554" s="98"/>
      <c r="C554" s="99"/>
      <c r="D554" s="100"/>
      <c r="E554" s="1497"/>
      <c r="F554" s="101"/>
      <c r="J554" s="96"/>
      <c r="K554" s="96"/>
      <c r="L554" s="96"/>
      <c r="M554" s="96"/>
    </row>
    <row r="555" spans="1:13" s="95" customFormat="1">
      <c r="A555" s="97"/>
      <c r="B555" s="98"/>
      <c r="C555" s="99"/>
      <c r="D555" s="100"/>
      <c r="E555" s="1497"/>
      <c r="F555" s="101"/>
      <c r="J555" s="96"/>
      <c r="K555" s="96"/>
      <c r="L555" s="96"/>
      <c r="M555" s="96"/>
    </row>
    <row r="556" spans="1:13" s="95" customFormat="1">
      <c r="A556" s="97"/>
      <c r="B556" s="98"/>
      <c r="C556" s="99"/>
      <c r="D556" s="100"/>
      <c r="E556" s="1497"/>
      <c r="F556" s="101"/>
      <c r="J556" s="96"/>
      <c r="K556" s="96"/>
      <c r="L556" s="96"/>
      <c r="M556" s="96"/>
    </row>
    <row r="557" spans="1:13" s="95" customFormat="1">
      <c r="A557" s="97"/>
      <c r="B557" s="98"/>
      <c r="C557" s="99"/>
      <c r="D557" s="100"/>
      <c r="E557" s="1497"/>
      <c r="F557" s="101"/>
      <c r="J557" s="96"/>
      <c r="K557" s="96"/>
      <c r="L557" s="96"/>
      <c r="M557" s="96"/>
    </row>
    <row r="558" spans="1:13" s="95" customFormat="1">
      <c r="A558" s="97"/>
      <c r="B558" s="98"/>
      <c r="C558" s="99"/>
      <c r="D558" s="100"/>
      <c r="E558" s="1497"/>
      <c r="F558" s="101"/>
      <c r="J558" s="96"/>
      <c r="K558" s="96"/>
      <c r="L558" s="96"/>
      <c r="M558" s="96"/>
    </row>
    <row r="559" spans="1:13" s="95" customFormat="1">
      <c r="A559" s="97"/>
      <c r="B559" s="98"/>
      <c r="C559" s="99"/>
      <c r="D559" s="100"/>
      <c r="E559" s="1497"/>
      <c r="F559" s="101"/>
      <c r="J559" s="96"/>
      <c r="K559" s="96"/>
      <c r="L559" s="96"/>
      <c r="M559" s="96"/>
    </row>
    <row r="560" spans="1:13" s="95" customFormat="1">
      <c r="A560" s="97"/>
      <c r="B560" s="98"/>
      <c r="C560" s="99"/>
      <c r="D560" s="100"/>
      <c r="E560" s="1497"/>
      <c r="F560" s="101"/>
      <c r="J560" s="96"/>
      <c r="K560" s="96"/>
      <c r="L560" s="96"/>
      <c r="M560" s="96"/>
    </row>
    <row r="561" spans="1:13" s="95" customFormat="1">
      <c r="A561" s="97"/>
      <c r="B561" s="98"/>
      <c r="C561" s="99"/>
      <c r="D561" s="100"/>
      <c r="E561" s="1497"/>
      <c r="F561" s="101"/>
      <c r="J561" s="96"/>
      <c r="K561" s="96"/>
      <c r="L561" s="96"/>
      <c r="M561" s="96"/>
    </row>
    <row r="562" spans="1:13" s="95" customFormat="1">
      <c r="A562" s="97"/>
      <c r="B562" s="98"/>
      <c r="C562" s="99"/>
      <c r="D562" s="100"/>
      <c r="E562" s="1497"/>
      <c r="F562" s="101"/>
      <c r="J562" s="96"/>
      <c r="K562" s="96"/>
      <c r="L562" s="96"/>
      <c r="M562" s="96"/>
    </row>
    <row r="563" spans="1:13" s="95" customFormat="1">
      <c r="A563" s="97"/>
      <c r="B563" s="98"/>
      <c r="C563" s="99"/>
      <c r="D563" s="100"/>
      <c r="E563" s="1497"/>
      <c r="F563" s="101"/>
      <c r="J563" s="96"/>
      <c r="K563" s="96"/>
      <c r="L563" s="96"/>
      <c r="M563" s="96"/>
    </row>
    <row r="564" spans="1:13" s="95" customFormat="1">
      <c r="A564" s="97"/>
      <c r="B564" s="98"/>
      <c r="C564" s="99"/>
      <c r="D564" s="100"/>
      <c r="E564" s="1497"/>
      <c r="F564" s="101"/>
      <c r="J564" s="96"/>
      <c r="K564" s="96"/>
      <c r="L564" s="96"/>
      <c r="M564" s="96"/>
    </row>
    <row r="565" spans="1:13" s="95" customFormat="1">
      <c r="A565" s="97"/>
      <c r="B565" s="98"/>
      <c r="C565" s="99"/>
      <c r="D565" s="100"/>
      <c r="E565" s="1497"/>
      <c r="F565" s="101"/>
      <c r="J565" s="96"/>
      <c r="K565" s="96"/>
      <c r="L565" s="96"/>
      <c r="M565" s="96"/>
    </row>
    <row r="566" spans="1:13" s="95" customFormat="1">
      <c r="A566" s="97"/>
      <c r="B566" s="98"/>
      <c r="C566" s="99"/>
      <c r="D566" s="100"/>
      <c r="E566" s="1497"/>
      <c r="F566" s="101"/>
      <c r="J566" s="96"/>
      <c r="K566" s="96"/>
      <c r="L566" s="96"/>
      <c r="M566" s="96"/>
    </row>
    <row r="567" spans="1:13" s="95" customFormat="1">
      <c r="A567" s="97"/>
      <c r="B567" s="98"/>
      <c r="C567" s="99"/>
      <c r="D567" s="100"/>
      <c r="E567" s="1497"/>
      <c r="F567" s="101"/>
      <c r="J567" s="96"/>
      <c r="K567" s="96"/>
      <c r="L567" s="96"/>
      <c r="M567" s="96"/>
    </row>
    <row r="568" spans="1:13" s="95" customFormat="1">
      <c r="A568" s="97"/>
      <c r="B568" s="98"/>
      <c r="C568" s="99"/>
      <c r="D568" s="100"/>
      <c r="E568" s="1497"/>
      <c r="F568" s="101"/>
      <c r="J568" s="96"/>
      <c r="K568" s="96"/>
      <c r="L568" s="96"/>
      <c r="M568" s="96"/>
    </row>
    <row r="569" spans="1:13" s="95" customFormat="1">
      <c r="A569" s="97"/>
      <c r="B569" s="98"/>
      <c r="C569" s="99"/>
      <c r="D569" s="100"/>
      <c r="E569" s="1497"/>
      <c r="F569" s="101"/>
      <c r="J569" s="96"/>
      <c r="K569" s="96"/>
      <c r="L569" s="96"/>
      <c r="M569" s="96"/>
    </row>
    <row r="570" spans="1:13" s="95" customFormat="1">
      <c r="A570" s="97"/>
      <c r="B570" s="98"/>
      <c r="C570" s="99"/>
      <c r="D570" s="100"/>
      <c r="E570" s="1497"/>
      <c r="F570" s="101"/>
      <c r="J570" s="96"/>
      <c r="K570" s="96"/>
      <c r="L570" s="96"/>
      <c r="M570" s="96"/>
    </row>
    <row r="571" spans="1:13" s="95" customFormat="1">
      <c r="A571" s="97"/>
      <c r="B571" s="98"/>
      <c r="C571" s="99"/>
      <c r="D571" s="100"/>
      <c r="E571" s="1497"/>
      <c r="F571" s="101"/>
      <c r="J571" s="96"/>
      <c r="K571" s="96"/>
      <c r="L571" s="96"/>
      <c r="M571" s="96"/>
    </row>
    <row r="572" spans="1:13" s="95" customFormat="1">
      <c r="A572" s="97"/>
      <c r="B572" s="98"/>
      <c r="C572" s="99"/>
      <c r="D572" s="100"/>
      <c r="E572" s="1497"/>
      <c r="F572" s="101"/>
      <c r="J572" s="96"/>
      <c r="K572" s="96"/>
      <c r="L572" s="96"/>
      <c r="M572" s="96"/>
    </row>
    <row r="573" spans="1:13" s="95" customFormat="1">
      <c r="A573" s="97"/>
      <c r="B573" s="98"/>
      <c r="C573" s="99"/>
      <c r="D573" s="100"/>
      <c r="E573" s="1497"/>
      <c r="F573" s="101"/>
      <c r="J573" s="96"/>
      <c r="K573" s="96"/>
      <c r="L573" s="96"/>
      <c r="M573" s="96"/>
    </row>
    <row r="574" spans="1:13" s="95" customFormat="1">
      <c r="A574" s="97"/>
      <c r="B574" s="98"/>
      <c r="C574" s="99"/>
      <c r="D574" s="100"/>
      <c r="E574" s="1497"/>
      <c r="F574" s="101"/>
      <c r="J574" s="96"/>
      <c r="K574" s="96"/>
      <c r="L574" s="96"/>
      <c r="M574" s="96"/>
    </row>
    <row r="575" spans="1:13" s="95" customFormat="1">
      <c r="A575" s="97"/>
      <c r="B575" s="98"/>
      <c r="C575" s="99"/>
      <c r="D575" s="100"/>
      <c r="E575" s="1497"/>
      <c r="F575" s="101"/>
      <c r="J575" s="96"/>
      <c r="K575" s="96"/>
      <c r="L575" s="96"/>
      <c r="M575" s="96"/>
    </row>
    <row r="576" spans="1:13" s="95" customFormat="1">
      <c r="A576" s="97"/>
      <c r="B576" s="98"/>
      <c r="C576" s="99"/>
      <c r="D576" s="100"/>
      <c r="E576" s="1497"/>
      <c r="F576" s="101"/>
      <c r="J576" s="96"/>
      <c r="K576" s="96"/>
      <c r="L576" s="96"/>
      <c r="M576" s="96"/>
    </row>
    <row r="577" spans="1:13" s="95" customFormat="1">
      <c r="A577" s="97"/>
      <c r="B577" s="98"/>
      <c r="C577" s="99"/>
      <c r="D577" s="100"/>
      <c r="E577" s="1497"/>
      <c r="F577" s="101"/>
      <c r="J577" s="96"/>
      <c r="K577" s="96"/>
      <c r="L577" s="96"/>
      <c r="M577" s="96"/>
    </row>
    <row r="578" spans="1:13" s="95" customFormat="1">
      <c r="A578" s="97"/>
      <c r="B578" s="98"/>
      <c r="C578" s="99"/>
      <c r="D578" s="100"/>
      <c r="E578" s="1497"/>
      <c r="F578" s="101"/>
      <c r="J578" s="96"/>
      <c r="K578" s="96"/>
      <c r="L578" s="96"/>
      <c r="M578" s="96"/>
    </row>
    <row r="579" spans="1:13" s="95" customFormat="1">
      <c r="A579" s="97"/>
      <c r="B579" s="98"/>
      <c r="C579" s="99"/>
      <c r="D579" s="100"/>
      <c r="E579" s="1497"/>
      <c r="F579" s="101"/>
      <c r="J579" s="96"/>
      <c r="K579" s="96"/>
      <c r="L579" s="96"/>
      <c r="M579" s="96"/>
    </row>
    <row r="580" spans="1:13" s="95" customFormat="1">
      <c r="A580" s="97"/>
      <c r="B580" s="98"/>
      <c r="C580" s="99"/>
      <c r="D580" s="100"/>
      <c r="E580" s="1497"/>
      <c r="F580" s="101"/>
      <c r="J580" s="96"/>
      <c r="K580" s="96"/>
      <c r="L580" s="96"/>
      <c r="M580" s="96"/>
    </row>
    <row r="581" spans="1:13" s="95" customFormat="1">
      <c r="A581" s="97"/>
      <c r="B581" s="98"/>
      <c r="C581" s="99"/>
      <c r="D581" s="100"/>
      <c r="E581" s="1497"/>
      <c r="F581" s="101"/>
      <c r="J581" s="96"/>
      <c r="K581" s="96"/>
      <c r="L581" s="96"/>
      <c r="M581" s="96"/>
    </row>
    <row r="582" spans="1:13" s="95" customFormat="1">
      <c r="A582" s="97"/>
      <c r="B582" s="98"/>
      <c r="C582" s="99"/>
      <c r="D582" s="100"/>
      <c r="E582" s="1497"/>
      <c r="F582" s="101"/>
      <c r="J582" s="96"/>
      <c r="K582" s="96"/>
      <c r="L582" s="96"/>
      <c r="M582" s="96"/>
    </row>
    <row r="583" spans="1:13" s="95" customFormat="1">
      <c r="A583" s="97"/>
      <c r="B583" s="98"/>
      <c r="C583" s="99"/>
      <c r="D583" s="100"/>
      <c r="E583" s="1497"/>
      <c r="F583" s="101"/>
      <c r="J583" s="96"/>
      <c r="K583" s="96"/>
      <c r="L583" s="96"/>
      <c r="M583" s="96"/>
    </row>
    <row r="584" spans="1:13" s="95" customFormat="1">
      <c r="A584" s="97"/>
      <c r="B584" s="98"/>
      <c r="C584" s="99"/>
      <c r="D584" s="100"/>
      <c r="E584" s="1497"/>
      <c r="F584" s="101"/>
      <c r="J584" s="96"/>
      <c r="K584" s="96"/>
      <c r="L584" s="96"/>
      <c r="M584" s="96"/>
    </row>
    <row r="585" spans="1:13" s="95" customFormat="1">
      <c r="A585" s="97"/>
      <c r="B585" s="98"/>
      <c r="C585" s="99"/>
      <c r="D585" s="100"/>
      <c r="E585" s="1497"/>
      <c r="F585" s="101"/>
      <c r="J585" s="96"/>
      <c r="K585" s="96"/>
      <c r="L585" s="96"/>
      <c r="M585" s="96"/>
    </row>
    <row r="586" spans="1:13" s="95" customFormat="1">
      <c r="A586" s="97"/>
      <c r="B586" s="98"/>
      <c r="C586" s="99"/>
      <c r="D586" s="100"/>
      <c r="E586" s="1497"/>
      <c r="F586" s="101"/>
      <c r="J586" s="96"/>
      <c r="K586" s="96"/>
      <c r="L586" s="96"/>
      <c r="M586" s="96"/>
    </row>
    <row r="587" spans="1:13" s="95" customFormat="1">
      <c r="A587" s="97"/>
      <c r="B587" s="98"/>
      <c r="C587" s="99"/>
      <c r="D587" s="100"/>
      <c r="E587" s="1497"/>
      <c r="F587" s="101"/>
      <c r="J587" s="96"/>
      <c r="K587" s="96"/>
      <c r="L587" s="96"/>
      <c r="M587" s="96"/>
    </row>
    <row r="588" spans="1:13" s="95" customFormat="1">
      <c r="A588" s="97"/>
      <c r="B588" s="98"/>
      <c r="C588" s="99"/>
      <c r="D588" s="100"/>
      <c r="E588" s="1497"/>
      <c r="F588" s="101"/>
      <c r="J588" s="96"/>
      <c r="K588" s="96"/>
      <c r="L588" s="96"/>
      <c r="M588" s="96"/>
    </row>
    <row r="589" spans="1:13" s="95" customFormat="1">
      <c r="A589" s="97"/>
      <c r="B589" s="98"/>
      <c r="C589" s="99"/>
      <c r="D589" s="100"/>
      <c r="E589" s="1497"/>
      <c r="F589" s="101"/>
      <c r="J589" s="96"/>
      <c r="K589" s="96"/>
      <c r="L589" s="96"/>
      <c r="M589" s="96"/>
    </row>
    <row r="590" spans="1:13" s="95" customFormat="1">
      <c r="A590" s="97"/>
      <c r="B590" s="98"/>
      <c r="C590" s="99"/>
      <c r="D590" s="100"/>
      <c r="E590" s="1497"/>
      <c r="F590" s="101"/>
      <c r="J590" s="96"/>
      <c r="K590" s="96"/>
      <c r="L590" s="96"/>
      <c r="M590" s="96"/>
    </row>
    <row r="591" spans="1:13" s="95" customFormat="1">
      <c r="A591" s="97"/>
      <c r="B591" s="98"/>
      <c r="C591" s="99"/>
      <c r="D591" s="100"/>
      <c r="E591" s="1497"/>
      <c r="F591" s="101"/>
      <c r="J591" s="96"/>
      <c r="K591" s="96"/>
      <c r="L591" s="96"/>
      <c r="M591" s="96"/>
    </row>
    <row r="592" spans="1:13" s="95" customFormat="1">
      <c r="A592" s="97"/>
      <c r="B592" s="98"/>
      <c r="C592" s="99"/>
      <c r="D592" s="100"/>
      <c r="E592" s="1497"/>
      <c r="F592" s="101"/>
      <c r="J592" s="96"/>
      <c r="K592" s="96"/>
      <c r="L592" s="96"/>
      <c r="M592" s="96"/>
    </row>
    <row r="593" spans="1:13" s="95" customFormat="1">
      <c r="A593" s="97"/>
      <c r="B593" s="98"/>
      <c r="C593" s="99"/>
      <c r="D593" s="100"/>
      <c r="E593" s="1497"/>
      <c r="F593" s="101"/>
      <c r="J593" s="96"/>
      <c r="K593" s="96"/>
      <c r="L593" s="96"/>
      <c r="M593" s="96"/>
    </row>
    <row r="594" spans="1:13" s="95" customFormat="1">
      <c r="A594" s="97"/>
      <c r="B594" s="98"/>
      <c r="C594" s="99"/>
      <c r="D594" s="100"/>
      <c r="E594" s="1497"/>
      <c r="F594" s="101"/>
      <c r="J594" s="96"/>
      <c r="K594" s="96"/>
      <c r="L594" s="96"/>
      <c r="M594" s="96"/>
    </row>
    <row r="595" spans="1:13" s="95" customFormat="1">
      <c r="A595" s="97"/>
      <c r="B595" s="98"/>
      <c r="C595" s="99"/>
      <c r="D595" s="100"/>
      <c r="E595" s="1497"/>
      <c r="F595" s="101"/>
      <c r="J595" s="96"/>
      <c r="K595" s="96"/>
      <c r="L595" s="96"/>
      <c r="M595" s="96"/>
    </row>
    <row r="596" spans="1:13" s="95" customFormat="1">
      <c r="A596" s="97"/>
      <c r="B596" s="98"/>
      <c r="C596" s="99"/>
      <c r="D596" s="100"/>
      <c r="E596" s="1497"/>
      <c r="F596" s="101"/>
      <c r="J596" s="96"/>
      <c r="K596" s="96"/>
      <c r="L596" s="96"/>
      <c r="M596" s="96"/>
    </row>
    <row r="597" spans="1:13" s="95" customFormat="1">
      <c r="A597" s="97"/>
      <c r="B597" s="98"/>
      <c r="C597" s="99"/>
      <c r="D597" s="100"/>
      <c r="E597" s="1497"/>
      <c r="F597" s="101"/>
      <c r="J597" s="96"/>
      <c r="K597" s="96"/>
      <c r="L597" s="96"/>
      <c r="M597" s="96"/>
    </row>
    <row r="598" spans="1:13" s="95" customFormat="1">
      <c r="A598" s="97"/>
      <c r="B598" s="98"/>
      <c r="C598" s="99"/>
      <c r="D598" s="100"/>
      <c r="E598" s="1497"/>
      <c r="F598" s="101"/>
      <c r="J598" s="96"/>
      <c r="K598" s="96"/>
      <c r="L598" s="96"/>
      <c r="M598" s="96"/>
    </row>
    <row r="599" spans="1:13" s="95" customFormat="1">
      <c r="A599" s="97"/>
      <c r="B599" s="98"/>
      <c r="C599" s="99"/>
      <c r="D599" s="100"/>
      <c r="E599" s="1497"/>
      <c r="F599" s="101"/>
      <c r="J599" s="96"/>
      <c r="K599" s="96"/>
      <c r="L599" s="96"/>
      <c r="M599" s="96"/>
    </row>
    <row r="600" spans="1:13" s="95" customFormat="1">
      <c r="A600" s="97"/>
      <c r="B600" s="98"/>
      <c r="C600" s="99"/>
      <c r="D600" s="100"/>
      <c r="E600" s="1497"/>
      <c r="F600" s="101"/>
      <c r="J600" s="96"/>
      <c r="K600" s="96"/>
      <c r="L600" s="96"/>
      <c r="M600" s="96"/>
    </row>
    <row r="601" spans="1:13" s="95" customFormat="1">
      <c r="A601" s="97"/>
      <c r="B601" s="98"/>
      <c r="C601" s="99"/>
      <c r="D601" s="100"/>
      <c r="E601" s="1497"/>
      <c r="F601" s="101"/>
      <c r="J601" s="96"/>
      <c r="K601" s="96"/>
      <c r="L601" s="96"/>
      <c r="M601" s="96"/>
    </row>
    <row r="602" spans="1:13" s="95" customFormat="1">
      <c r="A602" s="97"/>
      <c r="B602" s="98"/>
      <c r="C602" s="99"/>
      <c r="D602" s="100"/>
      <c r="E602" s="1497"/>
      <c r="F602" s="101"/>
      <c r="J602" s="96"/>
      <c r="K602" s="96"/>
      <c r="L602" s="96"/>
      <c r="M602" s="96"/>
    </row>
    <row r="603" spans="1:13" s="95" customFormat="1">
      <c r="A603" s="97"/>
      <c r="B603" s="98"/>
      <c r="C603" s="99"/>
      <c r="D603" s="100"/>
      <c r="E603" s="1497"/>
      <c r="F603" s="101"/>
      <c r="J603" s="96"/>
      <c r="K603" s="96"/>
      <c r="L603" s="96"/>
      <c r="M603" s="96"/>
    </row>
    <row r="604" spans="1:13" s="95" customFormat="1">
      <c r="A604" s="97"/>
      <c r="B604" s="98"/>
      <c r="C604" s="99"/>
      <c r="D604" s="100"/>
      <c r="E604" s="1497"/>
      <c r="F604" s="101"/>
      <c r="J604" s="96"/>
      <c r="K604" s="96"/>
      <c r="L604" s="96"/>
      <c r="M604" s="96"/>
    </row>
    <row r="605" spans="1:13" s="95" customFormat="1">
      <c r="A605" s="97"/>
      <c r="B605" s="98"/>
      <c r="C605" s="99"/>
      <c r="D605" s="100"/>
      <c r="E605" s="1497"/>
      <c r="F605" s="101"/>
      <c r="J605" s="96"/>
      <c r="K605" s="96"/>
      <c r="L605" s="96"/>
      <c r="M605" s="96"/>
    </row>
    <row r="606" spans="1:13" s="95" customFormat="1">
      <c r="A606" s="97"/>
      <c r="B606" s="98"/>
      <c r="C606" s="99"/>
      <c r="D606" s="100"/>
      <c r="E606" s="1497"/>
      <c r="F606" s="101"/>
      <c r="J606" s="96"/>
      <c r="K606" s="96"/>
      <c r="L606" s="96"/>
      <c r="M606" s="96"/>
    </row>
    <row r="607" spans="1:13" s="95" customFormat="1">
      <c r="A607" s="97"/>
      <c r="B607" s="98"/>
      <c r="C607" s="99"/>
      <c r="D607" s="100"/>
      <c r="E607" s="1497"/>
      <c r="F607" s="101"/>
      <c r="J607" s="96"/>
      <c r="K607" s="96"/>
      <c r="L607" s="96"/>
      <c r="M607" s="96"/>
    </row>
    <row r="608" spans="1:13" s="95" customFormat="1">
      <c r="A608" s="97"/>
      <c r="B608" s="98"/>
      <c r="C608" s="99"/>
      <c r="D608" s="100"/>
      <c r="E608" s="1497"/>
      <c r="F608" s="101"/>
      <c r="J608" s="96"/>
      <c r="K608" s="96"/>
      <c r="L608" s="96"/>
      <c r="M608" s="96"/>
    </row>
    <row r="609" spans="1:13" s="95" customFormat="1">
      <c r="A609" s="97"/>
      <c r="B609" s="98"/>
      <c r="C609" s="99"/>
      <c r="D609" s="100"/>
      <c r="E609" s="1497"/>
      <c r="F609" s="101"/>
      <c r="J609" s="96"/>
      <c r="K609" s="96"/>
      <c r="L609" s="96"/>
      <c r="M609" s="96"/>
    </row>
    <row r="610" spans="1:13" s="95" customFormat="1">
      <c r="A610" s="97"/>
      <c r="B610" s="98"/>
      <c r="C610" s="99"/>
      <c r="D610" s="100"/>
      <c r="E610" s="1497"/>
      <c r="F610" s="101"/>
      <c r="J610" s="96"/>
      <c r="K610" s="96"/>
      <c r="L610" s="96"/>
      <c r="M610" s="96"/>
    </row>
    <row r="611" spans="1:13" s="95" customFormat="1">
      <c r="A611" s="97"/>
      <c r="B611" s="98"/>
      <c r="C611" s="99"/>
      <c r="D611" s="100"/>
      <c r="E611" s="1497"/>
      <c r="F611" s="101"/>
      <c r="J611" s="96"/>
      <c r="K611" s="96"/>
      <c r="L611" s="96"/>
      <c r="M611" s="96"/>
    </row>
    <row r="612" spans="1:13" s="95" customFormat="1">
      <c r="A612" s="97"/>
      <c r="B612" s="98"/>
      <c r="C612" s="99"/>
      <c r="D612" s="100"/>
      <c r="E612" s="1497"/>
      <c r="F612" s="101"/>
      <c r="J612" s="96"/>
      <c r="K612" s="96"/>
      <c r="L612" s="96"/>
      <c r="M612" s="96"/>
    </row>
    <row r="613" spans="1:13" s="95" customFormat="1">
      <c r="A613" s="97"/>
      <c r="B613" s="98"/>
      <c r="C613" s="99"/>
      <c r="D613" s="100"/>
      <c r="E613" s="1497"/>
      <c r="F613" s="101"/>
      <c r="J613" s="96"/>
      <c r="K613" s="96"/>
      <c r="L613" s="96"/>
      <c r="M613" s="96"/>
    </row>
    <row r="614" spans="1:13" s="95" customFormat="1">
      <c r="A614" s="97"/>
      <c r="B614" s="98"/>
      <c r="C614" s="99"/>
      <c r="D614" s="100"/>
      <c r="E614" s="1497"/>
      <c r="F614" s="101"/>
      <c r="J614" s="96"/>
      <c r="K614" s="96"/>
      <c r="L614" s="96"/>
      <c r="M614" s="96"/>
    </row>
    <row r="615" spans="1:13" s="95" customFormat="1">
      <c r="A615" s="97"/>
      <c r="B615" s="98"/>
      <c r="C615" s="99"/>
      <c r="D615" s="100"/>
      <c r="E615" s="1497"/>
      <c r="F615" s="101"/>
      <c r="J615" s="96"/>
      <c r="K615" s="96"/>
      <c r="L615" s="96"/>
      <c r="M615" s="96"/>
    </row>
    <row r="616" spans="1:13" s="95" customFormat="1">
      <c r="A616" s="97"/>
      <c r="B616" s="98"/>
      <c r="C616" s="99"/>
      <c r="D616" s="100"/>
      <c r="E616" s="1497"/>
      <c r="F616" s="101"/>
      <c r="J616" s="96"/>
      <c r="K616" s="96"/>
      <c r="L616" s="96"/>
      <c r="M616" s="96"/>
    </row>
    <row r="617" spans="1:13" s="95" customFormat="1">
      <c r="A617" s="97"/>
      <c r="B617" s="98"/>
      <c r="C617" s="99"/>
      <c r="D617" s="100"/>
      <c r="E617" s="1497"/>
      <c r="F617" s="101"/>
      <c r="J617" s="96"/>
      <c r="K617" s="96"/>
      <c r="L617" s="96"/>
      <c r="M617" s="96"/>
    </row>
    <row r="618" spans="1:13" s="95" customFormat="1">
      <c r="A618" s="97"/>
      <c r="B618" s="98"/>
      <c r="C618" s="99"/>
      <c r="D618" s="100"/>
      <c r="E618" s="1497"/>
      <c r="F618" s="101"/>
      <c r="J618" s="96"/>
      <c r="K618" s="96"/>
      <c r="L618" s="96"/>
      <c r="M618" s="96"/>
    </row>
    <row r="619" spans="1:13" s="95" customFormat="1">
      <c r="A619" s="97"/>
      <c r="B619" s="98"/>
      <c r="C619" s="99"/>
      <c r="D619" s="100"/>
      <c r="E619" s="1497"/>
      <c r="F619" s="101"/>
      <c r="J619" s="96"/>
      <c r="K619" s="96"/>
      <c r="L619" s="96"/>
      <c r="M619" s="96"/>
    </row>
    <row r="620" spans="1:13" s="95" customFormat="1">
      <c r="A620" s="97"/>
      <c r="B620" s="98"/>
      <c r="C620" s="99"/>
      <c r="D620" s="100"/>
      <c r="E620" s="1497"/>
      <c r="F620" s="101"/>
      <c r="J620" s="96"/>
      <c r="K620" s="96"/>
      <c r="L620" s="96"/>
      <c r="M620" s="96"/>
    </row>
    <row r="621" spans="1:13" s="95" customFormat="1">
      <c r="A621" s="97"/>
      <c r="B621" s="98"/>
      <c r="C621" s="99"/>
      <c r="D621" s="100"/>
      <c r="E621" s="1497"/>
      <c r="F621" s="101"/>
      <c r="J621" s="96"/>
      <c r="K621" s="96"/>
      <c r="L621" s="96"/>
      <c r="M621" s="96"/>
    </row>
    <row r="622" spans="1:13" s="95" customFormat="1">
      <c r="A622" s="97"/>
      <c r="B622" s="98"/>
      <c r="C622" s="99"/>
      <c r="D622" s="100"/>
      <c r="E622" s="1497"/>
      <c r="F622" s="101"/>
      <c r="J622" s="96"/>
      <c r="K622" s="96"/>
      <c r="L622" s="96"/>
      <c r="M622" s="96"/>
    </row>
    <row r="623" spans="1:13" s="95" customFormat="1">
      <c r="A623" s="97"/>
      <c r="B623" s="98"/>
      <c r="C623" s="99"/>
      <c r="D623" s="100"/>
      <c r="E623" s="1497"/>
      <c r="F623" s="101"/>
      <c r="J623" s="96"/>
      <c r="K623" s="96"/>
      <c r="L623" s="96"/>
      <c r="M623" s="96"/>
    </row>
    <row r="624" spans="1:13" s="95" customFormat="1">
      <c r="A624" s="97"/>
      <c r="B624" s="98"/>
      <c r="C624" s="99"/>
      <c r="D624" s="100"/>
      <c r="E624" s="1497"/>
      <c r="F624" s="101"/>
      <c r="J624" s="96"/>
      <c r="K624" s="96"/>
      <c r="L624" s="96"/>
      <c r="M624" s="96"/>
    </row>
    <row r="625" spans="1:13" s="95" customFormat="1">
      <c r="A625" s="97"/>
      <c r="B625" s="98"/>
      <c r="C625" s="99"/>
      <c r="D625" s="100"/>
      <c r="E625" s="1497"/>
      <c r="F625" s="101"/>
      <c r="J625" s="96"/>
      <c r="K625" s="96"/>
      <c r="L625" s="96"/>
      <c r="M625" s="96"/>
    </row>
    <row r="626" spans="1:13" s="95" customFormat="1">
      <c r="A626" s="97"/>
      <c r="B626" s="98"/>
      <c r="C626" s="99"/>
      <c r="D626" s="100"/>
      <c r="E626" s="1497"/>
      <c r="F626" s="101"/>
      <c r="J626" s="96"/>
      <c r="K626" s="96"/>
      <c r="L626" s="96"/>
      <c r="M626" s="96"/>
    </row>
    <row r="627" spans="1:13" s="95" customFormat="1">
      <c r="A627" s="97"/>
      <c r="B627" s="98"/>
      <c r="C627" s="99"/>
      <c r="D627" s="100"/>
      <c r="E627" s="1497"/>
      <c r="F627" s="101"/>
      <c r="J627" s="96"/>
      <c r="K627" s="96"/>
      <c r="L627" s="96"/>
      <c r="M627" s="96"/>
    </row>
    <row r="628" spans="1:13" s="95" customFormat="1">
      <c r="A628" s="97"/>
      <c r="B628" s="98"/>
      <c r="C628" s="99"/>
      <c r="D628" s="100"/>
      <c r="E628" s="1497"/>
      <c r="F628" s="101"/>
      <c r="J628" s="96"/>
      <c r="K628" s="96"/>
      <c r="L628" s="96"/>
      <c r="M628" s="96"/>
    </row>
    <row r="629" spans="1:13" s="95" customFormat="1">
      <c r="A629" s="97"/>
      <c r="B629" s="98"/>
      <c r="C629" s="99"/>
      <c r="D629" s="100"/>
      <c r="E629" s="1497"/>
      <c r="F629" s="101"/>
      <c r="J629" s="96"/>
      <c r="K629" s="96"/>
      <c r="L629" s="96"/>
      <c r="M629" s="96"/>
    </row>
    <row r="630" spans="1:13" s="95" customFormat="1">
      <c r="A630" s="97"/>
      <c r="B630" s="98"/>
      <c r="C630" s="99"/>
      <c r="D630" s="100"/>
      <c r="E630" s="1497"/>
      <c r="F630" s="101"/>
      <c r="J630" s="96"/>
      <c r="K630" s="96"/>
      <c r="L630" s="96"/>
      <c r="M630" s="96"/>
    </row>
    <row r="631" spans="1:13" s="95" customFormat="1">
      <c r="A631" s="97"/>
      <c r="B631" s="98"/>
      <c r="C631" s="99"/>
      <c r="D631" s="100"/>
      <c r="E631" s="1497"/>
      <c r="F631" s="101"/>
      <c r="J631" s="96"/>
      <c r="K631" s="96"/>
      <c r="L631" s="96"/>
      <c r="M631" s="96"/>
    </row>
    <row r="632" spans="1:13" s="95" customFormat="1">
      <c r="A632" s="97"/>
      <c r="B632" s="98"/>
      <c r="C632" s="99"/>
      <c r="D632" s="100"/>
      <c r="E632" s="1497"/>
      <c r="F632" s="101"/>
      <c r="J632" s="96"/>
      <c r="K632" s="96"/>
      <c r="L632" s="96"/>
      <c r="M632" s="96"/>
    </row>
    <row r="633" spans="1:13" s="95" customFormat="1">
      <c r="A633" s="97"/>
      <c r="B633" s="98"/>
      <c r="C633" s="99"/>
      <c r="D633" s="100"/>
      <c r="E633" s="1497"/>
      <c r="F633" s="101"/>
      <c r="J633" s="96"/>
      <c r="K633" s="96"/>
      <c r="L633" s="96"/>
      <c r="M633" s="96"/>
    </row>
    <row r="634" spans="1:13" s="95" customFormat="1">
      <c r="A634" s="97"/>
      <c r="B634" s="98"/>
      <c r="C634" s="99"/>
      <c r="D634" s="100"/>
      <c r="E634" s="1497"/>
      <c r="F634" s="101"/>
      <c r="J634" s="96"/>
      <c r="K634" s="96"/>
      <c r="L634" s="96"/>
      <c r="M634" s="96"/>
    </row>
    <row r="635" spans="1:13" s="95" customFormat="1">
      <c r="A635" s="97"/>
      <c r="B635" s="98"/>
      <c r="C635" s="99"/>
      <c r="D635" s="100"/>
      <c r="E635" s="1497"/>
      <c r="F635" s="101"/>
      <c r="J635" s="96"/>
      <c r="K635" s="96"/>
      <c r="L635" s="96"/>
      <c r="M635" s="96"/>
    </row>
    <row r="636" spans="1:13" s="95" customFormat="1">
      <c r="A636" s="97"/>
      <c r="B636" s="98"/>
      <c r="C636" s="99"/>
      <c r="D636" s="100"/>
      <c r="E636" s="1497"/>
      <c r="F636" s="101"/>
      <c r="J636" s="96"/>
      <c r="K636" s="96"/>
      <c r="L636" s="96"/>
      <c r="M636" s="96"/>
    </row>
    <row r="637" spans="1:13" s="95" customFormat="1">
      <c r="A637" s="97"/>
      <c r="B637" s="98"/>
      <c r="C637" s="99"/>
      <c r="D637" s="100"/>
      <c r="E637" s="1497"/>
      <c r="F637" s="101"/>
      <c r="J637" s="96"/>
      <c r="K637" s="96"/>
      <c r="L637" s="96"/>
      <c r="M637" s="96"/>
    </row>
    <row r="638" spans="1:13" s="95" customFormat="1">
      <c r="A638" s="97"/>
      <c r="B638" s="98"/>
      <c r="C638" s="99"/>
      <c r="D638" s="100"/>
      <c r="E638" s="1497"/>
      <c r="F638" s="101"/>
      <c r="J638" s="96"/>
      <c r="K638" s="96"/>
      <c r="L638" s="96"/>
      <c r="M638" s="96"/>
    </row>
    <row r="639" spans="1:13" s="95" customFormat="1">
      <c r="A639" s="97"/>
      <c r="B639" s="98"/>
      <c r="C639" s="99"/>
      <c r="D639" s="100"/>
      <c r="E639" s="1497"/>
      <c r="F639" s="101"/>
      <c r="J639" s="96"/>
      <c r="K639" s="96"/>
      <c r="L639" s="96"/>
      <c r="M639" s="96"/>
    </row>
    <row r="640" spans="1:13" s="95" customFormat="1">
      <c r="A640" s="97"/>
      <c r="B640" s="98"/>
      <c r="C640" s="99"/>
      <c r="D640" s="100"/>
      <c r="E640" s="1497"/>
      <c r="F640" s="101"/>
      <c r="J640" s="96"/>
      <c r="K640" s="96"/>
      <c r="L640" s="96"/>
      <c r="M640" s="96"/>
    </row>
    <row r="641" spans="1:13" s="95" customFormat="1">
      <c r="A641" s="97"/>
      <c r="B641" s="98"/>
      <c r="C641" s="99"/>
      <c r="D641" s="100"/>
      <c r="E641" s="1497"/>
      <c r="F641" s="101"/>
      <c r="J641" s="96"/>
      <c r="K641" s="96"/>
      <c r="L641" s="96"/>
      <c r="M641" s="96"/>
    </row>
    <row r="642" spans="1:13" s="95" customFormat="1">
      <c r="A642" s="97"/>
      <c r="B642" s="98"/>
      <c r="C642" s="99"/>
      <c r="D642" s="100"/>
      <c r="E642" s="1497"/>
      <c r="F642" s="101"/>
      <c r="J642" s="96"/>
      <c r="K642" s="96"/>
      <c r="L642" s="96"/>
      <c r="M642" s="96"/>
    </row>
    <row r="643" spans="1:13" s="95" customFormat="1">
      <c r="A643" s="97"/>
      <c r="B643" s="98"/>
      <c r="C643" s="99"/>
      <c r="D643" s="100"/>
      <c r="E643" s="1497"/>
      <c r="F643" s="101"/>
      <c r="J643" s="96"/>
      <c r="K643" s="96"/>
      <c r="L643" s="96"/>
      <c r="M643" s="96"/>
    </row>
    <row r="644" spans="1:13" s="95" customFormat="1">
      <c r="A644" s="97"/>
      <c r="B644" s="98"/>
      <c r="C644" s="99"/>
      <c r="D644" s="100"/>
      <c r="E644" s="1497"/>
      <c r="F644" s="101"/>
      <c r="J644" s="96"/>
      <c r="K644" s="96"/>
      <c r="L644" s="96"/>
      <c r="M644" s="96"/>
    </row>
    <row r="645" spans="1:13" s="95" customFormat="1">
      <c r="A645" s="97"/>
      <c r="B645" s="98"/>
      <c r="C645" s="99"/>
      <c r="D645" s="100"/>
      <c r="E645" s="1497"/>
      <c r="F645" s="101"/>
      <c r="J645" s="96"/>
      <c r="K645" s="96"/>
      <c r="L645" s="96"/>
      <c r="M645" s="96"/>
    </row>
    <row r="646" spans="1:13" s="95" customFormat="1">
      <c r="A646" s="97"/>
      <c r="B646" s="98"/>
      <c r="C646" s="99"/>
      <c r="D646" s="100"/>
      <c r="E646" s="1497"/>
      <c r="F646" s="101"/>
      <c r="J646" s="96"/>
      <c r="K646" s="96"/>
      <c r="L646" s="96"/>
      <c r="M646" s="96"/>
    </row>
    <row r="647" spans="1:13" s="95" customFormat="1">
      <c r="A647" s="97"/>
      <c r="B647" s="98"/>
      <c r="C647" s="99"/>
      <c r="D647" s="100"/>
      <c r="E647" s="1497"/>
      <c r="F647" s="101"/>
      <c r="J647" s="96"/>
      <c r="K647" s="96"/>
      <c r="L647" s="96"/>
      <c r="M647" s="96"/>
    </row>
    <row r="648" spans="1:13" s="95" customFormat="1">
      <c r="A648" s="97"/>
      <c r="B648" s="98"/>
      <c r="C648" s="99"/>
      <c r="D648" s="100"/>
      <c r="E648" s="1497"/>
      <c r="F648" s="101"/>
      <c r="J648" s="96"/>
      <c r="K648" s="96"/>
      <c r="L648" s="96"/>
      <c r="M648" s="96"/>
    </row>
    <row r="649" spans="1:13" s="95" customFormat="1">
      <c r="A649" s="97"/>
      <c r="B649" s="98"/>
      <c r="C649" s="99"/>
      <c r="D649" s="100"/>
      <c r="E649" s="1497"/>
      <c r="F649" s="101"/>
      <c r="J649" s="96"/>
      <c r="K649" s="96"/>
      <c r="L649" s="96"/>
      <c r="M649" s="96"/>
    </row>
    <row r="650" spans="1:13" s="95" customFormat="1">
      <c r="A650" s="97"/>
      <c r="B650" s="98"/>
      <c r="C650" s="99"/>
      <c r="D650" s="100"/>
      <c r="E650" s="1497"/>
      <c r="F650" s="101"/>
      <c r="J650" s="96"/>
      <c r="K650" s="96"/>
      <c r="L650" s="96"/>
      <c r="M650" s="96"/>
    </row>
    <row r="651" spans="1:13" s="95" customFormat="1">
      <c r="A651" s="97"/>
      <c r="B651" s="98"/>
      <c r="C651" s="99"/>
      <c r="D651" s="100"/>
      <c r="E651" s="1497"/>
      <c r="F651" s="101"/>
      <c r="J651" s="96"/>
      <c r="K651" s="96"/>
      <c r="L651" s="96"/>
      <c r="M651" s="96"/>
    </row>
    <row r="652" spans="1:13" s="95" customFormat="1">
      <c r="A652" s="97"/>
      <c r="B652" s="98"/>
      <c r="C652" s="99"/>
      <c r="D652" s="100"/>
      <c r="E652" s="1497"/>
      <c r="F652" s="101"/>
      <c r="J652" s="96"/>
      <c r="K652" s="96"/>
      <c r="L652" s="96"/>
      <c r="M652" s="96"/>
    </row>
    <row r="653" spans="1:13" s="95" customFormat="1">
      <c r="A653" s="97"/>
      <c r="B653" s="98"/>
      <c r="C653" s="99"/>
      <c r="D653" s="100"/>
      <c r="E653" s="1497"/>
      <c r="F653" s="101"/>
      <c r="J653" s="96"/>
      <c r="K653" s="96"/>
      <c r="L653" s="96"/>
      <c r="M653" s="96"/>
    </row>
    <row r="654" spans="1:13" s="95" customFormat="1">
      <c r="A654" s="97"/>
      <c r="B654" s="98"/>
      <c r="C654" s="99"/>
      <c r="D654" s="100"/>
      <c r="E654" s="1497"/>
      <c r="F654" s="101"/>
      <c r="J654" s="96"/>
      <c r="K654" s="96"/>
      <c r="L654" s="96"/>
      <c r="M654" s="96"/>
    </row>
    <row r="655" spans="1:13" s="95" customFormat="1">
      <c r="A655" s="97"/>
      <c r="B655" s="98"/>
      <c r="C655" s="99"/>
      <c r="D655" s="100"/>
      <c r="E655" s="1497"/>
      <c r="F655" s="101"/>
      <c r="J655" s="96"/>
      <c r="K655" s="96"/>
      <c r="L655" s="96"/>
      <c r="M655" s="96"/>
    </row>
    <row r="656" spans="1:13" s="95" customFormat="1">
      <c r="A656" s="97"/>
      <c r="B656" s="98"/>
      <c r="C656" s="99"/>
      <c r="D656" s="100"/>
      <c r="E656" s="1497"/>
      <c r="F656" s="101"/>
      <c r="J656" s="96"/>
      <c r="K656" s="96"/>
      <c r="L656" s="96"/>
      <c r="M656" s="96"/>
    </row>
    <row r="657" spans="1:13" s="95" customFormat="1">
      <c r="A657" s="97"/>
      <c r="B657" s="98"/>
      <c r="C657" s="99"/>
      <c r="D657" s="100"/>
      <c r="E657" s="1497"/>
      <c r="F657" s="101"/>
      <c r="J657" s="96"/>
      <c r="K657" s="96"/>
      <c r="L657" s="96"/>
      <c r="M657" s="96"/>
    </row>
    <row r="658" spans="1:13" s="95" customFormat="1">
      <c r="A658" s="97"/>
      <c r="B658" s="98"/>
      <c r="C658" s="99"/>
      <c r="D658" s="100"/>
      <c r="E658" s="1497"/>
      <c r="F658" s="101"/>
      <c r="J658" s="96"/>
      <c r="K658" s="96"/>
      <c r="L658" s="96"/>
      <c r="M658" s="96"/>
    </row>
    <row r="659" spans="1:13" s="95" customFormat="1">
      <c r="A659" s="97"/>
      <c r="B659" s="98"/>
      <c r="C659" s="99"/>
      <c r="D659" s="100"/>
      <c r="E659" s="1497"/>
      <c r="F659" s="101"/>
      <c r="J659" s="96"/>
      <c r="K659" s="96"/>
      <c r="L659" s="96"/>
      <c r="M659" s="96"/>
    </row>
    <row r="660" spans="1:13" s="95" customFormat="1">
      <c r="A660" s="97"/>
      <c r="B660" s="98"/>
      <c r="C660" s="99"/>
      <c r="D660" s="100"/>
      <c r="E660" s="1497"/>
      <c r="F660" s="101"/>
      <c r="J660" s="96"/>
      <c r="K660" s="96"/>
      <c r="L660" s="96"/>
      <c r="M660" s="96"/>
    </row>
    <row r="661" spans="1:13" s="95" customFormat="1">
      <c r="A661" s="97"/>
      <c r="B661" s="98"/>
      <c r="C661" s="99"/>
      <c r="D661" s="100"/>
      <c r="E661" s="1497"/>
      <c r="F661" s="101"/>
      <c r="J661" s="96"/>
      <c r="K661" s="96"/>
      <c r="L661" s="96"/>
      <c r="M661" s="96"/>
    </row>
    <row r="662" spans="1:13" s="95" customFormat="1">
      <c r="A662" s="97"/>
      <c r="B662" s="98"/>
      <c r="C662" s="99"/>
      <c r="D662" s="100"/>
      <c r="E662" s="1497"/>
      <c r="F662" s="101"/>
      <c r="J662" s="96"/>
      <c r="K662" s="96"/>
      <c r="L662" s="96"/>
      <c r="M662" s="96"/>
    </row>
    <row r="663" spans="1:13" s="95" customFormat="1">
      <c r="A663" s="97"/>
      <c r="B663" s="98"/>
      <c r="C663" s="99"/>
      <c r="D663" s="100"/>
      <c r="E663" s="1497"/>
      <c r="F663" s="101"/>
      <c r="J663" s="96"/>
      <c r="K663" s="96"/>
      <c r="L663" s="96"/>
      <c r="M663" s="96"/>
    </row>
    <row r="664" spans="1:13" s="95" customFormat="1">
      <c r="A664" s="97"/>
      <c r="B664" s="98"/>
      <c r="C664" s="99"/>
      <c r="D664" s="100"/>
      <c r="E664" s="1497"/>
      <c r="F664" s="101"/>
      <c r="J664" s="96"/>
      <c r="K664" s="96"/>
      <c r="L664" s="96"/>
      <c r="M664" s="96"/>
    </row>
    <row r="665" spans="1:13" s="95" customFormat="1">
      <c r="A665" s="97"/>
      <c r="B665" s="98"/>
      <c r="C665" s="99"/>
      <c r="D665" s="100"/>
      <c r="E665" s="1497"/>
      <c r="F665" s="101"/>
      <c r="J665" s="96"/>
      <c r="K665" s="96"/>
      <c r="L665" s="96"/>
      <c r="M665" s="96"/>
    </row>
    <row r="666" spans="1:13" s="95" customFormat="1">
      <c r="A666" s="97"/>
      <c r="B666" s="98"/>
      <c r="C666" s="99"/>
      <c r="D666" s="100"/>
      <c r="E666" s="1497"/>
      <c r="F666" s="101"/>
      <c r="J666" s="96"/>
      <c r="K666" s="96"/>
      <c r="L666" s="96"/>
      <c r="M666" s="96"/>
    </row>
    <row r="667" spans="1:13" s="95" customFormat="1">
      <c r="A667" s="97"/>
      <c r="B667" s="98"/>
      <c r="C667" s="99"/>
      <c r="D667" s="100"/>
      <c r="E667" s="1497"/>
      <c r="F667" s="101"/>
      <c r="J667" s="96"/>
      <c r="K667" s="96"/>
      <c r="L667" s="96"/>
      <c r="M667" s="96"/>
    </row>
    <row r="668" spans="1:13" s="95" customFormat="1">
      <c r="A668" s="97"/>
      <c r="B668" s="98"/>
      <c r="C668" s="99"/>
      <c r="D668" s="100"/>
      <c r="E668" s="1497"/>
      <c r="F668" s="101"/>
      <c r="J668" s="96"/>
      <c r="K668" s="96"/>
      <c r="L668" s="96"/>
      <c r="M668" s="96"/>
    </row>
    <row r="669" spans="1:13" s="95" customFormat="1">
      <c r="A669" s="97"/>
      <c r="B669" s="98"/>
      <c r="C669" s="99"/>
      <c r="D669" s="100"/>
      <c r="E669" s="1497"/>
      <c r="F669" s="101"/>
      <c r="J669" s="96"/>
      <c r="K669" s="96"/>
      <c r="L669" s="96"/>
      <c r="M669" s="96"/>
    </row>
    <row r="670" spans="1:13" s="95" customFormat="1">
      <c r="A670" s="97"/>
      <c r="B670" s="98"/>
      <c r="C670" s="99"/>
      <c r="D670" s="100"/>
      <c r="E670" s="1497"/>
      <c r="F670" s="101"/>
      <c r="J670" s="96"/>
      <c r="K670" s="96"/>
      <c r="L670" s="96"/>
      <c r="M670" s="96"/>
    </row>
    <row r="671" spans="1:13" s="95" customFormat="1">
      <c r="A671" s="97"/>
      <c r="B671" s="98"/>
      <c r="C671" s="99"/>
      <c r="D671" s="100"/>
      <c r="E671" s="1497"/>
      <c r="F671" s="101"/>
      <c r="J671" s="96"/>
      <c r="K671" s="96"/>
      <c r="L671" s="96"/>
      <c r="M671" s="96"/>
    </row>
    <row r="672" spans="1:13" s="95" customFormat="1">
      <c r="A672" s="97"/>
      <c r="B672" s="98"/>
      <c r="C672" s="99"/>
      <c r="D672" s="100"/>
      <c r="E672" s="1497"/>
      <c r="F672" s="101"/>
      <c r="J672" s="96"/>
      <c r="K672" s="96"/>
      <c r="L672" s="96"/>
      <c r="M672" s="96"/>
    </row>
    <row r="673" spans="1:13" s="95" customFormat="1">
      <c r="A673" s="97"/>
      <c r="B673" s="98"/>
      <c r="C673" s="99"/>
      <c r="D673" s="100"/>
      <c r="E673" s="1497"/>
      <c r="F673" s="101"/>
      <c r="J673" s="96"/>
      <c r="K673" s="96"/>
      <c r="L673" s="96"/>
      <c r="M673" s="96"/>
    </row>
    <row r="674" spans="1:13" s="95" customFormat="1">
      <c r="A674" s="97"/>
      <c r="B674" s="98"/>
      <c r="C674" s="99"/>
      <c r="D674" s="100"/>
      <c r="E674" s="1497"/>
      <c r="F674" s="101"/>
      <c r="J674" s="96"/>
      <c r="K674" s="96"/>
      <c r="L674" s="96"/>
      <c r="M674" s="96"/>
    </row>
    <row r="675" spans="1:13" s="95" customFormat="1">
      <c r="A675" s="97"/>
      <c r="B675" s="98"/>
      <c r="C675" s="99"/>
      <c r="D675" s="100"/>
      <c r="E675" s="1497"/>
      <c r="F675" s="101"/>
      <c r="J675" s="96"/>
      <c r="K675" s="96"/>
      <c r="L675" s="96"/>
      <c r="M675" s="96"/>
    </row>
    <row r="676" spans="1:13" s="95" customFormat="1">
      <c r="A676" s="97"/>
      <c r="B676" s="98"/>
      <c r="C676" s="99"/>
      <c r="D676" s="100"/>
      <c r="E676" s="1497"/>
      <c r="F676" s="101"/>
      <c r="J676" s="96"/>
      <c r="K676" s="96"/>
      <c r="L676" s="96"/>
      <c r="M676" s="96"/>
    </row>
    <row r="677" spans="1:13" s="95" customFormat="1">
      <c r="A677" s="97"/>
      <c r="B677" s="98"/>
      <c r="C677" s="99"/>
      <c r="D677" s="100"/>
      <c r="E677" s="1497"/>
      <c r="F677" s="101"/>
      <c r="J677" s="96"/>
      <c r="K677" s="96"/>
      <c r="L677" s="96"/>
      <c r="M677" s="96"/>
    </row>
    <row r="678" spans="1:13" s="95" customFormat="1">
      <c r="A678" s="97"/>
      <c r="B678" s="98"/>
      <c r="C678" s="99"/>
      <c r="D678" s="100"/>
      <c r="E678" s="1497"/>
      <c r="F678" s="101"/>
      <c r="J678" s="96"/>
      <c r="K678" s="96"/>
      <c r="L678" s="96"/>
      <c r="M678" s="96"/>
    </row>
    <row r="679" spans="1:13" s="95" customFormat="1">
      <c r="A679" s="97"/>
      <c r="B679" s="98"/>
      <c r="C679" s="99"/>
      <c r="D679" s="100"/>
      <c r="E679" s="1497"/>
      <c r="F679" s="101"/>
      <c r="J679" s="96"/>
      <c r="K679" s="96"/>
      <c r="L679" s="96"/>
      <c r="M679" s="96"/>
    </row>
    <row r="680" spans="1:13" s="95" customFormat="1">
      <c r="A680" s="97"/>
      <c r="B680" s="98"/>
      <c r="C680" s="99"/>
      <c r="D680" s="100"/>
      <c r="E680" s="1497"/>
      <c r="F680" s="101"/>
      <c r="J680" s="96"/>
      <c r="K680" s="96"/>
      <c r="L680" s="96"/>
      <c r="M680" s="96"/>
    </row>
    <row r="681" spans="1:13" s="95" customFormat="1">
      <c r="A681" s="97"/>
      <c r="B681" s="98"/>
      <c r="C681" s="99"/>
      <c r="D681" s="100"/>
      <c r="E681" s="1497"/>
      <c r="F681" s="101"/>
      <c r="J681" s="96"/>
      <c r="K681" s="96"/>
      <c r="L681" s="96"/>
      <c r="M681" s="96"/>
    </row>
    <row r="682" spans="1:13" s="95" customFormat="1">
      <c r="A682" s="97"/>
      <c r="B682" s="98"/>
      <c r="C682" s="99"/>
      <c r="D682" s="100"/>
      <c r="E682" s="1497"/>
      <c r="F682" s="101"/>
      <c r="J682" s="96"/>
      <c r="K682" s="96"/>
      <c r="L682" s="96"/>
      <c r="M682" s="96"/>
    </row>
    <row r="683" spans="1:13" s="95" customFormat="1">
      <c r="A683" s="97"/>
      <c r="B683" s="98"/>
      <c r="C683" s="99"/>
      <c r="D683" s="100"/>
      <c r="E683" s="1497"/>
      <c r="F683" s="101"/>
      <c r="J683" s="96"/>
      <c r="K683" s="96"/>
      <c r="L683" s="96"/>
      <c r="M683" s="96"/>
    </row>
    <row r="684" spans="1:13" s="95" customFormat="1">
      <c r="A684" s="97"/>
      <c r="B684" s="98"/>
      <c r="C684" s="99"/>
      <c r="D684" s="100"/>
      <c r="E684" s="1497"/>
      <c r="F684" s="101"/>
      <c r="J684" s="96"/>
      <c r="K684" s="96"/>
      <c r="L684" s="96"/>
      <c r="M684" s="96"/>
    </row>
    <row r="685" spans="1:13" s="95" customFormat="1">
      <c r="A685" s="97"/>
      <c r="B685" s="98"/>
      <c r="C685" s="99"/>
      <c r="D685" s="100"/>
      <c r="E685" s="1497"/>
      <c r="F685" s="101"/>
      <c r="J685" s="96"/>
      <c r="K685" s="96"/>
      <c r="L685" s="96"/>
      <c r="M685" s="96"/>
    </row>
    <row r="686" spans="1:13" s="95" customFormat="1">
      <c r="A686" s="97"/>
      <c r="B686" s="98"/>
      <c r="C686" s="99"/>
      <c r="D686" s="100"/>
      <c r="E686" s="1497"/>
      <c r="F686" s="101"/>
      <c r="J686" s="96"/>
      <c r="K686" s="96"/>
      <c r="L686" s="96"/>
      <c r="M686" s="96"/>
    </row>
    <row r="687" spans="1:13" s="95" customFormat="1">
      <c r="A687" s="97"/>
      <c r="B687" s="98"/>
      <c r="C687" s="99"/>
      <c r="D687" s="100"/>
      <c r="E687" s="1497"/>
      <c r="F687" s="101"/>
      <c r="J687" s="96"/>
      <c r="K687" s="96"/>
      <c r="L687" s="96"/>
      <c r="M687" s="96"/>
    </row>
    <row r="688" spans="1:13" s="95" customFormat="1">
      <c r="A688" s="97"/>
      <c r="B688" s="98"/>
      <c r="C688" s="99"/>
      <c r="D688" s="100"/>
      <c r="E688" s="1497"/>
      <c r="F688" s="101"/>
      <c r="J688" s="96"/>
      <c r="K688" s="96"/>
      <c r="L688" s="96"/>
      <c r="M688" s="96"/>
    </row>
    <row r="689" spans="1:13" s="95" customFormat="1">
      <c r="A689" s="97"/>
      <c r="B689" s="98"/>
      <c r="C689" s="99"/>
      <c r="D689" s="100"/>
      <c r="E689" s="1497"/>
      <c r="F689" s="101"/>
      <c r="J689" s="96"/>
      <c r="K689" s="96"/>
      <c r="L689" s="96"/>
      <c r="M689" s="96"/>
    </row>
    <row r="690" spans="1:13" s="95" customFormat="1">
      <c r="A690" s="97"/>
      <c r="B690" s="98"/>
      <c r="C690" s="99"/>
      <c r="D690" s="100"/>
      <c r="E690" s="1497"/>
      <c r="F690" s="101"/>
      <c r="J690" s="96"/>
      <c r="K690" s="96"/>
      <c r="L690" s="96"/>
      <c r="M690" s="96"/>
    </row>
    <row r="691" spans="1:13" s="95" customFormat="1">
      <c r="A691" s="97"/>
      <c r="B691" s="98"/>
      <c r="C691" s="99"/>
      <c r="D691" s="100"/>
      <c r="E691" s="1497"/>
      <c r="F691" s="101"/>
      <c r="J691" s="96"/>
      <c r="K691" s="96"/>
      <c r="L691" s="96"/>
      <c r="M691" s="96"/>
    </row>
    <row r="692" spans="1:13" s="95" customFormat="1">
      <c r="A692" s="97"/>
      <c r="B692" s="98"/>
      <c r="C692" s="99"/>
      <c r="D692" s="100"/>
      <c r="E692" s="1497"/>
      <c r="F692" s="101"/>
      <c r="J692" s="96"/>
      <c r="K692" s="96"/>
      <c r="L692" s="96"/>
      <c r="M692" s="96"/>
    </row>
    <row r="693" spans="1:13" s="95" customFormat="1">
      <c r="A693" s="97"/>
      <c r="B693" s="98"/>
      <c r="C693" s="99"/>
      <c r="D693" s="100"/>
      <c r="E693" s="1497"/>
      <c r="F693" s="101"/>
      <c r="J693" s="96"/>
      <c r="K693" s="96"/>
      <c r="L693" s="96"/>
      <c r="M693" s="96"/>
    </row>
    <row r="694" spans="1:13" s="95" customFormat="1">
      <c r="A694" s="97"/>
      <c r="B694" s="98"/>
      <c r="C694" s="99"/>
      <c r="D694" s="100"/>
      <c r="E694" s="1497"/>
      <c r="F694" s="101"/>
      <c r="J694" s="96"/>
      <c r="K694" s="96"/>
      <c r="L694" s="96"/>
      <c r="M694" s="96"/>
    </row>
    <row r="695" spans="1:13" s="95" customFormat="1">
      <c r="A695" s="97"/>
      <c r="B695" s="98"/>
      <c r="C695" s="99"/>
      <c r="D695" s="100"/>
      <c r="E695" s="1497"/>
      <c r="F695" s="101"/>
      <c r="J695" s="96"/>
      <c r="K695" s="96"/>
      <c r="L695" s="96"/>
      <c r="M695" s="96"/>
    </row>
    <row r="696" spans="1:13" s="95" customFormat="1">
      <c r="A696" s="97"/>
      <c r="B696" s="98"/>
      <c r="C696" s="99"/>
      <c r="D696" s="100"/>
      <c r="E696" s="1497"/>
      <c r="F696" s="101"/>
      <c r="J696" s="96"/>
      <c r="K696" s="96"/>
      <c r="L696" s="96"/>
      <c r="M696" s="96"/>
    </row>
    <row r="697" spans="1:13" s="95" customFormat="1">
      <c r="A697" s="97"/>
      <c r="B697" s="98"/>
      <c r="C697" s="99"/>
      <c r="D697" s="100"/>
      <c r="E697" s="1497"/>
      <c r="F697" s="101"/>
      <c r="J697" s="96"/>
      <c r="K697" s="96"/>
      <c r="L697" s="96"/>
      <c r="M697" s="96"/>
    </row>
    <row r="698" spans="1:13" s="95" customFormat="1">
      <c r="A698" s="97"/>
      <c r="B698" s="98"/>
      <c r="C698" s="99"/>
      <c r="D698" s="100"/>
      <c r="E698" s="1497"/>
      <c r="F698" s="101"/>
      <c r="J698" s="96"/>
      <c r="K698" s="96"/>
      <c r="L698" s="96"/>
      <c r="M698" s="96"/>
    </row>
    <row r="699" spans="1:13" s="95" customFormat="1">
      <c r="A699" s="97"/>
      <c r="B699" s="98"/>
      <c r="C699" s="99"/>
      <c r="D699" s="100"/>
      <c r="E699" s="1497"/>
      <c r="F699" s="101"/>
      <c r="J699" s="96"/>
      <c r="K699" s="96"/>
      <c r="L699" s="96"/>
      <c r="M699" s="96"/>
    </row>
    <row r="700" spans="1:13" s="95" customFormat="1">
      <c r="A700" s="97"/>
      <c r="B700" s="98"/>
      <c r="C700" s="99"/>
      <c r="D700" s="100"/>
      <c r="E700" s="1497"/>
      <c r="F700" s="101"/>
      <c r="J700" s="96"/>
      <c r="K700" s="96"/>
      <c r="L700" s="96"/>
      <c r="M700" s="96"/>
    </row>
    <row r="701" spans="1:13" s="95" customFormat="1">
      <c r="A701" s="97"/>
      <c r="B701" s="98"/>
      <c r="C701" s="99"/>
      <c r="D701" s="100"/>
      <c r="E701" s="1497"/>
      <c r="F701" s="101"/>
      <c r="J701" s="96"/>
      <c r="K701" s="96"/>
      <c r="L701" s="96"/>
      <c r="M701" s="96"/>
    </row>
    <row r="702" spans="1:13" s="95" customFormat="1">
      <c r="A702" s="97"/>
      <c r="B702" s="98"/>
      <c r="C702" s="99"/>
      <c r="D702" s="100"/>
      <c r="E702" s="1497"/>
      <c r="F702" s="101"/>
      <c r="J702" s="96"/>
      <c r="K702" s="96"/>
      <c r="L702" s="96"/>
      <c r="M702" s="96"/>
    </row>
    <row r="703" spans="1:13" s="95" customFormat="1">
      <c r="A703" s="97"/>
      <c r="B703" s="98"/>
      <c r="C703" s="99"/>
      <c r="D703" s="100"/>
      <c r="E703" s="1497"/>
      <c r="F703" s="101"/>
      <c r="J703" s="96"/>
      <c r="K703" s="96"/>
      <c r="L703" s="96"/>
      <c r="M703" s="96"/>
    </row>
    <row r="704" spans="1:13" s="95" customFormat="1">
      <c r="A704" s="97"/>
      <c r="B704" s="98"/>
      <c r="C704" s="99"/>
      <c r="D704" s="100"/>
      <c r="E704" s="1497"/>
      <c r="F704" s="101"/>
      <c r="J704" s="96"/>
      <c r="K704" s="96"/>
      <c r="L704" s="96"/>
      <c r="M704" s="96"/>
    </row>
    <row r="705" spans="1:13" s="95" customFormat="1">
      <c r="A705" s="97"/>
      <c r="B705" s="98"/>
      <c r="C705" s="99"/>
      <c r="D705" s="100"/>
      <c r="E705" s="1497"/>
      <c r="F705" s="101"/>
      <c r="J705" s="96"/>
      <c r="K705" s="96"/>
      <c r="L705" s="96"/>
      <c r="M705" s="96"/>
    </row>
    <row r="706" spans="1:13" s="95" customFormat="1">
      <c r="A706" s="97"/>
      <c r="B706" s="98"/>
      <c r="C706" s="99"/>
      <c r="D706" s="100"/>
      <c r="E706" s="1497"/>
      <c r="F706" s="101"/>
      <c r="J706" s="96"/>
      <c r="K706" s="96"/>
      <c r="L706" s="96"/>
      <c r="M706" s="96"/>
    </row>
    <row r="707" spans="1:13" s="95" customFormat="1">
      <c r="A707" s="97"/>
      <c r="B707" s="98"/>
      <c r="C707" s="99"/>
      <c r="D707" s="100"/>
      <c r="E707" s="1497"/>
      <c r="F707" s="101"/>
      <c r="J707" s="96"/>
      <c r="K707" s="96"/>
      <c r="L707" s="96"/>
      <c r="M707" s="96"/>
    </row>
    <row r="708" spans="1:13" s="95" customFormat="1">
      <c r="A708" s="97"/>
      <c r="B708" s="98"/>
      <c r="C708" s="99"/>
      <c r="D708" s="100"/>
      <c r="E708" s="1497"/>
      <c r="F708" s="101"/>
      <c r="J708" s="96"/>
      <c r="K708" s="96"/>
      <c r="L708" s="96"/>
      <c r="M708" s="96"/>
    </row>
    <row r="709" spans="1:13" s="95" customFormat="1">
      <c r="A709" s="97"/>
      <c r="B709" s="98"/>
      <c r="C709" s="99"/>
      <c r="D709" s="100"/>
      <c r="E709" s="1497"/>
      <c r="F709" s="101"/>
      <c r="J709" s="96"/>
      <c r="K709" s="96"/>
      <c r="L709" s="96"/>
      <c r="M709" s="96"/>
    </row>
    <row r="710" spans="1:13" s="95" customFormat="1">
      <c r="A710" s="97"/>
      <c r="B710" s="98"/>
      <c r="C710" s="99"/>
      <c r="D710" s="100"/>
      <c r="E710" s="1497"/>
      <c r="F710" s="101"/>
      <c r="J710" s="96"/>
      <c r="K710" s="96"/>
      <c r="L710" s="96"/>
      <c r="M710" s="96"/>
    </row>
    <row r="711" spans="1:13" s="95" customFormat="1">
      <c r="A711" s="97"/>
      <c r="B711" s="98"/>
      <c r="C711" s="99"/>
      <c r="D711" s="100"/>
      <c r="E711" s="1497"/>
      <c r="F711" s="101"/>
      <c r="J711" s="96"/>
      <c r="K711" s="96"/>
      <c r="L711" s="96"/>
      <c r="M711" s="96"/>
    </row>
    <row r="712" spans="1:13" s="95" customFormat="1">
      <c r="A712" s="97"/>
      <c r="B712" s="98"/>
      <c r="C712" s="99"/>
      <c r="D712" s="100"/>
      <c r="E712" s="1497"/>
      <c r="F712" s="101"/>
      <c r="J712" s="96"/>
      <c r="K712" s="96"/>
      <c r="L712" s="96"/>
      <c r="M712" s="96"/>
    </row>
    <row r="713" spans="1:13" s="95" customFormat="1">
      <c r="A713" s="97"/>
      <c r="B713" s="98"/>
      <c r="C713" s="99"/>
      <c r="D713" s="100"/>
      <c r="E713" s="1497"/>
      <c r="F713" s="101"/>
      <c r="J713" s="96"/>
      <c r="K713" s="96"/>
      <c r="L713" s="96"/>
      <c r="M713" s="96"/>
    </row>
    <row r="714" spans="1:13" s="95" customFormat="1">
      <c r="A714" s="97"/>
      <c r="B714" s="98"/>
      <c r="C714" s="99"/>
      <c r="D714" s="100"/>
      <c r="E714" s="1497"/>
      <c r="F714" s="101"/>
      <c r="J714" s="96"/>
      <c r="K714" s="96"/>
      <c r="L714" s="96"/>
      <c r="M714" s="96"/>
    </row>
    <row r="715" spans="1:13" s="95" customFormat="1">
      <c r="A715" s="97"/>
      <c r="B715" s="98"/>
      <c r="C715" s="99"/>
      <c r="D715" s="100"/>
      <c r="E715" s="1497"/>
      <c r="F715" s="101"/>
      <c r="J715" s="96"/>
      <c r="K715" s="96"/>
      <c r="L715" s="96"/>
      <c r="M715" s="96"/>
    </row>
    <row r="716" spans="1:13" s="95" customFormat="1">
      <c r="A716" s="97"/>
      <c r="B716" s="98"/>
      <c r="C716" s="99"/>
      <c r="D716" s="100"/>
      <c r="E716" s="1497"/>
      <c r="F716" s="101"/>
      <c r="J716" s="96"/>
      <c r="K716" s="96"/>
      <c r="L716" s="96"/>
      <c r="M716" s="96"/>
    </row>
    <row r="717" spans="1:13" s="95" customFormat="1">
      <c r="A717" s="97"/>
      <c r="B717" s="98"/>
      <c r="C717" s="99"/>
      <c r="D717" s="100"/>
      <c r="E717" s="1497"/>
      <c r="F717" s="101"/>
      <c r="J717" s="96"/>
      <c r="K717" s="96"/>
      <c r="L717" s="96"/>
      <c r="M717" s="96"/>
    </row>
    <row r="718" spans="1:13" s="95" customFormat="1">
      <c r="A718" s="97"/>
      <c r="B718" s="98"/>
      <c r="C718" s="99"/>
      <c r="D718" s="100"/>
      <c r="E718" s="1497"/>
      <c r="F718" s="101"/>
      <c r="J718" s="96"/>
      <c r="K718" s="96"/>
      <c r="L718" s="96"/>
      <c r="M718" s="96"/>
    </row>
    <row r="719" spans="1:13" s="95" customFormat="1">
      <c r="A719" s="97"/>
      <c r="B719" s="98"/>
      <c r="C719" s="99"/>
      <c r="D719" s="100"/>
      <c r="E719" s="1497"/>
      <c r="F719" s="101"/>
      <c r="J719" s="96"/>
      <c r="K719" s="96"/>
      <c r="L719" s="96"/>
      <c r="M719" s="96"/>
    </row>
    <row r="720" spans="1:13" s="95" customFormat="1">
      <c r="A720" s="97"/>
      <c r="B720" s="98"/>
      <c r="C720" s="99"/>
      <c r="D720" s="100"/>
      <c r="E720" s="1497"/>
      <c r="F720" s="101"/>
      <c r="J720" s="96"/>
      <c r="K720" s="96"/>
      <c r="L720" s="96"/>
      <c r="M720" s="96"/>
    </row>
    <row r="721" spans="1:13" s="95" customFormat="1">
      <c r="A721" s="97"/>
      <c r="B721" s="98"/>
      <c r="C721" s="99"/>
      <c r="D721" s="100"/>
      <c r="E721" s="1497"/>
      <c r="F721" s="101"/>
      <c r="J721" s="96"/>
      <c r="K721" s="96"/>
      <c r="L721" s="96"/>
      <c r="M721" s="96"/>
    </row>
    <row r="722" spans="1:13" s="95" customFormat="1">
      <c r="A722" s="97"/>
      <c r="B722" s="98"/>
      <c r="C722" s="99"/>
      <c r="D722" s="100"/>
      <c r="E722" s="1497"/>
      <c r="F722" s="101"/>
      <c r="J722" s="96"/>
      <c r="K722" s="96"/>
      <c r="L722" s="96"/>
      <c r="M722" s="96"/>
    </row>
    <row r="723" spans="1:13" s="95" customFormat="1">
      <c r="A723" s="97"/>
      <c r="B723" s="98"/>
      <c r="C723" s="99"/>
      <c r="D723" s="100"/>
      <c r="E723" s="1497"/>
      <c r="F723" s="101"/>
      <c r="J723" s="96"/>
      <c r="K723" s="96"/>
      <c r="L723" s="96"/>
      <c r="M723" s="96"/>
    </row>
    <row r="724" spans="1:13" s="95" customFormat="1">
      <c r="A724" s="97"/>
      <c r="B724" s="98"/>
      <c r="C724" s="99"/>
      <c r="D724" s="100"/>
      <c r="E724" s="1497"/>
      <c r="F724" s="101"/>
      <c r="J724" s="96"/>
      <c r="K724" s="96"/>
      <c r="L724" s="96"/>
      <c r="M724" s="96"/>
    </row>
    <row r="725" spans="1:13" s="95" customFormat="1">
      <c r="A725" s="97"/>
      <c r="B725" s="98"/>
      <c r="C725" s="99"/>
      <c r="D725" s="100"/>
      <c r="E725" s="1497"/>
      <c r="F725" s="101"/>
      <c r="J725" s="96"/>
      <c r="K725" s="96"/>
      <c r="L725" s="96"/>
      <c r="M725" s="96"/>
    </row>
    <row r="726" spans="1:13" s="95" customFormat="1">
      <c r="A726" s="97"/>
      <c r="B726" s="98"/>
      <c r="C726" s="99"/>
      <c r="D726" s="100"/>
      <c r="E726" s="1497"/>
      <c r="F726" s="101"/>
      <c r="J726" s="96"/>
      <c r="K726" s="96"/>
      <c r="L726" s="96"/>
      <c r="M726" s="96"/>
    </row>
    <row r="727" spans="1:13" s="95" customFormat="1">
      <c r="A727" s="97"/>
      <c r="B727" s="98"/>
      <c r="C727" s="99"/>
      <c r="D727" s="100"/>
      <c r="E727" s="1497"/>
      <c r="F727" s="101"/>
      <c r="J727" s="96"/>
      <c r="K727" s="96"/>
      <c r="L727" s="96"/>
      <c r="M727" s="96"/>
    </row>
    <row r="728" spans="1:13" s="95" customFormat="1">
      <c r="A728" s="97"/>
      <c r="B728" s="98"/>
      <c r="C728" s="99"/>
      <c r="D728" s="100"/>
      <c r="E728" s="1497"/>
      <c r="F728" s="101"/>
      <c r="J728" s="96"/>
      <c r="K728" s="96"/>
      <c r="L728" s="96"/>
      <c r="M728" s="96"/>
    </row>
    <row r="729" spans="1:13" s="95" customFormat="1">
      <c r="A729" s="97"/>
      <c r="B729" s="98"/>
      <c r="C729" s="99"/>
      <c r="D729" s="100"/>
      <c r="E729" s="1497"/>
      <c r="F729" s="101"/>
      <c r="J729" s="96"/>
      <c r="K729" s="96"/>
      <c r="L729" s="96"/>
      <c r="M729" s="96"/>
    </row>
    <row r="730" spans="1:13" s="95" customFormat="1">
      <c r="A730" s="97"/>
      <c r="B730" s="98"/>
      <c r="C730" s="99"/>
      <c r="D730" s="100"/>
      <c r="E730" s="1497"/>
      <c r="F730" s="101"/>
      <c r="J730" s="96"/>
      <c r="K730" s="96"/>
      <c r="L730" s="96"/>
      <c r="M730" s="96"/>
    </row>
    <row r="731" spans="1:13" s="95" customFormat="1">
      <c r="A731" s="97"/>
      <c r="B731" s="98"/>
      <c r="C731" s="99"/>
      <c r="D731" s="100"/>
      <c r="E731" s="1497"/>
      <c r="F731" s="101"/>
      <c r="J731" s="96"/>
      <c r="K731" s="96"/>
      <c r="L731" s="96"/>
      <c r="M731" s="96"/>
    </row>
    <row r="732" spans="1:13" s="95" customFormat="1">
      <c r="A732" s="97"/>
      <c r="B732" s="98"/>
      <c r="C732" s="99"/>
      <c r="D732" s="100"/>
      <c r="E732" s="1497"/>
      <c r="F732" s="101"/>
      <c r="J732" s="96"/>
      <c r="K732" s="96"/>
      <c r="L732" s="96"/>
      <c r="M732" s="96"/>
    </row>
    <row r="733" spans="1:13" s="95" customFormat="1">
      <c r="A733" s="97"/>
      <c r="B733" s="98"/>
      <c r="C733" s="99"/>
      <c r="D733" s="100"/>
      <c r="E733" s="1497"/>
      <c r="F733" s="101"/>
      <c r="J733" s="96"/>
      <c r="K733" s="96"/>
      <c r="L733" s="96"/>
      <c r="M733" s="96"/>
    </row>
    <row r="734" spans="1:13" s="95" customFormat="1">
      <c r="A734" s="97"/>
      <c r="B734" s="98"/>
      <c r="C734" s="99"/>
      <c r="D734" s="100"/>
      <c r="E734" s="1497"/>
      <c r="F734" s="101"/>
      <c r="J734" s="96"/>
      <c r="K734" s="96"/>
      <c r="L734" s="96"/>
      <c r="M734" s="96"/>
    </row>
    <row r="735" spans="1:13" s="95" customFormat="1">
      <c r="A735" s="97"/>
      <c r="B735" s="98"/>
      <c r="C735" s="99"/>
      <c r="D735" s="100"/>
      <c r="E735" s="1497"/>
      <c r="F735" s="101"/>
      <c r="J735" s="96"/>
      <c r="K735" s="96"/>
      <c r="L735" s="96"/>
      <c r="M735" s="96"/>
    </row>
    <row r="736" spans="1:13" s="95" customFormat="1">
      <c r="A736" s="97"/>
      <c r="B736" s="98"/>
      <c r="C736" s="99"/>
      <c r="D736" s="100"/>
      <c r="E736" s="1497"/>
      <c r="F736" s="101"/>
      <c r="J736" s="96"/>
      <c r="K736" s="96"/>
      <c r="L736" s="96"/>
      <c r="M736" s="96"/>
    </row>
    <row r="737" spans="1:13" s="95" customFormat="1">
      <c r="A737" s="97"/>
      <c r="B737" s="98"/>
      <c r="C737" s="99"/>
      <c r="D737" s="100"/>
      <c r="E737" s="1497"/>
      <c r="F737" s="101"/>
      <c r="J737" s="96"/>
      <c r="K737" s="96"/>
      <c r="L737" s="96"/>
      <c r="M737" s="96"/>
    </row>
    <row r="738" spans="1:13" s="95" customFormat="1">
      <c r="A738" s="97"/>
      <c r="B738" s="98"/>
      <c r="C738" s="99"/>
      <c r="D738" s="100"/>
      <c r="E738" s="1497"/>
      <c r="F738" s="101"/>
      <c r="J738" s="96"/>
      <c r="K738" s="96"/>
      <c r="L738" s="96"/>
      <c r="M738" s="96"/>
    </row>
    <row r="739" spans="1:13" s="95" customFormat="1">
      <c r="A739" s="97"/>
      <c r="B739" s="98"/>
      <c r="C739" s="99"/>
      <c r="D739" s="100"/>
      <c r="E739" s="1497"/>
      <c r="F739" s="101"/>
      <c r="J739" s="96"/>
      <c r="K739" s="96"/>
      <c r="L739" s="96"/>
      <c r="M739" s="96"/>
    </row>
    <row r="740" spans="1:13" s="95" customFormat="1">
      <c r="A740" s="97"/>
      <c r="B740" s="98"/>
      <c r="C740" s="99"/>
      <c r="D740" s="100"/>
      <c r="E740" s="1497"/>
      <c r="F740" s="101"/>
      <c r="J740" s="96"/>
      <c r="K740" s="96"/>
      <c r="L740" s="96"/>
      <c r="M740" s="96"/>
    </row>
    <row r="741" spans="1:13" s="95" customFormat="1">
      <c r="A741" s="97"/>
      <c r="B741" s="98"/>
      <c r="C741" s="99"/>
      <c r="D741" s="100"/>
      <c r="E741" s="1497"/>
      <c r="F741" s="101"/>
      <c r="J741" s="96"/>
      <c r="K741" s="96"/>
      <c r="L741" s="96"/>
      <c r="M741" s="96"/>
    </row>
    <row r="742" spans="1:13" s="95" customFormat="1">
      <c r="A742" s="97"/>
      <c r="B742" s="98"/>
      <c r="C742" s="99"/>
      <c r="D742" s="100"/>
      <c r="E742" s="1497"/>
      <c r="F742" s="101"/>
      <c r="J742" s="96"/>
      <c r="K742" s="96"/>
      <c r="L742" s="96"/>
      <c r="M742" s="96"/>
    </row>
    <row r="743" spans="1:13" s="95" customFormat="1">
      <c r="A743" s="97"/>
      <c r="B743" s="98"/>
      <c r="C743" s="99"/>
      <c r="D743" s="100"/>
      <c r="E743" s="1497"/>
      <c r="F743" s="101"/>
      <c r="J743" s="96"/>
      <c r="K743" s="96"/>
      <c r="L743" s="96"/>
      <c r="M743" s="96"/>
    </row>
    <row r="744" spans="1:13" s="95" customFormat="1">
      <c r="A744" s="97"/>
      <c r="B744" s="98"/>
      <c r="C744" s="99"/>
      <c r="D744" s="100"/>
      <c r="E744" s="1497"/>
      <c r="F744" s="101"/>
      <c r="J744" s="96"/>
      <c r="K744" s="96"/>
      <c r="L744" s="96"/>
      <c r="M744" s="96"/>
    </row>
    <row r="745" spans="1:13" s="95" customFormat="1">
      <c r="A745" s="97"/>
      <c r="B745" s="98"/>
      <c r="C745" s="99"/>
      <c r="D745" s="100"/>
      <c r="E745" s="1497"/>
      <c r="F745" s="101"/>
      <c r="J745" s="96"/>
      <c r="K745" s="96"/>
      <c r="L745" s="96"/>
      <c r="M745" s="96"/>
    </row>
    <row r="746" spans="1:13" s="95" customFormat="1">
      <c r="A746" s="97"/>
      <c r="B746" s="98"/>
      <c r="C746" s="99"/>
      <c r="D746" s="100"/>
      <c r="E746" s="1497"/>
      <c r="F746" s="101"/>
      <c r="J746" s="96"/>
      <c r="K746" s="96"/>
      <c r="L746" s="96"/>
      <c r="M746" s="96"/>
    </row>
    <row r="747" spans="1:13" s="95" customFormat="1">
      <c r="A747" s="97"/>
      <c r="B747" s="98"/>
      <c r="C747" s="99"/>
      <c r="D747" s="100"/>
      <c r="E747" s="1497"/>
      <c r="F747" s="101"/>
      <c r="J747" s="96"/>
      <c r="K747" s="96"/>
      <c r="L747" s="96"/>
      <c r="M747" s="96"/>
    </row>
    <row r="748" spans="1:13" s="95" customFormat="1">
      <c r="A748" s="97"/>
      <c r="B748" s="98"/>
      <c r="C748" s="99"/>
      <c r="D748" s="100"/>
      <c r="E748" s="1497"/>
      <c r="F748" s="101"/>
      <c r="J748" s="96"/>
      <c r="K748" s="96"/>
      <c r="L748" s="96"/>
      <c r="M748" s="96"/>
    </row>
    <row r="749" spans="1:13" s="95" customFormat="1">
      <c r="A749" s="97"/>
      <c r="B749" s="98"/>
      <c r="C749" s="99"/>
      <c r="D749" s="100"/>
      <c r="E749" s="1497"/>
      <c r="F749" s="101"/>
      <c r="J749" s="96"/>
      <c r="K749" s="96"/>
      <c r="L749" s="96"/>
      <c r="M749" s="96"/>
    </row>
    <row r="750" spans="1:13" s="95" customFormat="1">
      <c r="A750" s="97"/>
      <c r="B750" s="98"/>
      <c r="C750" s="99"/>
      <c r="D750" s="100"/>
      <c r="E750" s="1497"/>
      <c r="F750" s="101"/>
      <c r="J750" s="96"/>
      <c r="K750" s="96"/>
      <c r="L750" s="96"/>
      <c r="M750" s="96"/>
    </row>
    <row r="751" spans="1:13" s="95" customFormat="1">
      <c r="A751" s="97"/>
      <c r="B751" s="98"/>
      <c r="C751" s="99"/>
      <c r="D751" s="100"/>
      <c r="E751" s="1497"/>
      <c r="F751" s="101"/>
      <c r="J751" s="96"/>
      <c r="K751" s="96"/>
      <c r="L751" s="96"/>
      <c r="M751" s="96"/>
    </row>
    <row r="752" spans="1:13" s="95" customFormat="1">
      <c r="A752" s="97"/>
      <c r="B752" s="98"/>
      <c r="C752" s="99"/>
      <c r="D752" s="100"/>
      <c r="E752" s="1497"/>
      <c r="F752" s="101"/>
      <c r="J752" s="96"/>
      <c r="K752" s="96"/>
      <c r="L752" s="96"/>
      <c r="M752" s="96"/>
    </row>
    <row r="753" spans="1:13" s="95" customFormat="1">
      <c r="A753" s="97"/>
      <c r="B753" s="98"/>
      <c r="C753" s="99"/>
      <c r="D753" s="100"/>
      <c r="E753" s="1497"/>
      <c r="F753" s="101"/>
      <c r="J753" s="96"/>
      <c r="K753" s="96"/>
      <c r="L753" s="96"/>
      <c r="M753" s="96"/>
    </row>
    <row r="754" spans="1:13" s="95" customFormat="1">
      <c r="A754" s="97"/>
      <c r="B754" s="98"/>
      <c r="C754" s="99"/>
      <c r="D754" s="100"/>
      <c r="E754" s="1497"/>
      <c r="F754" s="101"/>
      <c r="J754" s="96"/>
      <c r="K754" s="96"/>
      <c r="L754" s="96"/>
      <c r="M754" s="96"/>
    </row>
    <row r="755" spans="1:13" s="95" customFormat="1">
      <c r="A755" s="97"/>
      <c r="B755" s="98"/>
      <c r="C755" s="99"/>
      <c r="D755" s="100"/>
      <c r="E755" s="1497"/>
      <c r="F755" s="101"/>
      <c r="J755" s="96"/>
      <c r="K755" s="96"/>
      <c r="L755" s="96"/>
      <c r="M755" s="96"/>
    </row>
    <row r="756" spans="1:13" s="95" customFormat="1">
      <c r="A756" s="97"/>
      <c r="B756" s="98"/>
      <c r="C756" s="99"/>
      <c r="D756" s="100"/>
      <c r="E756" s="1497"/>
      <c r="F756" s="101"/>
      <c r="J756" s="96"/>
      <c r="K756" s="96"/>
      <c r="L756" s="96"/>
      <c r="M756" s="96"/>
    </row>
    <row r="757" spans="1:13" s="95" customFormat="1">
      <c r="A757" s="97"/>
      <c r="B757" s="98"/>
      <c r="C757" s="99"/>
      <c r="D757" s="100"/>
      <c r="E757" s="1497"/>
      <c r="F757" s="101"/>
      <c r="J757" s="96"/>
      <c r="K757" s="96"/>
      <c r="L757" s="96"/>
      <c r="M757" s="96"/>
    </row>
    <row r="758" spans="1:13" s="95" customFormat="1">
      <c r="A758" s="97"/>
      <c r="B758" s="98"/>
      <c r="C758" s="99"/>
      <c r="D758" s="100"/>
      <c r="E758" s="1497"/>
      <c r="F758" s="101"/>
      <c r="J758" s="96"/>
      <c r="K758" s="96"/>
      <c r="L758" s="96"/>
      <c r="M758" s="96"/>
    </row>
    <row r="759" spans="1:13" s="95" customFormat="1">
      <c r="A759" s="97"/>
      <c r="B759" s="98"/>
      <c r="C759" s="99"/>
      <c r="D759" s="100"/>
      <c r="E759" s="1497"/>
      <c r="F759" s="101"/>
      <c r="J759" s="96"/>
      <c r="K759" s="96"/>
      <c r="L759" s="96"/>
      <c r="M759" s="96"/>
    </row>
    <row r="760" spans="1:13" s="95" customFormat="1">
      <c r="A760" s="97"/>
      <c r="B760" s="98"/>
      <c r="C760" s="99"/>
      <c r="D760" s="100"/>
      <c r="E760" s="1497"/>
      <c r="F760" s="101"/>
      <c r="J760" s="96"/>
      <c r="K760" s="96"/>
      <c r="L760" s="96"/>
      <c r="M760" s="96"/>
    </row>
    <row r="761" spans="1:13" s="95" customFormat="1">
      <c r="A761" s="97"/>
      <c r="B761" s="98"/>
      <c r="C761" s="99"/>
      <c r="D761" s="100"/>
      <c r="E761" s="1497"/>
      <c r="F761" s="101"/>
      <c r="J761" s="96"/>
      <c r="K761" s="96"/>
      <c r="L761" s="96"/>
      <c r="M761" s="96"/>
    </row>
    <row r="762" spans="1:13" s="95" customFormat="1">
      <c r="A762" s="97"/>
      <c r="B762" s="98"/>
      <c r="C762" s="99"/>
      <c r="D762" s="100"/>
      <c r="E762" s="1497"/>
      <c r="F762" s="101"/>
      <c r="J762" s="96"/>
      <c r="K762" s="96"/>
      <c r="L762" s="96"/>
      <c r="M762" s="96"/>
    </row>
    <row r="763" spans="1:13" s="95" customFormat="1">
      <c r="A763" s="97"/>
      <c r="B763" s="98"/>
      <c r="C763" s="99"/>
      <c r="D763" s="100"/>
      <c r="E763" s="1497"/>
      <c r="F763" s="101"/>
      <c r="J763" s="96"/>
      <c r="K763" s="96"/>
      <c r="L763" s="96"/>
      <c r="M763" s="96"/>
    </row>
    <row r="764" spans="1:13" s="95" customFormat="1">
      <c r="A764" s="97"/>
      <c r="B764" s="98"/>
      <c r="C764" s="99"/>
      <c r="D764" s="100"/>
      <c r="E764" s="1497"/>
      <c r="F764" s="101"/>
      <c r="J764" s="96"/>
      <c r="K764" s="96"/>
      <c r="L764" s="96"/>
      <c r="M764" s="96"/>
    </row>
    <row r="765" spans="1:13" s="95" customFormat="1">
      <c r="A765" s="97"/>
      <c r="B765" s="98"/>
      <c r="C765" s="99"/>
      <c r="D765" s="100"/>
      <c r="E765" s="1497"/>
      <c r="F765" s="101"/>
      <c r="J765" s="96"/>
      <c r="K765" s="96"/>
      <c r="L765" s="96"/>
      <c r="M765" s="96"/>
    </row>
    <row r="766" spans="1:13" s="95" customFormat="1">
      <c r="A766" s="97"/>
      <c r="B766" s="98"/>
      <c r="C766" s="99"/>
      <c r="D766" s="100"/>
      <c r="E766" s="1497"/>
      <c r="F766" s="101"/>
      <c r="J766" s="96"/>
      <c r="K766" s="96"/>
      <c r="L766" s="96"/>
      <c r="M766" s="96"/>
    </row>
    <row r="767" spans="1:13" s="95" customFormat="1">
      <c r="A767" s="97"/>
      <c r="B767" s="98"/>
      <c r="C767" s="99"/>
      <c r="D767" s="100"/>
      <c r="E767" s="1497"/>
      <c r="F767" s="101"/>
      <c r="J767" s="96"/>
      <c r="K767" s="96"/>
      <c r="L767" s="96"/>
      <c r="M767" s="96"/>
    </row>
    <row r="768" spans="1:13" s="95" customFormat="1">
      <c r="A768" s="97"/>
      <c r="B768" s="98"/>
      <c r="C768" s="99"/>
      <c r="D768" s="100"/>
      <c r="E768" s="1497"/>
      <c r="F768" s="101"/>
      <c r="J768" s="96"/>
      <c r="K768" s="96"/>
      <c r="L768" s="96"/>
      <c r="M768" s="96"/>
    </row>
    <row r="769" spans="1:13" s="95" customFormat="1">
      <c r="A769" s="97"/>
      <c r="B769" s="98"/>
      <c r="C769" s="99"/>
      <c r="D769" s="100"/>
      <c r="E769" s="1497"/>
      <c r="F769" s="101"/>
      <c r="J769" s="96"/>
      <c r="K769" s="96"/>
      <c r="L769" s="96"/>
      <c r="M769" s="96"/>
    </row>
    <row r="770" spans="1:13" s="95" customFormat="1">
      <c r="A770" s="97"/>
      <c r="B770" s="98"/>
      <c r="C770" s="99"/>
      <c r="D770" s="100"/>
      <c r="E770" s="1497"/>
      <c r="F770" s="101"/>
      <c r="J770" s="96"/>
      <c r="K770" s="96"/>
      <c r="L770" s="96"/>
      <c r="M770" s="96"/>
    </row>
    <row r="771" spans="1:13" s="95" customFormat="1">
      <c r="A771" s="97"/>
      <c r="B771" s="98"/>
      <c r="C771" s="99"/>
      <c r="D771" s="100"/>
      <c r="E771" s="1497"/>
      <c r="F771" s="101"/>
      <c r="J771" s="96"/>
      <c r="K771" s="96"/>
      <c r="L771" s="96"/>
      <c r="M771" s="96"/>
    </row>
    <row r="772" spans="1:13" s="95" customFormat="1">
      <c r="A772" s="97"/>
      <c r="B772" s="98"/>
      <c r="C772" s="99"/>
      <c r="D772" s="100"/>
      <c r="E772" s="1497"/>
      <c r="F772" s="101"/>
      <c r="J772" s="96"/>
      <c r="K772" s="96"/>
      <c r="L772" s="96"/>
      <c r="M772" s="96"/>
    </row>
    <row r="773" spans="1:13" s="95" customFormat="1">
      <c r="A773" s="97"/>
      <c r="B773" s="98"/>
      <c r="C773" s="99"/>
      <c r="D773" s="100"/>
      <c r="E773" s="1497"/>
      <c r="F773" s="101"/>
      <c r="J773" s="96"/>
      <c r="K773" s="96"/>
      <c r="L773" s="96"/>
      <c r="M773" s="96"/>
    </row>
    <row r="774" spans="1:13" s="95" customFormat="1">
      <c r="A774" s="97"/>
      <c r="B774" s="98"/>
      <c r="C774" s="99"/>
      <c r="D774" s="100"/>
      <c r="E774" s="1497"/>
      <c r="F774" s="101"/>
      <c r="J774" s="96"/>
      <c r="K774" s="96"/>
      <c r="L774" s="96"/>
      <c r="M774" s="96"/>
    </row>
    <row r="775" spans="1:13" s="95" customFormat="1">
      <c r="A775" s="97"/>
      <c r="B775" s="98"/>
      <c r="C775" s="99"/>
      <c r="D775" s="100"/>
      <c r="E775" s="1497"/>
      <c r="F775" s="101"/>
      <c r="J775" s="96"/>
      <c r="K775" s="96"/>
      <c r="L775" s="96"/>
      <c r="M775" s="96"/>
    </row>
    <row r="776" spans="1:13" s="95" customFormat="1">
      <c r="A776" s="97"/>
      <c r="B776" s="98"/>
      <c r="C776" s="99"/>
      <c r="D776" s="100"/>
      <c r="E776" s="1497"/>
      <c r="F776" s="101"/>
      <c r="J776" s="96"/>
      <c r="K776" s="96"/>
      <c r="L776" s="96"/>
      <c r="M776" s="96"/>
    </row>
    <row r="777" spans="1:13" s="95" customFormat="1">
      <c r="A777" s="97"/>
      <c r="B777" s="98"/>
      <c r="C777" s="99"/>
      <c r="D777" s="100"/>
      <c r="E777" s="1497"/>
      <c r="F777" s="101"/>
      <c r="J777" s="96"/>
      <c r="K777" s="96"/>
      <c r="L777" s="96"/>
      <c r="M777" s="96"/>
    </row>
    <row r="778" spans="1:13" s="95" customFormat="1">
      <c r="A778" s="97"/>
      <c r="B778" s="98"/>
      <c r="C778" s="99"/>
      <c r="D778" s="100"/>
      <c r="E778" s="1497"/>
      <c r="F778" s="101"/>
      <c r="J778" s="96"/>
      <c r="K778" s="96"/>
      <c r="L778" s="96"/>
      <c r="M778" s="96"/>
    </row>
    <row r="779" spans="1:13" s="95" customFormat="1">
      <c r="A779" s="97"/>
      <c r="B779" s="98"/>
      <c r="C779" s="99"/>
      <c r="D779" s="100"/>
      <c r="E779" s="1497"/>
      <c r="F779" s="101"/>
      <c r="J779" s="96"/>
      <c r="K779" s="96"/>
      <c r="L779" s="96"/>
      <c r="M779" s="96"/>
    </row>
    <row r="780" spans="1:13" s="95" customFormat="1">
      <c r="A780" s="97"/>
      <c r="B780" s="98"/>
      <c r="C780" s="99"/>
      <c r="D780" s="100"/>
      <c r="E780" s="1497"/>
      <c r="F780" s="101"/>
      <c r="J780" s="96"/>
      <c r="K780" s="96"/>
      <c r="L780" s="96"/>
      <c r="M780" s="96"/>
    </row>
    <row r="781" spans="1:13" s="95" customFormat="1">
      <c r="A781" s="97"/>
      <c r="B781" s="98"/>
      <c r="C781" s="99"/>
      <c r="D781" s="100"/>
      <c r="E781" s="1497"/>
      <c r="F781" s="101"/>
      <c r="J781" s="96"/>
      <c r="K781" s="96"/>
      <c r="L781" s="96"/>
      <c r="M781" s="96"/>
    </row>
    <row r="782" spans="1:13" s="95" customFormat="1">
      <c r="A782" s="97"/>
      <c r="B782" s="98"/>
      <c r="C782" s="99"/>
      <c r="D782" s="100"/>
      <c r="E782" s="1497"/>
      <c r="F782" s="101"/>
      <c r="J782" s="96"/>
      <c r="K782" s="96"/>
      <c r="L782" s="96"/>
      <c r="M782" s="96"/>
    </row>
    <row r="783" spans="1:13" s="95" customFormat="1">
      <c r="A783" s="97"/>
      <c r="B783" s="98"/>
      <c r="C783" s="99"/>
      <c r="D783" s="100"/>
      <c r="E783" s="1497"/>
      <c r="F783" s="101"/>
      <c r="J783" s="96"/>
      <c r="K783" s="96"/>
      <c r="L783" s="96"/>
      <c r="M783" s="96"/>
    </row>
    <row r="784" spans="1:13" s="95" customFormat="1">
      <c r="A784" s="97"/>
      <c r="B784" s="98"/>
      <c r="C784" s="99"/>
      <c r="D784" s="100"/>
      <c r="E784" s="1497"/>
      <c r="F784" s="101"/>
      <c r="J784" s="96"/>
      <c r="K784" s="96"/>
      <c r="L784" s="96"/>
      <c r="M784" s="96"/>
    </row>
    <row r="785" spans="1:13" s="95" customFormat="1">
      <c r="A785" s="97"/>
      <c r="B785" s="98"/>
      <c r="C785" s="99"/>
      <c r="D785" s="100"/>
      <c r="E785" s="1497"/>
      <c r="F785" s="101"/>
      <c r="J785" s="96"/>
      <c r="K785" s="96"/>
      <c r="L785" s="96"/>
      <c r="M785" s="96"/>
    </row>
    <row r="786" spans="1:13" s="95" customFormat="1">
      <c r="A786" s="97"/>
      <c r="B786" s="98"/>
      <c r="C786" s="99"/>
      <c r="D786" s="100"/>
      <c r="E786" s="1497"/>
      <c r="F786" s="101"/>
      <c r="J786" s="96"/>
      <c r="K786" s="96"/>
      <c r="L786" s="96"/>
      <c r="M786" s="96"/>
    </row>
    <row r="787" spans="1:13" s="95" customFormat="1">
      <c r="A787" s="97"/>
      <c r="B787" s="98"/>
      <c r="C787" s="99"/>
      <c r="D787" s="100"/>
      <c r="E787" s="1497"/>
      <c r="F787" s="101"/>
      <c r="J787" s="96"/>
      <c r="K787" s="96"/>
      <c r="L787" s="96"/>
      <c r="M787" s="96"/>
    </row>
    <row r="788" spans="1:13" s="95" customFormat="1">
      <c r="A788" s="97"/>
      <c r="B788" s="98"/>
      <c r="C788" s="99"/>
      <c r="D788" s="100"/>
      <c r="E788" s="1497"/>
      <c r="F788" s="101"/>
      <c r="J788" s="96"/>
      <c r="K788" s="96"/>
      <c r="L788" s="96"/>
      <c r="M788" s="96"/>
    </row>
    <row r="789" spans="1:13" s="95" customFormat="1">
      <c r="A789" s="97"/>
      <c r="B789" s="98"/>
      <c r="C789" s="99"/>
      <c r="D789" s="100"/>
      <c r="E789" s="1497"/>
      <c r="F789" s="101"/>
      <c r="J789" s="96"/>
      <c r="K789" s="96"/>
      <c r="L789" s="96"/>
      <c r="M789" s="96"/>
    </row>
    <row r="790" spans="1:13" s="95" customFormat="1">
      <c r="A790" s="97"/>
      <c r="B790" s="98"/>
      <c r="C790" s="99"/>
      <c r="D790" s="100"/>
      <c r="E790" s="1497"/>
      <c r="F790" s="101"/>
      <c r="J790" s="96"/>
      <c r="K790" s="96"/>
      <c r="L790" s="96"/>
      <c r="M790" s="96"/>
    </row>
    <row r="791" spans="1:13" s="95" customFormat="1">
      <c r="A791" s="97"/>
      <c r="B791" s="98"/>
      <c r="C791" s="99"/>
      <c r="D791" s="100"/>
      <c r="E791" s="1497"/>
      <c r="F791" s="101"/>
      <c r="J791" s="96"/>
      <c r="K791" s="96"/>
      <c r="L791" s="96"/>
      <c r="M791" s="96"/>
    </row>
    <row r="792" spans="1:13" s="95" customFormat="1">
      <c r="A792" s="97"/>
      <c r="B792" s="98"/>
      <c r="C792" s="99"/>
      <c r="D792" s="100"/>
      <c r="E792" s="1497"/>
      <c r="F792" s="101"/>
      <c r="J792" s="96"/>
      <c r="K792" s="96"/>
      <c r="L792" s="96"/>
      <c r="M792" s="96"/>
    </row>
    <row r="793" spans="1:13" s="95" customFormat="1">
      <c r="A793" s="97"/>
      <c r="B793" s="98"/>
      <c r="C793" s="99"/>
      <c r="D793" s="100"/>
      <c r="E793" s="1497"/>
      <c r="F793" s="101"/>
      <c r="J793" s="96"/>
      <c r="K793" s="96"/>
      <c r="L793" s="96"/>
      <c r="M793" s="96"/>
    </row>
    <row r="794" spans="1:13" s="95" customFormat="1">
      <c r="A794" s="97"/>
      <c r="B794" s="98"/>
      <c r="C794" s="99"/>
      <c r="D794" s="100"/>
      <c r="E794" s="1497"/>
      <c r="F794" s="101"/>
      <c r="J794" s="96"/>
      <c r="K794" s="96"/>
      <c r="L794" s="96"/>
      <c r="M794" s="96"/>
    </row>
    <row r="795" spans="1:13" s="95" customFormat="1">
      <c r="A795" s="97"/>
      <c r="B795" s="98"/>
      <c r="C795" s="99"/>
      <c r="D795" s="100"/>
      <c r="E795" s="1497"/>
      <c r="F795" s="101"/>
      <c r="J795" s="96"/>
      <c r="K795" s="96"/>
      <c r="L795" s="96"/>
      <c r="M795" s="96"/>
    </row>
    <row r="796" spans="1:13" s="95" customFormat="1">
      <c r="A796" s="97"/>
      <c r="B796" s="98"/>
      <c r="C796" s="99"/>
      <c r="D796" s="100"/>
      <c r="E796" s="1497"/>
      <c r="F796" s="101"/>
      <c r="J796" s="96"/>
      <c r="K796" s="96"/>
      <c r="L796" s="96"/>
      <c r="M796" s="96"/>
    </row>
    <row r="797" spans="1:13" s="95" customFormat="1">
      <c r="A797" s="97"/>
      <c r="B797" s="98"/>
      <c r="C797" s="99"/>
      <c r="D797" s="100"/>
      <c r="E797" s="1497"/>
      <c r="F797" s="101"/>
      <c r="J797" s="96"/>
      <c r="K797" s="96"/>
      <c r="L797" s="96"/>
      <c r="M797" s="96"/>
    </row>
    <row r="798" spans="1:13" s="95" customFormat="1">
      <c r="A798" s="97"/>
      <c r="B798" s="98"/>
      <c r="C798" s="99"/>
      <c r="D798" s="100"/>
      <c r="E798" s="1497"/>
      <c r="F798" s="101"/>
      <c r="J798" s="96"/>
      <c r="K798" s="96"/>
      <c r="L798" s="96"/>
      <c r="M798" s="96"/>
    </row>
    <row r="799" spans="1:13" s="95" customFormat="1">
      <c r="A799" s="97"/>
      <c r="B799" s="98"/>
      <c r="C799" s="99"/>
      <c r="D799" s="100"/>
      <c r="E799" s="1497"/>
      <c r="F799" s="101"/>
      <c r="J799" s="96"/>
      <c r="K799" s="96"/>
      <c r="L799" s="96"/>
      <c r="M799" s="96"/>
    </row>
    <row r="800" spans="1:13" s="95" customFormat="1">
      <c r="A800" s="97"/>
      <c r="B800" s="98"/>
      <c r="C800" s="99"/>
      <c r="D800" s="100"/>
      <c r="E800" s="1497"/>
      <c r="F800" s="101"/>
      <c r="J800" s="96"/>
      <c r="K800" s="96"/>
      <c r="L800" s="96"/>
      <c r="M800" s="96"/>
    </row>
    <row r="801" spans="1:13" s="95" customFormat="1">
      <c r="A801" s="97"/>
      <c r="B801" s="98"/>
      <c r="C801" s="99"/>
      <c r="D801" s="100"/>
      <c r="E801" s="1497"/>
      <c r="F801" s="101"/>
      <c r="J801" s="96"/>
      <c r="K801" s="96"/>
      <c r="L801" s="96"/>
      <c r="M801" s="96"/>
    </row>
    <row r="802" spans="1:13" s="95" customFormat="1">
      <c r="A802" s="97"/>
      <c r="B802" s="98"/>
      <c r="C802" s="99"/>
      <c r="D802" s="100"/>
      <c r="E802" s="1497"/>
      <c r="F802" s="101"/>
      <c r="J802" s="96"/>
      <c r="K802" s="96"/>
      <c r="L802" s="96"/>
      <c r="M802" s="96"/>
    </row>
    <row r="803" spans="1:13" s="95" customFormat="1">
      <c r="A803" s="97"/>
      <c r="B803" s="98"/>
      <c r="C803" s="99"/>
      <c r="D803" s="100"/>
      <c r="E803" s="1497"/>
      <c r="F803" s="101"/>
      <c r="J803" s="96"/>
      <c r="K803" s="96"/>
      <c r="L803" s="96"/>
      <c r="M803" s="96"/>
    </row>
    <row r="804" spans="1:13" s="95" customFormat="1">
      <c r="A804" s="97"/>
      <c r="B804" s="98"/>
      <c r="C804" s="99"/>
      <c r="D804" s="100"/>
      <c r="E804" s="1497"/>
      <c r="F804" s="101"/>
      <c r="J804" s="96"/>
      <c r="K804" s="96"/>
      <c r="L804" s="96"/>
      <c r="M804" s="96"/>
    </row>
    <row r="805" spans="1:13" s="95" customFormat="1">
      <c r="A805" s="97"/>
      <c r="B805" s="98"/>
      <c r="C805" s="99"/>
      <c r="D805" s="100"/>
      <c r="E805" s="1497"/>
      <c r="F805" s="101"/>
      <c r="J805" s="96"/>
      <c r="K805" s="96"/>
      <c r="L805" s="96"/>
      <c r="M805" s="96"/>
    </row>
    <row r="806" spans="1:13" s="95" customFormat="1">
      <c r="A806" s="97"/>
      <c r="B806" s="98"/>
      <c r="C806" s="99"/>
      <c r="D806" s="100"/>
      <c r="E806" s="1497"/>
      <c r="F806" s="101"/>
      <c r="J806" s="96"/>
      <c r="K806" s="96"/>
      <c r="L806" s="96"/>
      <c r="M806" s="96"/>
    </row>
    <row r="807" spans="1:13" s="95" customFormat="1">
      <c r="A807" s="97"/>
      <c r="B807" s="98"/>
      <c r="C807" s="99"/>
      <c r="D807" s="100"/>
      <c r="E807" s="1497"/>
      <c r="F807" s="101"/>
      <c r="J807" s="96"/>
      <c r="K807" s="96"/>
      <c r="L807" s="96"/>
      <c r="M807" s="96"/>
    </row>
    <row r="808" spans="1:13" s="95" customFormat="1">
      <c r="A808" s="97"/>
      <c r="B808" s="98"/>
      <c r="C808" s="99"/>
      <c r="D808" s="100"/>
      <c r="E808" s="1497"/>
      <c r="F808" s="101"/>
      <c r="J808" s="96"/>
      <c r="K808" s="96"/>
      <c r="L808" s="96"/>
      <c r="M808" s="96"/>
    </row>
    <row r="809" spans="1:13" s="95" customFormat="1">
      <c r="A809" s="97"/>
      <c r="B809" s="98"/>
      <c r="C809" s="99"/>
      <c r="D809" s="100"/>
      <c r="E809" s="1497"/>
      <c r="F809" s="101"/>
      <c r="J809" s="96"/>
      <c r="K809" s="96"/>
      <c r="L809" s="96"/>
      <c r="M809" s="96"/>
    </row>
    <row r="810" spans="1:13" s="95" customFormat="1">
      <c r="A810" s="97"/>
      <c r="B810" s="98"/>
      <c r="C810" s="99"/>
      <c r="D810" s="100"/>
      <c r="E810" s="1497"/>
      <c r="F810" s="101"/>
      <c r="J810" s="96"/>
      <c r="K810" s="96"/>
      <c r="L810" s="96"/>
      <c r="M810" s="96"/>
    </row>
    <row r="811" spans="1:13" s="95" customFormat="1">
      <c r="A811" s="97"/>
      <c r="B811" s="98"/>
      <c r="C811" s="99"/>
      <c r="D811" s="100"/>
      <c r="E811" s="1497"/>
      <c r="F811" s="101"/>
      <c r="J811" s="96"/>
      <c r="K811" s="96"/>
      <c r="L811" s="96"/>
      <c r="M811" s="96"/>
    </row>
    <row r="812" spans="1:13" s="95" customFormat="1">
      <c r="A812" s="97"/>
      <c r="B812" s="98"/>
      <c r="C812" s="99"/>
      <c r="D812" s="100"/>
      <c r="E812" s="1497"/>
      <c r="F812" s="101"/>
      <c r="J812" s="96"/>
      <c r="K812" s="96"/>
      <c r="L812" s="96"/>
      <c r="M812" s="96"/>
    </row>
    <row r="813" spans="1:13" s="95" customFormat="1">
      <c r="A813" s="97"/>
      <c r="B813" s="98"/>
      <c r="C813" s="99"/>
      <c r="D813" s="100"/>
      <c r="E813" s="1497"/>
      <c r="F813" s="101"/>
      <c r="J813" s="96"/>
      <c r="K813" s="96"/>
      <c r="L813" s="96"/>
      <c r="M813" s="96"/>
    </row>
    <row r="814" spans="1:13" s="95" customFormat="1">
      <c r="A814" s="97"/>
      <c r="B814" s="98"/>
      <c r="C814" s="99"/>
      <c r="D814" s="100"/>
      <c r="E814" s="1497"/>
      <c r="F814" s="101"/>
      <c r="J814" s="96"/>
      <c r="K814" s="96"/>
      <c r="L814" s="96"/>
      <c r="M814" s="96"/>
    </row>
    <row r="815" spans="1:13" s="95" customFormat="1">
      <c r="A815" s="97"/>
      <c r="B815" s="98"/>
      <c r="C815" s="99"/>
      <c r="D815" s="100"/>
      <c r="E815" s="1497"/>
      <c r="F815" s="101"/>
      <c r="J815" s="96"/>
      <c r="K815" s="96"/>
      <c r="L815" s="96"/>
      <c r="M815" s="96"/>
    </row>
    <row r="816" spans="1:13" s="95" customFormat="1">
      <c r="A816" s="97"/>
      <c r="B816" s="98"/>
      <c r="C816" s="99"/>
      <c r="D816" s="100"/>
      <c r="E816" s="1497"/>
      <c r="F816" s="101"/>
      <c r="J816" s="96"/>
      <c r="K816" s="96"/>
      <c r="L816" s="96"/>
      <c r="M816" s="96"/>
    </row>
    <row r="817" spans="1:13" s="95" customFormat="1">
      <c r="A817" s="97"/>
      <c r="B817" s="98"/>
      <c r="C817" s="99"/>
      <c r="D817" s="100"/>
      <c r="E817" s="1497"/>
      <c r="F817" s="101"/>
      <c r="J817" s="96"/>
      <c r="K817" s="96"/>
      <c r="L817" s="96"/>
      <c r="M817" s="96"/>
    </row>
    <row r="818" spans="1:13" s="95" customFormat="1">
      <c r="A818" s="97"/>
      <c r="B818" s="98"/>
      <c r="C818" s="99"/>
      <c r="D818" s="100"/>
      <c r="E818" s="1497"/>
      <c r="F818" s="101"/>
      <c r="J818" s="96"/>
      <c r="K818" s="96"/>
      <c r="L818" s="96"/>
      <c r="M818" s="96"/>
    </row>
    <row r="819" spans="1:13" s="95" customFormat="1">
      <c r="A819" s="97"/>
      <c r="B819" s="98"/>
      <c r="C819" s="99"/>
      <c r="D819" s="100"/>
      <c r="E819" s="1497"/>
      <c r="F819" s="101"/>
      <c r="J819" s="96"/>
      <c r="K819" s="96"/>
      <c r="L819" s="96"/>
      <c r="M819" s="96"/>
    </row>
    <row r="820" spans="1:13" s="95" customFormat="1">
      <c r="A820" s="97"/>
      <c r="B820" s="98"/>
      <c r="C820" s="99"/>
      <c r="D820" s="100"/>
      <c r="E820" s="1497"/>
      <c r="F820" s="101"/>
      <c r="J820" s="96"/>
      <c r="K820" s="96"/>
      <c r="L820" s="96"/>
      <c r="M820" s="96"/>
    </row>
    <row r="821" spans="1:13" s="95" customFormat="1">
      <c r="A821" s="97"/>
      <c r="B821" s="98"/>
      <c r="C821" s="99"/>
      <c r="D821" s="100"/>
      <c r="E821" s="1497"/>
      <c r="F821" s="101"/>
      <c r="J821" s="96"/>
      <c r="K821" s="96"/>
      <c r="L821" s="96"/>
      <c r="M821" s="96"/>
    </row>
    <row r="822" spans="1:13" s="95" customFormat="1">
      <c r="A822" s="97"/>
      <c r="B822" s="98"/>
      <c r="C822" s="99"/>
      <c r="D822" s="100"/>
      <c r="E822" s="1497"/>
      <c r="F822" s="101"/>
      <c r="J822" s="96"/>
      <c r="K822" s="96"/>
      <c r="L822" s="96"/>
      <c r="M822" s="96"/>
    </row>
    <row r="823" spans="1:13" s="95" customFormat="1">
      <c r="A823" s="97"/>
      <c r="B823" s="98"/>
      <c r="C823" s="99"/>
      <c r="D823" s="100"/>
      <c r="E823" s="1497"/>
      <c r="F823" s="101"/>
      <c r="J823" s="96"/>
      <c r="K823" s="96"/>
      <c r="L823" s="96"/>
      <c r="M823" s="96"/>
    </row>
    <row r="824" spans="1:13" s="95" customFormat="1">
      <c r="A824" s="97"/>
      <c r="B824" s="98"/>
      <c r="C824" s="99"/>
      <c r="D824" s="100"/>
      <c r="E824" s="1497"/>
      <c r="F824" s="101"/>
      <c r="J824" s="96"/>
      <c r="K824" s="96"/>
      <c r="L824" s="96"/>
      <c r="M824" s="96"/>
    </row>
    <row r="825" spans="1:13" s="95" customFormat="1">
      <c r="A825" s="97"/>
      <c r="B825" s="98"/>
      <c r="C825" s="99"/>
      <c r="D825" s="100"/>
      <c r="E825" s="1497"/>
      <c r="F825" s="101"/>
      <c r="J825" s="96"/>
      <c r="K825" s="96"/>
      <c r="L825" s="96"/>
      <c r="M825" s="96"/>
    </row>
    <row r="826" spans="1:13" s="95" customFormat="1">
      <c r="A826" s="97"/>
      <c r="B826" s="98"/>
      <c r="C826" s="99"/>
      <c r="D826" s="100"/>
      <c r="E826" s="1497"/>
      <c r="F826" s="101"/>
      <c r="J826" s="96"/>
      <c r="K826" s="96"/>
      <c r="L826" s="96"/>
      <c r="M826" s="96"/>
    </row>
    <row r="827" spans="1:13" s="95" customFormat="1">
      <c r="A827" s="97"/>
      <c r="B827" s="98"/>
      <c r="C827" s="99"/>
      <c r="D827" s="100"/>
      <c r="E827" s="1497"/>
      <c r="F827" s="101"/>
      <c r="J827" s="96"/>
      <c r="K827" s="96"/>
      <c r="L827" s="96"/>
      <c r="M827" s="96"/>
    </row>
    <row r="828" spans="1:13" s="95" customFormat="1">
      <c r="A828" s="97"/>
      <c r="B828" s="98"/>
      <c r="C828" s="99"/>
      <c r="D828" s="100"/>
      <c r="E828" s="1497"/>
      <c r="F828" s="101"/>
      <c r="J828" s="96"/>
      <c r="K828" s="96"/>
      <c r="L828" s="96"/>
      <c r="M828" s="96"/>
    </row>
    <row r="829" spans="1:13" s="95" customFormat="1">
      <c r="A829" s="97"/>
      <c r="B829" s="98"/>
      <c r="C829" s="99"/>
      <c r="D829" s="100"/>
      <c r="E829" s="1497"/>
      <c r="F829" s="101"/>
      <c r="J829" s="96"/>
      <c r="K829" s="96"/>
      <c r="L829" s="96"/>
      <c r="M829" s="96"/>
    </row>
    <row r="830" spans="1:13" s="95" customFormat="1">
      <c r="A830" s="97"/>
      <c r="B830" s="98"/>
      <c r="C830" s="99"/>
      <c r="D830" s="100"/>
      <c r="E830" s="1497"/>
      <c r="F830" s="101"/>
      <c r="J830" s="96"/>
      <c r="K830" s="96"/>
      <c r="L830" s="96"/>
      <c r="M830" s="96"/>
    </row>
    <row r="831" spans="1:13" s="95" customFormat="1">
      <c r="A831" s="97"/>
      <c r="B831" s="98"/>
      <c r="C831" s="99"/>
      <c r="D831" s="100"/>
      <c r="E831" s="1497"/>
      <c r="F831" s="101"/>
      <c r="J831" s="96"/>
      <c r="K831" s="96"/>
      <c r="L831" s="96"/>
      <c r="M831" s="96"/>
    </row>
    <row r="832" spans="1:13" s="95" customFormat="1">
      <c r="A832" s="97"/>
      <c r="B832" s="98"/>
      <c r="C832" s="99"/>
      <c r="D832" s="100"/>
      <c r="E832" s="1497"/>
      <c r="F832" s="101"/>
      <c r="J832" s="96"/>
      <c r="K832" s="96"/>
      <c r="L832" s="96"/>
      <c r="M832" s="96"/>
    </row>
    <row r="833" spans="1:13" s="95" customFormat="1">
      <c r="A833" s="97"/>
      <c r="B833" s="98"/>
      <c r="C833" s="99"/>
      <c r="D833" s="100"/>
      <c r="E833" s="1497"/>
      <c r="F833" s="101"/>
      <c r="J833" s="96"/>
      <c r="K833" s="96"/>
      <c r="L833" s="96"/>
      <c r="M833" s="96"/>
    </row>
    <row r="834" spans="1:13" s="95" customFormat="1">
      <c r="A834" s="97"/>
      <c r="B834" s="98"/>
      <c r="C834" s="99"/>
      <c r="D834" s="100"/>
      <c r="E834" s="1497"/>
      <c r="F834" s="101"/>
      <c r="J834" s="96"/>
      <c r="K834" s="96"/>
      <c r="L834" s="96"/>
      <c r="M834" s="96"/>
    </row>
    <row r="835" spans="1:13" s="95" customFormat="1">
      <c r="A835" s="97"/>
      <c r="B835" s="98"/>
      <c r="C835" s="99"/>
      <c r="D835" s="100"/>
      <c r="E835" s="1497"/>
      <c r="F835" s="101"/>
      <c r="J835" s="96"/>
      <c r="K835" s="96"/>
      <c r="L835" s="96"/>
      <c r="M835" s="96"/>
    </row>
    <row r="836" spans="1:13" s="95" customFormat="1">
      <c r="A836" s="97"/>
      <c r="B836" s="98"/>
      <c r="C836" s="99"/>
      <c r="D836" s="100"/>
      <c r="E836" s="1497"/>
      <c r="F836" s="101"/>
      <c r="J836" s="96"/>
      <c r="K836" s="96"/>
      <c r="L836" s="96"/>
      <c r="M836" s="96"/>
    </row>
    <row r="837" spans="1:13" s="95" customFormat="1">
      <c r="A837" s="97"/>
      <c r="B837" s="98"/>
      <c r="C837" s="99"/>
      <c r="D837" s="100"/>
      <c r="E837" s="1497"/>
      <c r="F837" s="101"/>
      <c r="J837" s="96"/>
      <c r="K837" s="96"/>
      <c r="L837" s="96"/>
      <c r="M837" s="96"/>
    </row>
    <row r="838" spans="1:13" s="95" customFormat="1">
      <c r="A838" s="97"/>
      <c r="B838" s="98"/>
      <c r="C838" s="99"/>
      <c r="D838" s="100"/>
      <c r="E838" s="1497"/>
      <c r="F838" s="101"/>
      <c r="J838" s="96"/>
      <c r="K838" s="96"/>
      <c r="L838" s="96"/>
      <c r="M838" s="96"/>
    </row>
    <row r="839" spans="1:13" s="95" customFormat="1">
      <c r="A839" s="97"/>
      <c r="B839" s="98"/>
      <c r="C839" s="99"/>
      <c r="D839" s="100"/>
      <c r="E839" s="1497"/>
      <c r="F839" s="101"/>
      <c r="J839" s="96"/>
      <c r="K839" s="96"/>
      <c r="L839" s="96"/>
      <c r="M839" s="96"/>
    </row>
    <row r="840" spans="1:13" s="95" customFormat="1">
      <c r="A840" s="97"/>
      <c r="B840" s="98"/>
      <c r="C840" s="99"/>
      <c r="D840" s="100"/>
      <c r="E840" s="1497"/>
      <c r="F840" s="101"/>
      <c r="J840" s="96"/>
      <c r="K840" s="96"/>
      <c r="L840" s="96"/>
      <c r="M840" s="96"/>
    </row>
    <row r="841" spans="1:13" s="95" customFormat="1">
      <c r="A841" s="97"/>
      <c r="B841" s="98"/>
      <c r="C841" s="99"/>
      <c r="D841" s="100"/>
      <c r="E841" s="1497"/>
      <c r="F841" s="101"/>
      <c r="J841" s="96"/>
      <c r="K841" s="96"/>
      <c r="L841" s="96"/>
      <c r="M841" s="96"/>
    </row>
    <row r="842" spans="1:13" s="95" customFormat="1">
      <c r="A842" s="97"/>
      <c r="B842" s="98"/>
      <c r="C842" s="99"/>
      <c r="D842" s="100"/>
      <c r="E842" s="1497"/>
      <c r="F842" s="101"/>
      <c r="J842" s="96"/>
      <c r="K842" s="96"/>
      <c r="L842" s="96"/>
      <c r="M842" s="96"/>
    </row>
    <row r="843" spans="1:13" s="95" customFormat="1">
      <c r="A843" s="97"/>
      <c r="B843" s="98"/>
      <c r="C843" s="99"/>
      <c r="D843" s="100"/>
      <c r="E843" s="1497"/>
      <c r="F843" s="101"/>
      <c r="J843" s="96"/>
      <c r="K843" s="96"/>
      <c r="L843" s="96"/>
      <c r="M843" s="96"/>
    </row>
    <row r="844" spans="1:13" s="95" customFormat="1">
      <c r="A844" s="97"/>
      <c r="B844" s="98"/>
      <c r="C844" s="99"/>
      <c r="D844" s="100"/>
      <c r="E844" s="1497"/>
      <c r="F844" s="101"/>
      <c r="J844" s="96"/>
      <c r="K844" s="96"/>
      <c r="L844" s="96"/>
      <c r="M844" s="96"/>
    </row>
    <row r="845" spans="1:13" s="95" customFormat="1">
      <c r="A845" s="97"/>
      <c r="B845" s="98"/>
      <c r="C845" s="99"/>
      <c r="D845" s="100"/>
      <c r="E845" s="1497"/>
      <c r="F845" s="101"/>
      <c r="J845" s="96"/>
      <c r="K845" s="96"/>
      <c r="L845" s="96"/>
      <c r="M845" s="96"/>
    </row>
    <row r="846" spans="1:13" s="95" customFormat="1">
      <c r="A846" s="97"/>
      <c r="B846" s="98"/>
      <c r="C846" s="99"/>
      <c r="D846" s="100"/>
      <c r="E846" s="1497"/>
      <c r="F846" s="101"/>
      <c r="J846" s="96"/>
      <c r="K846" s="96"/>
      <c r="L846" s="96"/>
      <c r="M846" s="96"/>
    </row>
    <row r="847" spans="1:13" s="95" customFormat="1">
      <c r="A847" s="97"/>
      <c r="B847" s="98"/>
      <c r="C847" s="99"/>
      <c r="D847" s="100"/>
      <c r="E847" s="1497"/>
      <c r="F847" s="101"/>
      <c r="J847" s="96"/>
      <c r="K847" s="96"/>
      <c r="L847" s="96"/>
      <c r="M847" s="96"/>
    </row>
    <row r="848" spans="1:13" s="95" customFormat="1">
      <c r="A848" s="97"/>
      <c r="B848" s="98"/>
      <c r="C848" s="99"/>
      <c r="D848" s="100"/>
      <c r="E848" s="1497"/>
      <c r="F848" s="101"/>
      <c r="J848" s="96"/>
      <c r="K848" s="96"/>
      <c r="L848" s="96"/>
      <c r="M848" s="96"/>
    </row>
    <row r="849" spans="1:13" s="95" customFormat="1">
      <c r="A849" s="97"/>
      <c r="B849" s="98"/>
      <c r="C849" s="99"/>
      <c r="D849" s="100"/>
      <c r="E849" s="1497"/>
      <c r="F849" s="101"/>
      <c r="J849" s="96"/>
      <c r="K849" s="96"/>
      <c r="L849" s="96"/>
      <c r="M849" s="96"/>
    </row>
    <row r="850" spans="1:13" s="95" customFormat="1">
      <c r="A850" s="97"/>
      <c r="B850" s="98"/>
      <c r="C850" s="99"/>
      <c r="D850" s="100"/>
      <c r="E850" s="1497"/>
      <c r="F850" s="101"/>
      <c r="J850" s="96"/>
      <c r="K850" s="96"/>
      <c r="L850" s="96"/>
      <c r="M850" s="96"/>
    </row>
    <row r="851" spans="1:13" s="95" customFormat="1">
      <c r="A851" s="97"/>
      <c r="B851" s="98"/>
      <c r="C851" s="99"/>
      <c r="D851" s="100"/>
      <c r="E851" s="1497"/>
      <c r="F851" s="101"/>
      <c r="J851" s="96"/>
      <c r="K851" s="96"/>
      <c r="L851" s="96"/>
      <c r="M851" s="96"/>
    </row>
    <row r="852" spans="1:13" s="95" customFormat="1">
      <c r="A852" s="97"/>
      <c r="B852" s="98"/>
      <c r="C852" s="99"/>
      <c r="D852" s="100"/>
      <c r="E852" s="1497"/>
      <c r="F852" s="101"/>
      <c r="J852" s="96"/>
      <c r="K852" s="96"/>
      <c r="L852" s="96"/>
      <c r="M852" s="96"/>
    </row>
    <row r="853" spans="1:13" s="95" customFormat="1">
      <c r="A853" s="97"/>
      <c r="B853" s="98"/>
      <c r="C853" s="99"/>
      <c r="D853" s="100"/>
      <c r="E853" s="1497"/>
      <c r="F853" s="101"/>
      <c r="J853" s="96"/>
      <c r="K853" s="96"/>
      <c r="L853" s="96"/>
      <c r="M853" s="96"/>
    </row>
    <row r="854" spans="1:13" s="95" customFormat="1">
      <c r="A854" s="97"/>
      <c r="B854" s="98"/>
      <c r="C854" s="99"/>
      <c r="D854" s="100"/>
      <c r="E854" s="1497"/>
      <c r="F854" s="101"/>
      <c r="J854" s="96"/>
      <c r="K854" s="96"/>
      <c r="L854" s="96"/>
      <c r="M854" s="96"/>
    </row>
    <row r="855" spans="1:13" s="95" customFormat="1">
      <c r="A855" s="97"/>
      <c r="B855" s="98"/>
      <c r="C855" s="99"/>
      <c r="D855" s="100"/>
      <c r="E855" s="1497"/>
      <c r="F855" s="101"/>
      <c r="J855" s="96"/>
      <c r="K855" s="96"/>
      <c r="L855" s="96"/>
      <c r="M855" s="96"/>
    </row>
    <row r="856" spans="1:13" s="95" customFormat="1">
      <c r="A856" s="97"/>
      <c r="B856" s="98"/>
      <c r="C856" s="99"/>
      <c r="D856" s="100"/>
      <c r="E856" s="1497"/>
      <c r="F856" s="101"/>
      <c r="J856" s="96"/>
      <c r="K856" s="96"/>
      <c r="L856" s="96"/>
      <c r="M856" s="96"/>
    </row>
    <row r="857" spans="1:13" s="95" customFormat="1">
      <c r="A857" s="97"/>
      <c r="B857" s="98"/>
      <c r="C857" s="99"/>
      <c r="D857" s="100"/>
      <c r="E857" s="1497"/>
      <c r="F857" s="101"/>
      <c r="J857" s="96"/>
      <c r="K857" s="96"/>
      <c r="L857" s="96"/>
      <c r="M857" s="96"/>
    </row>
    <row r="858" spans="1:13" s="95" customFormat="1">
      <c r="A858" s="97"/>
      <c r="B858" s="98"/>
      <c r="C858" s="99"/>
      <c r="D858" s="100"/>
      <c r="E858" s="1497"/>
      <c r="F858" s="101"/>
      <c r="J858" s="96"/>
      <c r="K858" s="96"/>
      <c r="L858" s="96"/>
      <c r="M858" s="96"/>
    </row>
    <row r="859" spans="1:13" s="95" customFormat="1">
      <c r="A859" s="97"/>
      <c r="B859" s="98"/>
      <c r="C859" s="99"/>
      <c r="D859" s="100"/>
      <c r="E859" s="1497"/>
      <c r="F859" s="101"/>
      <c r="J859" s="96"/>
      <c r="K859" s="96"/>
      <c r="L859" s="96"/>
      <c r="M859" s="96"/>
    </row>
    <row r="860" spans="1:13" s="95" customFormat="1">
      <c r="A860" s="97"/>
      <c r="B860" s="98"/>
      <c r="C860" s="99"/>
      <c r="D860" s="100"/>
      <c r="E860" s="1497"/>
      <c r="F860" s="101"/>
      <c r="J860" s="96"/>
      <c r="K860" s="96"/>
      <c r="L860" s="96"/>
      <c r="M860" s="96"/>
    </row>
    <row r="861" spans="1:13" s="95" customFormat="1">
      <c r="A861" s="97"/>
      <c r="B861" s="98"/>
      <c r="C861" s="99"/>
      <c r="D861" s="100"/>
      <c r="E861" s="1497"/>
      <c r="F861" s="101"/>
      <c r="J861" s="96"/>
      <c r="K861" s="96"/>
      <c r="L861" s="96"/>
      <c r="M861" s="96"/>
    </row>
    <row r="862" spans="1:13" s="95" customFormat="1">
      <c r="A862" s="97"/>
      <c r="B862" s="98"/>
      <c r="C862" s="99"/>
      <c r="D862" s="100"/>
      <c r="E862" s="1497"/>
      <c r="F862" s="101"/>
      <c r="J862" s="96"/>
      <c r="K862" s="96"/>
      <c r="L862" s="96"/>
      <c r="M862" s="96"/>
    </row>
    <row r="863" spans="1:13" s="95" customFormat="1">
      <c r="A863" s="97"/>
      <c r="B863" s="98"/>
      <c r="C863" s="99"/>
      <c r="D863" s="100"/>
      <c r="E863" s="1497"/>
      <c r="F863" s="101"/>
      <c r="J863" s="96"/>
      <c r="K863" s="96"/>
      <c r="L863" s="96"/>
      <c r="M863" s="96"/>
    </row>
    <row r="864" spans="1:13" s="95" customFormat="1">
      <c r="A864" s="97"/>
      <c r="B864" s="98"/>
      <c r="C864" s="99"/>
      <c r="D864" s="100"/>
      <c r="E864" s="1497"/>
      <c r="F864" s="101"/>
      <c r="J864" s="96"/>
      <c r="K864" s="96"/>
      <c r="L864" s="96"/>
      <c r="M864" s="96"/>
    </row>
    <row r="865" spans="1:13" s="95" customFormat="1">
      <c r="A865" s="97"/>
      <c r="B865" s="98"/>
      <c r="C865" s="99"/>
      <c r="D865" s="100"/>
      <c r="E865" s="1497"/>
      <c r="F865" s="101"/>
      <c r="J865" s="96"/>
      <c r="K865" s="96"/>
      <c r="L865" s="96"/>
      <c r="M865" s="96"/>
    </row>
    <row r="866" spans="1:13" s="95" customFormat="1">
      <c r="A866" s="97"/>
      <c r="B866" s="98"/>
      <c r="C866" s="99"/>
      <c r="D866" s="100"/>
      <c r="E866" s="1497"/>
      <c r="F866" s="101"/>
      <c r="J866" s="96"/>
      <c r="K866" s="96"/>
      <c r="L866" s="96"/>
      <c r="M866" s="96"/>
    </row>
    <row r="867" spans="1:13" s="95" customFormat="1">
      <c r="A867" s="97"/>
      <c r="B867" s="98"/>
      <c r="C867" s="99"/>
      <c r="D867" s="100"/>
      <c r="E867" s="1497"/>
      <c r="F867" s="101"/>
      <c r="J867" s="96"/>
      <c r="K867" s="96"/>
      <c r="L867" s="96"/>
      <c r="M867" s="96"/>
    </row>
    <row r="868" spans="1:13" s="95" customFormat="1">
      <c r="A868" s="97"/>
      <c r="B868" s="98"/>
      <c r="C868" s="99"/>
      <c r="D868" s="100"/>
      <c r="E868" s="1497"/>
      <c r="F868" s="101"/>
      <c r="J868" s="96"/>
      <c r="K868" s="96"/>
      <c r="L868" s="96"/>
      <c r="M868" s="96"/>
    </row>
    <row r="869" spans="1:13" s="95" customFormat="1">
      <c r="A869" s="97"/>
      <c r="B869" s="98"/>
      <c r="C869" s="99"/>
      <c r="D869" s="100"/>
      <c r="E869" s="1497"/>
      <c r="F869" s="101"/>
      <c r="J869" s="96"/>
      <c r="K869" s="96"/>
      <c r="L869" s="96"/>
      <c r="M869" s="96"/>
    </row>
    <row r="870" spans="1:13" s="95" customFormat="1">
      <c r="A870" s="97"/>
      <c r="B870" s="98"/>
      <c r="C870" s="99"/>
      <c r="D870" s="100"/>
      <c r="E870" s="1497"/>
      <c r="F870" s="101"/>
      <c r="J870" s="96"/>
      <c r="K870" s="96"/>
      <c r="L870" s="96"/>
      <c r="M870" s="96"/>
    </row>
    <row r="871" spans="1:13" s="95" customFormat="1">
      <c r="A871" s="97"/>
      <c r="B871" s="98"/>
      <c r="C871" s="99"/>
      <c r="D871" s="100"/>
      <c r="E871" s="1497"/>
      <c r="F871" s="101"/>
      <c r="J871" s="96"/>
      <c r="K871" s="96"/>
      <c r="L871" s="96"/>
      <c r="M871" s="96"/>
    </row>
    <row r="872" spans="1:13" s="95" customFormat="1">
      <c r="A872" s="97"/>
      <c r="B872" s="98"/>
      <c r="C872" s="99"/>
      <c r="D872" s="100"/>
      <c r="E872" s="1497"/>
      <c r="F872" s="101"/>
      <c r="J872" s="96"/>
      <c r="K872" s="96"/>
      <c r="L872" s="96"/>
      <c r="M872" s="96"/>
    </row>
    <row r="873" spans="1:13" s="95" customFormat="1">
      <c r="A873" s="97"/>
      <c r="B873" s="98"/>
      <c r="C873" s="99"/>
      <c r="D873" s="100"/>
      <c r="E873" s="1497"/>
      <c r="F873" s="101"/>
      <c r="J873" s="96"/>
      <c r="K873" s="96"/>
      <c r="L873" s="96"/>
      <c r="M873" s="96"/>
    </row>
    <row r="874" spans="1:13" s="95" customFormat="1">
      <c r="A874" s="97"/>
      <c r="B874" s="98"/>
      <c r="C874" s="99"/>
      <c r="D874" s="100"/>
      <c r="E874" s="1497"/>
      <c r="F874" s="101"/>
      <c r="J874" s="96"/>
      <c r="K874" s="96"/>
      <c r="L874" s="96"/>
      <c r="M874" s="96"/>
    </row>
    <row r="875" spans="1:13" s="95" customFormat="1">
      <c r="A875" s="97"/>
      <c r="B875" s="98"/>
      <c r="C875" s="99"/>
      <c r="D875" s="100"/>
      <c r="E875" s="1497"/>
      <c r="F875" s="101"/>
      <c r="J875" s="96"/>
      <c r="K875" s="96"/>
      <c r="L875" s="96"/>
      <c r="M875" s="96"/>
    </row>
    <row r="876" spans="1:13" s="95" customFormat="1">
      <c r="A876" s="97"/>
      <c r="B876" s="98"/>
      <c r="C876" s="99"/>
      <c r="D876" s="100"/>
      <c r="E876" s="1497"/>
      <c r="F876" s="101"/>
      <c r="J876" s="96"/>
      <c r="K876" s="96"/>
      <c r="L876" s="96"/>
      <c r="M876" s="96"/>
    </row>
    <row r="877" spans="1:13" s="95" customFormat="1">
      <c r="A877" s="97"/>
      <c r="B877" s="98"/>
      <c r="C877" s="99"/>
      <c r="D877" s="100"/>
      <c r="E877" s="1497"/>
      <c r="F877" s="101"/>
      <c r="J877" s="96"/>
      <c r="K877" s="96"/>
      <c r="L877" s="96"/>
      <c r="M877" s="96"/>
    </row>
    <row r="878" spans="1:13" s="95" customFormat="1">
      <c r="A878" s="97"/>
      <c r="B878" s="98"/>
      <c r="C878" s="99"/>
      <c r="D878" s="100"/>
      <c r="E878" s="1497"/>
      <c r="F878" s="101"/>
      <c r="J878" s="96"/>
      <c r="K878" s="96"/>
      <c r="L878" s="96"/>
      <c r="M878" s="96"/>
    </row>
    <row r="879" spans="1:13" s="95" customFormat="1">
      <c r="A879" s="97"/>
      <c r="B879" s="98"/>
      <c r="C879" s="99"/>
      <c r="D879" s="100"/>
      <c r="E879" s="1497"/>
      <c r="F879" s="101"/>
      <c r="J879" s="96"/>
      <c r="K879" s="96"/>
      <c r="L879" s="96"/>
      <c r="M879" s="96"/>
    </row>
    <row r="880" spans="1:13" s="95" customFormat="1">
      <c r="A880" s="97"/>
      <c r="B880" s="98"/>
      <c r="C880" s="99"/>
      <c r="D880" s="100"/>
      <c r="E880" s="1497"/>
      <c r="F880" s="101"/>
      <c r="J880" s="96"/>
      <c r="K880" s="96"/>
      <c r="L880" s="96"/>
      <c r="M880" s="96"/>
    </row>
    <row r="881" spans="1:13" s="95" customFormat="1">
      <c r="A881" s="97"/>
      <c r="B881" s="98"/>
      <c r="C881" s="99"/>
      <c r="D881" s="100"/>
      <c r="E881" s="1497"/>
      <c r="F881" s="101"/>
      <c r="J881" s="96"/>
      <c r="K881" s="96"/>
      <c r="L881" s="96"/>
      <c r="M881" s="96"/>
    </row>
    <row r="882" spans="1:13" s="95" customFormat="1">
      <c r="A882" s="97"/>
      <c r="B882" s="98"/>
      <c r="C882" s="99"/>
      <c r="D882" s="100"/>
      <c r="E882" s="1497"/>
      <c r="F882" s="101"/>
      <c r="J882" s="96"/>
      <c r="K882" s="96"/>
      <c r="L882" s="96"/>
      <c r="M882" s="96"/>
    </row>
    <row r="883" spans="1:13" s="95" customFormat="1">
      <c r="A883" s="97"/>
      <c r="B883" s="98"/>
      <c r="C883" s="99"/>
      <c r="D883" s="100"/>
      <c r="E883" s="1497"/>
      <c r="F883" s="101"/>
      <c r="J883" s="96"/>
      <c r="K883" s="96"/>
      <c r="L883" s="96"/>
      <c r="M883" s="96"/>
    </row>
    <row r="884" spans="1:13" s="95" customFormat="1">
      <c r="A884" s="97"/>
      <c r="B884" s="98"/>
      <c r="C884" s="99"/>
      <c r="D884" s="100"/>
      <c r="E884" s="1497"/>
      <c r="F884" s="101"/>
      <c r="J884" s="96"/>
      <c r="K884" s="96"/>
      <c r="L884" s="96"/>
      <c r="M884" s="96"/>
    </row>
    <row r="885" spans="1:13" s="95" customFormat="1">
      <c r="A885" s="97"/>
      <c r="B885" s="98"/>
      <c r="C885" s="99"/>
      <c r="D885" s="100"/>
      <c r="E885" s="1497"/>
      <c r="F885" s="101"/>
      <c r="J885" s="96"/>
      <c r="K885" s="96"/>
      <c r="L885" s="96"/>
      <c r="M885" s="96"/>
    </row>
    <row r="886" spans="1:13" s="95" customFormat="1">
      <c r="A886" s="97"/>
      <c r="B886" s="98"/>
      <c r="C886" s="99"/>
      <c r="D886" s="100"/>
      <c r="E886" s="1497"/>
      <c r="F886" s="101"/>
      <c r="J886" s="96"/>
      <c r="K886" s="96"/>
      <c r="L886" s="96"/>
      <c r="M886" s="96"/>
    </row>
    <row r="887" spans="1:13" s="95" customFormat="1">
      <c r="A887" s="97"/>
      <c r="B887" s="98"/>
      <c r="C887" s="99"/>
      <c r="D887" s="100"/>
      <c r="E887" s="1497"/>
      <c r="F887" s="101"/>
      <c r="J887" s="96"/>
      <c r="K887" s="96"/>
      <c r="L887" s="96"/>
      <c r="M887" s="96"/>
    </row>
    <row r="888" spans="1:13" s="95" customFormat="1">
      <c r="A888" s="97"/>
      <c r="B888" s="98"/>
      <c r="C888" s="99"/>
      <c r="D888" s="100"/>
      <c r="E888" s="1497"/>
      <c r="F888" s="101"/>
      <c r="J888" s="96"/>
      <c r="K888" s="96"/>
      <c r="L888" s="96"/>
      <c r="M888" s="96"/>
    </row>
    <row r="889" spans="1:13" s="95" customFormat="1">
      <c r="A889" s="97"/>
      <c r="B889" s="98"/>
      <c r="C889" s="99"/>
      <c r="D889" s="100"/>
      <c r="E889" s="1497"/>
      <c r="F889" s="101"/>
      <c r="J889" s="96"/>
      <c r="K889" s="96"/>
      <c r="L889" s="96"/>
      <c r="M889" s="96"/>
    </row>
    <row r="890" spans="1:13" s="95" customFormat="1">
      <c r="A890" s="97"/>
      <c r="B890" s="98"/>
      <c r="C890" s="99"/>
      <c r="D890" s="100"/>
      <c r="E890" s="1497"/>
      <c r="F890" s="101"/>
      <c r="J890" s="96"/>
      <c r="K890" s="96"/>
      <c r="L890" s="96"/>
      <c r="M890" s="96"/>
    </row>
    <row r="891" spans="1:13" s="95" customFormat="1">
      <c r="A891" s="97"/>
      <c r="B891" s="98"/>
      <c r="C891" s="99"/>
      <c r="D891" s="100"/>
      <c r="E891" s="1497"/>
      <c r="F891" s="101"/>
      <c r="J891" s="96"/>
      <c r="K891" s="96"/>
      <c r="L891" s="96"/>
      <c r="M891" s="96"/>
    </row>
    <row r="892" spans="1:13" s="95" customFormat="1">
      <c r="A892" s="97"/>
      <c r="B892" s="98"/>
      <c r="C892" s="99"/>
      <c r="D892" s="100"/>
      <c r="E892" s="1497"/>
      <c r="F892" s="101"/>
      <c r="J892" s="96"/>
      <c r="K892" s="96"/>
      <c r="L892" s="96"/>
      <c r="M892" s="96"/>
    </row>
    <row r="893" spans="1:13" s="95" customFormat="1">
      <c r="A893" s="97"/>
      <c r="B893" s="98"/>
      <c r="C893" s="99"/>
      <c r="D893" s="100"/>
      <c r="E893" s="1497"/>
      <c r="F893" s="101"/>
      <c r="J893" s="96"/>
      <c r="K893" s="96"/>
      <c r="L893" s="96"/>
      <c r="M893" s="96"/>
    </row>
    <row r="894" spans="1:13" s="95" customFormat="1">
      <c r="A894" s="97"/>
      <c r="B894" s="98"/>
      <c r="C894" s="99"/>
      <c r="D894" s="100"/>
      <c r="E894" s="1497"/>
      <c r="F894" s="101"/>
      <c r="J894" s="96"/>
      <c r="K894" s="96"/>
      <c r="L894" s="96"/>
      <c r="M894" s="96"/>
    </row>
    <row r="895" spans="1:13" s="95" customFormat="1">
      <c r="A895" s="97"/>
      <c r="B895" s="98"/>
      <c r="C895" s="99"/>
      <c r="D895" s="100"/>
      <c r="E895" s="1497"/>
      <c r="F895" s="101"/>
      <c r="J895" s="96"/>
      <c r="K895" s="96"/>
      <c r="L895" s="96"/>
      <c r="M895" s="96"/>
    </row>
    <row r="896" spans="1:13" s="95" customFormat="1">
      <c r="A896" s="97"/>
      <c r="B896" s="98"/>
      <c r="C896" s="99"/>
      <c r="D896" s="100"/>
      <c r="E896" s="1497"/>
      <c r="F896" s="101"/>
      <c r="J896" s="96"/>
      <c r="K896" s="96"/>
      <c r="L896" s="96"/>
      <c r="M896" s="96"/>
    </row>
    <row r="897" spans="1:13" s="95" customFormat="1">
      <c r="A897" s="97"/>
      <c r="B897" s="98"/>
      <c r="C897" s="99"/>
      <c r="D897" s="100"/>
      <c r="E897" s="1497"/>
      <c r="F897" s="101"/>
      <c r="J897" s="96"/>
      <c r="K897" s="96"/>
      <c r="L897" s="96"/>
      <c r="M897" s="96"/>
    </row>
    <row r="898" spans="1:13" s="95" customFormat="1">
      <c r="A898" s="97"/>
      <c r="B898" s="98"/>
      <c r="C898" s="99"/>
      <c r="D898" s="100"/>
      <c r="E898" s="1497"/>
      <c r="F898" s="101"/>
      <c r="J898" s="96"/>
      <c r="K898" s="96"/>
      <c r="L898" s="96"/>
      <c r="M898" s="96"/>
    </row>
    <row r="899" spans="1:13" s="95" customFormat="1">
      <c r="A899" s="97"/>
      <c r="B899" s="98"/>
      <c r="C899" s="99"/>
      <c r="D899" s="100"/>
      <c r="E899" s="1497"/>
      <c r="F899" s="101"/>
      <c r="J899" s="96"/>
      <c r="K899" s="96"/>
      <c r="L899" s="96"/>
      <c r="M899" s="96"/>
    </row>
    <row r="900" spans="1:13" s="95" customFormat="1">
      <c r="A900" s="97"/>
      <c r="B900" s="98"/>
      <c r="C900" s="99"/>
      <c r="D900" s="100"/>
      <c r="E900" s="1497"/>
      <c r="F900" s="101"/>
      <c r="J900" s="96"/>
      <c r="K900" s="96"/>
      <c r="L900" s="96"/>
      <c r="M900" s="96"/>
    </row>
    <row r="901" spans="1:13" s="95" customFormat="1">
      <c r="A901" s="97"/>
      <c r="B901" s="98"/>
      <c r="C901" s="99"/>
      <c r="D901" s="100"/>
      <c r="E901" s="1497"/>
      <c r="F901" s="101"/>
      <c r="J901" s="96"/>
      <c r="K901" s="96"/>
      <c r="L901" s="96"/>
      <c r="M901" s="96"/>
    </row>
    <row r="902" spans="1:13" s="95" customFormat="1">
      <c r="A902" s="97"/>
      <c r="B902" s="98"/>
      <c r="C902" s="99"/>
      <c r="D902" s="100"/>
      <c r="E902" s="1497"/>
      <c r="F902" s="101"/>
      <c r="J902" s="96"/>
      <c r="K902" s="96"/>
      <c r="L902" s="96"/>
      <c r="M902" s="96"/>
    </row>
    <row r="903" spans="1:13" s="95" customFormat="1">
      <c r="A903" s="97"/>
      <c r="B903" s="98"/>
      <c r="C903" s="99"/>
      <c r="D903" s="100"/>
      <c r="E903" s="1497"/>
      <c r="F903" s="101"/>
      <c r="J903" s="96"/>
      <c r="K903" s="96"/>
      <c r="L903" s="96"/>
      <c r="M903" s="96"/>
    </row>
    <row r="904" spans="1:13" s="95" customFormat="1">
      <c r="A904" s="97"/>
      <c r="B904" s="98"/>
      <c r="C904" s="99"/>
      <c r="D904" s="100"/>
      <c r="E904" s="1497"/>
      <c r="F904" s="101"/>
      <c r="J904" s="96"/>
      <c r="K904" s="96"/>
      <c r="L904" s="96"/>
      <c r="M904" s="96"/>
    </row>
    <row r="905" spans="1:13" s="95" customFormat="1">
      <c r="A905" s="97"/>
      <c r="B905" s="98"/>
      <c r="C905" s="99"/>
      <c r="D905" s="100"/>
      <c r="E905" s="1497"/>
      <c r="F905" s="101"/>
      <c r="J905" s="96"/>
      <c r="K905" s="96"/>
      <c r="L905" s="96"/>
      <c r="M905" s="96"/>
    </row>
    <row r="906" spans="1:13" s="95" customFormat="1">
      <c r="A906" s="97"/>
      <c r="B906" s="98"/>
      <c r="C906" s="99"/>
      <c r="D906" s="100"/>
      <c r="E906" s="1497"/>
      <c r="F906" s="101"/>
      <c r="J906" s="96"/>
      <c r="K906" s="96"/>
      <c r="L906" s="96"/>
      <c r="M906" s="96"/>
    </row>
    <row r="907" spans="1:13" s="95" customFormat="1">
      <c r="A907" s="97"/>
      <c r="B907" s="98"/>
      <c r="C907" s="99"/>
      <c r="D907" s="100"/>
      <c r="E907" s="1497"/>
      <c r="F907" s="101"/>
      <c r="J907" s="96"/>
      <c r="K907" s="96"/>
      <c r="L907" s="96"/>
      <c r="M907" s="96"/>
    </row>
    <row r="908" spans="1:13" s="95" customFormat="1">
      <c r="A908" s="97"/>
      <c r="B908" s="98"/>
      <c r="C908" s="99"/>
      <c r="D908" s="100"/>
      <c r="E908" s="1497"/>
      <c r="F908" s="101"/>
      <c r="J908" s="96"/>
      <c r="K908" s="96"/>
      <c r="L908" s="96"/>
      <c r="M908" s="96"/>
    </row>
    <row r="909" spans="1:13" s="95" customFormat="1">
      <c r="A909" s="97"/>
      <c r="B909" s="98"/>
      <c r="C909" s="99"/>
      <c r="D909" s="100"/>
      <c r="E909" s="1497"/>
      <c r="F909" s="101"/>
      <c r="J909" s="96"/>
      <c r="K909" s="96"/>
      <c r="L909" s="96"/>
      <c r="M909" s="96"/>
    </row>
    <row r="910" spans="1:13" s="95" customFormat="1">
      <c r="A910" s="97"/>
      <c r="B910" s="98"/>
      <c r="C910" s="99"/>
      <c r="D910" s="100"/>
      <c r="E910" s="1497"/>
      <c r="F910" s="101"/>
      <c r="J910" s="96"/>
      <c r="K910" s="96"/>
      <c r="L910" s="96"/>
      <c r="M910" s="96"/>
    </row>
    <row r="911" spans="1:13" s="95" customFormat="1">
      <c r="A911" s="97"/>
      <c r="B911" s="98"/>
      <c r="C911" s="99"/>
      <c r="D911" s="100"/>
      <c r="E911" s="1497"/>
      <c r="F911" s="101"/>
      <c r="J911" s="96"/>
      <c r="K911" s="96"/>
      <c r="L911" s="96"/>
      <c r="M911" s="96"/>
    </row>
    <row r="912" spans="1:13" s="95" customFormat="1">
      <c r="A912" s="97"/>
      <c r="B912" s="98"/>
      <c r="C912" s="99"/>
      <c r="D912" s="100"/>
      <c r="E912" s="1497"/>
      <c r="F912" s="101"/>
      <c r="J912" s="96"/>
      <c r="K912" s="96"/>
      <c r="L912" s="96"/>
      <c r="M912" s="96"/>
    </row>
    <row r="913" spans="1:13" s="95" customFormat="1">
      <c r="A913" s="97"/>
      <c r="B913" s="98"/>
      <c r="C913" s="99"/>
      <c r="D913" s="100"/>
      <c r="E913" s="1497"/>
      <c r="F913" s="101"/>
      <c r="J913" s="96"/>
      <c r="K913" s="96"/>
      <c r="L913" s="96"/>
      <c r="M913" s="96"/>
    </row>
    <row r="914" spans="1:13" s="95" customFormat="1">
      <c r="A914" s="97"/>
      <c r="B914" s="98"/>
      <c r="C914" s="99"/>
      <c r="D914" s="100"/>
      <c r="E914" s="1497"/>
      <c r="F914" s="101"/>
      <c r="J914" s="96"/>
      <c r="K914" s="96"/>
      <c r="L914" s="96"/>
      <c r="M914" s="96"/>
    </row>
    <row r="915" spans="1:13" s="95" customFormat="1">
      <c r="A915" s="97"/>
      <c r="B915" s="98"/>
      <c r="C915" s="99"/>
      <c r="D915" s="100"/>
      <c r="E915" s="1497"/>
      <c r="F915" s="101"/>
      <c r="J915" s="96"/>
      <c r="K915" s="96"/>
      <c r="L915" s="96"/>
      <c r="M915" s="96"/>
    </row>
    <row r="916" spans="1:13" s="95" customFormat="1">
      <c r="A916" s="97"/>
      <c r="B916" s="98"/>
      <c r="C916" s="99"/>
      <c r="D916" s="100"/>
      <c r="E916" s="1497"/>
      <c r="F916" s="101"/>
      <c r="J916" s="96"/>
      <c r="K916" s="96"/>
      <c r="L916" s="96"/>
      <c r="M916" s="96"/>
    </row>
    <row r="917" spans="1:13" s="95" customFormat="1">
      <c r="A917" s="97"/>
      <c r="B917" s="98"/>
      <c r="C917" s="99"/>
      <c r="D917" s="100"/>
      <c r="E917" s="1497"/>
      <c r="F917" s="101"/>
      <c r="J917" s="96"/>
      <c r="K917" s="96"/>
      <c r="L917" s="96"/>
      <c r="M917" s="96"/>
    </row>
    <row r="918" spans="1:13" s="95" customFormat="1">
      <c r="A918" s="97"/>
      <c r="B918" s="98"/>
      <c r="C918" s="99"/>
      <c r="D918" s="100"/>
      <c r="E918" s="1497"/>
      <c r="F918" s="101"/>
      <c r="J918" s="96"/>
      <c r="K918" s="96"/>
      <c r="L918" s="96"/>
      <c r="M918" s="96"/>
    </row>
    <row r="919" spans="1:13" s="95" customFormat="1">
      <c r="A919" s="97"/>
      <c r="B919" s="98"/>
      <c r="C919" s="99"/>
      <c r="D919" s="100"/>
      <c r="E919" s="1497"/>
      <c r="F919" s="101"/>
      <c r="J919" s="96"/>
      <c r="K919" s="96"/>
      <c r="L919" s="96"/>
      <c r="M919" s="96"/>
    </row>
    <row r="920" spans="1:13" s="95" customFormat="1">
      <c r="A920" s="97"/>
      <c r="B920" s="98"/>
      <c r="C920" s="99"/>
      <c r="D920" s="100"/>
      <c r="E920" s="1497"/>
      <c r="F920" s="101"/>
      <c r="J920" s="96"/>
      <c r="K920" s="96"/>
      <c r="L920" s="96"/>
      <c r="M920" s="96"/>
    </row>
    <row r="921" spans="1:13" s="95" customFormat="1">
      <c r="A921" s="97"/>
      <c r="B921" s="98"/>
      <c r="C921" s="99"/>
      <c r="D921" s="100"/>
      <c r="E921" s="1497"/>
      <c r="F921" s="101"/>
      <c r="J921" s="96"/>
      <c r="K921" s="96"/>
      <c r="L921" s="96"/>
      <c r="M921" s="96"/>
    </row>
    <row r="922" spans="1:13" s="95" customFormat="1">
      <c r="A922" s="97"/>
      <c r="B922" s="98"/>
      <c r="C922" s="99"/>
      <c r="D922" s="100"/>
      <c r="E922" s="1497"/>
      <c r="F922" s="101"/>
      <c r="J922" s="96"/>
      <c r="K922" s="96"/>
      <c r="L922" s="96"/>
      <c r="M922" s="96"/>
    </row>
    <row r="923" spans="1:13" s="95" customFormat="1">
      <c r="A923" s="97"/>
      <c r="B923" s="98"/>
      <c r="C923" s="99"/>
      <c r="D923" s="100"/>
      <c r="E923" s="1497"/>
      <c r="F923" s="101"/>
      <c r="J923" s="96"/>
      <c r="K923" s="96"/>
      <c r="L923" s="96"/>
      <c r="M923" s="96"/>
    </row>
    <row r="924" spans="1:13" s="95" customFormat="1">
      <c r="A924" s="97"/>
      <c r="B924" s="98"/>
      <c r="C924" s="99"/>
      <c r="D924" s="100"/>
      <c r="E924" s="1497"/>
      <c r="F924" s="101"/>
      <c r="J924" s="96"/>
      <c r="K924" s="96"/>
      <c r="L924" s="96"/>
      <c r="M924" s="96"/>
    </row>
    <row r="925" spans="1:13" s="95" customFormat="1">
      <c r="A925" s="97"/>
      <c r="B925" s="98"/>
      <c r="C925" s="99"/>
      <c r="D925" s="100"/>
      <c r="E925" s="1497"/>
      <c r="F925" s="101"/>
      <c r="J925" s="96"/>
      <c r="K925" s="96"/>
      <c r="L925" s="96"/>
      <c r="M925" s="96"/>
    </row>
    <row r="926" spans="1:13" s="95" customFormat="1">
      <c r="A926" s="97"/>
      <c r="B926" s="98"/>
      <c r="C926" s="99"/>
      <c r="D926" s="100"/>
      <c r="E926" s="1497"/>
      <c r="F926" s="101"/>
      <c r="J926" s="96"/>
      <c r="K926" s="96"/>
      <c r="L926" s="96"/>
      <c r="M926" s="96"/>
    </row>
    <row r="927" spans="1:13" s="95" customFormat="1">
      <c r="A927" s="97"/>
      <c r="B927" s="98"/>
      <c r="C927" s="99"/>
      <c r="D927" s="100"/>
      <c r="E927" s="1497"/>
      <c r="F927" s="101"/>
      <c r="J927" s="96"/>
      <c r="K927" s="96"/>
      <c r="L927" s="96"/>
      <c r="M927" s="96"/>
    </row>
    <row r="928" spans="1:13" s="95" customFormat="1">
      <c r="A928" s="97"/>
      <c r="B928" s="98"/>
      <c r="C928" s="99"/>
      <c r="D928" s="100"/>
      <c r="E928" s="1497"/>
      <c r="F928" s="101"/>
      <c r="J928" s="96"/>
      <c r="K928" s="96"/>
      <c r="L928" s="96"/>
      <c r="M928" s="96"/>
    </row>
    <row r="929" spans="1:13" s="95" customFormat="1">
      <c r="A929" s="97"/>
      <c r="B929" s="98"/>
      <c r="C929" s="99"/>
      <c r="D929" s="100"/>
      <c r="E929" s="1497"/>
      <c r="F929" s="101"/>
      <c r="J929" s="96"/>
      <c r="K929" s="96"/>
      <c r="L929" s="96"/>
      <c r="M929" s="96"/>
    </row>
    <row r="930" spans="1:13" s="95" customFormat="1">
      <c r="A930" s="97"/>
      <c r="B930" s="98"/>
      <c r="C930" s="99"/>
      <c r="D930" s="100"/>
      <c r="E930" s="1497"/>
      <c r="F930" s="101"/>
      <c r="J930" s="96"/>
      <c r="K930" s="96"/>
      <c r="L930" s="96"/>
      <c r="M930" s="96"/>
    </row>
    <row r="931" spans="1:13" s="95" customFormat="1">
      <c r="A931" s="97"/>
      <c r="B931" s="98"/>
      <c r="C931" s="99"/>
      <c r="D931" s="100"/>
      <c r="E931" s="1497"/>
      <c r="F931" s="101"/>
      <c r="J931" s="96"/>
      <c r="K931" s="96"/>
      <c r="L931" s="96"/>
      <c r="M931" s="96"/>
    </row>
    <row r="932" spans="1:13" s="95" customFormat="1">
      <c r="A932" s="97"/>
      <c r="B932" s="98"/>
      <c r="C932" s="99"/>
      <c r="D932" s="100"/>
      <c r="E932" s="1497"/>
      <c r="F932" s="101"/>
      <c r="J932" s="96"/>
      <c r="K932" s="96"/>
      <c r="L932" s="96"/>
      <c r="M932" s="96"/>
    </row>
    <row r="933" spans="1:13" s="95" customFormat="1">
      <c r="A933" s="97"/>
      <c r="B933" s="98"/>
      <c r="C933" s="99"/>
      <c r="D933" s="100"/>
      <c r="E933" s="1497"/>
      <c r="F933" s="101"/>
      <c r="J933" s="96"/>
      <c r="K933" s="96"/>
      <c r="L933" s="96"/>
      <c r="M933" s="96"/>
    </row>
    <row r="934" spans="1:13" s="95" customFormat="1">
      <c r="A934" s="97"/>
      <c r="B934" s="98"/>
      <c r="C934" s="99"/>
      <c r="D934" s="100"/>
      <c r="E934" s="1497"/>
      <c r="F934" s="101"/>
      <c r="J934" s="96"/>
      <c r="K934" s="96"/>
      <c r="L934" s="96"/>
      <c r="M934" s="96"/>
    </row>
    <row r="935" spans="1:13" s="95" customFormat="1">
      <c r="A935" s="97"/>
      <c r="B935" s="98"/>
      <c r="C935" s="99"/>
      <c r="D935" s="100"/>
      <c r="E935" s="1497"/>
      <c r="F935" s="101"/>
      <c r="J935" s="96"/>
      <c r="K935" s="96"/>
      <c r="L935" s="96"/>
      <c r="M935" s="96"/>
    </row>
    <row r="936" spans="1:13" s="95" customFormat="1">
      <c r="A936" s="97"/>
      <c r="B936" s="98"/>
      <c r="C936" s="99"/>
      <c r="D936" s="100"/>
      <c r="E936" s="1497"/>
      <c r="F936" s="101"/>
      <c r="J936" s="96"/>
      <c r="K936" s="96"/>
      <c r="L936" s="96"/>
      <c r="M936" s="96"/>
    </row>
    <row r="937" spans="1:13" s="95" customFormat="1">
      <c r="A937" s="97"/>
      <c r="B937" s="98"/>
      <c r="C937" s="99"/>
      <c r="D937" s="100"/>
      <c r="E937" s="1497"/>
      <c r="F937" s="101"/>
      <c r="J937" s="96"/>
      <c r="K937" s="96"/>
      <c r="L937" s="96"/>
      <c r="M937" s="96"/>
    </row>
    <row r="938" spans="1:13" s="95" customFormat="1">
      <c r="A938" s="97"/>
      <c r="B938" s="98"/>
      <c r="C938" s="99"/>
      <c r="D938" s="100"/>
      <c r="E938" s="1497"/>
      <c r="F938" s="101"/>
      <c r="J938" s="96"/>
      <c r="K938" s="96"/>
      <c r="L938" s="96"/>
      <c r="M938" s="96"/>
    </row>
    <row r="939" spans="1:13" s="95" customFormat="1">
      <c r="A939" s="97"/>
      <c r="B939" s="98"/>
      <c r="C939" s="99"/>
      <c r="D939" s="100"/>
      <c r="E939" s="1497"/>
      <c r="F939" s="101"/>
      <c r="J939" s="96"/>
      <c r="K939" s="96"/>
      <c r="L939" s="96"/>
      <c r="M939" s="96"/>
    </row>
    <row r="940" spans="1:13" s="95" customFormat="1">
      <c r="A940" s="97"/>
      <c r="B940" s="98"/>
      <c r="C940" s="99"/>
      <c r="D940" s="100"/>
      <c r="E940" s="1497"/>
      <c r="F940" s="101"/>
      <c r="J940" s="96"/>
      <c r="K940" s="96"/>
      <c r="L940" s="96"/>
      <c r="M940" s="96"/>
    </row>
    <row r="941" spans="1:13" s="95" customFormat="1">
      <c r="A941" s="97"/>
      <c r="B941" s="98"/>
      <c r="C941" s="99"/>
      <c r="D941" s="100"/>
      <c r="E941" s="1497"/>
      <c r="F941" s="101"/>
      <c r="J941" s="96"/>
      <c r="K941" s="96"/>
      <c r="L941" s="96"/>
      <c r="M941" s="96"/>
    </row>
    <row r="942" spans="1:13" s="95" customFormat="1">
      <c r="A942" s="97"/>
      <c r="B942" s="98"/>
      <c r="C942" s="99"/>
      <c r="D942" s="100"/>
      <c r="E942" s="1497"/>
      <c r="F942" s="101"/>
      <c r="J942" s="96"/>
      <c r="K942" s="96"/>
      <c r="L942" s="96"/>
      <c r="M942" s="96"/>
    </row>
    <row r="943" spans="1:13" s="95" customFormat="1">
      <c r="A943" s="97"/>
      <c r="B943" s="98"/>
      <c r="C943" s="99"/>
      <c r="D943" s="100"/>
      <c r="E943" s="1497"/>
      <c r="F943" s="101"/>
      <c r="J943" s="96"/>
      <c r="K943" s="96"/>
      <c r="L943" s="96"/>
      <c r="M943" s="96"/>
    </row>
    <row r="944" spans="1:13" s="95" customFormat="1">
      <c r="A944" s="97"/>
      <c r="B944" s="98"/>
      <c r="C944" s="99"/>
      <c r="D944" s="100"/>
      <c r="E944" s="1497"/>
      <c r="F944" s="101"/>
      <c r="J944" s="96"/>
      <c r="K944" s="96"/>
      <c r="L944" s="96"/>
      <c r="M944" s="96"/>
    </row>
    <row r="945" spans="1:13" s="95" customFormat="1">
      <c r="A945" s="97"/>
      <c r="B945" s="98"/>
      <c r="C945" s="99"/>
      <c r="D945" s="100"/>
      <c r="E945" s="1497"/>
      <c r="F945" s="101"/>
      <c r="J945" s="96"/>
      <c r="K945" s="96"/>
      <c r="L945" s="96"/>
      <c r="M945" s="96"/>
    </row>
    <row r="946" spans="1:13" s="95" customFormat="1">
      <c r="A946" s="97"/>
      <c r="B946" s="98"/>
      <c r="C946" s="99"/>
      <c r="D946" s="100"/>
      <c r="E946" s="1497"/>
      <c r="F946" s="101"/>
      <c r="J946" s="96"/>
      <c r="K946" s="96"/>
      <c r="L946" s="96"/>
      <c r="M946" s="96"/>
    </row>
    <row r="947" spans="1:13" s="95" customFormat="1">
      <c r="A947" s="97"/>
      <c r="B947" s="98"/>
      <c r="C947" s="99"/>
      <c r="D947" s="100"/>
      <c r="E947" s="1497"/>
      <c r="F947" s="101"/>
      <c r="J947" s="96"/>
      <c r="K947" s="96"/>
      <c r="L947" s="96"/>
      <c r="M947" s="96"/>
    </row>
    <row r="948" spans="1:13" s="95" customFormat="1">
      <c r="A948" s="97"/>
      <c r="B948" s="98"/>
      <c r="C948" s="99"/>
      <c r="D948" s="100"/>
      <c r="E948" s="1497"/>
      <c r="F948" s="101"/>
      <c r="J948" s="96"/>
      <c r="K948" s="96"/>
      <c r="L948" s="96"/>
      <c r="M948" s="96"/>
    </row>
    <row r="949" spans="1:13" s="95" customFormat="1">
      <c r="A949" s="97"/>
      <c r="B949" s="98"/>
      <c r="C949" s="99"/>
      <c r="D949" s="100"/>
      <c r="E949" s="1497"/>
      <c r="F949" s="101"/>
      <c r="J949" s="96"/>
      <c r="K949" s="96"/>
      <c r="L949" s="96"/>
      <c r="M949" s="96"/>
    </row>
    <row r="950" spans="1:13" s="95" customFormat="1">
      <c r="A950" s="97"/>
      <c r="B950" s="98"/>
      <c r="C950" s="99"/>
      <c r="D950" s="100"/>
      <c r="E950" s="1497"/>
      <c r="F950" s="101"/>
      <c r="J950" s="96"/>
      <c r="K950" s="96"/>
      <c r="L950" s="96"/>
      <c r="M950" s="96"/>
    </row>
    <row r="951" spans="1:13" s="95" customFormat="1">
      <c r="A951" s="97"/>
      <c r="B951" s="98"/>
      <c r="C951" s="99"/>
      <c r="D951" s="100"/>
      <c r="E951" s="1497"/>
      <c r="F951" s="101"/>
      <c r="J951" s="96"/>
      <c r="K951" s="96"/>
      <c r="L951" s="96"/>
      <c r="M951" s="96"/>
    </row>
    <row r="952" spans="1:13" s="95" customFormat="1">
      <c r="A952" s="97"/>
      <c r="B952" s="98"/>
      <c r="C952" s="99"/>
      <c r="D952" s="100"/>
      <c r="E952" s="1497"/>
      <c r="F952" s="101"/>
      <c r="J952" s="96"/>
      <c r="K952" s="96"/>
      <c r="L952" s="96"/>
      <c r="M952" s="96"/>
    </row>
    <row r="953" spans="1:13" s="95" customFormat="1">
      <c r="A953" s="97"/>
      <c r="B953" s="98"/>
      <c r="C953" s="99"/>
      <c r="D953" s="100"/>
      <c r="E953" s="1497"/>
      <c r="F953" s="101"/>
      <c r="J953" s="96"/>
      <c r="K953" s="96"/>
      <c r="L953" s="96"/>
      <c r="M953" s="96"/>
    </row>
    <row r="954" spans="1:13" s="95" customFormat="1">
      <c r="A954" s="97"/>
      <c r="B954" s="98"/>
      <c r="C954" s="99"/>
      <c r="D954" s="100"/>
      <c r="E954" s="1497"/>
      <c r="F954" s="101"/>
      <c r="J954" s="96"/>
      <c r="K954" s="96"/>
      <c r="L954" s="96"/>
      <c r="M954" s="96"/>
    </row>
    <row r="955" spans="1:13" s="95" customFormat="1">
      <c r="A955" s="97"/>
      <c r="B955" s="98"/>
      <c r="C955" s="99"/>
      <c r="D955" s="100"/>
      <c r="E955" s="1497"/>
      <c r="F955" s="101"/>
      <c r="J955" s="96"/>
      <c r="K955" s="96"/>
      <c r="L955" s="96"/>
      <c r="M955" s="96"/>
    </row>
    <row r="956" spans="1:13" s="95" customFormat="1">
      <c r="A956" s="97"/>
      <c r="B956" s="98"/>
      <c r="C956" s="99"/>
      <c r="D956" s="100"/>
      <c r="E956" s="1497"/>
      <c r="F956" s="101"/>
      <c r="J956" s="96"/>
      <c r="K956" s="96"/>
      <c r="L956" s="96"/>
      <c r="M956" s="96"/>
    </row>
    <row r="957" spans="1:13" s="95" customFormat="1">
      <c r="A957" s="97"/>
      <c r="B957" s="98"/>
      <c r="C957" s="99"/>
      <c r="D957" s="100"/>
      <c r="E957" s="1497"/>
      <c r="F957" s="101"/>
      <c r="J957" s="96"/>
      <c r="K957" s="96"/>
      <c r="L957" s="96"/>
      <c r="M957" s="96"/>
    </row>
    <row r="958" spans="1:13" s="95" customFormat="1">
      <c r="A958" s="97"/>
      <c r="B958" s="98"/>
      <c r="C958" s="99"/>
      <c r="D958" s="100"/>
      <c r="E958" s="1497"/>
      <c r="F958" s="101"/>
      <c r="J958" s="96"/>
      <c r="K958" s="96"/>
      <c r="L958" s="96"/>
      <c r="M958" s="96"/>
    </row>
    <row r="959" spans="1:13" s="95" customFormat="1">
      <c r="A959" s="97"/>
      <c r="B959" s="98"/>
      <c r="C959" s="99"/>
      <c r="D959" s="100"/>
      <c r="E959" s="1497"/>
      <c r="F959" s="101"/>
      <c r="J959" s="96"/>
      <c r="K959" s="96"/>
      <c r="L959" s="96"/>
      <c r="M959" s="96"/>
    </row>
    <row r="960" spans="1:13" s="95" customFormat="1">
      <c r="A960" s="97"/>
      <c r="B960" s="98"/>
      <c r="C960" s="99"/>
      <c r="D960" s="100"/>
      <c r="E960" s="1497"/>
      <c r="F960" s="101"/>
      <c r="J960" s="96"/>
      <c r="K960" s="96"/>
      <c r="L960" s="96"/>
      <c r="M960" s="96"/>
    </row>
    <row r="961" spans="1:13" s="95" customFormat="1">
      <c r="A961" s="97"/>
      <c r="B961" s="98"/>
      <c r="C961" s="99"/>
      <c r="D961" s="100"/>
      <c r="E961" s="1497"/>
      <c r="F961" s="101"/>
      <c r="J961" s="96"/>
      <c r="K961" s="96"/>
      <c r="L961" s="96"/>
      <c r="M961" s="96"/>
    </row>
    <row r="962" spans="1:13" s="95" customFormat="1">
      <c r="A962" s="97"/>
      <c r="B962" s="98"/>
      <c r="C962" s="99"/>
      <c r="D962" s="100"/>
      <c r="E962" s="1497"/>
      <c r="F962" s="101"/>
      <c r="J962" s="96"/>
      <c r="K962" s="96"/>
      <c r="L962" s="96"/>
      <c r="M962" s="96"/>
    </row>
    <row r="963" spans="1:13" s="95" customFormat="1">
      <c r="A963" s="97"/>
      <c r="B963" s="98"/>
      <c r="C963" s="99"/>
      <c r="D963" s="100"/>
      <c r="E963" s="1497"/>
      <c r="F963" s="101"/>
      <c r="J963" s="96"/>
      <c r="K963" s="96"/>
      <c r="L963" s="96"/>
      <c r="M963" s="96"/>
    </row>
    <row r="964" spans="1:13" s="95" customFormat="1">
      <c r="A964" s="97"/>
      <c r="B964" s="98"/>
      <c r="C964" s="99"/>
      <c r="D964" s="100"/>
      <c r="E964" s="1497"/>
      <c r="F964" s="101"/>
      <c r="J964" s="96"/>
      <c r="K964" s="96"/>
      <c r="L964" s="96"/>
      <c r="M964" s="96"/>
    </row>
    <row r="965" spans="1:13" s="95" customFormat="1">
      <c r="A965" s="97"/>
      <c r="B965" s="98"/>
      <c r="C965" s="99"/>
      <c r="D965" s="100"/>
      <c r="E965" s="1497"/>
      <c r="F965" s="101"/>
      <c r="J965" s="96"/>
      <c r="K965" s="96"/>
      <c r="L965" s="96"/>
      <c r="M965" s="96"/>
    </row>
    <row r="966" spans="1:13" s="95" customFormat="1">
      <c r="A966" s="97"/>
      <c r="B966" s="98"/>
      <c r="C966" s="99"/>
      <c r="D966" s="100"/>
      <c r="E966" s="1497"/>
      <c r="F966" s="101"/>
      <c r="J966" s="96"/>
      <c r="K966" s="96"/>
      <c r="L966" s="96"/>
      <c r="M966" s="96"/>
    </row>
    <row r="967" spans="1:13" s="95" customFormat="1">
      <c r="A967" s="97"/>
      <c r="B967" s="98"/>
      <c r="C967" s="99"/>
      <c r="D967" s="100"/>
      <c r="E967" s="1497"/>
      <c r="F967" s="101"/>
      <c r="J967" s="96"/>
      <c r="K967" s="96"/>
      <c r="L967" s="96"/>
      <c r="M967" s="96"/>
    </row>
    <row r="968" spans="1:13" s="95" customFormat="1">
      <c r="A968" s="97"/>
      <c r="B968" s="98"/>
      <c r="C968" s="99"/>
      <c r="D968" s="100"/>
      <c r="E968" s="1497"/>
      <c r="F968" s="101"/>
      <c r="J968" s="96"/>
      <c r="K968" s="96"/>
      <c r="L968" s="96"/>
      <c r="M968" s="96"/>
    </row>
    <row r="969" spans="1:13" s="95" customFormat="1">
      <c r="A969" s="97"/>
      <c r="B969" s="98"/>
      <c r="C969" s="99"/>
      <c r="D969" s="100"/>
      <c r="E969" s="1497"/>
      <c r="F969" s="101"/>
      <c r="J969" s="96"/>
      <c r="K969" s="96"/>
      <c r="L969" s="96"/>
      <c r="M969" s="96"/>
    </row>
    <row r="970" spans="1:13" s="95" customFormat="1">
      <c r="A970" s="97"/>
      <c r="B970" s="98"/>
      <c r="C970" s="99"/>
      <c r="D970" s="100"/>
      <c r="E970" s="1497"/>
      <c r="F970" s="101"/>
      <c r="J970" s="96"/>
      <c r="K970" s="96"/>
      <c r="L970" s="96"/>
      <c r="M970" s="96"/>
    </row>
    <row r="971" spans="1:13" s="95" customFormat="1">
      <c r="A971" s="97"/>
      <c r="B971" s="98"/>
      <c r="C971" s="99"/>
      <c r="D971" s="100"/>
      <c r="E971" s="1497"/>
      <c r="F971" s="101"/>
      <c r="J971" s="96"/>
      <c r="K971" s="96"/>
      <c r="L971" s="96"/>
      <c r="M971" s="96"/>
    </row>
    <row r="972" spans="1:13" s="95" customFormat="1">
      <c r="A972" s="97"/>
      <c r="B972" s="98"/>
      <c r="C972" s="99"/>
      <c r="D972" s="100"/>
      <c r="E972" s="1497"/>
      <c r="F972" s="101"/>
      <c r="J972" s="96"/>
      <c r="K972" s="96"/>
      <c r="L972" s="96"/>
      <c r="M972" s="96"/>
    </row>
    <row r="973" spans="1:13" s="95" customFormat="1">
      <c r="A973" s="97"/>
      <c r="B973" s="98"/>
      <c r="C973" s="99"/>
      <c r="D973" s="100"/>
      <c r="E973" s="1497"/>
      <c r="F973" s="101"/>
      <c r="J973" s="96"/>
      <c r="K973" s="96"/>
      <c r="L973" s="96"/>
      <c r="M973" s="96"/>
    </row>
    <row r="974" spans="1:13" s="95" customFormat="1">
      <c r="A974" s="97"/>
      <c r="B974" s="98"/>
      <c r="C974" s="99"/>
      <c r="D974" s="100"/>
      <c r="E974" s="1497"/>
      <c r="F974" s="101"/>
      <c r="J974" s="96"/>
      <c r="K974" s="96"/>
      <c r="L974" s="96"/>
      <c r="M974" s="96"/>
    </row>
    <row r="975" spans="1:13" s="95" customFormat="1">
      <c r="A975" s="97"/>
      <c r="B975" s="98"/>
      <c r="C975" s="99"/>
      <c r="D975" s="100"/>
      <c r="E975" s="1497"/>
      <c r="F975" s="101"/>
      <c r="J975" s="96"/>
      <c r="K975" s="96"/>
      <c r="L975" s="96"/>
      <c r="M975" s="96"/>
    </row>
    <row r="976" spans="1:13" s="95" customFormat="1">
      <c r="A976" s="97"/>
      <c r="B976" s="98"/>
      <c r="C976" s="99"/>
      <c r="D976" s="100"/>
      <c r="E976" s="1497"/>
      <c r="F976" s="101"/>
      <c r="J976" s="96"/>
      <c r="K976" s="96"/>
      <c r="L976" s="96"/>
      <c r="M976" s="96"/>
    </row>
    <row r="977" spans="1:13" s="95" customFormat="1">
      <c r="A977" s="97"/>
      <c r="B977" s="98"/>
      <c r="C977" s="99"/>
      <c r="D977" s="100"/>
      <c r="E977" s="1497"/>
      <c r="F977" s="101"/>
      <c r="J977" s="96"/>
      <c r="K977" s="96"/>
      <c r="L977" s="96"/>
      <c r="M977" s="96"/>
    </row>
    <row r="978" spans="1:13" s="95" customFormat="1">
      <c r="A978" s="97"/>
      <c r="B978" s="98"/>
      <c r="C978" s="99"/>
      <c r="D978" s="100"/>
      <c r="E978" s="1497"/>
      <c r="F978" s="101"/>
      <c r="J978" s="96"/>
      <c r="K978" s="96"/>
      <c r="L978" s="96"/>
      <c r="M978" s="96"/>
    </row>
    <row r="979" spans="1:13" s="95" customFormat="1">
      <c r="A979" s="97"/>
      <c r="B979" s="98"/>
      <c r="C979" s="99"/>
      <c r="D979" s="100"/>
      <c r="E979" s="1497"/>
      <c r="F979" s="101"/>
      <c r="J979" s="96"/>
      <c r="K979" s="96"/>
      <c r="L979" s="96"/>
      <c r="M979" s="96"/>
    </row>
    <row r="980" spans="1:13" s="95" customFormat="1">
      <c r="A980" s="97"/>
      <c r="B980" s="98"/>
      <c r="C980" s="99"/>
      <c r="D980" s="100"/>
      <c r="E980" s="1497"/>
      <c r="F980" s="101"/>
      <c r="J980" s="96"/>
      <c r="K980" s="96"/>
      <c r="L980" s="96"/>
      <c r="M980" s="96"/>
    </row>
    <row r="981" spans="1:13" s="95" customFormat="1">
      <c r="A981" s="97"/>
      <c r="B981" s="98"/>
      <c r="C981" s="99"/>
      <c r="D981" s="100"/>
      <c r="E981" s="1497"/>
      <c r="F981" s="101"/>
      <c r="J981" s="96"/>
      <c r="K981" s="96"/>
      <c r="L981" s="96"/>
      <c r="M981" s="96"/>
    </row>
    <row r="982" spans="1:13" s="95" customFormat="1">
      <c r="A982" s="97"/>
      <c r="B982" s="98"/>
      <c r="C982" s="99"/>
      <c r="D982" s="100"/>
      <c r="E982" s="1497"/>
      <c r="F982" s="101"/>
      <c r="J982" s="96"/>
      <c r="K982" s="96"/>
      <c r="L982" s="96"/>
      <c r="M982" s="96"/>
    </row>
    <row r="983" spans="1:13" s="95" customFormat="1">
      <c r="A983" s="97"/>
      <c r="B983" s="98"/>
      <c r="C983" s="99"/>
      <c r="D983" s="100"/>
      <c r="E983" s="1497"/>
      <c r="F983" s="101"/>
      <c r="J983" s="96"/>
      <c r="K983" s="96"/>
      <c r="L983" s="96"/>
      <c r="M983" s="96"/>
    </row>
    <row r="984" spans="1:13" s="95" customFormat="1">
      <c r="A984" s="97"/>
      <c r="B984" s="98"/>
      <c r="C984" s="99"/>
      <c r="D984" s="100"/>
      <c r="E984" s="1497"/>
      <c r="F984" s="101"/>
      <c r="J984" s="96"/>
      <c r="K984" s="96"/>
      <c r="L984" s="96"/>
      <c r="M984" s="96"/>
    </row>
    <row r="985" spans="1:13" s="95" customFormat="1">
      <c r="A985" s="97"/>
      <c r="B985" s="98"/>
      <c r="C985" s="99"/>
      <c r="D985" s="100"/>
      <c r="E985" s="1497"/>
      <c r="F985" s="101"/>
      <c r="J985" s="96"/>
      <c r="K985" s="96"/>
      <c r="L985" s="96"/>
      <c r="M985" s="96"/>
    </row>
    <row r="986" spans="1:13" s="95" customFormat="1">
      <c r="A986" s="97"/>
      <c r="B986" s="98"/>
      <c r="C986" s="99"/>
      <c r="D986" s="100"/>
      <c r="E986" s="1497"/>
      <c r="F986" s="101"/>
      <c r="J986" s="96"/>
      <c r="K986" s="96"/>
      <c r="L986" s="96"/>
      <c r="M986" s="96"/>
    </row>
    <row r="987" spans="1:13" s="95" customFormat="1">
      <c r="A987" s="97"/>
      <c r="B987" s="98"/>
      <c r="C987" s="99"/>
      <c r="D987" s="100"/>
      <c r="E987" s="1497"/>
      <c r="F987" s="101"/>
      <c r="J987" s="96"/>
      <c r="K987" s="96"/>
      <c r="L987" s="96"/>
      <c r="M987" s="96"/>
    </row>
    <row r="988" spans="1:13" s="95" customFormat="1">
      <c r="A988" s="97"/>
      <c r="B988" s="98"/>
      <c r="C988" s="99"/>
      <c r="D988" s="100"/>
      <c r="E988" s="1497"/>
      <c r="F988" s="101"/>
      <c r="J988" s="96"/>
      <c r="K988" s="96"/>
      <c r="L988" s="96"/>
      <c r="M988" s="96"/>
    </row>
    <row r="989" spans="1:13" s="95" customFormat="1">
      <c r="A989" s="97"/>
      <c r="B989" s="98"/>
      <c r="C989" s="99"/>
      <c r="D989" s="100"/>
      <c r="E989" s="1497"/>
      <c r="F989" s="101"/>
      <c r="J989" s="96"/>
      <c r="K989" s="96"/>
      <c r="L989" s="96"/>
      <c r="M989" s="96"/>
    </row>
    <row r="990" spans="1:13" s="95" customFormat="1">
      <c r="A990" s="97"/>
      <c r="B990" s="98"/>
      <c r="C990" s="99"/>
      <c r="D990" s="100"/>
      <c r="E990" s="1497"/>
      <c r="F990" s="101"/>
      <c r="J990" s="96"/>
      <c r="K990" s="96"/>
      <c r="L990" s="96"/>
      <c r="M990" s="96"/>
    </row>
    <row r="991" spans="1:13" s="95" customFormat="1">
      <c r="A991" s="97"/>
      <c r="B991" s="98"/>
      <c r="C991" s="99"/>
      <c r="D991" s="100"/>
      <c r="E991" s="1497"/>
      <c r="F991" s="101"/>
      <c r="J991" s="96"/>
      <c r="K991" s="96"/>
      <c r="L991" s="96"/>
      <c r="M991" s="96"/>
    </row>
    <row r="992" spans="1:13" s="95" customFormat="1">
      <c r="A992" s="97"/>
      <c r="B992" s="98"/>
      <c r="C992" s="99"/>
      <c r="D992" s="100"/>
      <c r="E992" s="1497"/>
      <c r="F992" s="101"/>
      <c r="J992" s="96"/>
      <c r="K992" s="96"/>
      <c r="L992" s="96"/>
      <c r="M992" s="96"/>
    </row>
    <row r="993" spans="1:13" s="95" customFormat="1">
      <c r="A993" s="97"/>
      <c r="B993" s="98"/>
      <c r="C993" s="99"/>
      <c r="D993" s="100"/>
      <c r="E993" s="1497"/>
      <c r="F993" s="101"/>
      <c r="J993" s="96"/>
      <c r="K993" s="96"/>
      <c r="L993" s="96"/>
      <c r="M993" s="96"/>
    </row>
    <row r="994" spans="1:13" s="95" customFormat="1">
      <c r="A994" s="97"/>
      <c r="B994" s="98"/>
      <c r="C994" s="99"/>
      <c r="D994" s="100"/>
      <c r="E994" s="1497"/>
      <c r="F994" s="101"/>
      <c r="J994" s="96"/>
      <c r="K994" s="96"/>
      <c r="L994" s="96"/>
      <c r="M994" s="96"/>
    </row>
    <row r="995" spans="1:13" s="95" customFormat="1">
      <c r="A995" s="97"/>
      <c r="B995" s="98"/>
      <c r="C995" s="99"/>
      <c r="D995" s="100"/>
      <c r="E995" s="1497"/>
      <c r="F995" s="101"/>
      <c r="J995" s="96"/>
      <c r="K995" s="96"/>
      <c r="L995" s="96"/>
      <c r="M995" s="96"/>
    </row>
    <row r="996" spans="1:13" s="95" customFormat="1">
      <c r="A996" s="97"/>
      <c r="B996" s="98"/>
      <c r="C996" s="99"/>
      <c r="D996" s="100"/>
      <c r="E996" s="1497"/>
      <c r="F996" s="101"/>
      <c r="J996" s="96"/>
      <c r="K996" s="96"/>
      <c r="L996" s="96"/>
      <c r="M996" s="96"/>
    </row>
    <row r="997" spans="1:13" s="95" customFormat="1">
      <c r="A997" s="97"/>
      <c r="B997" s="98"/>
      <c r="C997" s="99"/>
      <c r="D997" s="100"/>
      <c r="E997" s="1497"/>
      <c r="F997" s="101"/>
      <c r="J997" s="96"/>
      <c r="K997" s="96"/>
      <c r="L997" s="96"/>
      <c r="M997" s="96"/>
    </row>
    <row r="998" spans="1:13" s="95" customFormat="1">
      <c r="A998" s="97"/>
      <c r="B998" s="98"/>
      <c r="C998" s="99"/>
      <c r="D998" s="100"/>
      <c r="E998" s="1497"/>
      <c r="F998" s="101"/>
      <c r="J998" s="96"/>
      <c r="K998" s="96"/>
      <c r="L998" s="96"/>
      <c r="M998" s="96"/>
    </row>
    <row r="999" spans="1:13" s="95" customFormat="1">
      <c r="A999" s="97"/>
      <c r="B999" s="98"/>
      <c r="C999" s="99"/>
      <c r="D999" s="100"/>
      <c r="E999" s="1497"/>
      <c r="F999" s="101"/>
      <c r="J999" s="96"/>
      <c r="K999" s="96"/>
      <c r="L999" s="96"/>
      <c r="M999" s="96"/>
    </row>
    <row r="1000" spans="1:13" s="95" customFormat="1">
      <c r="A1000" s="97"/>
      <c r="B1000" s="98"/>
      <c r="C1000" s="99"/>
      <c r="D1000" s="100"/>
      <c r="E1000" s="1497"/>
      <c r="F1000" s="101"/>
      <c r="J1000" s="96"/>
      <c r="K1000" s="96"/>
      <c r="L1000" s="96"/>
      <c r="M1000" s="96"/>
    </row>
    <row r="1001" spans="1:13" s="95" customFormat="1">
      <c r="A1001" s="97"/>
      <c r="B1001" s="98"/>
      <c r="C1001" s="99"/>
      <c r="D1001" s="100"/>
      <c r="E1001" s="1497"/>
      <c r="F1001" s="101"/>
      <c r="J1001" s="96"/>
      <c r="K1001" s="96"/>
      <c r="L1001" s="96"/>
      <c r="M1001" s="96"/>
    </row>
    <row r="1002" spans="1:13" s="95" customFormat="1">
      <c r="A1002" s="97"/>
      <c r="B1002" s="98"/>
      <c r="C1002" s="99"/>
      <c r="D1002" s="100"/>
      <c r="E1002" s="1497"/>
      <c r="F1002" s="101"/>
      <c r="J1002" s="96"/>
      <c r="K1002" s="96"/>
      <c r="L1002" s="96"/>
      <c r="M1002" s="96"/>
    </row>
    <row r="1003" spans="1:13" s="95" customFormat="1">
      <c r="A1003" s="97"/>
      <c r="B1003" s="98"/>
      <c r="C1003" s="99"/>
      <c r="D1003" s="100"/>
      <c r="E1003" s="1497"/>
      <c r="F1003" s="101"/>
      <c r="J1003" s="96"/>
      <c r="K1003" s="96"/>
      <c r="L1003" s="96"/>
      <c r="M1003" s="96"/>
    </row>
    <row r="1004" spans="1:13" s="95" customFormat="1">
      <c r="A1004" s="97"/>
      <c r="B1004" s="98"/>
      <c r="C1004" s="99"/>
      <c r="D1004" s="100"/>
      <c r="E1004" s="1497"/>
      <c r="F1004" s="101"/>
      <c r="J1004" s="96"/>
      <c r="K1004" s="96"/>
      <c r="L1004" s="96"/>
      <c r="M1004" s="96"/>
    </row>
    <row r="1005" spans="1:13" s="95" customFormat="1">
      <c r="A1005" s="97"/>
      <c r="B1005" s="98"/>
      <c r="C1005" s="99"/>
      <c r="D1005" s="100"/>
      <c r="E1005" s="1497"/>
      <c r="F1005" s="101"/>
      <c r="J1005" s="96"/>
      <c r="K1005" s="96"/>
      <c r="L1005" s="96"/>
      <c r="M1005" s="96"/>
    </row>
    <row r="1006" spans="1:13" s="95" customFormat="1">
      <c r="A1006" s="97"/>
      <c r="B1006" s="98"/>
      <c r="C1006" s="99"/>
      <c r="D1006" s="100"/>
      <c r="E1006" s="1497"/>
      <c r="F1006" s="101"/>
      <c r="J1006" s="96"/>
      <c r="K1006" s="96"/>
      <c r="L1006" s="96"/>
      <c r="M1006" s="96"/>
    </row>
    <row r="1007" spans="1:13" s="95" customFormat="1">
      <c r="A1007" s="97"/>
      <c r="B1007" s="98"/>
      <c r="C1007" s="99"/>
      <c r="D1007" s="100"/>
      <c r="E1007" s="1497"/>
      <c r="F1007" s="101"/>
      <c r="J1007" s="96"/>
      <c r="K1007" s="96"/>
      <c r="L1007" s="96"/>
      <c r="M1007" s="96"/>
    </row>
    <row r="1008" spans="1:13" s="95" customFormat="1">
      <c r="A1008" s="97"/>
      <c r="B1008" s="98"/>
      <c r="C1008" s="99"/>
      <c r="D1008" s="100"/>
      <c r="E1008" s="1497"/>
      <c r="F1008" s="101"/>
      <c r="J1008" s="96"/>
      <c r="K1008" s="96"/>
      <c r="L1008" s="96"/>
      <c r="M1008" s="96"/>
    </row>
    <row r="1009" spans="1:13" s="95" customFormat="1">
      <c r="A1009" s="97"/>
      <c r="B1009" s="98"/>
      <c r="C1009" s="99"/>
      <c r="D1009" s="100"/>
      <c r="E1009" s="1497"/>
      <c r="F1009" s="101"/>
      <c r="J1009" s="96"/>
      <c r="K1009" s="96"/>
      <c r="L1009" s="96"/>
      <c r="M1009" s="96"/>
    </row>
    <row r="1010" spans="1:13" s="95" customFormat="1">
      <c r="A1010" s="97"/>
      <c r="B1010" s="98"/>
      <c r="C1010" s="99"/>
      <c r="D1010" s="100"/>
      <c r="E1010" s="1497"/>
      <c r="F1010" s="101"/>
      <c r="J1010" s="96"/>
      <c r="K1010" s="96"/>
      <c r="L1010" s="96"/>
      <c r="M1010" s="96"/>
    </row>
    <row r="1011" spans="1:13" s="95" customFormat="1">
      <c r="A1011" s="97"/>
      <c r="B1011" s="98"/>
      <c r="C1011" s="99"/>
      <c r="D1011" s="100"/>
      <c r="E1011" s="1497"/>
      <c r="F1011" s="101"/>
      <c r="J1011" s="96"/>
      <c r="K1011" s="96"/>
      <c r="L1011" s="96"/>
      <c r="M1011" s="96"/>
    </row>
    <row r="1012" spans="1:13" s="95" customFormat="1">
      <c r="A1012" s="97"/>
      <c r="B1012" s="98"/>
      <c r="C1012" s="99"/>
      <c r="D1012" s="100"/>
      <c r="E1012" s="1497"/>
      <c r="F1012" s="101"/>
      <c r="J1012" s="96"/>
      <c r="K1012" s="96"/>
      <c r="L1012" s="96"/>
      <c r="M1012" s="96"/>
    </row>
    <row r="1013" spans="1:13" s="95" customFormat="1">
      <c r="A1013" s="97"/>
      <c r="B1013" s="98"/>
      <c r="C1013" s="99"/>
      <c r="D1013" s="100"/>
      <c r="E1013" s="1497"/>
      <c r="F1013" s="101"/>
      <c r="J1013" s="96"/>
      <c r="K1013" s="96"/>
      <c r="L1013" s="96"/>
      <c r="M1013" s="96"/>
    </row>
    <row r="1014" spans="1:13" s="95" customFormat="1">
      <c r="A1014" s="97"/>
      <c r="B1014" s="98"/>
      <c r="C1014" s="99"/>
      <c r="D1014" s="100"/>
      <c r="E1014" s="1497"/>
      <c r="F1014" s="101"/>
      <c r="J1014" s="96"/>
      <c r="K1014" s="96"/>
      <c r="L1014" s="96"/>
      <c r="M1014" s="96"/>
    </row>
    <row r="1015" spans="1:13" s="95" customFormat="1">
      <c r="A1015" s="97"/>
      <c r="B1015" s="98"/>
      <c r="C1015" s="99"/>
      <c r="D1015" s="100"/>
      <c r="E1015" s="1497"/>
      <c r="F1015" s="101"/>
      <c r="J1015" s="96"/>
      <c r="K1015" s="96"/>
      <c r="L1015" s="96"/>
      <c r="M1015" s="96"/>
    </row>
    <row r="1016" spans="1:13" s="95" customFormat="1">
      <c r="A1016" s="97"/>
      <c r="B1016" s="98"/>
      <c r="C1016" s="99"/>
      <c r="D1016" s="100"/>
      <c r="E1016" s="1497"/>
      <c r="F1016" s="101"/>
      <c r="J1016" s="96"/>
      <c r="K1016" s="96"/>
      <c r="L1016" s="96"/>
      <c r="M1016" s="96"/>
    </row>
    <row r="1017" spans="1:13" s="95" customFormat="1">
      <c r="A1017" s="97"/>
      <c r="B1017" s="98"/>
      <c r="C1017" s="99"/>
      <c r="D1017" s="100"/>
      <c r="E1017" s="1497"/>
      <c r="F1017" s="101"/>
      <c r="J1017" s="96"/>
      <c r="K1017" s="96"/>
      <c r="L1017" s="96"/>
      <c r="M1017" s="96"/>
    </row>
    <row r="1018" spans="1:13" s="95" customFormat="1">
      <c r="A1018" s="97"/>
      <c r="B1018" s="98"/>
      <c r="C1018" s="99"/>
      <c r="D1018" s="100"/>
      <c r="E1018" s="1497"/>
      <c r="F1018" s="101"/>
      <c r="J1018" s="96"/>
      <c r="K1018" s="96"/>
      <c r="L1018" s="96"/>
      <c r="M1018" s="96"/>
    </row>
    <row r="1019" spans="1:13" s="95" customFormat="1">
      <c r="A1019" s="97"/>
      <c r="B1019" s="98"/>
      <c r="C1019" s="99"/>
      <c r="D1019" s="100"/>
      <c r="E1019" s="1497"/>
      <c r="F1019" s="101"/>
      <c r="J1019" s="96"/>
      <c r="K1019" s="96"/>
      <c r="L1019" s="96"/>
      <c r="M1019" s="96"/>
    </row>
    <row r="1020" spans="1:13" s="95" customFormat="1">
      <c r="A1020" s="97"/>
      <c r="B1020" s="98"/>
      <c r="C1020" s="99"/>
      <c r="D1020" s="100"/>
      <c r="E1020" s="1497"/>
      <c r="F1020" s="101"/>
      <c r="J1020" s="96"/>
      <c r="K1020" s="96"/>
      <c r="L1020" s="96"/>
      <c r="M1020" s="96"/>
    </row>
    <row r="1021" spans="1:13" s="95" customFormat="1">
      <c r="A1021" s="97"/>
      <c r="B1021" s="98"/>
      <c r="C1021" s="99"/>
      <c r="D1021" s="100"/>
      <c r="E1021" s="1497"/>
      <c r="F1021" s="101"/>
      <c r="J1021" s="96"/>
      <c r="K1021" s="96"/>
      <c r="L1021" s="96"/>
      <c r="M1021" s="96"/>
    </row>
    <row r="1022" spans="1:13" s="95" customFormat="1">
      <c r="A1022" s="97"/>
      <c r="B1022" s="98"/>
      <c r="C1022" s="99"/>
      <c r="D1022" s="100"/>
      <c r="E1022" s="1497"/>
      <c r="F1022" s="101"/>
      <c r="J1022" s="96"/>
      <c r="K1022" s="96"/>
      <c r="L1022" s="96"/>
      <c r="M1022" s="96"/>
    </row>
    <row r="1023" spans="1:13" s="95" customFormat="1">
      <c r="A1023" s="97"/>
      <c r="B1023" s="98"/>
      <c r="C1023" s="99"/>
      <c r="D1023" s="100"/>
      <c r="E1023" s="1497"/>
      <c r="F1023" s="101"/>
      <c r="J1023" s="96"/>
      <c r="K1023" s="96"/>
      <c r="L1023" s="96"/>
      <c r="M1023" s="96"/>
    </row>
    <row r="1024" spans="1:13" s="95" customFormat="1">
      <c r="A1024" s="97"/>
      <c r="B1024" s="98"/>
      <c r="C1024" s="99"/>
      <c r="D1024" s="100"/>
      <c r="E1024" s="1497"/>
      <c r="F1024" s="101"/>
      <c r="J1024" s="96"/>
      <c r="K1024" s="96"/>
      <c r="L1024" s="96"/>
      <c r="M1024" s="96"/>
    </row>
    <row r="1025" spans="1:13" s="95" customFormat="1">
      <c r="A1025" s="97"/>
      <c r="B1025" s="98"/>
      <c r="C1025" s="99"/>
      <c r="D1025" s="100"/>
      <c r="E1025" s="1497"/>
      <c r="F1025" s="101"/>
      <c r="J1025" s="96"/>
      <c r="K1025" s="96"/>
      <c r="L1025" s="96"/>
      <c r="M1025" s="96"/>
    </row>
    <row r="1026" spans="1:13" s="95" customFormat="1">
      <c r="A1026" s="97"/>
      <c r="B1026" s="98"/>
      <c r="C1026" s="99"/>
      <c r="D1026" s="100"/>
      <c r="E1026" s="1497"/>
      <c r="F1026" s="101"/>
      <c r="J1026" s="96"/>
      <c r="K1026" s="96"/>
      <c r="L1026" s="96"/>
      <c r="M1026" s="96"/>
    </row>
    <row r="1027" spans="1:13" s="95" customFormat="1">
      <c r="A1027" s="97"/>
      <c r="B1027" s="98"/>
      <c r="C1027" s="99"/>
      <c r="D1027" s="100"/>
      <c r="E1027" s="1497"/>
      <c r="F1027" s="101"/>
      <c r="J1027" s="96"/>
      <c r="K1027" s="96"/>
      <c r="L1027" s="96"/>
      <c r="M1027" s="96"/>
    </row>
    <row r="1028" spans="1:13" s="95" customFormat="1">
      <c r="A1028" s="97"/>
      <c r="B1028" s="98"/>
      <c r="C1028" s="99"/>
      <c r="D1028" s="100"/>
      <c r="E1028" s="1497"/>
      <c r="F1028" s="101"/>
      <c r="J1028" s="96"/>
      <c r="K1028" s="96"/>
      <c r="L1028" s="96"/>
      <c r="M1028" s="96"/>
    </row>
    <row r="1029" spans="1:13" s="95" customFormat="1">
      <c r="A1029" s="97"/>
      <c r="B1029" s="98"/>
      <c r="C1029" s="99"/>
      <c r="D1029" s="100"/>
      <c r="E1029" s="1497"/>
      <c r="F1029" s="101"/>
      <c r="J1029" s="96"/>
      <c r="K1029" s="96"/>
      <c r="L1029" s="96"/>
      <c r="M1029" s="96"/>
    </row>
    <row r="1030" spans="1:13" s="95" customFormat="1">
      <c r="A1030" s="97"/>
      <c r="B1030" s="98"/>
      <c r="C1030" s="99"/>
      <c r="D1030" s="100"/>
      <c r="E1030" s="1497"/>
      <c r="F1030" s="101"/>
      <c r="J1030" s="96"/>
      <c r="K1030" s="96"/>
      <c r="L1030" s="96"/>
      <c r="M1030" s="96"/>
    </row>
    <row r="1031" spans="1:13" s="95" customFormat="1">
      <c r="A1031" s="97"/>
      <c r="B1031" s="98"/>
      <c r="C1031" s="99"/>
      <c r="D1031" s="100"/>
      <c r="E1031" s="1497"/>
      <c r="F1031" s="101"/>
      <c r="J1031" s="96"/>
      <c r="K1031" s="96"/>
      <c r="L1031" s="96"/>
      <c r="M1031" s="96"/>
    </row>
    <row r="1032" spans="1:13" s="95" customFormat="1">
      <c r="A1032" s="97"/>
      <c r="B1032" s="98"/>
      <c r="C1032" s="99"/>
      <c r="D1032" s="100"/>
      <c r="E1032" s="1497"/>
      <c r="F1032" s="101"/>
      <c r="J1032" s="96"/>
      <c r="K1032" s="96"/>
      <c r="L1032" s="96"/>
      <c r="M1032" s="96"/>
    </row>
    <row r="1033" spans="1:13" s="95" customFormat="1">
      <c r="A1033" s="97"/>
      <c r="B1033" s="98"/>
      <c r="C1033" s="99"/>
      <c r="D1033" s="100"/>
      <c r="E1033" s="1497"/>
      <c r="F1033" s="101"/>
      <c r="J1033" s="96"/>
      <c r="K1033" s="96"/>
      <c r="L1033" s="96"/>
      <c r="M1033" s="96"/>
    </row>
    <row r="1034" spans="1:13" s="95" customFormat="1">
      <c r="A1034" s="97"/>
      <c r="B1034" s="98"/>
      <c r="C1034" s="99"/>
      <c r="D1034" s="100"/>
      <c r="E1034" s="1497"/>
      <c r="F1034" s="101"/>
      <c r="J1034" s="96"/>
      <c r="K1034" s="96"/>
      <c r="L1034" s="96"/>
      <c r="M1034" s="96"/>
    </row>
    <row r="1035" spans="1:13" s="95" customFormat="1">
      <c r="A1035" s="97"/>
      <c r="B1035" s="98"/>
      <c r="C1035" s="99"/>
      <c r="D1035" s="100"/>
      <c r="E1035" s="1497"/>
      <c r="F1035" s="101"/>
      <c r="J1035" s="96"/>
      <c r="K1035" s="96"/>
      <c r="L1035" s="96"/>
      <c r="M1035" s="96"/>
    </row>
    <row r="1036" spans="1:13" s="95" customFormat="1">
      <c r="A1036" s="97"/>
      <c r="B1036" s="98"/>
      <c r="C1036" s="99"/>
      <c r="D1036" s="100"/>
      <c r="E1036" s="1497"/>
      <c r="F1036" s="101"/>
      <c r="J1036" s="96"/>
      <c r="K1036" s="96"/>
      <c r="L1036" s="96"/>
      <c r="M1036" s="96"/>
    </row>
    <row r="1037" spans="1:13" s="95" customFormat="1">
      <c r="A1037" s="97"/>
      <c r="B1037" s="98"/>
      <c r="C1037" s="99"/>
      <c r="D1037" s="100"/>
      <c r="E1037" s="1497"/>
      <c r="F1037" s="101"/>
      <c r="J1037" s="96"/>
      <c r="K1037" s="96"/>
      <c r="L1037" s="96"/>
      <c r="M1037" s="96"/>
    </row>
    <row r="1038" spans="1:13" s="95" customFormat="1">
      <c r="A1038" s="97"/>
      <c r="B1038" s="98"/>
      <c r="C1038" s="99"/>
      <c r="D1038" s="100"/>
      <c r="E1038" s="1497"/>
      <c r="F1038" s="101"/>
      <c r="J1038" s="96"/>
      <c r="K1038" s="96"/>
      <c r="L1038" s="96"/>
      <c r="M1038" s="96"/>
    </row>
    <row r="1039" spans="1:13" s="95" customFormat="1">
      <c r="A1039" s="97"/>
      <c r="B1039" s="98"/>
      <c r="C1039" s="99"/>
      <c r="D1039" s="100"/>
      <c r="E1039" s="1497"/>
      <c r="F1039" s="101"/>
      <c r="J1039" s="96"/>
      <c r="K1039" s="96"/>
      <c r="L1039" s="96"/>
      <c r="M1039" s="96"/>
    </row>
    <row r="1040" spans="1:13" s="95" customFormat="1">
      <c r="A1040" s="97"/>
      <c r="B1040" s="98"/>
      <c r="C1040" s="99"/>
      <c r="D1040" s="100"/>
      <c r="E1040" s="1497"/>
      <c r="F1040" s="101"/>
      <c r="J1040" s="96"/>
      <c r="K1040" s="96"/>
      <c r="L1040" s="96"/>
      <c r="M1040" s="96"/>
    </row>
    <row r="1041" spans="1:13" s="95" customFormat="1">
      <c r="A1041" s="97"/>
      <c r="B1041" s="98"/>
      <c r="C1041" s="99"/>
      <c r="D1041" s="100"/>
      <c r="E1041" s="1497"/>
      <c r="F1041" s="101"/>
      <c r="J1041" s="96"/>
      <c r="K1041" s="96"/>
      <c r="L1041" s="96"/>
      <c r="M1041" s="96"/>
    </row>
    <row r="1042" spans="1:13" s="95" customFormat="1">
      <c r="A1042" s="97"/>
      <c r="B1042" s="98"/>
      <c r="C1042" s="99"/>
      <c r="D1042" s="100"/>
      <c r="E1042" s="1497"/>
      <c r="F1042" s="101"/>
      <c r="J1042" s="96"/>
      <c r="K1042" s="96"/>
      <c r="L1042" s="96"/>
      <c r="M1042" s="96"/>
    </row>
    <row r="1043" spans="1:13" s="95" customFormat="1">
      <c r="A1043" s="97"/>
      <c r="B1043" s="98"/>
      <c r="C1043" s="99"/>
      <c r="D1043" s="100"/>
      <c r="E1043" s="1497"/>
      <c r="F1043" s="101"/>
      <c r="J1043" s="96"/>
      <c r="K1043" s="96"/>
      <c r="L1043" s="96"/>
      <c r="M1043" s="96"/>
    </row>
    <row r="1044" spans="1:13" s="95" customFormat="1">
      <c r="A1044" s="97"/>
      <c r="B1044" s="98"/>
      <c r="C1044" s="99"/>
      <c r="D1044" s="100"/>
      <c r="E1044" s="1497"/>
      <c r="F1044" s="101"/>
      <c r="J1044" s="96"/>
      <c r="K1044" s="96"/>
      <c r="L1044" s="96"/>
      <c r="M1044" s="96"/>
    </row>
    <row r="1045" spans="1:13" s="95" customFormat="1">
      <c r="A1045" s="97"/>
      <c r="B1045" s="98"/>
      <c r="C1045" s="99"/>
      <c r="D1045" s="100"/>
      <c r="E1045" s="1497"/>
      <c r="F1045" s="101"/>
      <c r="J1045" s="96"/>
      <c r="K1045" s="96"/>
      <c r="L1045" s="96"/>
      <c r="M1045" s="96"/>
    </row>
    <row r="1046" spans="1:13" s="95" customFormat="1">
      <c r="A1046" s="97"/>
      <c r="B1046" s="98"/>
      <c r="C1046" s="99"/>
      <c r="D1046" s="100"/>
      <c r="E1046" s="1497"/>
      <c r="F1046" s="101"/>
      <c r="J1046" s="96"/>
      <c r="K1046" s="96"/>
      <c r="L1046" s="96"/>
      <c r="M1046" s="96"/>
    </row>
    <row r="1047" spans="1:13" s="95" customFormat="1">
      <c r="A1047" s="97"/>
      <c r="B1047" s="98"/>
      <c r="C1047" s="99"/>
      <c r="D1047" s="100"/>
      <c r="E1047" s="1497"/>
      <c r="F1047" s="101"/>
      <c r="J1047" s="96"/>
      <c r="K1047" s="96"/>
      <c r="L1047" s="96"/>
      <c r="M1047" s="96"/>
    </row>
    <row r="1048" spans="1:13">
      <c r="A1048" s="97"/>
      <c r="D1048" s="100"/>
      <c r="E1048" s="1497"/>
      <c r="F1048" s="101"/>
    </row>
    <row r="1049" spans="1:13">
      <c r="A1049" s="97"/>
      <c r="D1049" s="100"/>
      <c r="E1049" s="1497"/>
      <c r="F1049" s="101"/>
    </row>
    <row r="1050" spans="1:13">
      <c r="A1050" s="97"/>
      <c r="D1050" s="100"/>
      <c r="E1050" s="1497"/>
      <c r="F1050" s="101"/>
    </row>
    <row r="1051" spans="1:13">
      <c r="A1051" s="97"/>
      <c r="D1051" s="100"/>
      <c r="E1051" s="1497"/>
      <c r="F1051" s="101"/>
    </row>
    <row r="1052" spans="1:13">
      <c r="A1052" s="97"/>
      <c r="D1052" s="100"/>
      <c r="E1052" s="1497"/>
      <c r="F1052" s="101"/>
    </row>
    <row r="1053" spans="1:13">
      <c r="A1053" s="97"/>
      <c r="D1053" s="100"/>
      <c r="E1053" s="1497"/>
      <c r="F1053" s="101"/>
    </row>
    <row r="1054" spans="1:13">
      <c r="A1054" s="97"/>
      <c r="D1054" s="100"/>
      <c r="E1054" s="1497"/>
      <c r="F1054" s="101"/>
    </row>
  </sheetData>
  <sheetProtection selectLockedCells="1"/>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261"/>
  <sheetViews>
    <sheetView view="pageBreakPreview" zoomScaleSheetLayoutView="100" workbookViewId="0">
      <pane ySplit="1" topLeftCell="A2" activePane="bottomLeft" state="frozen"/>
      <selection activeCell="B5" sqref="B5"/>
      <selection pane="bottomLeft" activeCell="B14" sqref="B14"/>
    </sheetView>
  </sheetViews>
  <sheetFormatPr defaultColWidth="9.140625" defaultRowHeight="12.75"/>
  <cols>
    <col min="1" max="1" width="6.7109375" style="1282" customWidth="1"/>
    <col min="2" max="2" width="37.7109375" style="520" customWidth="1"/>
    <col min="3" max="3" width="8.7109375" style="92" customWidth="1"/>
    <col min="4" max="4" width="10.7109375" style="1283" customWidth="1"/>
    <col min="5" max="6" width="12.7109375" style="1284" customWidth="1"/>
    <col min="7" max="8" width="9.7109375" style="88" customWidth="1"/>
    <col min="9" max="9" width="9.140625" style="88"/>
    <col min="10" max="16384" width="9.140625" style="89"/>
  </cols>
  <sheetData>
    <row r="1" spans="1:9" s="1243" customFormat="1" ht="33.75">
      <c r="A1" s="1193" t="s">
        <v>239</v>
      </c>
      <c r="B1" s="475" t="s">
        <v>240</v>
      </c>
      <c r="C1" s="475" t="s">
        <v>241</v>
      </c>
      <c r="D1" s="476" t="s">
        <v>242</v>
      </c>
      <c r="E1" s="1194" t="s">
        <v>243</v>
      </c>
      <c r="F1" s="1194" t="s">
        <v>244</v>
      </c>
      <c r="G1" s="1242"/>
      <c r="H1" s="1242"/>
      <c r="I1" s="1242"/>
    </row>
    <row r="2" spans="1:9">
      <c r="A2" s="90"/>
      <c r="D2" s="93"/>
      <c r="E2" s="1244"/>
      <c r="F2" s="1244"/>
    </row>
    <row r="3" spans="1:9">
      <c r="A3" s="514"/>
      <c r="B3" s="515" t="s">
        <v>1171</v>
      </c>
      <c r="C3" s="516"/>
      <c r="D3" s="517"/>
      <c r="E3" s="1245"/>
      <c r="F3" s="1246"/>
    </row>
    <row r="4" spans="1:9">
      <c r="A4" s="90"/>
      <c r="D4" s="93"/>
      <c r="E4" s="1244"/>
      <c r="F4" s="1244"/>
    </row>
    <row r="5" spans="1:9">
      <c r="A5" s="1247" t="s">
        <v>1172</v>
      </c>
      <c r="B5" s="515" t="s">
        <v>1163</v>
      </c>
      <c r="C5" s="516"/>
      <c r="D5" s="517"/>
      <c r="E5" s="1245"/>
      <c r="F5" s="1246"/>
    </row>
    <row r="6" spans="1:9">
      <c r="A6" s="90"/>
      <c r="D6" s="93"/>
      <c r="E6" s="1244"/>
      <c r="F6" s="1244"/>
    </row>
    <row r="7" spans="1:9">
      <c r="A7" s="90" t="s">
        <v>988</v>
      </c>
      <c r="B7" s="520" t="s">
        <v>1173</v>
      </c>
      <c r="C7" s="1248"/>
      <c r="D7" s="93"/>
      <c r="E7" s="1244"/>
      <c r="F7" s="1244"/>
    </row>
    <row r="8" spans="1:9">
      <c r="A8" s="90"/>
      <c r="B8" s="520" t="s">
        <v>1174</v>
      </c>
      <c r="C8" s="1248"/>
      <c r="D8" s="93"/>
      <c r="E8" s="1244"/>
      <c r="F8" s="1244"/>
    </row>
    <row r="9" spans="1:9" ht="25.5">
      <c r="A9" s="90"/>
      <c r="B9" s="520" t="s">
        <v>1175</v>
      </c>
      <c r="C9" s="1248"/>
      <c r="D9" s="93"/>
      <c r="E9" s="1244"/>
      <c r="F9" s="1244"/>
    </row>
    <row r="10" spans="1:9" ht="25.5">
      <c r="A10" s="90"/>
      <c r="B10" s="520" t="s">
        <v>1176</v>
      </c>
      <c r="C10" s="1248"/>
      <c r="D10" s="93"/>
      <c r="E10" s="1244"/>
      <c r="F10" s="1244"/>
    </row>
    <row r="11" spans="1:9" ht="25.5">
      <c r="A11" s="90"/>
      <c r="B11" s="520" t="s">
        <v>1177</v>
      </c>
      <c r="C11" s="1248"/>
      <c r="D11" s="93"/>
      <c r="E11" s="1244"/>
      <c r="F11" s="1244"/>
    </row>
    <row r="12" spans="1:9" ht="38.25">
      <c r="A12" s="90"/>
      <c r="B12" s="520" t="s">
        <v>1178</v>
      </c>
      <c r="C12" s="1248"/>
      <c r="D12" s="93"/>
      <c r="E12" s="1244"/>
      <c r="F12" s="1244"/>
    </row>
    <row r="13" spans="1:9" ht="38.25">
      <c r="A13" s="90"/>
      <c r="B13" s="520" t="s">
        <v>1179</v>
      </c>
      <c r="C13" s="1248"/>
      <c r="D13" s="93"/>
      <c r="E13" s="1244"/>
      <c r="F13" s="1244"/>
    </row>
    <row r="14" spans="1:9" ht="63.75">
      <c r="A14" s="90"/>
      <c r="B14" s="520" t="s">
        <v>1180</v>
      </c>
      <c r="D14" s="1249"/>
      <c r="E14" s="1244"/>
      <c r="F14" s="1244"/>
    </row>
    <row r="15" spans="1:9">
      <c r="A15" s="90"/>
      <c r="B15" s="520" t="s">
        <v>1181</v>
      </c>
      <c r="D15" s="1249"/>
      <c r="E15" s="1244"/>
      <c r="F15" s="1244"/>
    </row>
    <row r="16" spans="1:9" ht="102">
      <c r="A16" s="90"/>
      <c r="B16" s="520" t="s">
        <v>1182</v>
      </c>
      <c r="D16" s="1249"/>
      <c r="E16" s="1244"/>
      <c r="F16" s="1244"/>
    </row>
    <row r="17" spans="1:6">
      <c r="A17" s="90"/>
      <c r="B17" s="520" t="s">
        <v>1183</v>
      </c>
      <c r="C17" s="92" t="s">
        <v>248</v>
      </c>
      <c r="D17" s="93">
        <v>1</v>
      </c>
      <c r="E17" s="1250">
        <v>0</v>
      </c>
      <c r="F17" s="1244">
        <f>D17*E17</f>
        <v>0</v>
      </c>
    </row>
    <row r="18" spans="1:6">
      <c r="A18" s="90"/>
      <c r="D18" s="1249"/>
      <c r="E18" s="1244"/>
      <c r="F18" s="1244"/>
    </row>
    <row r="19" spans="1:6" ht="25.5">
      <c r="A19" s="90" t="s">
        <v>989</v>
      </c>
      <c r="B19" s="520" t="s">
        <v>1184</v>
      </c>
      <c r="D19" s="93"/>
      <c r="E19" s="1244"/>
      <c r="F19" s="1244"/>
    </row>
    <row r="20" spans="1:6">
      <c r="A20" s="90"/>
      <c r="B20" s="520" t="s">
        <v>1185</v>
      </c>
      <c r="C20" s="1248"/>
      <c r="D20" s="93"/>
      <c r="E20" s="1244"/>
      <c r="F20" s="1244"/>
    </row>
    <row r="21" spans="1:6" ht="51">
      <c r="A21" s="90"/>
      <c r="B21" s="520" t="s">
        <v>1186</v>
      </c>
      <c r="D21" s="93"/>
      <c r="E21" s="1244"/>
      <c r="F21" s="1244"/>
    </row>
    <row r="22" spans="1:6" ht="51">
      <c r="A22" s="90"/>
      <c r="B22" s="520" t="s">
        <v>1187</v>
      </c>
      <c r="D22" s="93"/>
      <c r="E22" s="1244"/>
      <c r="F22" s="1244"/>
    </row>
    <row r="23" spans="1:6">
      <c r="A23" s="90"/>
      <c r="B23" s="520" t="s">
        <v>1188</v>
      </c>
      <c r="C23" s="1248"/>
      <c r="D23" s="93"/>
      <c r="E23" s="1244"/>
      <c r="F23" s="1244"/>
    </row>
    <row r="24" spans="1:6" ht="38.25">
      <c r="A24" s="90"/>
      <c r="B24" s="520" t="s">
        <v>1189</v>
      </c>
      <c r="D24" s="93"/>
      <c r="E24" s="1244"/>
      <c r="F24" s="1244"/>
    </row>
    <row r="25" spans="1:6">
      <c r="A25" s="90"/>
      <c r="B25" s="520" t="s">
        <v>1190</v>
      </c>
      <c r="D25" s="93"/>
      <c r="E25" s="1244"/>
      <c r="F25" s="1244"/>
    </row>
    <row r="26" spans="1:6" ht="25.5">
      <c r="A26" s="90"/>
      <c r="B26" s="520" t="s">
        <v>4580</v>
      </c>
      <c r="C26" s="1248"/>
      <c r="D26" s="93"/>
      <c r="E26" s="1244"/>
      <c r="F26" s="1244"/>
    </row>
    <row r="27" spans="1:6" ht="25.5">
      <c r="A27" s="90"/>
      <c r="B27" s="520" t="s">
        <v>1191</v>
      </c>
      <c r="D27" s="93"/>
      <c r="E27" s="1244"/>
      <c r="F27" s="1244"/>
    </row>
    <row r="28" spans="1:6" ht="38.25">
      <c r="A28" s="90"/>
      <c r="B28" s="520" t="s">
        <v>4273</v>
      </c>
      <c r="C28" s="92" t="s">
        <v>22</v>
      </c>
      <c r="D28" s="93">
        <v>5</v>
      </c>
      <c r="E28" s="1250">
        <v>0</v>
      </c>
      <c r="F28" s="1244">
        <f>D28*E28</f>
        <v>0</v>
      </c>
    </row>
    <row r="29" spans="1:6">
      <c r="A29" s="90"/>
      <c r="C29" s="1248"/>
      <c r="D29" s="93"/>
      <c r="E29" s="1244"/>
      <c r="F29" s="1244"/>
    </row>
    <row r="30" spans="1:6" ht="38.25">
      <c r="A30" s="90" t="s">
        <v>990</v>
      </c>
      <c r="B30" s="520" t="s">
        <v>1192</v>
      </c>
      <c r="D30" s="93"/>
      <c r="E30" s="1244"/>
      <c r="F30" s="1244"/>
    </row>
    <row r="31" spans="1:6" ht="153">
      <c r="A31" s="90"/>
      <c r="B31" s="520" t="s">
        <v>4682</v>
      </c>
      <c r="D31" s="93"/>
      <c r="E31" s="1244"/>
      <c r="F31" s="1244"/>
    </row>
    <row r="32" spans="1:6" ht="102">
      <c r="A32" s="90"/>
      <c r="B32" s="520" t="s">
        <v>1193</v>
      </c>
      <c r="C32" s="1248"/>
      <c r="D32" s="93"/>
      <c r="E32" s="1244"/>
      <c r="F32" s="1244"/>
    </row>
    <row r="33" spans="1:6" ht="25.5">
      <c r="A33" s="90"/>
      <c r="B33" s="520" t="s">
        <v>1194</v>
      </c>
      <c r="D33" s="93"/>
      <c r="E33" s="1244"/>
      <c r="F33" s="1244"/>
    </row>
    <row r="34" spans="1:6">
      <c r="A34" s="90"/>
      <c r="B34" s="1251" t="s">
        <v>1195</v>
      </c>
      <c r="D34" s="93"/>
      <c r="E34" s="1244"/>
      <c r="F34" s="1244"/>
    </row>
    <row r="35" spans="1:6" ht="25.5">
      <c r="A35" s="90"/>
      <c r="B35" s="1251" t="s">
        <v>1196</v>
      </c>
      <c r="C35" s="1248"/>
      <c r="D35" s="93"/>
      <c r="E35" s="1244"/>
      <c r="F35" s="1244"/>
    </row>
    <row r="36" spans="1:6" ht="63.75">
      <c r="A36" s="90"/>
      <c r="B36" s="1251" t="s">
        <v>4677</v>
      </c>
      <c r="D36" s="93"/>
      <c r="E36" s="1244"/>
      <c r="F36" s="1244"/>
    </row>
    <row r="37" spans="1:6" ht="51">
      <c r="A37" s="90"/>
      <c r="B37" s="520" t="s">
        <v>1197</v>
      </c>
      <c r="C37" s="1248"/>
      <c r="D37" s="93"/>
      <c r="E37" s="1244"/>
      <c r="F37" s="1244"/>
    </row>
    <row r="38" spans="1:6" ht="38.25">
      <c r="A38" s="90"/>
      <c r="B38" s="520" t="s">
        <v>4252</v>
      </c>
      <c r="C38" s="89"/>
      <c r="D38" s="89"/>
      <c r="E38" s="1244"/>
      <c r="F38" s="1244"/>
    </row>
    <row r="39" spans="1:6">
      <c r="A39" s="90" t="s">
        <v>1198</v>
      </c>
      <c r="B39" s="520" t="s">
        <v>1199</v>
      </c>
      <c r="C39" s="92" t="s">
        <v>154</v>
      </c>
      <c r="D39" s="93">
        <v>650</v>
      </c>
      <c r="E39" s="1250">
        <v>0</v>
      </c>
      <c r="F39" s="1244">
        <f>D39*E39</f>
        <v>0</v>
      </c>
    </row>
    <row r="40" spans="1:6">
      <c r="A40" s="90" t="s">
        <v>1200</v>
      </c>
      <c r="B40" s="520" t="s">
        <v>1201</v>
      </c>
      <c r="C40" s="92" t="s">
        <v>154</v>
      </c>
      <c r="D40" s="93">
        <v>50</v>
      </c>
      <c r="E40" s="1250">
        <v>0</v>
      </c>
      <c r="F40" s="1244">
        <f>D40*E40</f>
        <v>0</v>
      </c>
    </row>
    <row r="41" spans="1:6">
      <c r="A41" s="90"/>
      <c r="D41" s="93"/>
      <c r="E41" s="1244"/>
      <c r="F41" s="1244"/>
    </row>
    <row r="42" spans="1:6" ht="38.25">
      <c r="A42" s="90" t="s">
        <v>991</v>
      </c>
      <c r="B42" s="520" t="s">
        <v>1202</v>
      </c>
      <c r="C42" s="1248"/>
      <c r="D42" s="93"/>
      <c r="E42" s="1244"/>
      <c r="F42" s="1244"/>
    </row>
    <row r="43" spans="1:6">
      <c r="A43" s="90"/>
      <c r="B43" s="520" t="s">
        <v>1203</v>
      </c>
      <c r="D43" s="93"/>
      <c r="E43" s="1244"/>
      <c r="F43" s="1244"/>
    </row>
    <row r="44" spans="1:6" ht="25.5">
      <c r="A44" s="90"/>
      <c r="B44" s="520" t="s">
        <v>1204</v>
      </c>
      <c r="D44" s="93"/>
      <c r="E44" s="1244"/>
      <c r="F44" s="1244"/>
    </row>
    <row r="45" spans="1:6" ht="63.75">
      <c r="A45" s="90"/>
      <c r="B45" s="1251" t="s">
        <v>4678</v>
      </c>
      <c r="D45" s="93"/>
      <c r="E45" s="1244"/>
      <c r="F45" s="1244"/>
    </row>
    <row r="46" spans="1:6" ht="51">
      <c r="A46" s="518"/>
      <c r="B46" s="520" t="s">
        <v>1197</v>
      </c>
      <c r="D46" s="93"/>
      <c r="E46" s="1252"/>
      <c r="F46" s="1244"/>
    </row>
    <row r="47" spans="1:6">
      <c r="A47" s="90"/>
      <c r="B47" s="520" t="s">
        <v>4253</v>
      </c>
      <c r="C47" s="92" t="s">
        <v>1315</v>
      </c>
      <c r="D47" s="93">
        <v>215</v>
      </c>
      <c r="E47" s="1250">
        <v>0</v>
      </c>
      <c r="F47" s="1244">
        <f>D47*E47</f>
        <v>0</v>
      </c>
    </row>
    <row r="48" spans="1:6">
      <c r="A48" s="90"/>
      <c r="D48" s="93"/>
      <c r="E48" s="1244"/>
      <c r="F48" s="1244"/>
    </row>
    <row r="49" spans="1:8" ht="102">
      <c r="A49" s="90" t="s">
        <v>992</v>
      </c>
      <c r="B49" s="520" t="s">
        <v>1205</v>
      </c>
      <c r="D49" s="93"/>
      <c r="E49" s="1244"/>
      <c r="F49" s="1244"/>
    </row>
    <row r="50" spans="1:8" ht="38.25">
      <c r="A50" s="90"/>
      <c r="B50" s="520" t="s">
        <v>4254</v>
      </c>
      <c r="C50" s="92" t="s">
        <v>21</v>
      </c>
      <c r="D50" s="93">
        <v>1</v>
      </c>
      <c r="E50" s="1250">
        <v>0</v>
      </c>
      <c r="F50" s="1244">
        <f t="shared" ref="F50" si="0">D50*E50</f>
        <v>0</v>
      </c>
    </row>
    <row r="51" spans="1:8">
      <c r="A51" s="90"/>
      <c r="C51" s="1248"/>
      <c r="D51" s="93"/>
      <c r="E51" s="1252"/>
      <c r="F51" s="1244"/>
    </row>
    <row r="52" spans="1:8" ht="25.5">
      <c r="A52" s="90" t="s">
        <v>993</v>
      </c>
      <c r="B52" s="520" t="s">
        <v>1206</v>
      </c>
      <c r="D52" s="93"/>
      <c r="E52" s="1244"/>
      <c r="F52" s="1244"/>
    </row>
    <row r="53" spans="1:8">
      <c r="A53" s="90"/>
      <c r="B53" s="520" t="s">
        <v>1207</v>
      </c>
      <c r="D53" s="93"/>
      <c r="E53" s="1244"/>
      <c r="F53" s="1244"/>
    </row>
    <row r="54" spans="1:8" ht="38.25">
      <c r="A54" s="90"/>
      <c r="B54" s="1251" t="s">
        <v>1208</v>
      </c>
      <c r="C54" s="1248"/>
      <c r="D54" s="93"/>
      <c r="E54" s="1252"/>
      <c r="F54" s="1244"/>
    </row>
    <row r="55" spans="1:8">
      <c r="A55" s="90"/>
      <c r="B55" s="1251" t="s">
        <v>1209</v>
      </c>
      <c r="D55" s="93"/>
      <c r="E55" s="1244"/>
      <c r="F55" s="1244"/>
    </row>
    <row r="56" spans="1:8" ht="127.5">
      <c r="A56" s="90"/>
      <c r="B56" s="520" t="s">
        <v>1210</v>
      </c>
      <c r="D56" s="93"/>
      <c r="E56" s="1244"/>
      <c r="F56" s="1244"/>
    </row>
    <row r="57" spans="1:8" ht="51">
      <c r="A57" s="90"/>
      <c r="B57" s="520" t="s">
        <v>1211</v>
      </c>
      <c r="C57" s="1248"/>
      <c r="D57" s="93"/>
      <c r="E57" s="1252"/>
      <c r="F57" s="1244"/>
      <c r="G57" s="1253"/>
    </row>
    <row r="58" spans="1:8" ht="76.5">
      <c r="A58" s="90"/>
      <c r="B58" s="520" t="s">
        <v>1212</v>
      </c>
      <c r="D58" s="93"/>
      <c r="E58" s="1244"/>
      <c r="F58" s="1244"/>
    </row>
    <row r="59" spans="1:8" ht="25.5">
      <c r="A59" s="90"/>
      <c r="B59" s="520" t="s">
        <v>1213</v>
      </c>
      <c r="C59" s="92" t="s">
        <v>248</v>
      </c>
      <c r="D59" s="93">
        <v>1</v>
      </c>
      <c r="E59" s="1250">
        <v>0</v>
      </c>
      <c r="F59" s="1244">
        <f>D59*E59</f>
        <v>0</v>
      </c>
    </row>
    <row r="60" spans="1:8">
      <c r="A60" s="90"/>
      <c r="C60" s="1248"/>
      <c r="D60" s="93"/>
      <c r="E60" s="1252"/>
      <c r="F60" s="1244"/>
      <c r="G60" s="1254"/>
    </row>
    <row r="61" spans="1:8" ht="38.25">
      <c r="A61" s="90" t="s">
        <v>994</v>
      </c>
      <c r="B61" s="520" t="s">
        <v>1214</v>
      </c>
      <c r="D61" s="93"/>
      <c r="E61" s="1244"/>
      <c r="F61" s="1244"/>
    </row>
    <row r="62" spans="1:8">
      <c r="A62" s="90"/>
      <c r="B62" s="520" t="s">
        <v>1188</v>
      </c>
      <c r="D62" s="93"/>
      <c r="E62" s="1244"/>
      <c r="F62" s="1244"/>
    </row>
    <row r="63" spans="1:8" ht="25.5">
      <c r="A63" s="90"/>
      <c r="B63" s="1251" t="s">
        <v>1215</v>
      </c>
      <c r="D63" s="93"/>
      <c r="E63" s="1244"/>
      <c r="F63" s="1244"/>
    </row>
    <row r="64" spans="1:8">
      <c r="A64" s="90"/>
      <c r="B64" s="1251" t="s">
        <v>1216</v>
      </c>
      <c r="C64" s="1248"/>
      <c r="D64" s="93"/>
      <c r="E64" s="1252"/>
      <c r="F64" s="1244"/>
      <c r="G64" s="1254"/>
      <c r="H64" s="1255"/>
    </row>
    <row r="65" spans="1:9">
      <c r="A65" s="90"/>
      <c r="B65" s="1251" t="s">
        <v>1217</v>
      </c>
      <c r="D65" s="93"/>
      <c r="E65" s="1244"/>
      <c r="F65" s="1244"/>
    </row>
    <row r="66" spans="1:9">
      <c r="A66" s="90"/>
      <c r="B66" s="1251" t="s">
        <v>1218</v>
      </c>
      <c r="D66" s="93"/>
      <c r="E66" s="1244"/>
      <c r="F66" s="1244"/>
    </row>
    <row r="67" spans="1:9" ht="25.5">
      <c r="A67" s="90"/>
      <c r="B67" s="1251" t="s">
        <v>1219</v>
      </c>
      <c r="C67" s="1248"/>
      <c r="D67" s="93"/>
      <c r="E67" s="1252"/>
      <c r="F67" s="1244"/>
      <c r="G67" s="1256"/>
    </row>
    <row r="68" spans="1:9" ht="25.5">
      <c r="A68" s="90" t="s">
        <v>1220</v>
      </c>
      <c r="B68" s="520" t="s">
        <v>1221</v>
      </c>
      <c r="C68" s="92" t="s">
        <v>21</v>
      </c>
      <c r="D68" s="93">
        <v>19</v>
      </c>
      <c r="E68" s="1250">
        <v>0</v>
      </c>
      <c r="F68" s="1244">
        <f>D68*E68</f>
        <v>0</v>
      </c>
    </row>
    <row r="69" spans="1:9">
      <c r="A69" s="90" t="s">
        <v>1222</v>
      </c>
      <c r="B69" s="520" t="s">
        <v>1223</v>
      </c>
      <c r="C69" s="1248" t="s">
        <v>21</v>
      </c>
      <c r="D69" s="93">
        <v>2</v>
      </c>
      <c r="E69" s="1257">
        <v>0</v>
      </c>
      <c r="F69" s="1244">
        <f>D69*E69</f>
        <v>0</v>
      </c>
      <c r="G69" s="1254"/>
      <c r="H69" s="1255"/>
    </row>
    <row r="70" spans="1:9">
      <c r="A70" s="90"/>
      <c r="D70" s="93"/>
      <c r="E70" s="1244"/>
      <c r="F70" s="1244"/>
    </row>
    <row r="71" spans="1:9">
      <c r="A71" s="90" t="s">
        <v>995</v>
      </c>
      <c r="B71" s="520" t="s">
        <v>1224</v>
      </c>
      <c r="D71" s="93"/>
      <c r="E71" s="1244"/>
      <c r="F71" s="1244"/>
    </row>
    <row r="72" spans="1:9" ht="89.25">
      <c r="A72" s="90"/>
      <c r="B72" s="520" t="s">
        <v>4639</v>
      </c>
      <c r="C72" s="92" t="s">
        <v>22</v>
      </c>
      <c r="D72" s="93">
        <v>50</v>
      </c>
      <c r="E72" s="1250">
        <v>0</v>
      </c>
      <c r="F72" s="1244">
        <f>D72*E72</f>
        <v>0</v>
      </c>
    </row>
    <row r="73" spans="1:9">
      <c r="A73" s="90"/>
      <c r="C73" s="1248"/>
      <c r="D73" s="93"/>
      <c r="E73" s="1252"/>
      <c r="F73" s="1244"/>
      <c r="G73" s="1254"/>
      <c r="H73" s="1255"/>
    </row>
    <row r="74" spans="1:9">
      <c r="A74" s="1258"/>
      <c r="B74" s="1259" t="s">
        <v>1225</v>
      </c>
      <c r="C74" s="1260"/>
      <c r="D74" s="1261"/>
      <c r="E74" s="1262"/>
      <c r="F74" s="1263">
        <f>SUM(F7:F73)</f>
        <v>0</v>
      </c>
    </row>
    <row r="75" spans="1:9">
      <c r="A75" s="90"/>
      <c r="D75" s="93"/>
      <c r="E75" s="1244"/>
      <c r="F75" s="1244"/>
    </row>
    <row r="76" spans="1:9">
      <c r="A76" s="1247" t="s">
        <v>1164</v>
      </c>
      <c r="B76" s="515" t="s">
        <v>247</v>
      </c>
      <c r="C76" s="516"/>
      <c r="D76" s="517"/>
      <c r="E76" s="1245"/>
      <c r="F76" s="1246"/>
    </row>
    <row r="77" spans="1:9">
      <c r="A77" s="518"/>
      <c r="D77" s="93"/>
      <c r="E77" s="1252"/>
      <c r="F77" s="1244"/>
    </row>
    <row r="78" spans="1:9">
      <c r="A78" s="90" t="s">
        <v>996</v>
      </c>
      <c r="B78" s="520" t="s">
        <v>1226</v>
      </c>
      <c r="D78" s="93"/>
      <c r="E78" s="1244"/>
      <c r="F78" s="1244"/>
    </row>
    <row r="79" spans="1:9" ht="153">
      <c r="A79" s="90"/>
      <c r="B79" s="520" t="s">
        <v>4679</v>
      </c>
      <c r="C79" s="92" t="s">
        <v>22</v>
      </c>
      <c r="D79" s="93">
        <v>360</v>
      </c>
      <c r="E79" s="1257">
        <v>0</v>
      </c>
      <c r="F79" s="1244">
        <f>D79*E79</f>
        <v>0</v>
      </c>
      <c r="H79" s="1255" t="s">
        <v>1227</v>
      </c>
      <c r="I79" s="1255"/>
    </row>
    <row r="80" spans="1:9">
      <c r="A80" s="90"/>
      <c r="D80" s="93"/>
      <c r="E80" s="1244"/>
      <c r="F80" s="1244"/>
    </row>
    <row r="81" spans="1:9">
      <c r="A81" s="90" t="s">
        <v>997</v>
      </c>
      <c r="B81" s="520" t="s">
        <v>1228</v>
      </c>
      <c r="D81" s="93"/>
      <c r="E81" s="1244"/>
      <c r="F81" s="1244"/>
    </row>
    <row r="82" spans="1:9">
      <c r="A82" s="90"/>
      <c r="B82" s="520" t="s">
        <v>1229</v>
      </c>
      <c r="D82" s="93"/>
      <c r="E82" s="1244"/>
      <c r="F82" s="1244"/>
    </row>
    <row r="83" spans="1:9" ht="204">
      <c r="A83" s="90"/>
      <c r="B83" s="520" t="s">
        <v>4680</v>
      </c>
      <c r="D83" s="93"/>
      <c r="E83" s="1244"/>
      <c r="F83" s="1244"/>
    </row>
    <row r="84" spans="1:9" ht="127.5">
      <c r="A84" s="90"/>
      <c r="B84" s="520" t="s">
        <v>4681</v>
      </c>
      <c r="D84" s="93"/>
      <c r="E84" s="1244"/>
      <c r="F84" s="1244"/>
    </row>
    <row r="85" spans="1:9">
      <c r="A85" s="90"/>
      <c r="B85" s="520" t="s">
        <v>4255</v>
      </c>
      <c r="C85" s="92" t="s">
        <v>22</v>
      </c>
      <c r="D85" s="93">
        <v>295</v>
      </c>
      <c r="E85" s="1250">
        <v>0</v>
      </c>
      <c r="F85" s="1244">
        <f>D85*E85</f>
        <v>0</v>
      </c>
      <c r="H85" s="88" t="s">
        <v>1230</v>
      </c>
    </row>
    <row r="86" spans="1:9">
      <c r="A86" s="90"/>
      <c r="C86" s="1248"/>
      <c r="D86" s="93"/>
      <c r="E86" s="1244"/>
      <c r="F86" s="1244"/>
      <c r="G86" s="1255"/>
    </row>
    <row r="87" spans="1:9">
      <c r="A87" s="90" t="s">
        <v>998</v>
      </c>
      <c r="B87" s="520" t="s">
        <v>313</v>
      </c>
      <c r="D87" s="93"/>
      <c r="E87" s="1244"/>
      <c r="F87" s="1244"/>
    </row>
    <row r="88" spans="1:9">
      <c r="A88" s="90"/>
      <c r="B88" s="520" t="s">
        <v>1231</v>
      </c>
      <c r="D88" s="93"/>
      <c r="E88" s="1244"/>
      <c r="F88" s="1244"/>
    </row>
    <row r="89" spans="1:9" ht="38.25">
      <c r="A89" s="90"/>
      <c r="B89" s="520" t="s">
        <v>1232</v>
      </c>
      <c r="D89" s="93"/>
      <c r="E89" s="1244"/>
      <c r="F89" s="1244"/>
    </row>
    <row r="90" spans="1:9" ht="38.25">
      <c r="A90" s="90"/>
      <c r="B90" s="520" t="s">
        <v>1233</v>
      </c>
      <c r="D90" s="93"/>
      <c r="E90" s="1244"/>
      <c r="F90" s="1244"/>
    </row>
    <row r="91" spans="1:9" ht="38.25">
      <c r="A91" s="518"/>
      <c r="B91" s="520" t="s">
        <v>1234</v>
      </c>
      <c r="D91" s="93"/>
      <c r="E91" s="1252"/>
      <c r="F91" s="1244"/>
    </row>
    <row r="92" spans="1:9" ht="63.75">
      <c r="A92" s="90"/>
      <c r="B92" s="520" t="s">
        <v>4256</v>
      </c>
      <c r="D92" s="93"/>
      <c r="E92" s="1244"/>
      <c r="F92" s="1244"/>
    </row>
    <row r="93" spans="1:9">
      <c r="A93" s="90"/>
      <c r="B93" s="520" t="s">
        <v>1235</v>
      </c>
      <c r="C93" s="1248"/>
      <c r="D93" s="93"/>
      <c r="E93" s="1252"/>
      <c r="F93" s="1244"/>
      <c r="G93" s="1254"/>
    </row>
    <row r="94" spans="1:9" ht="38.25">
      <c r="A94" s="90"/>
      <c r="B94" s="1251" t="s">
        <v>4257</v>
      </c>
      <c r="C94" s="92" t="s">
        <v>22</v>
      </c>
      <c r="D94" s="93">
        <v>5</v>
      </c>
      <c r="E94" s="1250">
        <v>0</v>
      </c>
      <c r="F94" s="1244">
        <f>D94*E94</f>
        <v>0</v>
      </c>
    </row>
    <row r="95" spans="1:9">
      <c r="A95" s="90"/>
      <c r="D95" s="93"/>
      <c r="E95" s="1244"/>
      <c r="F95" s="1244"/>
    </row>
    <row r="96" spans="1:9">
      <c r="A96" s="90" t="s">
        <v>999</v>
      </c>
      <c r="B96" s="520" t="s">
        <v>1236</v>
      </c>
      <c r="C96" s="1248"/>
      <c r="D96" s="93"/>
      <c r="E96" s="1252"/>
      <c r="F96" s="1244"/>
      <c r="G96" s="1254"/>
      <c r="H96" s="1254"/>
      <c r="I96" s="1256"/>
    </row>
    <row r="97" spans="1:8">
      <c r="A97" s="90"/>
      <c r="B97" s="520" t="s">
        <v>1237</v>
      </c>
      <c r="D97" s="93"/>
      <c r="E97" s="1244"/>
      <c r="F97" s="1244"/>
    </row>
    <row r="98" spans="1:8">
      <c r="A98" s="90" t="s">
        <v>1238</v>
      </c>
      <c r="B98" s="520" t="s">
        <v>1239</v>
      </c>
      <c r="C98" s="1248"/>
      <c r="D98" s="93"/>
      <c r="E98" s="1252"/>
      <c r="F98" s="1244"/>
      <c r="G98" s="1254"/>
    </row>
    <row r="99" spans="1:8">
      <c r="A99" s="90"/>
      <c r="B99" s="520" t="s">
        <v>1240</v>
      </c>
      <c r="D99" s="93"/>
      <c r="E99" s="1244"/>
      <c r="F99" s="1244"/>
    </row>
    <row r="100" spans="1:8" ht="51">
      <c r="A100" s="90"/>
      <c r="B100" s="520" t="s">
        <v>1241</v>
      </c>
      <c r="D100" s="93"/>
      <c r="E100" s="1244"/>
      <c r="F100" s="1244"/>
    </row>
    <row r="101" spans="1:8">
      <c r="A101" s="90"/>
      <c r="B101" s="520" t="s">
        <v>4258</v>
      </c>
      <c r="C101" s="92" t="s">
        <v>154</v>
      </c>
      <c r="D101" s="93">
        <v>1950</v>
      </c>
      <c r="E101" s="1257">
        <v>0</v>
      </c>
      <c r="F101" s="1244">
        <f>D101*E101</f>
        <v>0</v>
      </c>
      <c r="G101" s="1254"/>
      <c r="H101" s="88" t="s">
        <v>1242</v>
      </c>
    </row>
    <row r="102" spans="1:8">
      <c r="A102" s="90"/>
      <c r="D102" s="93"/>
      <c r="E102" s="1244"/>
      <c r="F102" s="1244"/>
    </row>
    <row r="103" spans="1:8">
      <c r="A103" s="90" t="s">
        <v>1243</v>
      </c>
      <c r="B103" s="520" t="s">
        <v>1244</v>
      </c>
      <c r="D103" s="93"/>
      <c r="E103" s="1244"/>
      <c r="F103" s="1244"/>
    </row>
    <row r="104" spans="1:8">
      <c r="A104" s="90"/>
      <c r="B104" s="520" t="s">
        <v>1245</v>
      </c>
      <c r="D104" s="93"/>
      <c r="E104" s="1244"/>
      <c r="F104" s="1244"/>
    </row>
    <row r="105" spans="1:8" ht="51">
      <c r="A105" s="90"/>
      <c r="B105" s="520" t="s">
        <v>1246</v>
      </c>
      <c r="D105" s="93"/>
      <c r="E105" s="1244"/>
      <c r="F105" s="1244"/>
    </row>
    <row r="106" spans="1:8">
      <c r="A106" s="518"/>
      <c r="B106" s="520" t="s">
        <v>1247</v>
      </c>
      <c r="D106" s="93"/>
      <c r="E106" s="1252"/>
      <c r="F106" s="1244"/>
    </row>
    <row r="107" spans="1:8">
      <c r="A107" s="90"/>
      <c r="B107" s="520" t="s">
        <v>4422</v>
      </c>
      <c r="D107" s="93"/>
      <c r="E107" s="1244"/>
      <c r="F107" s="1244"/>
    </row>
    <row r="108" spans="1:8" ht="25.5">
      <c r="A108" s="90"/>
      <c r="B108" s="520" t="s">
        <v>4259</v>
      </c>
      <c r="C108" s="92" t="s">
        <v>154</v>
      </c>
      <c r="D108" s="93">
        <v>500</v>
      </c>
      <c r="E108" s="1250">
        <v>0</v>
      </c>
      <c r="F108" s="1244">
        <f>D108*E108</f>
        <v>0</v>
      </c>
    </row>
    <row r="109" spans="1:8">
      <c r="A109" s="90"/>
      <c r="C109" s="1248"/>
      <c r="D109" s="93"/>
      <c r="E109" s="1244"/>
      <c r="F109" s="1244"/>
      <c r="G109" s="1264"/>
      <c r="H109" s="1265"/>
    </row>
    <row r="110" spans="1:8">
      <c r="A110" s="90" t="s">
        <v>1248</v>
      </c>
      <c r="B110" s="520" t="s">
        <v>1249</v>
      </c>
      <c r="D110" s="93"/>
      <c r="E110" s="1244"/>
      <c r="F110" s="1244"/>
    </row>
    <row r="111" spans="1:8">
      <c r="A111" s="90"/>
      <c r="B111" s="520" t="s">
        <v>1250</v>
      </c>
      <c r="D111" s="93"/>
      <c r="E111" s="1244"/>
      <c r="F111" s="1244"/>
    </row>
    <row r="112" spans="1:8" ht="25.5">
      <c r="A112" s="90"/>
      <c r="B112" s="520" t="s">
        <v>1251</v>
      </c>
      <c r="C112" s="1248"/>
      <c r="D112" s="93"/>
      <c r="E112" s="1244"/>
      <c r="F112" s="1244"/>
      <c r="G112" s="1254"/>
    </row>
    <row r="113" spans="1:9" ht="63.75">
      <c r="A113" s="90"/>
      <c r="B113" s="520" t="s">
        <v>4260</v>
      </c>
      <c r="D113" s="93"/>
      <c r="E113" s="1244"/>
      <c r="F113" s="1244"/>
    </row>
    <row r="114" spans="1:9">
      <c r="A114" s="90"/>
      <c r="B114" s="520" t="s">
        <v>4261</v>
      </c>
      <c r="D114" s="93"/>
      <c r="E114" s="1244"/>
      <c r="F114" s="1244"/>
    </row>
    <row r="115" spans="1:9" ht="38.25">
      <c r="A115" s="90"/>
      <c r="B115" s="520" t="s">
        <v>1252</v>
      </c>
      <c r="C115" s="92" t="s">
        <v>154</v>
      </c>
      <c r="D115" s="93">
        <v>1950</v>
      </c>
      <c r="E115" s="1250">
        <v>0</v>
      </c>
      <c r="F115" s="1244">
        <f>D115*E115</f>
        <v>0</v>
      </c>
      <c r="G115" s="1254"/>
    </row>
    <row r="116" spans="1:9">
      <c r="A116" s="90"/>
      <c r="D116" s="93"/>
      <c r="E116" s="1244"/>
      <c r="F116" s="1244"/>
    </row>
    <row r="117" spans="1:9">
      <c r="A117" s="1258"/>
      <c r="B117" s="1259" t="s">
        <v>1253</v>
      </c>
      <c r="C117" s="1260"/>
      <c r="D117" s="1261"/>
      <c r="E117" s="1262"/>
      <c r="F117" s="1263">
        <f>SUM(F78:F115)</f>
        <v>0</v>
      </c>
    </row>
    <row r="118" spans="1:9">
      <c r="A118" s="1266"/>
      <c r="B118" s="1267"/>
      <c r="C118" s="1268"/>
      <c r="D118" s="1269"/>
      <c r="E118" s="1270"/>
      <c r="F118" s="1270"/>
    </row>
    <row r="119" spans="1:9">
      <c r="A119" s="90"/>
      <c r="D119" s="93"/>
      <c r="E119" s="1244"/>
      <c r="F119" s="1244"/>
    </row>
    <row r="120" spans="1:9" s="1276" customFormat="1">
      <c r="A120" s="1247" t="s">
        <v>1165</v>
      </c>
      <c r="B120" s="515" t="s">
        <v>1166</v>
      </c>
      <c r="C120" s="1271"/>
      <c r="D120" s="1272"/>
      <c r="E120" s="1273"/>
      <c r="F120" s="1274"/>
      <c r="G120" s="1275"/>
      <c r="H120" s="1275"/>
      <c r="I120" s="1275"/>
    </row>
    <row r="121" spans="1:9">
      <c r="A121" s="90"/>
      <c r="D121" s="93"/>
      <c r="E121" s="1244"/>
      <c r="F121" s="1244"/>
    </row>
    <row r="122" spans="1:9">
      <c r="A122" s="90" t="s">
        <v>1015</v>
      </c>
      <c r="B122" s="520" t="s">
        <v>1254</v>
      </c>
      <c r="D122" s="93"/>
      <c r="E122" s="1244"/>
      <c r="F122" s="1244"/>
    </row>
    <row r="123" spans="1:9">
      <c r="A123" s="90"/>
      <c r="B123" s="520" t="s">
        <v>1255</v>
      </c>
      <c r="C123" s="1248"/>
      <c r="D123" s="93"/>
      <c r="E123" s="1244"/>
      <c r="F123" s="1244"/>
      <c r="G123" s="1254"/>
    </row>
    <row r="124" spans="1:9" ht="51">
      <c r="A124" s="90"/>
      <c r="B124" s="520" t="s">
        <v>1256</v>
      </c>
      <c r="D124" s="93"/>
      <c r="E124" s="1244"/>
      <c r="F124" s="1244"/>
    </row>
    <row r="125" spans="1:9" ht="63.75">
      <c r="A125" s="90"/>
      <c r="B125" s="520" t="s">
        <v>1257</v>
      </c>
      <c r="D125" s="93"/>
      <c r="E125" s="1244"/>
      <c r="F125" s="1244"/>
    </row>
    <row r="126" spans="1:9" ht="51">
      <c r="A126" s="90"/>
      <c r="B126" s="520" t="s">
        <v>1258</v>
      </c>
      <c r="D126" s="93"/>
      <c r="E126" s="1244"/>
      <c r="F126" s="1244"/>
    </row>
    <row r="127" spans="1:9" ht="25.5">
      <c r="A127" s="90"/>
      <c r="B127" s="520" t="s">
        <v>1259</v>
      </c>
      <c r="C127" s="1248"/>
      <c r="D127" s="93"/>
      <c r="E127" s="1244"/>
      <c r="F127" s="1244"/>
      <c r="G127" s="1254"/>
      <c r="H127" s="1254"/>
    </row>
    <row r="128" spans="1:9" ht="38.25">
      <c r="A128" s="90"/>
      <c r="B128" s="520" t="s">
        <v>4262</v>
      </c>
      <c r="D128" s="93"/>
      <c r="E128" s="1244"/>
      <c r="F128" s="1244"/>
    </row>
    <row r="129" spans="1:8" ht="25.5">
      <c r="A129" s="90"/>
      <c r="B129" s="520" t="s">
        <v>1260</v>
      </c>
      <c r="D129" s="93"/>
      <c r="E129" s="1244"/>
      <c r="F129" s="1244"/>
    </row>
    <row r="130" spans="1:8" ht="38.25">
      <c r="A130" s="90"/>
      <c r="B130" s="520" t="s">
        <v>1261</v>
      </c>
      <c r="C130" s="1248"/>
      <c r="D130" s="93"/>
      <c r="E130" s="1244"/>
      <c r="F130" s="1244"/>
      <c r="G130" s="1254"/>
    </row>
    <row r="131" spans="1:8">
      <c r="A131" s="90"/>
      <c r="D131" s="93"/>
      <c r="E131" s="1244"/>
      <c r="F131" s="1244"/>
    </row>
    <row r="132" spans="1:8" ht="25.5">
      <c r="A132" s="90"/>
      <c r="B132" s="520" t="s">
        <v>4263</v>
      </c>
      <c r="D132" s="93"/>
      <c r="E132" s="1244"/>
      <c r="F132" s="1244"/>
    </row>
    <row r="133" spans="1:8" ht="25.5">
      <c r="A133" s="90" t="s">
        <v>1262</v>
      </c>
      <c r="B133" s="520" t="s">
        <v>4264</v>
      </c>
      <c r="C133" s="92" t="s">
        <v>22</v>
      </c>
      <c r="D133" s="93">
        <v>480</v>
      </c>
      <c r="E133" s="1250">
        <v>0</v>
      </c>
      <c r="F133" s="1244">
        <f>D133*E133</f>
        <v>0</v>
      </c>
      <c r="G133" s="1254"/>
      <c r="H133" s="1254"/>
    </row>
    <row r="134" spans="1:8" ht="25.5">
      <c r="A134" s="90" t="s">
        <v>1263</v>
      </c>
      <c r="B134" s="520" t="s">
        <v>4265</v>
      </c>
      <c r="C134" s="92" t="s">
        <v>22</v>
      </c>
      <c r="D134" s="93">
        <v>230</v>
      </c>
      <c r="E134" s="1250">
        <v>0</v>
      </c>
      <c r="F134" s="1244">
        <f>D134*E134</f>
        <v>0</v>
      </c>
    </row>
    <row r="135" spans="1:8">
      <c r="A135" s="90"/>
      <c r="D135" s="93"/>
      <c r="E135" s="1244"/>
      <c r="F135" s="1244"/>
    </row>
    <row r="136" spans="1:8" ht="25.5">
      <c r="A136" s="90" t="s">
        <v>1016</v>
      </c>
      <c r="B136" s="520" t="s">
        <v>1264</v>
      </c>
      <c r="D136" s="93"/>
      <c r="E136" s="1244"/>
      <c r="F136" s="1244"/>
    </row>
    <row r="137" spans="1:8" ht="51">
      <c r="A137" s="518"/>
      <c r="B137" s="520" t="s">
        <v>1265</v>
      </c>
      <c r="D137" s="93"/>
      <c r="E137" s="1252"/>
      <c r="F137" s="1244"/>
    </row>
    <row r="138" spans="1:8" ht="25.5">
      <c r="A138" s="518"/>
      <c r="B138" s="1251" t="s">
        <v>4266</v>
      </c>
      <c r="D138" s="93"/>
      <c r="E138" s="1252"/>
      <c r="F138" s="1244"/>
      <c r="G138" s="1277"/>
    </row>
    <row r="139" spans="1:8" ht="25.5">
      <c r="A139" s="518"/>
      <c r="B139" s="520" t="s">
        <v>4267</v>
      </c>
      <c r="C139" s="92" t="s">
        <v>22</v>
      </c>
      <c r="D139" s="93">
        <v>35</v>
      </c>
      <c r="E139" s="1257">
        <v>0</v>
      </c>
      <c r="F139" s="1244">
        <f>D139*E139</f>
        <v>0</v>
      </c>
    </row>
    <row r="140" spans="1:8">
      <c r="A140" s="518"/>
      <c r="B140" s="1278"/>
      <c r="D140" s="93"/>
      <c r="E140" s="1252"/>
      <c r="F140" s="1244"/>
    </row>
    <row r="141" spans="1:8">
      <c r="A141" s="518" t="s">
        <v>1017</v>
      </c>
      <c r="B141" s="520" t="s">
        <v>1266</v>
      </c>
      <c r="D141" s="93"/>
      <c r="E141" s="1252"/>
      <c r="F141" s="1244"/>
    </row>
    <row r="142" spans="1:8">
      <c r="A142" s="90"/>
      <c r="B142" s="520" t="s">
        <v>1267</v>
      </c>
      <c r="C142" s="1248"/>
      <c r="D142" s="93"/>
      <c r="E142" s="1244"/>
      <c r="F142" s="1244"/>
      <c r="G142" s="92"/>
    </row>
    <row r="143" spans="1:8" ht="114.75">
      <c r="A143" s="90"/>
      <c r="B143" s="520" t="s">
        <v>1268</v>
      </c>
      <c r="D143" s="93"/>
      <c r="E143" s="1244"/>
      <c r="F143" s="1244"/>
    </row>
    <row r="144" spans="1:8">
      <c r="A144" s="518"/>
      <c r="B144" s="520" t="s">
        <v>4422</v>
      </c>
      <c r="D144" s="93"/>
      <c r="E144" s="1252"/>
      <c r="F144" s="1244"/>
    </row>
    <row r="145" spans="1:8" ht="38.25">
      <c r="A145" s="90"/>
      <c r="B145" s="520" t="s">
        <v>1269</v>
      </c>
      <c r="C145" s="1248"/>
      <c r="D145" s="93"/>
      <c r="E145" s="1244"/>
      <c r="F145" s="1244"/>
    </row>
    <row r="146" spans="1:8" ht="25.5">
      <c r="A146" s="90"/>
      <c r="B146" s="520" t="s">
        <v>1270</v>
      </c>
      <c r="C146" s="92" t="s">
        <v>154</v>
      </c>
      <c r="D146" s="93">
        <v>1200</v>
      </c>
      <c r="E146" s="1250">
        <v>0</v>
      </c>
      <c r="F146" s="1244">
        <f>D146*E146</f>
        <v>0</v>
      </c>
    </row>
    <row r="147" spans="1:8">
      <c r="A147" s="518"/>
      <c r="D147" s="93"/>
      <c r="E147" s="1252"/>
      <c r="F147" s="1244"/>
      <c r="H147" s="88">
        <v>2127</v>
      </c>
    </row>
    <row r="148" spans="1:8" ht="11.25" customHeight="1">
      <c r="A148" s="90" t="s">
        <v>1018</v>
      </c>
      <c r="B148" s="520" t="s">
        <v>1271</v>
      </c>
      <c r="C148" s="1248"/>
      <c r="D148" s="93"/>
      <c r="E148" s="1244"/>
      <c r="F148" s="1244"/>
    </row>
    <row r="149" spans="1:8" s="1279" customFormat="1">
      <c r="A149" s="90"/>
      <c r="B149" s="520" t="s">
        <v>1272</v>
      </c>
      <c r="C149" s="92"/>
      <c r="D149" s="93"/>
      <c r="E149" s="1244"/>
      <c r="F149" s="1244"/>
    </row>
    <row r="150" spans="1:8" s="1279" customFormat="1" ht="127.5">
      <c r="A150" s="518"/>
      <c r="B150" s="520" t="s">
        <v>1273</v>
      </c>
      <c r="C150" s="92"/>
      <c r="D150" s="93"/>
      <c r="E150" s="1252"/>
      <c r="F150" s="1244"/>
    </row>
    <row r="151" spans="1:8" s="1279" customFormat="1">
      <c r="A151" s="90"/>
      <c r="B151" s="520" t="s">
        <v>4422</v>
      </c>
      <c r="C151" s="1248"/>
      <c r="D151" s="93"/>
      <c r="E151" s="1244"/>
      <c r="F151" s="1244"/>
    </row>
    <row r="152" spans="1:8" ht="38.25">
      <c r="A152" s="90"/>
      <c r="B152" s="520" t="s">
        <v>4268</v>
      </c>
      <c r="D152" s="93"/>
      <c r="E152" s="1244"/>
      <c r="F152" s="1244"/>
    </row>
    <row r="153" spans="1:8" ht="25.5">
      <c r="A153" s="90"/>
      <c r="B153" s="520" t="s">
        <v>1274</v>
      </c>
      <c r="C153" s="92" t="s">
        <v>154</v>
      </c>
      <c r="D153" s="93">
        <v>2040</v>
      </c>
      <c r="E153" s="1250">
        <v>0</v>
      </c>
      <c r="F153" s="1244">
        <f>D153*E153</f>
        <v>0</v>
      </c>
    </row>
    <row r="154" spans="1:8" ht="25.5">
      <c r="A154" s="90"/>
      <c r="B154" s="520" t="s">
        <v>1275</v>
      </c>
      <c r="C154" s="92" t="s">
        <v>154</v>
      </c>
      <c r="D154" s="93">
        <v>110</v>
      </c>
      <c r="E154" s="1250">
        <v>0</v>
      </c>
      <c r="F154" s="1244">
        <f>D154*E154</f>
        <v>0</v>
      </c>
    </row>
    <row r="155" spans="1:8">
      <c r="A155" s="90"/>
      <c r="D155" s="93"/>
      <c r="E155" s="1244"/>
      <c r="F155" s="1244"/>
    </row>
    <row r="156" spans="1:8" ht="38.25">
      <c r="A156" s="518" t="s">
        <v>1019</v>
      </c>
      <c r="B156" s="520" t="s">
        <v>1276</v>
      </c>
      <c r="D156" s="1280"/>
      <c r="E156" s="1244"/>
      <c r="F156" s="1244"/>
    </row>
    <row r="157" spans="1:8" ht="63.75">
      <c r="A157" s="518"/>
      <c r="B157" s="520" t="s">
        <v>1277</v>
      </c>
      <c r="D157" s="1280"/>
      <c r="E157" s="1244"/>
      <c r="F157" s="1244"/>
    </row>
    <row r="158" spans="1:8" ht="25.5">
      <c r="A158" s="518"/>
      <c r="B158" s="520" t="s">
        <v>1278</v>
      </c>
      <c r="D158" s="1280"/>
      <c r="E158" s="1244"/>
      <c r="F158" s="1244"/>
    </row>
    <row r="159" spans="1:8">
      <c r="A159" s="90"/>
      <c r="B159" s="520" t="s">
        <v>4422</v>
      </c>
      <c r="D159" s="93"/>
      <c r="E159" s="1244"/>
      <c r="F159" s="1244"/>
    </row>
    <row r="160" spans="1:8" ht="102">
      <c r="A160" s="90"/>
      <c r="B160" s="520" t="s">
        <v>1279</v>
      </c>
      <c r="D160" s="93"/>
      <c r="E160" s="1244"/>
      <c r="F160" s="1244"/>
    </row>
    <row r="161" spans="1:8">
      <c r="A161" s="90"/>
      <c r="B161" s="520" t="s">
        <v>788</v>
      </c>
      <c r="C161" s="92" t="s">
        <v>154</v>
      </c>
      <c r="D161" s="93">
        <v>665</v>
      </c>
      <c r="E161" s="1250">
        <v>0</v>
      </c>
      <c r="F161" s="1244">
        <f>D161*E161</f>
        <v>0</v>
      </c>
    </row>
    <row r="162" spans="1:8">
      <c r="A162" s="90"/>
      <c r="D162" s="93"/>
      <c r="E162" s="1244"/>
      <c r="F162" s="1244"/>
    </row>
    <row r="163" spans="1:8">
      <c r="A163" s="90" t="s">
        <v>1020</v>
      </c>
      <c r="B163" s="520" t="s">
        <v>1280</v>
      </c>
      <c r="D163" s="93"/>
      <c r="E163" s="1244"/>
      <c r="F163" s="1244"/>
    </row>
    <row r="164" spans="1:8">
      <c r="A164" s="90"/>
      <c r="B164" s="520" t="s">
        <v>1281</v>
      </c>
      <c r="D164" s="93"/>
      <c r="E164" s="1244"/>
      <c r="F164" s="1244"/>
    </row>
    <row r="165" spans="1:8" ht="66" customHeight="1">
      <c r="A165" s="90"/>
      <c r="B165" s="520" t="s">
        <v>1282</v>
      </c>
      <c r="D165" s="93"/>
      <c r="E165" s="1244"/>
      <c r="F165" s="1244"/>
    </row>
    <row r="166" spans="1:8">
      <c r="A166" s="90"/>
      <c r="B166" s="520" t="s">
        <v>4269</v>
      </c>
      <c r="D166" s="93"/>
      <c r="E166" s="1244"/>
      <c r="F166" s="1244"/>
    </row>
    <row r="167" spans="1:8">
      <c r="A167" s="90"/>
      <c r="B167" s="520" t="s">
        <v>1283</v>
      </c>
      <c r="C167" s="92" t="s">
        <v>1315</v>
      </c>
      <c r="D167" s="93">
        <v>45</v>
      </c>
      <c r="E167" s="1250">
        <v>0</v>
      </c>
      <c r="F167" s="1244">
        <f>D167*E167</f>
        <v>0</v>
      </c>
    </row>
    <row r="168" spans="1:8">
      <c r="A168" s="90"/>
      <c r="D168" s="93"/>
      <c r="E168" s="1244"/>
      <c r="F168" s="1244"/>
      <c r="H168" s="88">
        <v>407</v>
      </c>
    </row>
    <row r="169" spans="1:8">
      <c r="A169" s="90" t="s">
        <v>1021</v>
      </c>
      <c r="B169" s="520" t="s">
        <v>1284</v>
      </c>
      <c r="D169" s="93"/>
      <c r="E169" s="1244"/>
      <c r="F169" s="1244"/>
      <c r="H169" s="88">
        <v>971</v>
      </c>
    </row>
    <row r="170" spans="1:8">
      <c r="A170" s="90"/>
      <c r="B170" s="520" t="s">
        <v>1285</v>
      </c>
      <c r="D170" s="93"/>
      <c r="E170" s="1244"/>
      <c r="F170" s="1244"/>
    </row>
    <row r="171" spans="1:8" ht="63.75">
      <c r="A171" s="90"/>
      <c r="B171" s="520" t="s">
        <v>1286</v>
      </c>
      <c r="D171" s="93"/>
      <c r="E171" s="1244"/>
      <c r="F171" s="1244"/>
    </row>
    <row r="172" spans="1:8">
      <c r="A172" s="90"/>
      <c r="B172" s="520" t="s">
        <v>1287</v>
      </c>
      <c r="D172" s="93"/>
      <c r="E172" s="1244"/>
      <c r="F172" s="1244"/>
    </row>
    <row r="173" spans="1:8">
      <c r="A173" s="90"/>
      <c r="B173" s="520" t="s">
        <v>4422</v>
      </c>
      <c r="D173" s="93"/>
      <c r="E173" s="1244"/>
      <c r="F173" s="1244"/>
    </row>
    <row r="174" spans="1:8">
      <c r="A174" s="90"/>
      <c r="B174" s="520" t="s">
        <v>4270</v>
      </c>
      <c r="D174" s="93"/>
      <c r="E174" s="1244"/>
      <c r="F174" s="1244"/>
    </row>
    <row r="175" spans="1:8">
      <c r="A175" s="90" t="s">
        <v>4984</v>
      </c>
      <c r="B175" s="520" t="s">
        <v>1288</v>
      </c>
      <c r="C175" s="92" t="s">
        <v>1315</v>
      </c>
      <c r="D175" s="93">
        <v>420</v>
      </c>
      <c r="E175" s="1250">
        <v>0</v>
      </c>
      <c r="F175" s="1244">
        <f>D175*E175</f>
        <v>0</v>
      </c>
    </row>
    <row r="176" spans="1:8">
      <c r="A176" s="90" t="s">
        <v>4985</v>
      </c>
      <c r="B176" s="520" t="s">
        <v>1289</v>
      </c>
      <c r="C176" s="92" t="s">
        <v>1315</v>
      </c>
      <c r="D176" s="93">
        <v>560</v>
      </c>
      <c r="E176" s="1250">
        <v>0</v>
      </c>
      <c r="F176" s="1244">
        <f>D176*E176</f>
        <v>0</v>
      </c>
    </row>
    <row r="177" spans="1:9">
      <c r="A177" s="90"/>
      <c r="D177" s="93"/>
      <c r="E177" s="1244"/>
      <c r="F177" s="1244"/>
    </row>
    <row r="178" spans="1:9" ht="25.5">
      <c r="A178" s="90" t="s">
        <v>1022</v>
      </c>
      <c r="B178" s="520" t="s">
        <v>1290</v>
      </c>
      <c r="D178" s="93"/>
      <c r="E178" s="1244"/>
      <c r="F178" s="1244"/>
    </row>
    <row r="179" spans="1:9" ht="140.25">
      <c r="A179" s="90"/>
      <c r="B179" s="520" t="s">
        <v>1291</v>
      </c>
      <c r="D179" s="93"/>
      <c r="E179" s="1244"/>
      <c r="F179" s="1244"/>
    </row>
    <row r="180" spans="1:9" ht="25.5">
      <c r="A180" s="90"/>
      <c r="B180" s="520" t="s">
        <v>4581</v>
      </c>
      <c r="C180" s="92" t="s">
        <v>21</v>
      </c>
      <c r="D180" s="93">
        <v>3</v>
      </c>
      <c r="E180" s="1250">
        <v>0</v>
      </c>
      <c r="F180" s="1244">
        <f>D180*E180</f>
        <v>0</v>
      </c>
    </row>
    <row r="181" spans="1:9">
      <c r="A181" s="90"/>
      <c r="D181" s="93"/>
      <c r="E181" s="1244"/>
      <c r="F181" s="1244"/>
    </row>
    <row r="182" spans="1:9" ht="25.5">
      <c r="A182" s="90" t="s">
        <v>1023</v>
      </c>
      <c r="B182" s="520" t="s">
        <v>1292</v>
      </c>
      <c r="D182" s="93"/>
      <c r="E182" s="1244"/>
      <c r="F182" s="1244"/>
    </row>
    <row r="183" spans="1:9" s="1276" customFormat="1" ht="51">
      <c r="A183" s="90"/>
      <c r="B183" s="520" t="s">
        <v>1293</v>
      </c>
      <c r="C183" s="92"/>
      <c r="D183" s="93"/>
      <c r="E183" s="1244"/>
      <c r="F183" s="1244"/>
      <c r="G183" s="1275"/>
      <c r="H183" s="1275"/>
      <c r="I183" s="1275"/>
    </row>
    <row r="184" spans="1:9">
      <c r="A184" s="90"/>
      <c r="B184" s="520" t="s">
        <v>1294</v>
      </c>
      <c r="D184" s="93"/>
      <c r="E184" s="1244"/>
      <c r="F184" s="1244"/>
    </row>
    <row r="185" spans="1:9">
      <c r="A185" s="90"/>
      <c r="B185" s="520" t="s">
        <v>4422</v>
      </c>
      <c r="D185" s="93"/>
      <c r="E185" s="1244"/>
      <c r="F185" s="1244"/>
    </row>
    <row r="186" spans="1:9">
      <c r="A186" s="90"/>
      <c r="B186" s="520" t="s">
        <v>1295</v>
      </c>
      <c r="C186" s="92" t="s">
        <v>1315</v>
      </c>
      <c r="D186" s="93">
        <v>30</v>
      </c>
      <c r="E186" s="1250">
        <v>0</v>
      </c>
      <c r="F186" s="1244">
        <f>D186*E186</f>
        <v>0</v>
      </c>
    </row>
    <row r="187" spans="1:9">
      <c r="A187" s="90"/>
      <c r="D187" s="93"/>
      <c r="E187" s="1244"/>
      <c r="F187" s="1244"/>
    </row>
    <row r="188" spans="1:9">
      <c r="A188" s="1258"/>
      <c r="B188" s="1259" t="s">
        <v>1296</v>
      </c>
      <c r="C188" s="1260"/>
      <c r="D188" s="1261"/>
      <c r="E188" s="1262"/>
      <c r="F188" s="1263">
        <f>SUM(F122:F187)</f>
        <v>0</v>
      </c>
    </row>
    <row r="189" spans="1:9">
      <c r="A189" s="90"/>
      <c r="D189" s="93"/>
      <c r="E189" s="1244"/>
      <c r="F189" s="1244"/>
    </row>
    <row r="190" spans="1:9">
      <c r="A190" s="1281" t="s">
        <v>1167</v>
      </c>
      <c r="B190" s="515" t="s">
        <v>1168</v>
      </c>
      <c r="C190" s="1271"/>
      <c r="D190" s="1272"/>
      <c r="E190" s="1274"/>
      <c r="F190" s="1274"/>
    </row>
    <row r="191" spans="1:9">
      <c r="A191" s="90"/>
      <c r="D191" s="93"/>
      <c r="E191" s="1244"/>
      <c r="F191" s="1244"/>
    </row>
    <row r="192" spans="1:9">
      <c r="A192" s="90" t="s">
        <v>1026</v>
      </c>
      <c r="B192" s="520" t="s">
        <v>1297</v>
      </c>
      <c r="D192" s="93"/>
      <c r="E192" s="1244"/>
      <c r="F192" s="1244"/>
    </row>
    <row r="193" spans="1:6">
      <c r="A193" s="90"/>
      <c r="B193" s="520" t="s">
        <v>1298</v>
      </c>
      <c r="D193" s="93"/>
      <c r="E193" s="1244"/>
      <c r="F193" s="1244"/>
    </row>
    <row r="194" spans="1:6">
      <c r="A194" s="89"/>
      <c r="B194" s="520" t="s">
        <v>1299</v>
      </c>
      <c r="D194" s="93"/>
      <c r="E194" s="1244"/>
      <c r="F194" s="1244"/>
    </row>
    <row r="195" spans="1:6" ht="102">
      <c r="A195" s="90"/>
      <c r="B195" s="520" t="s">
        <v>1300</v>
      </c>
      <c r="D195" s="93"/>
      <c r="E195" s="1244"/>
      <c r="F195" s="1244"/>
    </row>
    <row r="196" spans="1:6">
      <c r="A196" s="90"/>
      <c r="B196" s="520" t="s">
        <v>1301</v>
      </c>
      <c r="D196" s="93"/>
      <c r="E196" s="1244"/>
      <c r="F196" s="1244"/>
    </row>
    <row r="197" spans="1:6">
      <c r="A197" s="90" t="s">
        <v>4938</v>
      </c>
      <c r="B197" s="520" t="s">
        <v>1302</v>
      </c>
      <c r="C197" s="92" t="s">
        <v>21</v>
      </c>
      <c r="D197" s="93">
        <v>5</v>
      </c>
      <c r="E197" s="1250">
        <v>0</v>
      </c>
      <c r="F197" s="1244">
        <f>D197*E197</f>
        <v>0</v>
      </c>
    </row>
    <row r="198" spans="1:6">
      <c r="A198" s="89"/>
      <c r="B198" s="520" t="s">
        <v>1303</v>
      </c>
      <c r="D198" s="93"/>
      <c r="E198" s="1244"/>
      <c r="F198" s="1244"/>
    </row>
    <row r="199" spans="1:6">
      <c r="A199" s="90"/>
      <c r="B199" s="520" t="s">
        <v>1304</v>
      </c>
      <c r="D199" s="93"/>
      <c r="E199" s="1244"/>
      <c r="F199" s="1244"/>
    </row>
    <row r="200" spans="1:6">
      <c r="A200" s="90"/>
      <c r="B200" s="520" t="s">
        <v>4422</v>
      </c>
      <c r="D200" s="93"/>
      <c r="E200" s="1244"/>
      <c r="F200" s="1244"/>
    </row>
    <row r="201" spans="1:6" ht="99.75" customHeight="1">
      <c r="A201" s="90"/>
      <c r="B201" s="520" t="s">
        <v>1305</v>
      </c>
      <c r="D201" s="93"/>
      <c r="E201" s="1244"/>
      <c r="F201" s="1244"/>
    </row>
    <row r="202" spans="1:6">
      <c r="A202" s="90" t="s">
        <v>4939</v>
      </c>
      <c r="B202" s="520" t="s">
        <v>1306</v>
      </c>
      <c r="D202" s="93"/>
      <c r="E202" s="1244"/>
      <c r="F202" s="1244"/>
    </row>
    <row r="203" spans="1:6">
      <c r="A203" s="90" t="s">
        <v>4940</v>
      </c>
      <c r="B203" s="520" t="s">
        <v>1307</v>
      </c>
      <c r="C203" s="92" t="s">
        <v>21</v>
      </c>
      <c r="D203" s="93">
        <v>1</v>
      </c>
      <c r="E203" s="1250">
        <v>0</v>
      </c>
      <c r="F203" s="1244">
        <f>D203*E203</f>
        <v>0</v>
      </c>
    </row>
    <row r="204" spans="1:6">
      <c r="A204" s="90" t="s">
        <v>4941</v>
      </c>
      <c r="B204" s="520" t="s">
        <v>1308</v>
      </c>
      <c r="C204" s="92" t="s">
        <v>21</v>
      </c>
      <c r="D204" s="93">
        <v>5</v>
      </c>
      <c r="E204" s="1250">
        <v>0</v>
      </c>
      <c r="F204" s="1244">
        <f>D204*E204</f>
        <v>0</v>
      </c>
    </row>
    <row r="205" spans="1:6">
      <c r="A205" s="90" t="s">
        <v>4942</v>
      </c>
      <c r="B205" s="520" t="s">
        <v>1309</v>
      </c>
      <c r="C205" s="92" t="s">
        <v>21</v>
      </c>
      <c r="D205" s="93">
        <v>2</v>
      </c>
      <c r="E205" s="1250">
        <v>0</v>
      </c>
      <c r="F205" s="1244">
        <f>D205*E205</f>
        <v>0</v>
      </c>
    </row>
    <row r="206" spans="1:6">
      <c r="A206" s="90"/>
      <c r="D206" s="93"/>
      <c r="E206" s="1244"/>
      <c r="F206" s="1244"/>
    </row>
    <row r="207" spans="1:6" ht="25.5">
      <c r="A207" s="90" t="s">
        <v>1027</v>
      </c>
      <c r="B207" s="520" t="s">
        <v>1310</v>
      </c>
      <c r="D207" s="93"/>
      <c r="E207" s="1244"/>
      <c r="F207" s="1244"/>
    </row>
    <row r="208" spans="1:6">
      <c r="A208" s="90"/>
      <c r="B208" s="520" t="s">
        <v>1311</v>
      </c>
      <c r="D208" s="93"/>
      <c r="E208" s="1244"/>
      <c r="F208" s="1244"/>
    </row>
    <row r="209" spans="1:6" ht="51">
      <c r="A209" s="89"/>
      <c r="B209" s="520" t="s">
        <v>1312</v>
      </c>
      <c r="D209" s="93"/>
      <c r="E209" s="1244"/>
      <c r="F209" s="1244"/>
    </row>
    <row r="210" spans="1:6">
      <c r="A210" s="90"/>
      <c r="B210" s="520" t="s">
        <v>1313</v>
      </c>
      <c r="D210" s="93"/>
      <c r="E210" s="1244"/>
      <c r="F210" s="1244"/>
    </row>
    <row r="211" spans="1:6">
      <c r="A211" s="90"/>
      <c r="B211" s="520" t="s">
        <v>4422</v>
      </c>
      <c r="D211" s="93"/>
      <c r="E211" s="1244"/>
      <c r="F211" s="1244"/>
    </row>
    <row r="212" spans="1:6" ht="25.5">
      <c r="A212" s="90" t="s">
        <v>4943</v>
      </c>
      <c r="B212" s="520" t="s">
        <v>1314</v>
      </c>
      <c r="C212" s="92" t="s">
        <v>1315</v>
      </c>
      <c r="D212" s="93">
        <v>20</v>
      </c>
      <c r="E212" s="1250">
        <v>0</v>
      </c>
      <c r="F212" s="1244">
        <f>D212*E212</f>
        <v>0</v>
      </c>
    </row>
    <row r="213" spans="1:6" ht="25.5">
      <c r="A213" s="90" t="s">
        <v>4944</v>
      </c>
      <c r="B213" s="520" t="s">
        <v>1316</v>
      </c>
      <c r="C213" s="92" t="s">
        <v>1315</v>
      </c>
      <c r="D213" s="93">
        <v>100</v>
      </c>
      <c r="E213" s="1250">
        <v>0</v>
      </c>
      <c r="F213" s="1244">
        <f t="shared" ref="F213" si="1">D213*E213</f>
        <v>0</v>
      </c>
    </row>
    <row r="214" spans="1:6" ht="25.5">
      <c r="A214" s="90" t="s">
        <v>4945</v>
      </c>
      <c r="B214" s="520" t="s">
        <v>1317</v>
      </c>
      <c r="C214" s="92" t="s">
        <v>1315</v>
      </c>
      <c r="D214" s="93">
        <v>5</v>
      </c>
      <c r="E214" s="1250">
        <v>0</v>
      </c>
      <c r="F214" s="1244">
        <f>D214*E214</f>
        <v>0</v>
      </c>
    </row>
    <row r="215" spans="1:6" ht="25.5">
      <c r="A215" s="90" t="s">
        <v>4946</v>
      </c>
      <c r="B215" s="520" t="s">
        <v>1318</v>
      </c>
      <c r="C215" s="92" t="s">
        <v>21</v>
      </c>
      <c r="D215" s="93">
        <v>3</v>
      </c>
      <c r="E215" s="1250">
        <v>0</v>
      </c>
      <c r="F215" s="1244">
        <f>D215*E215</f>
        <v>0</v>
      </c>
    </row>
    <row r="216" spans="1:6">
      <c r="A216" s="90" t="s">
        <v>4947</v>
      </c>
      <c r="B216" s="520" t="s">
        <v>1319</v>
      </c>
      <c r="C216" s="92" t="s">
        <v>1315</v>
      </c>
      <c r="D216" s="93">
        <v>46</v>
      </c>
      <c r="E216" s="1250">
        <v>0</v>
      </c>
      <c r="F216" s="1244">
        <f>D216*E216</f>
        <v>0</v>
      </c>
    </row>
    <row r="217" spans="1:6">
      <c r="A217" s="90" t="s">
        <v>4948</v>
      </c>
      <c r="B217" s="520" t="s">
        <v>1320</v>
      </c>
      <c r="C217" s="92" t="s">
        <v>1315</v>
      </c>
      <c r="D217" s="93">
        <v>220</v>
      </c>
      <c r="E217" s="1250">
        <v>0</v>
      </c>
      <c r="F217" s="1244">
        <f>D217*E217</f>
        <v>0</v>
      </c>
    </row>
    <row r="218" spans="1:6">
      <c r="A218" s="90"/>
      <c r="D218" s="93"/>
      <c r="E218" s="1244"/>
      <c r="F218" s="1244"/>
    </row>
    <row r="219" spans="1:6">
      <c r="A219" s="90" t="s">
        <v>1028</v>
      </c>
      <c r="B219" s="520" t="s">
        <v>1321</v>
      </c>
      <c r="D219" s="93"/>
      <c r="E219" s="1244"/>
      <c r="F219" s="1244"/>
    </row>
    <row r="220" spans="1:6" ht="127.5">
      <c r="A220" s="90"/>
      <c r="B220" s="520" t="s">
        <v>1322</v>
      </c>
      <c r="C220" s="92" t="s">
        <v>154</v>
      </c>
      <c r="D220" s="93">
        <v>20</v>
      </c>
      <c r="E220" s="1250">
        <v>0</v>
      </c>
      <c r="F220" s="1244">
        <f>D220*E220</f>
        <v>0</v>
      </c>
    </row>
    <row r="221" spans="1:6">
      <c r="A221" s="90"/>
      <c r="D221" s="93"/>
      <c r="E221" s="1244"/>
      <c r="F221" s="1244"/>
    </row>
    <row r="222" spans="1:6" ht="25.5">
      <c r="A222" s="1258"/>
      <c r="B222" s="1259" t="s">
        <v>1323</v>
      </c>
      <c r="C222" s="1260"/>
      <c r="D222" s="1261"/>
      <c r="E222" s="1262"/>
      <c r="F222" s="1263">
        <f>SUM(F192:F221)</f>
        <v>0</v>
      </c>
    </row>
    <row r="223" spans="1:6">
      <c r="A223" s="90"/>
      <c r="D223" s="93"/>
      <c r="E223" s="1244"/>
      <c r="F223" s="1244"/>
    </row>
    <row r="224" spans="1:6">
      <c r="A224" s="90"/>
      <c r="D224" s="93"/>
      <c r="E224" s="1244"/>
      <c r="F224" s="1244"/>
    </row>
    <row r="225" spans="1:6">
      <c r="A225" s="90"/>
      <c r="D225" s="93"/>
      <c r="E225" s="1244"/>
      <c r="F225" s="1244"/>
    </row>
    <row r="226" spans="1:6">
      <c r="A226" s="90"/>
      <c r="D226" s="93"/>
      <c r="E226" s="1244"/>
      <c r="F226" s="1244"/>
    </row>
    <row r="227" spans="1:6">
      <c r="A227" s="90"/>
      <c r="D227" s="93"/>
      <c r="E227" s="1244"/>
      <c r="F227" s="1244"/>
    </row>
    <row r="228" spans="1:6">
      <c r="A228" s="90"/>
      <c r="D228" s="93"/>
      <c r="E228" s="1244"/>
      <c r="F228" s="1244"/>
    </row>
    <row r="229" spans="1:6">
      <c r="A229" s="90"/>
      <c r="D229" s="93"/>
      <c r="E229" s="1244"/>
      <c r="F229" s="1244"/>
    </row>
    <row r="230" spans="1:6">
      <c r="A230" s="90"/>
      <c r="D230" s="93"/>
      <c r="E230" s="1244"/>
      <c r="F230" s="1244"/>
    </row>
    <row r="231" spans="1:6">
      <c r="A231" s="90"/>
      <c r="D231" s="93"/>
      <c r="E231" s="1244"/>
      <c r="F231" s="1244"/>
    </row>
    <row r="232" spans="1:6">
      <c r="A232" s="90"/>
      <c r="D232" s="93"/>
      <c r="E232" s="1244"/>
      <c r="F232" s="1244"/>
    </row>
    <row r="233" spans="1:6">
      <c r="A233" s="90"/>
      <c r="D233" s="93"/>
      <c r="E233" s="1244"/>
      <c r="F233" s="1244"/>
    </row>
    <row r="234" spans="1:6">
      <c r="A234" s="90"/>
      <c r="D234" s="93"/>
      <c r="E234" s="1244"/>
      <c r="F234" s="1244"/>
    </row>
    <row r="235" spans="1:6">
      <c r="A235" s="90"/>
      <c r="D235" s="93"/>
      <c r="E235" s="1244"/>
      <c r="F235" s="1244"/>
    </row>
    <row r="236" spans="1:6">
      <c r="A236" s="90"/>
      <c r="D236" s="93"/>
      <c r="E236" s="1244"/>
      <c r="F236" s="1244"/>
    </row>
    <row r="237" spans="1:6">
      <c r="A237" s="90"/>
      <c r="D237" s="93"/>
      <c r="E237" s="1244"/>
      <c r="F237" s="1244"/>
    </row>
    <row r="238" spans="1:6">
      <c r="A238" s="90"/>
      <c r="D238" s="93"/>
      <c r="E238" s="1244"/>
      <c r="F238" s="1244"/>
    </row>
    <row r="239" spans="1:6">
      <c r="A239" s="90"/>
      <c r="D239" s="93"/>
      <c r="E239" s="1244"/>
      <c r="F239" s="1244"/>
    </row>
    <row r="240" spans="1:6">
      <c r="A240" s="90"/>
      <c r="D240" s="93"/>
      <c r="E240" s="1244"/>
      <c r="F240" s="1244"/>
    </row>
    <row r="241" spans="1:6">
      <c r="A241" s="90"/>
      <c r="D241" s="93"/>
      <c r="E241" s="1244"/>
      <c r="F241" s="1244"/>
    </row>
    <row r="242" spans="1:6">
      <c r="A242" s="90"/>
      <c r="D242" s="93"/>
      <c r="E242" s="1244"/>
      <c r="F242" s="1244"/>
    </row>
    <row r="243" spans="1:6">
      <c r="A243" s="90"/>
      <c r="D243" s="93"/>
      <c r="E243" s="1244"/>
      <c r="F243" s="1244"/>
    </row>
    <row r="244" spans="1:6">
      <c r="A244" s="90"/>
      <c r="D244" s="93"/>
      <c r="E244" s="1244"/>
      <c r="F244" s="1244"/>
    </row>
    <row r="245" spans="1:6">
      <c r="A245" s="90"/>
      <c r="D245" s="93"/>
      <c r="E245" s="1244"/>
      <c r="F245" s="1244"/>
    </row>
    <row r="246" spans="1:6">
      <c r="A246" s="90"/>
      <c r="D246" s="93"/>
      <c r="E246" s="1244"/>
      <c r="F246" s="1244"/>
    </row>
    <row r="247" spans="1:6">
      <c r="A247" s="90"/>
      <c r="D247" s="93"/>
      <c r="E247" s="1244"/>
      <c r="F247" s="1244"/>
    </row>
    <row r="248" spans="1:6">
      <c r="A248" s="90"/>
      <c r="D248" s="93"/>
      <c r="E248" s="1244"/>
      <c r="F248" s="1244"/>
    </row>
    <row r="249" spans="1:6">
      <c r="A249" s="90"/>
      <c r="D249" s="93"/>
      <c r="E249" s="1244"/>
      <c r="F249" s="1244"/>
    </row>
    <row r="250" spans="1:6">
      <c r="A250" s="90"/>
      <c r="D250" s="93"/>
      <c r="E250" s="1244"/>
      <c r="F250" s="1244"/>
    </row>
    <row r="251" spans="1:6">
      <c r="A251" s="90"/>
      <c r="D251" s="93"/>
      <c r="E251" s="1244"/>
      <c r="F251" s="1244"/>
    </row>
    <row r="252" spans="1:6">
      <c r="A252" s="90"/>
      <c r="D252" s="93"/>
      <c r="E252" s="1244"/>
      <c r="F252" s="1244"/>
    </row>
    <row r="253" spans="1:6">
      <c r="A253" s="90"/>
      <c r="D253" s="93"/>
      <c r="E253" s="1244"/>
      <c r="F253" s="1244"/>
    </row>
    <row r="254" spans="1:6">
      <c r="A254" s="90"/>
      <c r="D254" s="93"/>
      <c r="E254" s="1244"/>
      <c r="F254" s="1244"/>
    </row>
    <row r="255" spans="1:6">
      <c r="A255" s="90"/>
      <c r="D255" s="93"/>
      <c r="E255" s="1244"/>
      <c r="F255" s="1244"/>
    </row>
    <row r="256" spans="1:6">
      <c r="A256" s="90"/>
      <c r="D256" s="93"/>
      <c r="E256" s="1244"/>
      <c r="F256" s="1244"/>
    </row>
    <row r="257" spans="1:6">
      <c r="A257" s="90"/>
      <c r="D257" s="93"/>
      <c r="E257" s="1244"/>
      <c r="F257" s="1244"/>
    </row>
    <row r="258" spans="1:6">
      <c r="A258" s="90"/>
      <c r="D258" s="93"/>
      <c r="E258" s="1244"/>
      <c r="F258" s="1244"/>
    </row>
    <row r="259" spans="1:6">
      <c r="A259" s="90"/>
      <c r="D259" s="93"/>
      <c r="E259" s="1244"/>
      <c r="F259" s="1244"/>
    </row>
    <row r="260" spans="1:6">
      <c r="A260" s="90"/>
      <c r="D260" s="93"/>
      <c r="E260" s="1244"/>
      <c r="F260" s="1244"/>
    </row>
    <row r="261" spans="1:6">
      <c r="A261" s="90"/>
      <c r="D261" s="93"/>
      <c r="E261" s="1244"/>
      <c r="F261" s="1244"/>
    </row>
    <row r="262" spans="1:6">
      <c r="A262" s="90"/>
      <c r="D262" s="93"/>
      <c r="E262" s="1244"/>
      <c r="F262" s="1244"/>
    </row>
    <row r="263" spans="1:6">
      <c r="A263" s="90"/>
      <c r="D263" s="93"/>
      <c r="E263" s="1244"/>
      <c r="F263" s="1244"/>
    </row>
    <row r="264" spans="1:6">
      <c r="A264" s="90"/>
      <c r="D264" s="93"/>
      <c r="E264" s="1244"/>
      <c r="F264" s="1244"/>
    </row>
    <row r="265" spans="1:6">
      <c r="A265" s="90"/>
      <c r="D265" s="93"/>
      <c r="E265" s="1244"/>
      <c r="F265" s="1244"/>
    </row>
    <row r="266" spans="1:6">
      <c r="A266" s="90"/>
      <c r="D266" s="93"/>
      <c r="E266" s="1244"/>
      <c r="F266" s="1244"/>
    </row>
    <row r="267" spans="1:6">
      <c r="A267" s="90"/>
      <c r="D267" s="93"/>
      <c r="E267" s="1244"/>
      <c r="F267" s="1244"/>
    </row>
    <row r="268" spans="1:6">
      <c r="A268" s="90"/>
      <c r="D268" s="93"/>
      <c r="E268" s="1244"/>
      <c r="F268" s="1244"/>
    </row>
    <row r="269" spans="1:6">
      <c r="A269" s="90"/>
      <c r="D269" s="93"/>
      <c r="E269" s="1244"/>
      <c r="F269" s="1244"/>
    </row>
    <row r="270" spans="1:6">
      <c r="A270" s="90"/>
      <c r="D270" s="93"/>
      <c r="E270" s="1244"/>
      <c r="F270" s="1244"/>
    </row>
    <row r="271" spans="1:6">
      <c r="A271" s="90"/>
      <c r="D271" s="93"/>
      <c r="E271" s="1244"/>
      <c r="F271" s="1244"/>
    </row>
    <row r="272" spans="1:6">
      <c r="A272" s="90"/>
      <c r="D272" s="93"/>
      <c r="E272" s="1244"/>
      <c r="F272" s="1244"/>
    </row>
    <row r="273" spans="1:6">
      <c r="A273" s="90"/>
      <c r="D273" s="93"/>
      <c r="E273" s="1244"/>
      <c r="F273" s="1244"/>
    </row>
    <row r="274" spans="1:6">
      <c r="A274" s="90"/>
      <c r="D274" s="93"/>
      <c r="E274" s="1244"/>
      <c r="F274" s="1244"/>
    </row>
    <row r="275" spans="1:6">
      <c r="A275" s="90"/>
      <c r="D275" s="93"/>
      <c r="E275" s="1244"/>
      <c r="F275" s="1244"/>
    </row>
    <row r="276" spans="1:6">
      <c r="A276" s="90"/>
      <c r="D276" s="93"/>
      <c r="E276" s="1244"/>
      <c r="F276" s="1244"/>
    </row>
    <row r="277" spans="1:6">
      <c r="A277" s="90"/>
      <c r="D277" s="93"/>
      <c r="E277" s="1244"/>
      <c r="F277" s="1244"/>
    </row>
    <row r="278" spans="1:6">
      <c r="A278" s="90"/>
      <c r="D278" s="93"/>
      <c r="E278" s="1244"/>
      <c r="F278" s="1244"/>
    </row>
    <row r="279" spans="1:6">
      <c r="A279" s="90"/>
      <c r="D279" s="93"/>
      <c r="E279" s="1244"/>
      <c r="F279" s="1244"/>
    </row>
    <row r="280" spans="1:6">
      <c r="A280" s="90"/>
      <c r="D280" s="93"/>
      <c r="E280" s="1244"/>
      <c r="F280" s="1244"/>
    </row>
    <row r="281" spans="1:6">
      <c r="A281" s="90"/>
      <c r="D281" s="93"/>
      <c r="E281" s="1244"/>
      <c r="F281" s="1244"/>
    </row>
    <row r="282" spans="1:6">
      <c r="A282" s="90"/>
      <c r="D282" s="93"/>
      <c r="E282" s="1244"/>
      <c r="F282" s="1244"/>
    </row>
    <row r="283" spans="1:6">
      <c r="A283" s="90"/>
      <c r="D283" s="93"/>
      <c r="E283" s="1244"/>
      <c r="F283" s="1244"/>
    </row>
    <row r="284" spans="1:6">
      <c r="A284" s="90"/>
      <c r="D284" s="93"/>
      <c r="E284" s="1244"/>
      <c r="F284" s="1244"/>
    </row>
    <row r="285" spans="1:6">
      <c r="A285" s="90"/>
      <c r="D285" s="93"/>
      <c r="E285" s="1244"/>
      <c r="F285" s="1244"/>
    </row>
    <row r="286" spans="1:6">
      <c r="A286" s="90"/>
      <c r="D286" s="93"/>
      <c r="E286" s="1244"/>
      <c r="F286" s="1244"/>
    </row>
    <row r="287" spans="1:6">
      <c r="A287" s="90"/>
      <c r="D287" s="93"/>
      <c r="E287" s="1244"/>
      <c r="F287" s="1244"/>
    </row>
    <row r="288" spans="1:6">
      <c r="A288" s="90"/>
      <c r="D288" s="93"/>
      <c r="E288" s="1244"/>
      <c r="F288" s="1244"/>
    </row>
    <row r="289" spans="1:6">
      <c r="A289" s="90"/>
      <c r="D289" s="93"/>
      <c r="E289" s="1244"/>
      <c r="F289" s="1244"/>
    </row>
    <row r="290" spans="1:6">
      <c r="A290" s="90"/>
      <c r="D290" s="93"/>
      <c r="E290" s="1244"/>
      <c r="F290" s="1244"/>
    </row>
    <row r="291" spans="1:6">
      <c r="A291" s="90"/>
      <c r="D291" s="93"/>
      <c r="E291" s="1244"/>
      <c r="F291" s="1244"/>
    </row>
    <row r="292" spans="1:6">
      <c r="A292" s="90"/>
      <c r="D292" s="93"/>
      <c r="E292" s="1244"/>
      <c r="F292" s="1244"/>
    </row>
    <row r="293" spans="1:6">
      <c r="A293" s="90"/>
      <c r="D293" s="93"/>
      <c r="E293" s="1244"/>
      <c r="F293" s="1244"/>
    </row>
    <row r="294" spans="1:6">
      <c r="A294" s="90"/>
      <c r="D294" s="93"/>
      <c r="E294" s="1244"/>
      <c r="F294" s="1244"/>
    </row>
    <row r="295" spans="1:6">
      <c r="A295" s="90"/>
      <c r="D295" s="93"/>
      <c r="E295" s="1244"/>
      <c r="F295" s="1244"/>
    </row>
    <row r="296" spans="1:6">
      <c r="A296" s="90"/>
      <c r="D296" s="93"/>
      <c r="E296" s="1244"/>
      <c r="F296" s="1244"/>
    </row>
    <row r="297" spans="1:6">
      <c r="A297" s="90"/>
      <c r="D297" s="93"/>
      <c r="E297" s="1244"/>
      <c r="F297" s="1244"/>
    </row>
    <row r="298" spans="1:6">
      <c r="A298" s="90"/>
      <c r="D298" s="93"/>
      <c r="E298" s="1244"/>
      <c r="F298" s="1244"/>
    </row>
    <row r="299" spans="1:6">
      <c r="A299" s="90"/>
      <c r="D299" s="93"/>
      <c r="E299" s="1244"/>
      <c r="F299" s="1244"/>
    </row>
    <row r="300" spans="1:6">
      <c r="A300" s="90"/>
      <c r="D300" s="93"/>
      <c r="E300" s="1244"/>
      <c r="F300" s="1244"/>
    </row>
    <row r="301" spans="1:6">
      <c r="A301" s="90"/>
      <c r="D301" s="93"/>
      <c r="E301" s="1244"/>
      <c r="F301" s="1244"/>
    </row>
    <row r="302" spans="1:6">
      <c r="A302" s="90"/>
      <c r="D302" s="93"/>
      <c r="E302" s="1244"/>
      <c r="F302" s="1244"/>
    </row>
    <row r="303" spans="1:6">
      <c r="A303" s="90"/>
      <c r="D303" s="93"/>
      <c r="E303" s="1244"/>
      <c r="F303" s="1244"/>
    </row>
    <row r="304" spans="1:6">
      <c r="A304" s="90"/>
      <c r="D304" s="93"/>
      <c r="E304" s="1244"/>
      <c r="F304" s="1244"/>
    </row>
    <row r="305" spans="1:6">
      <c r="A305" s="90"/>
      <c r="D305" s="93"/>
      <c r="E305" s="1244"/>
      <c r="F305" s="1244"/>
    </row>
    <row r="306" spans="1:6">
      <c r="A306" s="90"/>
      <c r="D306" s="93"/>
      <c r="E306" s="1244"/>
      <c r="F306" s="1244"/>
    </row>
    <row r="307" spans="1:6">
      <c r="A307" s="90"/>
      <c r="D307" s="93"/>
      <c r="E307" s="1244"/>
      <c r="F307" s="1244"/>
    </row>
    <row r="308" spans="1:6">
      <c r="A308" s="90"/>
      <c r="D308" s="93"/>
      <c r="E308" s="1244"/>
      <c r="F308" s="1244"/>
    </row>
    <row r="309" spans="1:6">
      <c r="A309" s="90"/>
      <c r="D309" s="93"/>
      <c r="E309" s="1244"/>
      <c r="F309" s="1244"/>
    </row>
    <row r="310" spans="1:6">
      <c r="A310" s="90"/>
      <c r="D310" s="93"/>
      <c r="E310" s="1244"/>
      <c r="F310" s="1244"/>
    </row>
    <row r="311" spans="1:6">
      <c r="A311" s="90"/>
      <c r="D311" s="93"/>
      <c r="E311" s="1244"/>
      <c r="F311" s="1244"/>
    </row>
    <row r="312" spans="1:6">
      <c r="A312" s="90"/>
      <c r="D312" s="93"/>
      <c r="E312" s="1244"/>
      <c r="F312" s="1244"/>
    </row>
    <row r="313" spans="1:6">
      <c r="A313" s="90"/>
      <c r="D313" s="93"/>
      <c r="E313" s="1244"/>
      <c r="F313" s="1244"/>
    </row>
    <row r="314" spans="1:6">
      <c r="A314" s="90"/>
      <c r="D314" s="93"/>
      <c r="E314" s="1244"/>
      <c r="F314" s="1244"/>
    </row>
    <row r="315" spans="1:6">
      <c r="A315" s="90"/>
      <c r="D315" s="93"/>
      <c r="E315" s="1244"/>
      <c r="F315" s="1244"/>
    </row>
    <row r="316" spans="1:6">
      <c r="A316" s="90"/>
      <c r="D316" s="93"/>
      <c r="E316" s="1244"/>
      <c r="F316" s="1244"/>
    </row>
    <row r="317" spans="1:6">
      <c r="A317" s="90"/>
      <c r="D317" s="93"/>
      <c r="E317" s="1244"/>
      <c r="F317" s="1244"/>
    </row>
    <row r="318" spans="1:6">
      <c r="A318" s="90"/>
      <c r="D318" s="93"/>
      <c r="E318" s="1244"/>
      <c r="F318" s="1244"/>
    </row>
    <row r="319" spans="1:6">
      <c r="A319" s="90"/>
      <c r="D319" s="93"/>
      <c r="E319" s="1244"/>
      <c r="F319" s="1244"/>
    </row>
    <row r="320" spans="1:6">
      <c r="A320" s="90"/>
      <c r="D320" s="93"/>
      <c r="E320" s="1244"/>
      <c r="F320" s="1244"/>
    </row>
    <row r="321" spans="1:6">
      <c r="A321" s="90"/>
      <c r="D321" s="93"/>
      <c r="E321" s="1244"/>
      <c r="F321" s="1244"/>
    </row>
    <row r="322" spans="1:6">
      <c r="A322" s="90"/>
      <c r="D322" s="93"/>
      <c r="E322" s="1244"/>
      <c r="F322" s="1244"/>
    </row>
    <row r="323" spans="1:6">
      <c r="A323" s="90"/>
      <c r="D323" s="93"/>
      <c r="E323" s="1244"/>
      <c r="F323" s="1244"/>
    </row>
    <row r="324" spans="1:6">
      <c r="A324" s="90"/>
      <c r="D324" s="93"/>
      <c r="E324" s="1244"/>
      <c r="F324" s="1244"/>
    </row>
    <row r="325" spans="1:6">
      <c r="A325" s="90"/>
      <c r="D325" s="93"/>
      <c r="E325" s="1244"/>
      <c r="F325" s="1244"/>
    </row>
    <row r="326" spans="1:6">
      <c r="A326" s="90"/>
      <c r="D326" s="93"/>
      <c r="E326" s="1244"/>
      <c r="F326" s="1244"/>
    </row>
    <row r="327" spans="1:6">
      <c r="A327" s="90"/>
      <c r="D327" s="93"/>
      <c r="E327" s="1244"/>
      <c r="F327" s="1244"/>
    </row>
    <row r="328" spans="1:6">
      <c r="A328" s="90"/>
      <c r="D328" s="93"/>
      <c r="E328" s="1244"/>
      <c r="F328" s="1244"/>
    </row>
    <row r="329" spans="1:6">
      <c r="A329" s="90"/>
      <c r="D329" s="93"/>
      <c r="E329" s="1244"/>
      <c r="F329" s="1244"/>
    </row>
    <row r="330" spans="1:6">
      <c r="A330" s="90"/>
      <c r="D330" s="93"/>
      <c r="E330" s="1244"/>
      <c r="F330" s="1244"/>
    </row>
    <row r="331" spans="1:6">
      <c r="A331" s="90"/>
      <c r="D331" s="93"/>
      <c r="E331" s="1244"/>
      <c r="F331" s="1244"/>
    </row>
    <row r="332" spans="1:6">
      <c r="A332" s="90"/>
      <c r="D332" s="93"/>
      <c r="E332" s="1244"/>
      <c r="F332" s="1244"/>
    </row>
    <row r="333" spans="1:6">
      <c r="A333" s="90"/>
      <c r="D333" s="93"/>
      <c r="E333" s="1244"/>
      <c r="F333" s="1244"/>
    </row>
    <row r="334" spans="1:6">
      <c r="A334" s="90"/>
      <c r="D334" s="93"/>
      <c r="E334" s="1244"/>
      <c r="F334" s="1244"/>
    </row>
    <row r="335" spans="1:6">
      <c r="A335" s="90"/>
      <c r="D335" s="93"/>
      <c r="E335" s="1244"/>
      <c r="F335" s="1244"/>
    </row>
    <row r="336" spans="1:6">
      <c r="A336" s="90"/>
      <c r="D336" s="93"/>
      <c r="E336" s="1244"/>
      <c r="F336" s="1244"/>
    </row>
    <row r="337" spans="1:13">
      <c r="A337" s="90"/>
      <c r="D337" s="93"/>
      <c r="E337" s="1244"/>
      <c r="F337" s="1244"/>
    </row>
    <row r="338" spans="1:13">
      <c r="A338" s="90"/>
      <c r="D338" s="93"/>
      <c r="E338" s="1244"/>
      <c r="F338" s="1244"/>
    </row>
    <row r="339" spans="1:13">
      <c r="A339" s="90"/>
      <c r="D339" s="93"/>
      <c r="E339" s="1244"/>
      <c r="F339" s="1244"/>
    </row>
    <row r="340" spans="1:13">
      <c r="A340" s="90"/>
      <c r="D340" s="93"/>
      <c r="E340" s="1244"/>
      <c r="F340" s="1244"/>
    </row>
    <row r="341" spans="1:13">
      <c r="A341" s="90"/>
      <c r="D341" s="93"/>
      <c r="E341" s="1244"/>
      <c r="F341" s="1244"/>
    </row>
    <row r="342" spans="1:13">
      <c r="A342" s="90"/>
      <c r="D342" s="93"/>
      <c r="E342" s="1244"/>
      <c r="F342" s="1244"/>
    </row>
    <row r="343" spans="1:13">
      <c r="A343" s="90"/>
      <c r="D343" s="93"/>
      <c r="E343" s="1244"/>
      <c r="F343" s="1244"/>
    </row>
    <row r="344" spans="1:13" s="88" customFormat="1">
      <c r="A344" s="90"/>
      <c r="B344" s="520"/>
      <c r="C344" s="92"/>
      <c r="D344" s="93"/>
      <c r="E344" s="1244"/>
      <c r="F344" s="1244"/>
      <c r="J344" s="89"/>
      <c r="K344" s="89"/>
      <c r="L344" s="89"/>
      <c r="M344" s="89"/>
    </row>
    <row r="345" spans="1:13" s="88" customFormat="1">
      <c r="A345" s="90"/>
      <c r="B345" s="520"/>
      <c r="C345" s="92"/>
      <c r="D345" s="93"/>
      <c r="E345" s="1244"/>
      <c r="F345" s="1244"/>
      <c r="J345" s="89"/>
      <c r="K345" s="89"/>
      <c r="L345" s="89"/>
      <c r="M345" s="89"/>
    </row>
    <row r="346" spans="1:13" s="88" customFormat="1">
      <c r="A346" s="90"/>
      <c r="B346" s="520"/>
      <c r="C346" s="92"/>
      <c r="D346" s="93"/>
      <c r="E346" s="1244"/>
      <c r="F346" s="1244"/>
      <c r="J346" s="89"/>
      <c r="K346" s="89"/>
      <c r="L346" s="89"/>
      <c r="M346" s="89"/>
    </row>
    <row r="347" spans="1:13" s="88" customFormat="1">
      <c r="A347" s="90"/>
      <c r="B347" s="520"/>
      <c r="C347" s="92"/>
      <c r="D347" s="93"/>
      <c r="E347" s="1244"/>
      <c r="F347" s="1244"/>
      <c r="J347" s="89"/>
      <c r="K347" s="89"/>
      <c r="L347" s="89"/>
      <c r="M347" s="89"/>
    </row>
    <row r="348" spans="1:13" s="88" customFormat="1">
      <c r="A348" s="90"/>
      <c r="B348" s="520"/>
      <c r="C348" s="92"/>
      <c r="D348" s="93"/>
      <c r="E348" s="1244"/>
      <c r="F348" s="1244"/>
      <c r="J348" s="89"/>
      <c r="K348" s="89"/>
      <c r="L348" s="89"/>
      <c r="M348" s="89"/>
    </row>
    <row r="349" spans="1:13" s="88" customFormat="1">
      <c r="A349" s="90"/>
      <c r="B349" s="520"/>
      <c r="C349" s="92"/>
      <c r="D349" s="93"/>
      <c r="E349" s="1244"/>
      <c r="F349" s="1244"/>
      <c r="J349" s="89"/>
      <c r="K349" s="89"/>
      <c r="L349" s="89"/>
      <c r="M349" s="89"/>
    </row>
    <row r="350" spans="1:13" s="88" customFormat="1">
      <c r="A350" s="90"/>
      <c r="B350" s="520"/>
      <c r="C350" s="92"/>
      <c r="D350" s="93"/>
      <c r="E350" s="1244"/>
      <c r="F350" s="1244"/>
      <c r="J350" s="89"/>
      <c r="K350" s="89"/>
      <c r="L350" s="89"/>
      <c r="M350" s="89"/>
    </row>
    <row r="351" spans="1:13" s="88" customFormat="1">
      <c r="A351" s="90"/>
      <c r="B351" s="520"/>
      <c r="C351" s="92"/>
      <c r="D351" s="93"/>
      <c r="E351" s="1244"/>
      <c r="F351" s="1244"/>
      <c r="J351" s="89"/>
      <c r="K351" s="89"/>
      <c r="L351" s="89"/>
      <c r="M351" s="89"/>
    </row>
    <row r="352" spans="1:13" s="88" customFormat="1">
      <c r="A352" s="90"/>
      <c r="B352" s="520"/>
      <c r="C352" s="92"/>
      <c r="D352" s="93"/>
      <c r="E352" s="1244"/>
      <c r="F352" s="1244"/>
      <c r="J352" s="89"/>
      <c r="K352" s="89"/>
      <c r="L352" s="89"/>
      <c r="M352" s="89"/>
    </row>
    <row r="353" spans="1:13" s="88" customFormat="1">
      <c r="A353" s="90"/>
      <c r="B353" s="520"/>
      <c r="C353" s="92"/>
      <c r="D353" s="93"/>
      <c r="E353" s="1244"/>
      <c r="F353" s="1244"/>
      <c r="J353" s="89"/>
      <c r="K353" s="89"/>
      <c r="L353" s="89"/>
      <c r="M353" s="89"/>
    </row>
    <row r="354" spans="1:13" s="88" customFormat="1">
      <c r="A354" s="90"/>
      <c r="B354" s="520"/>
      <c r="C354" s="92"/>
      <c r="D354" s="93"/>
      <c r="E354" s="1244"/>
      <c r="F354" s="1244"/>
      <c r="J354" s="89"/>
      <c r="K354" s="89"/>
      <c r="L354" s="89"/>
      <c r="M354" s="89"/>
    </row>
    <row r="355" spans="1:13" s="88" customFormat="1">
      <c r="A355" s="90"/>
      <c r="B355" s="520"/>
      <c r="C355" s="92"/>
      <c r="D355" s="93"/>
      <c r="E355" s="1244"/>
      <c r="F355" s="1244"/>
      <c r="J355" s="89"/>
      <c r="K355" s="89"/>
      <c r="L355" s="89"/>
      <c r="M355" s="89"/>
    </row>
    <row r="356" spans="1:13" s="88" customFormat="1">
      <c r="A356" s="90"/>
      <c r="B356" s="520"/>
      <c r="C356" s="92"/>
      <c r="D356" s="93"/>
      <c r="E356" s="1244"/>
      <c r="F356" s="1244"/>
      <c r="J356" s="89"/>
      <c r="K356" s="89"/>
      <c r="L356" s="89"/>
      <c r="M356" s="89"/>
    </row>
    <row r="357" spans="1:13" s="88" customFormat="1">
      <c r="A357" s="90"/>
      <c r="B357" s="520"/>
      <c r="C357" s="92"/>
      <c r="D357" s="93"/>
      <c r="E357" s="1244"/>
      <c r="F357" s="1244"/>
      <c r="J357" s="89"/>
      <c r="K357" s="89"/>
      <c r="L357" s="89"/>
      <c r="M357" s="89"/>
    </row>
    <row r="358" spans="1:13" s="88" customFormat="1">
      <c r="A358" s="90"/>
      <c r="B358" s="520"/>
      <c r="C358" s="92"/>
      <c r="D358" s="93"/>
      <c r="E358" s="1244"/>
      <c r="F358" s="1244"/>
      <c r="J358" s="89"/>
      <c r="K358" s="89"/>
      <c r="L358" s="89"/>
      <c r="M358" s="89"/>
    </row>
    <row r="359" spans="1:13" s="88" customFormat="1">
      <c r="A359" s="90"/>
      <c r="B359" s="520"/>
      <c r="C359" s="92"/>
      <c r="D359" s="93"/>
      <c r="E359" s="1244"/>
      <c r="F359" s="1244"/>
      <c r="J359" s="89"/>
      <c r="K359" s="89"/>
      <c r="L359" s="89"/>
      <c r="M359" s="89"/>
    </row>
    <row r="360" spans="1:13" s="88" customFormat="1">
      <c r="A360" s="90"/>
      <c r="B360" s="520"/>
      <c r="C360" s="92"/>
      <c r="D360" s="93"/>
      <c r="E360" s="1244"/>
      <c r="F360" s="1244"/>
      <c r="J360" s="89"/>
      <c r="K360" s="89"/>
      <c r="L360" s="89"/>
      <c r="M360" s="89"/>
    </row>
    <row r="361" spans="1:13" s="88" customFormat="1">
      <c r="A361" s="90"/>
      <c r="B361" s="520"/>
      <c r="C361" s="92"/>
      <c r="D361" s="93"/>
      <c r="E361" s="1244"/>
      <c r="F361" s="1244"/>
      <c r="J361" s="89"/>
      <c r="K361" s="89"/>
      <c r="L361" s="89"/>
      <c r="M361" s="89"/>
    </row>
    <row r="362" spans="1:13" s="88" customFormat="1">
      <c r="A362" s="90"/>
      <c r="B362" s="520"/>
      <c r="C362" s="92"/>
      <c r="D362" s="93"/>
      <c r="E362" s="1244"/>
      <c r="F362" s="1244"/>
      <c r="J362" s="89"/>
      <c r="K362" s="89"/>
      <c r="L362" s="89"/>
      <c r="M362" s="89"/>
    </row>
    <row r="363" spans="1:13" s="88" customFormat="1">
      <c r="A363" s="90"/>
      <c r="B363" s="520"/>
      <c r="C363" s="92"/>
      <c r="D363" s="93"/>
      <c r="E363" s="1244"/>
      <c r="F363" s="1244"/>
      <c r="J363" s="89"/>
      <c r="K363" s="89"/>
      <c r="L363" s="89"/>
      <c r="M363" s="89"/>
    </row>
    <row r="364" spans="1:13" s="88" customFormat="1">
      <c r="A364" s="90"/>
      <c r="B364" s="520"/>
      <c r="C364" s="92"/>
      <c r="D364" s="93"/>
      <c r="E364" s="1244"/>
      <c r="F364" s="1244"/>
      <c r="J364" s="89"/>
      <c r="K364" s="89"/>
      <c r="L364" s="89"/>
      <c r="M364" s="89"/>
    </row>
    <row r="365" spans="1:13" s="88" customFormat="1">
      <c r="A365" s="90"/>
      <c r="B365" s="520"/>
      <c r="C365" s="92"/>
      <c r="D365" s="93"/>
      <c r="E365" s="1244"/>
      <c r="F365" s="1244"/>
      <c r="J365" s="89"/>
      <c r="K365" s="89"/>
      <c r="L365" s="89"/>
      <c r="M365" s="89"/>
    </row>
    <row r="366" spans="1:13" s="88" customFormat="1">
      <c r="A366" s="90"/>
      <c r="B366" s="520"/>
      <c r="C366" s="92"/>
      <c r="D366" s="93"/>
      <c r="E366" s="1244"/>
      <c r="F366" s="1244"/>
      <c r="J366" s="89"/>
      <c r="K366" s="89"/>
      <c r="L366" s="89"/>
      <c r="M366" s="89"/>
    </row>
    <row r="367" spans="1:13" s="88" customFormat="1">
      <c r="A367" s="90"/>
      <c r="B367" s="520"/>
      <c r="C367" s="92"/>
      <c r="D367" s="93"/>
      <c r="E367" s="1244"/>
      <c r="F367" s="1244"/>
      <c r="J367" s="89"/>
      <c r="K367" s="89"/>
      <c r="L367" s="89"/>
      <c r="M367" s="89"/>
    </row>
    <row r="368" spans="1:13" s="88" customFormat="1">
      <c r="A368" s="90"/>
      <c r="B368" s="520"/>
      <c r="C368" s="92"/>
      <c r="D368" s="93"/>
      <c r="E368" s="1244"/>
      <c r="F368" s="1244"/>
      <c r="J368" s="89"/>
      <c r="K368" s="89"/>
      <c r="L368" s="89"/>
      <c r="M368" s="89"/>
    </row>
    <row r="369" spans="1:13" s="88" customFormat="1">
      <c r="A369" s="90"/>
      <c r="B369" s="520"/>
      <c r="C369" s="92"/>
      <c r="D369" s="93"/>
      <c r="E369" s="1244"/>
      <c r="F369" s="1244"/>
      <c r="J369" s="89"/>
      <c r="K369" s="89"/>
      <c r="L369" s="89"/>
      <c r="M369" s="89"/>
    </row>
    <row r="370" spans="1:13" s="88" customFormat="1">
      <c r="A370" s="90"/>
      <c r="B370" s="520"/>
      <c r="C370" s="92"/>
      <c r="D370" s="93"/>
      <c r="E370" s="1244"/>
      <c r="F370" s="1244"/>
      <c r="J370" s="89"/>
      <c r="K370" s="89"/>
      <c r="L370" s="89"/>
      <c r="M370" s="89"/>
    </row>
    <row r="371" spans="1:13" s="88" customFormat="1">
      <c r="A371" s="90"/>
      <c r="B371" s="520"/>
      <c r="C371" s="92"/>
      <c r="D371" s="93"/>
      <c r="E371" s="1244"/>
      <c r="F371" s="1244"/>
      <c r="J371" s="89"/>
      <c r="K371" s="89"/>
      <c r="L371" s="89"/>
      <c r="M371" s="89"/>
    </row>
    <row r="372" spans="1:13" s="88" customFormat="1">
      <c r="A372" s="90"/>
      <c r="B372" s="520"/>
      <c r="C372" s="92"/>
      <c r="D372" s="93"/>
      <c r="E372" s="1244"/>
      <c r="F372" s="1244"/>
      <c r="J372" s="89"/>
      <c r="K372" s="89"/>
      <c r="L372" s="89"/>
      <c r="M372" s="89"/>
    </row>
    <row r="373" spans="1:13" s="88" customFormat="1">
      <c r="A373" s="90"/>
      <c r="B373" s="520"/>
      <c r="C373" s="92"/>
      <c r="D373" s="93"/>
      <c r="E373" s="1244"/>
      <c r="F373" s="1244"/>
      <c r="J373" s="89"/>
      <c r="K373" s="89"/>
      <c r="L373" s="89"/>
      <c r="M373" s="89"/>
    </row>
    <row r="374" spans="1:13" s="88" customFormat="1">
      <c r="A374" s="90"/>
      <c r="B374" s="520"/>
      <c r="C374" s="92"/>
      <c r="D374" s="93"/>
      <c r="E374" s="1244"/>
      <c r="F374" s="1244"/>
      <c r="J374" s="89"/>
      <c r="K374" s="89"/>
      <c r="L374" s="89"/>
      <c r="M374" s="89"/>
    </row>
    <row r="375" spans="1:13" s="88" customFormat="1">
      <c r="A375" s="90"/>
      <c r="B375" s="520"/>
      <c r="C375" s="92"/>
      <c r="D375" s="93"/>
      <c r="E375" s="1244"/>
      <c r="F375" s="1244"/>
      <c r="J375" s="89"/>
      <c r="K375" s="89"/>
      <c r="L375" s="89"/>
      <c r="M375" s="89"/>
    </row>
    <row r="376" spans="1:13" s="88" customFormat="1">
      <c r="A376" s="90"/>
      <c r="B376" s="520"/>
      <c r="C376" s="92"/>
      <c r="D376" s="93"/>
      <c r="E376" s="1244"/>
      <c r="F376" s="1244"/>
      <c r="J376" s="89"/>
      <c r="K376" s="89"/>
      <c r="L376" s="89"/>
      <c r="M376" s="89"/>
    </row>
    <row r="377" spans="1:13" s="88" customFormat="1">
      <c r="A377" s="90"/>
      <c r="B377" s="520"/>
      <c r="C377" s="92"/>
      <c r="D377" s="93"/>
      <c r="E377" s="1244"/>
      <c r="F377" s="1244"/>
      <c r="J377" s="89"/>
      <c r="K377" s="89"/>
      <c r="L377" s="89"/>
      <c r="M377" s="89"/>
    </row>
    <row r="378" spans="1:13" s="88" customFormat="1">
      <c r="A378" s="90"/>
      <c r="B378" s="520"/>
      <c r="C378" s="92"/>
      <c r="D378" s="93"/>
      <c r="E378" s="1244"/>
      <c r="F378" s="1244"/>
      <c r="J378" s="89"/>
      <c r="K378" s="89"/>
      <c r="L378" s="89"/>
      <c r="M378" s="89"/>
    </row>
    <row r="379" spans="1:13" s="88" customFormat="1">
      <c r="A379" s="90"/>
      <c r="B379" s="520"/>
      <c r="C379" s="92"/>
      <c r="D379" s="93"/>
      <c r="E379" s="1244"/>
      <c r="F379" s="1244"/>
      <c r="J379" s="89"/>
      <c r="K379" s="89"/>
      <c r="L379" s="89"/>
      <c r="M379" s="89"/>
    </row>
    <row r="380" spans="1:13" s="88" customFormat="1">
      <c r="A380" s="90"/>
      <c r="B380" s="520"/>
      <c r="C380" s="92"/>
      <c r="D380" s="93"/>
      <c r="E380" s="1244"/>
      <c r="F380" s="1244"/>
      <c r="J380" s="89"/>
      <c r="K380" s="89"/>
      <c r="L380" s="89"/>
      <c r="M380" s="89"/>
    </row>
    <row r="381" spans="1:13" s="88" customFormat="1">
      <c r="A381" s="90"/>
      <c r="B381" s="520"/>
      <c r="C381" s="92"/>
      <c r="D381" s="93"/>
      <c r="E381" s="1244"/>
      <c r="F381" s="1244"/>
      <c r="J381" s="89"/>
      <c r="K381" s="89"/>
      <c r="L381" s="89"/>
      <c r="M381" s="89"/>
    </row>
    <row r="382" spans="1:13" s="88" customFormat="1">
      <c r="A382" s="90"/>
      <c r="B382" s="520"/>
      <c r="C382" s="92"/>
      <c r="D382" s="93"/>
      <c r="E382" s="1244"/>
      <c r="F382" s="1244"/>
      <c r="J382" s="89"/>
      <c r="K382" s="89"/>
      <c r="L382" s="89"/>
      <c r="M382" s="89"/>
    </row>
    <row r="383" spans="1:13" s="88" customFormat="1">
      <c r="A383" s="90"/>
      <c r="B383" s="520"/>
      <c r="C383" s="92"/>
      <c r="D383" s="93"/>
      <c r="E383" s="1244"/>
      <c r="F383" s="1244"/>
      <c r="J383" s="89"/>
      <c r="K383" s="89"/>
      <c r="L383" s="89"/>
      <c r="M383" s="89"/>
    </row>
    <row r="384" spans="1:13" s="88" customFormat="1">
      <c r="A384" s="90"/>
      <c r="B384" s="520"/>
      <c r="C384" s="92"/>
      <c r="D384" s="93"/>
      <c r="E384" s="1244"/>
      <c r="F384" s="1244"/>
      <c r="J384" s="89"/>
      <c r="K384" s="89"/>
      <c r="L384" s="89"/>
      <c r="M384" s="89"/>
    </row>
    <row r="385" spans="1:13" s="88" customFormat="1">
      <c r="A385" s="90"/>
      <c r="B385" s="520"/>
      <c r="C385" s="92"/>
      <c r="D385" s="93"/>
      <c r="E385" s="1244"/>
      <c r="F385" s="1244"/>
      <c r="J385" s="89"/>
      <c r="K385" s="89"/>
      <c r="L385" s="89"/>
      <c r="M385" s="89"/>
    </row>
    <row r="386" spans="1:13" s="88" customFormat="1">
      <c r="A386" s="90"/>
      <c r="B386" s="520"/>
      <c r="C386" s="92"/>
      <c r="D386" s="93"/>
      <c r="E386" s="1244"/>
      <c r="F386" s="1244"/>
      <c r="J386" s="89"/>
      <c r="K386" s="89"/>
      <c r="L386" s="89"/>
      <c r="M386" s="89"/>
    </row>
    <row r="387" spans="1:13" s="88" customFormat="1">
      <c r="A387" s="90"/>
      <c r="B387" s="520"/>
      <c r="C387" s="92"/>
      <c r="D387" s="93"/>
      <c r="E387" s="1244"/>
      <c r="F387" s="1244"/>
      <c r="J387" s="89"/>
      <c r="K387" s="89"/>
      <c r="L387" s="89"/>
      <c r="M387" s="89"/>
    </row>
    <row r="388" spans="1:13" s="88" customFormat="1">
      <c r="A388" s="90"/>
      <c r="B388" s="520"/>
      <c r="C388" s="92"/>
      <c r="D388" s="93"/>
      <c r="E388" s="1244"/>
      <c r="F388" s="1244"/>
      <c r="J388" s="89"/>
      <c r="K388" s="89"/>
      <c r="L388" s="89"/>
      <c r="M388" s="89"/>
    </row>
    <row r="389" spans="1:13" s="88" customFormat="1">
      <c r="A389" s="90"/>
      <c r="B389" s="520"/>
      <c r="C389" s="92"/>
      <c r="D389" s="93"/>
      <c r="E389" s="1244"/>
      <c r="F389" s="1244"/>
      <c r="J389" s="89"/>
      <c r="K389" s="89"/>
      <c r="L389" s="89"/>
      <c r="M389" s="89"/>
    </row>
    <row r="390" spans="1:13" s="88" customFormat="1">
      <c r="A390" s="90"/>
      <c r="B390" s="520"/>
      <c r="C390" s="92"/>
      <c r="D390" s="93"/>
      <c r="E390" s="1244"/>
      <c r="F390" s="1244"/>
      <c r="J390" s="89"/>
      <c r="K390" s="89"/>
      <c r="L390" s="89"/>
      <c r="M390" s="89"/>
    </row>
    <row r="391" spans="1:13" s="88" customFormat="1">
      <c r="A391" s="90"/>
      <c r="B391" s="520"/>
      <c r="C391" s="92"/>
      <c r="D391" s="93"/>
      <c r="E391" s="1244"/>
      <c r="F391" s="1244"/>
      <c r="J391" s="89"/>
      <c r="K391" s="89"/>
      <c r="L391" s="89"/>
      <c r="M391" s="89"/>
    </row>
    <row r="392" spans="1:13" s="88" customFormat="1">
      <c r="A392" s="90"/>
      <c r="B392" s="520"/>
      <c r="C392" s="92"/>
      <c r="D392" s="93"/>
      <c r="E392" s="1244"/>
      <c r="F392" s="1244"/>
      <c r="J392" s="89"/>
      <c r="K392" s="89"/>
      <c r="L392" s="89"/>
      <c r="M392" s="89"/>
    </row>
    <row r="393" spans="1:13" s="88" customFormat="1">
      <c r="A393" s="90"/>
      <c r="B393" s="520"/>
      <c r="C393" s="92"/>
      <c r="D393" s="93"/>
      <c r="E393" s="1244"/>
      <c r="F393" s="1244"/>
      <c r="J393" s="89"/>
      <c r="K393" s="89"/>
      <c r="L393" s="89"/>
      <c r="M393" s="89"/>
    </row>
    <row r="394" spans="1:13" s="88" customFormat="1">
      <c r="A394" s="90"/>
      <c r="B394" s="520"/>
      <c r="C394" s="92"/>
      <c r="D394" s="93"/>
      <c r="E394" s="1244"/>
      <c r="F394" s="1244"/>
      <c r="J394" s="89"/>
      <c r="K394" s="89"/>
      <c r="L394" s="89"/>
      <c r="M394" s="89"/>
    </row>
    <row r="395" spans="1:13" s="88" customFormat="1">
      <c r="A395" s="90"/>
      <c r="B395" s="520"/>
      <c r="C395" s="92"/>
      <c r="D395" s="93"/>
      <c r="E395" s="1244"/>
      <c r="F395" s="1244"/>
      <c r="J395" s="89"/>
      <c r="K395" s="89"/>
      <c r="L395" s="89"/>
      <c r="M395" s="89"/>
    </row>
    <row r="396" spans="1:13" s="88" customFormat="1">
      <c r="A396" s="90"/>
      <c r="B396" s="520"/>
      <c r="C396" s="92"/>
      <c r="D396" s="93"/>
      <c r="E396" s="1244"/>
      <c r="F396" s="1244"/>
      <c r="J396" s="89"/>
      <c r="K396" s="89"/>
      <c r="L396" s="89"/>
      <c r="M396" s="89"/>
    </row>
    <row r="397" spans="1:13" s="88" customFormat="1">
      <c r="A397" s="90"/>
      <c r="B397" s="520"/>
      <c r="C397" s="92"/>
      <c r="D397" s="93"/>
      <c r="E397" s="1244"/>
      <c r="F397" s="1244"/>
      <c r="J397" s="89"/>
      <c r="K397" s="89"/>
      <c r="L397" s="89"/>
      <c r="M397" s="89"/>
    </row>
    <row r="398" spans="1:13" s="88" customFormat="1">
      <c r="A398" s="90"/>
      <c r="B398" s="520"/>
      <c r="C398" s="92"/>
      <c r="D398" s="93"/>
      <c r="E398" s="1244"/>
      <c r="F398" s="1244"/>
      <c r="J398" s="89"/>
      <c r="K398" s="89"/>
      <c r="L398" s="89"/>
      <c r="M398" s="89"/>
    </row>
    <row r="399" spans="1:13" s="88" customFormat="1">
      <c r="A399" s="90"/>
      <c r="B399" s="520"/>
      <c r="C399" s="92"/>
      <c r="D399" s="93"/>
      <c r="E399" s="1244"/>
      <c r="F399" s="1244"/>
      <c r="J399" s="89"/>
      <c r="K399" s="89"/>
      <c r="L399" s="89"/>
      <c r="M399" s="89"/>
    </row>
    <row r="400" spans="1:13" s="88" customFormat="1">
      <c r="A400" s="90"/>
      <c r="B400" s="520"/>
      <c r="C400" s="92"/>
      <c r="D400" s="93"/>
      <c r="E400" s="1244"/>
      <c r="F400" s="1244"/>
      <c r="J400" s="89"/>
      <c r="K400" s="89"/>
      <c r="L400" s="89"/>
      <c r="M400" s="89"/>
    </row>
    <row r="401" spans="1:13" s="88" customFormat="1">
      <c r="A401" s="90"/>
      <c r="B401" s="520"/>
      <c r="C401" s="92"/>
      <c r="D401" s="93"/>
      <c r="E401" s="1244"/>
      <c r="F401" s="1244"/>
      <c r="J401" s="89"/>
      <c r="K401" s="89"/>
      <c r="L401" s="89"/>
      <c r="M401" s="89"/>
    </row>
    <row r="402" spans="1:13" s="88" customFormat="1">
      <c r="A402" s="90"/>
      <c r="B402" s="520"/>
      <c r="C402" s="92"/>
      <c r="D402" s="93"/>
      <c r="E402" s="1244"/>
      <c r="F402" s="1244"/>
      <c r="J402" s="89"/>
      <c r="K402" s="89"/>
      <c r="L402" s="89"/>
      <c r="M402" s="89"/>
    </row>
    <row r="403" spans="1:13" s="88" customFormat="1">
      <c r="A403" s="90"/>
      <c r="B403" s="520"/>
      <c r="C403" s="92"/>
      <c r="D403" s="93"/>
      <c r="E403" s="1244"/>
      <c r="F403" s="1244"/>
      <c r="J403" s="89"/>
      <c r="K403" s="89"/>
      <c r="L403" s="89"/>
      <c r="M403" s="89"/>
    </row>
    <row r="404" spans="1:13" s="88" customFormat="1">
      <c r="A404" s="90"/>
      <c r="B404" s="520"/>
      <c r="C404" s="92"/>
      <c r="D404" s="93"/>
      <c r="E404" s="1244"/>
      <c r="F404" s="1244"/>
      <c r="J404" s="89"/>
      <c r="K404" s="89"/>
      <c r="L404" s="89"/>
      <c r="M404" s="89"/>
    </row>
    <row r="405" spans="1:13" s="88" customFormat="1">
      <c r="A405" s="90"/>
      <c r="B405" s="520"/>
      <c r="C405" s="92"/>
      <c r="D405" s="93"/>
      <c r="E405" s="1244"/>
      <c r="F405" s="1244"/>
      <c r="J405" s="89"/>
      <c r="K405" s="89"/>
      <c r="L405" s="89"/>
      <c r="M405" s="89"/>
    </row>
    <row r="406" spans="1:13" s="88" customFormat="1">
      <c r="A406" s="90"/>
      <c r="B406" s="520"/>
      <c r="C406" s="92"/>
      <c r="D406" s="93"/>
      <c r="E406" s="1244"/>
      <c r="F406" s="1244"/>
      <c r="J406" s="89"/>
      <c r="K406" s="89"/>
      <c r="L406" s="89"/>
      <c r="M406" s="89"/>
    </row>
    <row r="407" spans="1:13" s="88" customFormat="1">
      <c r="A407" s="90"/>
      <c r="B407" s="520"/>
      <c r="C407" s="92"/>
      <c r="D407" s="93"/>
      <c r="E407" s="1244"/>
      <c r="F407" s="1244"/>
      <c r="J407" s="89"/>
      <c r="K407" s="89"/>
      <c r="L407" s="89"/>
      <c r="M407" s="89"/>
    </row>
    <row r="408" spans="1:13" s="88" customFormat="1">
      <c r="A408" s="90"/>
      <c r="B408" s="520"/>
      <c r="C408" s="92"/>
      <c r="D408" s="93"/>
      <c r="E408" s="1244"/>
      <c r="F408" s="1244"/>
      <c r="J408" s="89"/>
      <c r="K408" s="89"/>
      <c r="L408" s="89"/>
      <c r="M408" s="89"/>
    </row>
    <row r="409" spans="1:13" s="88" customFormat="1">
      <c r="A409" s="90"/>
      <c r="B409" s="520"/>
      <c r="C409" s="92"/>
      <c r="D409" s="93"/>
      <c r="E409" s="1244"/>
      <c r="F409" s="1244"/>
      <c r="J409" s="89"/>
      <c r="K409" s="89"/>
      <c r="L409" s="89"/>
      <c r="M409" s="89"/>
    </row>
    <row r="410" spans="1:13" s="88" customFormat="1">
      <c r="A410" s="90"/>
      <c r="B410" s="520"/>
      <c r="C410" s="92"/>
      <c r="D410" s="93"/>
      <c r="E410" s="1244"/>
      <c r="F410" s="1244"/>
      <c r="J410" s="89"/>
      <c r="K410" s="89"/>
      <c r="L410" s="89"/>
      <c r="M410" s="89"/>
    </row>
    <row r="411" spans="1:13" s="88" customFormat="1">
      <c r="A411" s="90"/>
      <c r="B411" s="520"/>
      <c r="C411" s="92"/>
      <c r="D411" s="93"/>
      <c r="E411" s="1244"/>
      <c r="F411" s="1244"/>
      <c r="J411" s="89"/>
      <c r="K411" s="89"/>
      <c r="L411" s="89"/>
      <c r="M411" s="89"/>
    </row>
    <row r="412" spans="1:13" s="88" customFormat="1">
      <c r="A412" s="90"/>
      <c r="B412" s="520"/>
      <c r="C412" s="92"/>
      <c r="D412" s="93"/>
      <c r="E412" s="1244"/>
      <c r="F412" s="1244"/>
      <c r="J412" s="89"/>
      <c r="K412" s="89"/>
      <c r="L412" s="89"/>
      <c r="M412" s="89"/>
    </row>
    <row r="413" spans="1:13" s="88" customFormat="1">
      <c r="A413" s="90"/>
      <c r="B413" s="520"/>
      <c r="C413" s="92"/>
      <c r="D413" s="93"/>
      <c r="E413" s="1244"/>
      <c r="F413" s="1244"/>
      <c r="J413" s="89"/>
      <c r="K413" s="89"/>
      <c r="L413" s="89"/>
      <c r="M413" s="89"/>
    </row>
    <row r="414" spans="1:13" s="88" customFormat="1">
      <c r="A414" s="90"/>
      <c r="B414" s="520"/>
      <c r="C414" s="92"/>
      <c r="D414" s="93"/>
      <c r="E414" s="1244"/>
      <c r="F414" s="1244"/>
      <c r="J414" s="89"/>
      <c r="K414" s="89"/>
      <c r="L414" s="89"/>
      <c r="M414" s="89"/>
    </row>
    <row r="415" spans="1:13" s="88" customFormat="1">
      <c r="A415" s="90"/>
      <c r="B415" s="520"/>
      <c r="C415" s="92"/>
      <c r="D415" s="93"/>
      <c r="E415" s="1244"/>
      <c r="F415" s="1244"/>
      <c r="J415" s="89"/>
      <c r="K415" s="89"/>
      <c r="L415" s="89"/>
      <c r="M415" s="89"/>
    </row>
    <row r="416" spans="1:13" s="88" customFormat="1">
      <c r="A416" s="90"/>
      <c r="B416" s="520"/>
      <c r="C416" s="92"/>
      <c r="D416" s="93"/>
      <c r="E416" s="1244"/>
      <c r="F416" s="1244"/>
      <c r="J416" s="89"/>
      <c r="K416" s="89"/>
      <c r="L416" s="89"/>
      <c r="M416" s="89"/>
    </row>
    <row r="417" spans="1:13" s="88" customFormat="1">
      <c r="A417" s="90"/>
      <c r="B417" s="520"/>
      <c r="C417" s="92"/>
      <c r="D417" s="93"/>
      <c r="E417" s="1244"/>
      <c r="F417" s="1244"/>
      <c r="J417" s="89"/>
      <c r="K417" s="89"/>
      <c r="L417" s="89"/>
      <c r="M417" s="89"/>
    </row>
    <row r="418" spans="1:13" s="88" customFormat="1">
      <c r="A418" s="90"/>
      <c r="B418" s="520"/>
      <c r="C418" s="92"/>
      <c r="D418" s="93"/>
      <c r="E418" s="1244"/>
      <c r="F418" s="1244"/>
      <c r="J418" s="89"/>
      <c r="K418" s="89"/>
      <c r="L418" s="89"/>
      <c r="M418" s="89"/>
    </row>
    <row r="419" spans="1:13" s="88" customFormat="1">
      <c r="A419" s="90"/>
      <c r="B419" s="520"/>
      <c r="C419" s="92"/>
      <c r="D419" s="93"/>
      <c r="E419" s="1244"/>
      <c r="F419" s="1244"/>
      <c r="J419" s="89"/>
      <c r="K419" s="89"/>
      <c r="L419" s="89"/>
      <c r="M419" s="89"/>
    </row>
    <row r="420" spans="1:13" s="88" customFormat="1">
      <c r="A420" s="90"/>
      <c r="B420" s="520"/>
      <c r="C420" s="92"/>
      <c r="D420" s="93"/>
      <c r="E420" s="1244"/>
      <c r="F420" s="1244"/>
      <c r="J420" s="89"/>
      <c r="K420" s="89"/>
      <c r="L420" s="89"/>
      <c r="M420" s="89"/>
    </row>
    <row r="421" spans="1:13" s="88" customFormat="1">
      <c r="A421" s="90"/>
      <c r="B421" s="520"/>
      <c r="C421" s="92"/>
      <c r="D421" s="93"/>
      <c r="E421" s="1244"/>
      <c r="F421" s="1244"/>
      <c r="J421" s="89"/>
      <c r="K421" s="89"/>
      <c r="L421" s="89"/>
      <c r="M421" s="89"/>
    </row>
    <row r="422" spans="1:13" s="88" customFormat="1">
      <c r="A422" s="90"/>
      <c r="B422" s="520"/>
      <c r="C422" s="92"/>
      <c r="D422" s="93"/>
      <c r="E422" s="1244"/>
      <c r="F422" s="1244"/>
      <c r="J422" s="89"/>
      <c r="K422" s="89"/>
      <c r="L422" s="89"/>
      <c r="M422" s="89"/>
    </row>
    <row r="423" spans="1:13" s="88" customFormat="1">
      <c r="A423" s="90"/>
      <c r="B423" s="520"/>
      <c r="C423" s="92"/>
      <c r="D423" s="93"/>
      <c r="E423" s="1244"/>
      <c r="F423" s="1244"/>
      <c r="J423" s="89"/>
      <c r="K423" s="89"/>
      <c r="L423" s="89"/>
      <c r="M423" s="89"/>
    </row>
    <row r="424" spans="1:13" s="88" customFormat="1">
      <c r="A424" s="90"/>
      <c r="B424" s="520"/>
      <c r="C424" s="92"/>
      <c r="D424" s="93"/>
      <c r="E424" s="1244"/>
      <c r="F424" s="1244"/>
      <c r="J424" s="89"/>
      <c r="K424" s="89"/>
      <c r="L424" s="89"/>
      <c r="M424" s="89"/>
    </row>
    <row r="425" spans="1:13" s="88" customFormat="1">
      <c r="A425" s="90"/>
      <c r="B425" s="520"/>
      <c r="C425" s="92"/>
      <c r="D425" s="93"/>
      <c r="E425" s="1244"/>
      <c r="F425" s="1244"/>
      <c r="J425" s="89"/>
      <c r="K425" s="89"/>
      <c r="L425" s="89"/>
      <c r="M425" s="89"/>
    </row>
    <row r="426" spans="1:13" s="88" customFormat="1">
      <c r="A426" s="90"/>
      <c r="B426" s="520"/>
      <c r="C426" s="92"/>
      <c r="D426" s="93"/>
      <c r="E426" s="1244"/>
      <c r="F426" s="1244"/>
      <c r="J426" s="89"/>
      <c r="K426" s="89"/>
      <c r="L426" s="89"/>
      <c r="M426" s="89"/>
    </row>
    <row r="427" spans="1:13" s="88" customFormat="1">
      <c r="A427" s="90"/>
      <c r="B427" s="520"/>
      <c r="C427" s="92"/>
      <c r="D427" s="93"/>
      <c r="E427" s="1244"/>
      <c r="F427" s="1244"/>
      <c r="J427" s="89"/>
      <c r="K427" s="89"/>
      <c r="L427" s="89"/>
      <c r="M427" s="89"/>
    </row>
    <row r="428" spans="1:13" s="88" customFormat="1">
      <c r="A428" s="90"/>
      <c r="B428" s="520"/>
      <c r="C428" s="92"/>
      <c r="D428" s="93"/>
      <c r="E428" s="1244"/>
      <c r="F428" s="1244"/>
      <c r="J428" s="89"/>
      <c r="K428" s="89"/>
      <c r="L428" s="89"/>
      <c r="M428" s="89"/>
    </row>
    <row r="429" spans="1:13" s="88" customFormat="1">
      <c r="A429" s="90"/>
      <c r="B429" s="520"/>
      <c r="C429" s="92"/>
      <c r="D429" s="93"/>
      <c r="E429" s="1244"/>
      <c r="F429" s="1244"/>
      <c r="J429" s="89"/>
      <c r="K429" s="89"/>
      <c r="L429" s="89"/>
      <c r="M429" s="89"/>
    </row>
    <row r="430" spans="1:13" s="88" customFormat="1">
      <c r="A430" s="90"/>
      <c r="B430" s="520"/>
      <c r="C430" s="92"/>
      <c r="D430" s="93"/>
      <c r="E430" s="1244"/>
      <c r="F430" s="1244"/>
      <c r="J430" s="89"/>
      <c r="K430" s="89"/>
      <c r="L430" s="89"/>
      <c r="M430" s="89"/>
    </row>
    <row r="431" spans="1:13" s="88" customFormat="1">
      <c r="A431" s="90"/>
      <c r="B431" s="520"/>
      <c r="C431" s="92"/>
      <c r="D431" s="93"/>
      <c r="E431" s="1244"/>
      <c r="F431" s="1244"/>
      <c r="J431" s="89"/>
      <c r="K431" s="89"/>
      <c r="L431" s="89"/>
      <c r="M431" s="89"/>
    </row>
    <row r="432" spans="1:13" s="88" customFormat="1">
      <c r="A432" s="90"/>
      <c r="B432" s="520"/>
      <c r="C432" s="92"/>
      <c r="D432" s="93"/>
      <c r="E432" s="1244"/>
      <c r="F432" s="1244"/>
      <c r="J432" s="89"/>
      <c r="K432" s="89"/>
      <c r="L432" s="89"/>
      <c r="M432" s="89"/>
    </row>
    <row r="433" spans="1:13" s="88" customFormat="1">
      <c r="A433" s="90"/>
      <c r="B433" s="520"/>
      <c r="C433" s="92"/>
      <c r="D433" s="93"/>
      <c r="E433" s="1244"/>
      <c r="F433" s="1244"/>
      <c r="J433" s="89"/>
      <c r="K433" s="89"/>
      <c r="L433" s="89"/>
      <c r="M433" s="89"/>
    </row>
    <row r="434" spans="1:13" s="88" customFormat="1">
      <c r="A434" s="90"/>
      <c r="B434" s="520"/>
      <c r="C434" s="92"/>
      <c r="D434" s="93"/>
      <c r="E434" s="1244"/>
      <c r="F434" s="1244"/>
      <c r="J434" s="89"/>
      <c r="K434" s="89"/>
      <c r="L434" s="89"/>
      <c r="M434" s="89"/>
    </row>
    <row r="435" spans="1:13" s="88" customFormat="1">
      <c r="A435" s="90"/>
      <c r="B435" s="520"/>
      <c r="C435" s="92"/>
      <c r="D435" s="93"/>
      <c r="E435" s="1244"/>
      <c r="F435" s="1244"/>
      <c r="J435" s="89"/>
      <c r="K435" s="89"/>
      <c r="L435" s="89"/>
      <c r="M435" s="89"/>
    </row>
    <row r="436" spans="1:13" s="88" customFormat="1">
      <c r="A436" s="90"/>
      <c r="B436" s="520"/>
      <c r="C436" s="92"/>
      <c r="D436" s="93"/>
      <c r="E436" s="1244"/>
      <c r="F436" s="1244"/>
      <c r="J436" s="89"/>
      <c r="K436" s="89"/>
      <c r="L436" s="89"/>
      <c r="M436" s="89"/>
    </row>
    <row r="437" spans="1:13" s="88" customFormat="1">
      <c r="A437" s="90"/>
      <c r="B437" s="520"/>
      <c r="C437" s="92"/>
      <c r="D437" s="93"/>
      <c r="E437" s="1244"/>
      <c r="F437" s="1244"/>
      <c r="J437" s="89"/>
      <c r="K437" s="89"/>
      <c r="L437" s="89"/>
      <c r="M437" s="89"/>
    </row>
    <row r="438" spans="1:13" s="88" customFormat="1">
      <c r="A438" s="90"/>
      <c r="B438" s="520"/>
      <c r="C438" s="92"/>
      <c r="D438" s="93"/>
      <c r="E438" s="1244"/>
      <c r="F438" s="1244"/>
      <c r="J438" s="89"/>
      <c r="K438" s="89"/>
      <c r="L438" s="89"/>
      <c r="M438" s="89"/>
    </row>
    <row r="439" spans="1:13" s="88" customFormat="1">
      <c r="A439" s="90"/>
      <c r="B439" s="520"/>
      <c r="C439" s="92"/>
      <c r="D439" s="93"/>
      <c r="E439" s="1244"/>
      <c r="F439" s="1244"/>
      <c r="J439" s="89"/>
      <c r="K439" s="89"/>
      <c r="L439" s="89"/>
      <c r="M439" s="89"/>
    </row>
    <row r="440" spans="1:13" s="88" customFormat="1">
      <c r="A440" s="90"/>
      <c r="B440" s="520"/>
      <c r="C440" s="92"/>
      <c r="D440" s="93"/>
      <c r="E440" s="1244"/>
      <c r="F440" s="1244"/>
      <c r="J440" s="89"/>
      <c r="K440" s="89"/>
      <c r="L440" s="89"/>
      <c r="M440" s="89"/>
    </row>
    <row r="441" spans="1:13" s="88" customFormat="1">
      <c r="A441" s="90"/>
      <c r="B441" s="520"/>
      <c r="C441" s="92"/>
      <c r="D441" s="93"/>
      <c r="E441" s="1244"/>
      <c r="F441" s="1244"/>
      <c r="J441" s="89"/>
      <c r="K441" s="89"/>
      <c r="L441" s="89"/>
      <c r="M441" s="89"/>
    </row>
    <row r="442" spans="1:13" s="88" customFormat="1">
      <c r="A442" s="90"/>
      <c r="B442" s="520"/>
      <c r="C442" s="92"/>
      <c r="D442" s="93"/>
      <c r="E442" s="1244"/>
      <c r="F442" s="1244"/>
      <c r="J442" s="89"/>
      <c r="K442" s="89"/>
      <c r="L442" s="89"/>
      <c r="M442" s="89"/>
    </row>
    <row r="443" spans="1:13" s="88" customFormat="1">
      <c r="A443" s="90"/>
      <c r="B443" s="520"/>
      <c r="C443" s="92"/>
      <c r="D443" s="93"/>
      <c r="E443" s="1244"/>
      <c r="F443" s="1244"/>
      <c r="J443" s="89"/>
      <c r="K443" s="89"/>
      <c r="L443" s="89"/>
      <c r="M443" s="89"/>
    </row>
    <row r="444" spans="1:13" s="88" customFormat="1">
      <c r="A444" s="90"/>
      <c r="B444" s="520"/>
      <c r="C444" s="92"/>
      <c r="D444" s="93"/>
      <c r="E444" s="1244"/>
      <c r="F444" s="1244"/>
      <c r="J444" s="89"/>
      <c r="K444" s="89"/>
      <c r="L444" s="89"/>
      <c r="M444" s="89"/>
    </row>
    <row r="445" spans="1:13" s="88" customFormat="1">
      <c r="A445" s="90"/>
      <c r="B445" s="520"/>
      <c r="C445" s="92"/>
      <c r="D445" s="93"/>
      <c r="E445" s="1244"/>
      <c r="F445" s="1244"/>
      <c r="J445" s="89"/>
      <c r="K445" s="89"/>
      <c r="L445" s="89"/>
      <c r="M445" s="89"/>
    </row>
    <row r="446" spans="1:13" s="88" customFormat="1">
      <c r="A446" s="90"/>
      <c r="B446" s="520"/>
      <c r="C446" s="92"/>
      <c r="D446" s="93"/>
      <c r="E446" s="1244"/>
      <c r="F446" s="1244"/>
      <c r="J446" s="89"/>
      <c r="K446" s="89"/>
      <c r="L446" s="89"/>
      <c r="M446" s="89"/>
    </row>
    <row r="447" spans="1:13" s="88" customFormat="1">
      <c r="A447" s="90"/>
      <c r="B447" s="520"/>
      <c r="C447" s="92"/>
      <c r="D447" s="93"/>
      <c r="E447" s="1244"/>
      <c r="F447" s="1244"/>
      <c r="J447" s="89"/>
      <c r="K447" s="89"/>
      <c r="L447" s="89"/>
      <c r="M447" s="89"/>
    </row>
    <row r="448" spans="1:13" s="88" customFormat="1">
      <c r="A448" s="90"/>
      <c r="B448" s="520"/>
      <c r="C448" s="92"/>
      <c r="D448" s="93"/>
      <c r="E448" s="1244"/>
      <c r="F448" s="1244"/>
      <c r="J448" s="89"/>
      <c r="K448" s="89"/>
      <c r="L448" s="89"/>
      <c r="M448" s="89"/>
    </row>
    <row r="449" spans="1:13" s="88" customFormat="1">
      <c r="A449" s="90"/>
      <c r="B449" s="520"/>
      <c r="C449" s="92"/>
      <c r="D449" s="93"/>
      <c r="E449" s="1244"/>
      <c r="F449" s="1244"/>
      <c r="J449" s="89"/>
      <c r="K449" s="89"/>
      <c r="L449" s="89"/>
      <c r="M449" s="89"/>
    </row>
    <row r="450" spans="1:13" s="88" customFormat="1">
      <c r="A450" s="90"/>
      <c r="B450" s="520"/>
      <c r="C450" s="92"/>
      <c r="D450" s="93"/>
      <c r="E450" s="1244"/>
      <c r="F450" s="1244"/>
      <c r="J450" s="89"/>
      <c r="K450" s="89"/>
      <c r="L450" s="89"/>
      <c r="M450" s="89"/>
    </row>
    <row r="451" spans="1:13" s="88" customFormat="1">
      <c r="A451" s="90"/>
      <c r="B451" s="520"/>
      <c r="C451" s="92"/>
      <c r="D451" s="93"/>
      <c r="E451" s="1244"/>
      <c r="F451" s="1244"/>
      <c r="J451" s="89"/>
      <c r="K451" s="89"/>
      <c r="L451" s="89"/>
      <c r="M451" s="89"/>
    </row>
    <row r="452" spans="1:13" s="88" customFormat="1">
      <c r="A452" s="90"/>
      <c r="B452" s="520"/>
      <c r="C452" s="92"/>
      <c r="D452" s="93"/>
      <c r="E452" s="1244"/>
      <c r="F452" s="1244"/>
      <c r="J452" s="89"/>
      <c r="K452" s="89"/>
      <c r="L452" s="89"/>
      <c r="M452" s="89"/>
    </row>
    <row r="453" spans="1:13" s="88" customFormat="1">
      <c r="A453" s="90"/>
      <c r="B453" s="520"/>
      <c r="C453" s="92"/>
      <c r="D453" s="93"/>
      <c r="E453" s="1244"/>
      <c r="F453" s="1244"/>
      <c r="J453" s="89"/>
      <c r="K453" s="89"/>
      <c r="L453" s="89"/>
      <c r="M453" s="89"/>
    </row>
    <row r="454" spans="1:13" s="88" customFormat="1">
      <c r="A454" s="90"/>
      <c r="B454" s="520"/>
      <c r="C454" s="92"/>
      <c r="D454" s="93"/>
      <c r="E454" s="1244"/>
      <c r="F454" s="1244"/>
      <c r="J454" s="89"/>
      <c r="K454" s="89"/>
      <c r="L454" s="89"/>
      <c r="M454" s="89"/>
    </row>
    <row r="455" spans="1:13" s="88" customFormat="1">
      <c r="A455" s="90"/>
      <c r="B455" s="520"/>
      <c r="C455" s="92"/>
      <c r="D455" s="93"/>
      <c r="E455" s="1244"/>
      <c r="F455" s="1244"/>
      <c r="J455" s="89"/>
      <c r="K455" s="89"/>
      <c r="L455" s="89"/>
      <c r="M455" s="89"/>
    </row>
    <row r="456" spans="1:13" s="88" customFormat="1">
      <c r="A456" s="90"/>
      <c r="B456" s="520"/>
      <c r="C456" s="92"/>
      <c r="D456" s="93"/>
      <c r="E456" s="1244"/>
      <c r="F456" s="1244"/>
      <c r="J456" s="89"/>
      <c r="K456" s="89"/>
      <c r="L456" s="89"/>
      <c r="M456" s="89"/>
    </row>
    <row r="457" spans="1:13" s="88" customFormat="1">
      <c r="A457" s="90"/>
      <c r="B457" s="520"/>
      <c r="C457" s="92"/>
      <c r="D457" s="93"/>
      <c r="E457" s="1244"/>
      <c r="F457" s="1244"/>
      <c r="J457" s="89"/>
      <c r="K457" s="89"/>
      <c r="L457" s="89"/>
      <c r="M457" s="89"/>
    </row>
    <row r="458" spans="1:13" s="88" customFormat="1">
      <c r="A458" s="90"/>
      <c r="B458" s="520"/>
      <c r="C458" s="92"/>
      <c r="D458" s="93"/>
      <c r="E458" s="1244"/>
      <c r="F458" s="1244"/>
      <c r="J458" s="89"/>
      <c r="K458" s="89"/>
      <c r="L458" s="89"/>
      <c r="M458" s="89"/>
    </row>
    <row r="459" spans="1:13" s="88" customFormat="1">
      <c r="A459" s="90"/>
      <c r="B459" s="520"/>
      <c r="C459" s="92"/>
      <c r="D459" s="93"/>
      <c r="E459" s="1244"/>
      <c r="F459" s="1244"/>
      <c r="J459" s="89"/>
      <c r="K459" s="89"/>
      <c r="L459" s="89"/>
      <c r="M459" s="89"/>
    </row>
    <row r="460" spans="1:13" s="88" customFormat="1">
      <c r="A460" s="90"/>
      <c r="B460" s="520"/>
      <c r="C460" s="92"/>
      <c r="D460" s="93"/>
      <c r="E460" s="1244"/>
      <c r="F460" s="1244"/>
      <c r="J460" s="89"/>
      <c r="K460" s="89"/>
      <c r="L460" s="89"/>
      <c r="M460" s="89"/>
    </row>
    <row r="461" spans="1:13" s="88" customFormat="1">
      <c r="A461" s="90"/>
      <c r="B461" s="520"/>
      <c r="C461" s="92"/>
      <c r="D461" s="93"/>
      <c r="E461" s="1244"/>
      <c r="F461" s="1244"/>
      <c r="J461" s="89"/>
      <c r="K461" s="89"/>
      <c r="L461" s="89"/>
      <c r="M461" s="89"/>
    </row>
    <row r="462" spans="1:13" s="88" customFormat="1">
      <c r="A462" s="90"/>
      <c r="B462" s="520"/>
      <c r="C462" s="92"/>
      <c r="D462" s="93"/>
      <c r="E462" s="1244"/>
      <c r="F462" s="1244"/>
      <c r="J462" s="89"/>
      <c r="K462" s="89"/>
      <c r="L462" s="89"/>
      <c r="M462" s="89"/>
    </row>
    <row r="463" spans="1:13" s="88" customFormat="1">
      <c r="A463" s="90"/>
      <c r="B463" s="520"/>
      <c r="C463" s="92"/>
      <c r="D463" s="93"/>
      <c r="E463" s="1244"/>
      <c r="F463" s="1244"/>
      <c r="J463" s="89"/>
      <c r="K463" s="89"/>
      <c r="L463" s="89"/>
      <c r="M463" s="89"/>
    </row>
    <row r="464" spans="1:13" s="88" customFormat="1">
      <c r="A464" s="90"/>
      <c r="B464" s="520"/>
      <c r="C464" s="92"/>
      <c r="D464" s="93"/>
      <c r="E464" s="1244"/>
      <c r="F464" s="1244"/>
      <c r="J464" s="89"/>
      <c r="K464" s="89"/>
      <c r="L464" s="89"/>
      <c r="M464" s="89"/>
    </row>
    <row r="465" spans="1:13" s="88" customFormat="1">
      <c r="A465" s="90"/>
      <c r="B465" s="520"/>
      <c r="C465" s="92"/>
      <c r="D465" s="93"/>
      <c r="E465" s="1244"/>
      <c r="F465" s="1244"/>
      <c r="J465" s="89"/>
      <c r="K465" s="89"/>
      <c r="L465" s="89"/>
      <c r="M465" s="89"/>
    </row>
    <row r="466" spans="1:13" s="88" customFormat="1">
      <c r="A466" s="90"/>
      <c r="B466" s="520"/>
      <c r="C466" s="92"/>
      <c r="D466" s="93"/>
      <c r="E466" s="1244"/>
      <c r="F466" s="1244"/>
      <c r="J466" s="89"/>
      <c r="K466" s="89"/>
      <c r="L466" s="89"/>
      <c r="M466" s="89"/>
    </row>
    <row r="467" spans="1:13" s="88" customFormat="1">
      <c r="A467" s="90"/>
      <c r="B467" s="520"/>
      <c r="C467" s="92"/>
      <c r="D467" s="93"/>
      <c r="E467" s="1244"/>
      <c r="F467" s="1244"/>
      <c r="J467" s="89"/>
      <c r="K467" s="89"/>
      <c r="L467" s="89"/>
      <c r="M467" s="89"/>
    </row>
    <row r="468" spans="1:13" s="88" customFormat="1">
      <c r="A468" s="90"/>
      <c r="B468" s="520"/>
      <c r="C468" s="92"/>
      <c r="D468" s="93"/>
      <c r="E468" s="1244"/>
      <c r="F468" s="1244"/>
      <c r="J468" s="89"/>
      <c r="K468" s="89"/>
      <c r="L468" s="89"/>
      <c r="M468" s="89"/>
    </row>
    <row r="469" spans="1:13" s="88" customFormat="1">
      <c r="A469" s="90"/>
      <c r="B469" s="520"/>
      <c r="C469" s="92"/>
      <c r="D469" s="93"/>
      <c r="E469" s="1244"/>
      <c r="F469" s="1244"/>
      <c r="J469" s="89"/>
      <c r="K469" s="89"/>
      <c r="L469" s="89"/>
      <c r="M469" s="89"/>
    </row>
    <row r="470" spans="1:13" s="88" customFormat="1">
      <c r="A470" s="90"/>
      <c r="B470" s="520"/>
      <c r="C470" s="92"/>
      <c r="D470" s="93"/>
      <c r="E470" s="1244"/>
      <c r="F470" s="1244"/>
      <c r="J470" s="89"/>
      <c r="K470" s="89"/>
      <c r="L470" s="89"/>
      <c r="M470" s="89"/>
    </row>
    <row r="471" spans="1:13" s="88" customFormat="1">
      <c r="A471" s="90"/>
      <c r="B471" s="520"/>
      <c r="C471" s="92"/>
      <c r="D471" s="93"/>
      <c r="E471" s="1244"/>
      <c r="F471" s="1244"/>
      <c r="J471" s="89"/>
      <c r="K471" s="89"/>
      <c r="L471" s="89"/>
      <c r="M471" s="89"/>
    </row>
    <row r="472" spans="1:13" s="88" customFormat="1">
      <c r="A472" s="90"/>
      <c r="B472" s="520"/>
      <c r="C472" s="92"/>
      <c r="D472" s="93"/>
      <c r="E472" s="1244"/>
      <c r="F472" s="1244"/>
      <c r="J472" s="89"/>
      <c r="K472" s="89"/>
      <c r="L472" s="89"/>
      <c r="M472" s="89"/>
    </row>
    <row r="473" spans="1:13" s="88" customFormat="1">
      <c r="A473" s="90"/>
      <c r="B473" s="520"/>
      <c r="C473" s="92"/>
      <c r="D473" s="93"/>
      <c r="E473" s="1244"/>
      <c r="F473" s="1244"/>
      <c r="J473" s="89"/>
      <c r="K473" s="89"/>
      <c r="L473" s="89"/>
      <c r="M473" s="89"/>
    </row>
    <row r="474" spans="1:13" s="88" customFormat="1">
      <c r="A474" s="90"/>
      <c r="B474" s="520"/>
      <c r="C474" s="92"/>
      <c r="D474" s="93"/>
      <c r="E474" s="1244"/>
      <c r="F474" s="1244"/>
      <c r="J474" s="89"/>
      <c r="K474" s="89"/>
      <c r="L474" s="89"/>
      <c r="M474" s="89"/>
    </row>
    <row r="475" spans="1:13" s="88" customFormat="1">
      <c r="A475" s="90"/>
      <c r="B475" s="520"/>
      <c r="C475" s="92"/>
      <c r="D475" s="93"/>
      <c r="E475" s="1244"/>
      <c r="F475" s="1244"/>
      <c r="J475" s="89"/>
      <c r="K475" s="89"/>
      <c r="L475" s="89"/>
      <c r="M475" s="89"/>
    </row>
    <row r="476" spans="1:13" s="88" customFormat="1">
      <c r="A476" s="90"/>
      <c r="B476" s="520"/>
      <c r="C476" s="92"/>
      <c r="D476" s="93"/>
      <c r="E476" s="1244"/>
      <c r="F476" s="1244"/>
      <c r="J476" s="89"/>
      <c r="K476" s="89"/>
      <c r="L476" s="89"/>
      <c r="M476" s="89"/>
    </row>
    <row r="477" spans="1:13" s="88" customFormat="1">
      <c r="A477" s="90"/>
      <c r="B477" s="520"/>
      <c r="C477" s="92"/>
      <c r="D477" s="93"/>
      <c r="E477" s="1244"/>
      <c r="F477" s="1244"/>
      <c r="J477" s="89"/>
      <c r="K477" s="89"/>
      <c r="L477" s="89"/>
      <c r="M477" s="89"/>
    </row>
    <row r="478" spans="1:13" s="88" customFormat="1">
      <c r="A478" s="90"/>
      <c r="B478" s="520"/>
      <c r="C478" s="92"/>
      <c r="D478" s="93"/>
      <c r="E478" s="1244"/>
      <c r="F478" s="1244"/>
      <c r="J478" s="89"/>
      <c r="K478" s="89"/>
      <c r="L478" s="89"/>
      <c r="M478" s="89"/>
    </row>
    <row r="479" spans="1:13" s="88" customFormat="1">
      <c r="A479" s="90"/>
      <c r="B479" s="520"/>
      <c r="C479" s="92"/>
      <c r="D479" s="93"/>
      <c r="E479" s="1244"/>
      <c r="F479" s="1244"/>
      <c r="J479" s="89"/>
      <c r="K479" s="89"/>
      <c r="L479" s="89"/>
      <c r="M479" s="89"/>
    </row>
    <row r="480" spans="1:13" s="88" customFormat="1">
      <c r="A480" s="90"/>
      <c r="B480" s="520"/>
      <c r="C480" s="92"/>
      <c r="D480" s="93"/>
      <c r="E480" s="1244"/>
      <c r="F480" s="1244"/>
      <c r="J480" s="89"/>
      <c r="K480" s="89"/>
      <c r="L480" s="89"/>
      <c r="M480" s="89"/>
    </row>
    <row r="481" spans="1:13" s="88" customFormat="1">
      <c r="A481" s="90"/>
      <c r="B481" s="520"/>
      <c r="C481" s="92"/>
      <c r="D481" s="93"/>
      <c r="E481" s="1244"/>
      <c r="F481" s="1244"/>
      <c r="J481" s="89"/>
      <c r="K481" s="89"/>
      <c r="L481" s="89"/>
      <c r="M481" s="89"/>
    </row>
    <row r="482" spans="1:13" s="88" customFormat="1">
      <c r="A482" s="90"/>
      <c r="B482" s="520"/>
      <c r="C482" s="92"/>
      <c r="D482" s="93"/>
      <c r="E482" s="1244"/>
      <c r="F482" s="1244"/>
      <c r="J482" s="89"/>
      <c r="K482" s="89"/>
      <c r="L482" s="89"/>
      <c r="M482" s="89"/>
    </row>
    <row r="483" spans="1:13" s="88" customFormat="1">
      <c r="A483" s="90"/>
      <c r="B483" s="520"/>
      <c r="C483" s="92"/>
      <c r="D483" s="93"/>
      <c r="E483" s="1244"/>
      <c r="F483" s="1244"/>
      <c r="J483" s="89"/>
      <c r="K483" s="89"/>
      <c r="L483" s="89"/>
      <c r="M483" s="89"/>
    </row>
    <row r="484" spans="1:13" s="88" customFormat="1">
      <c r="A484" s="90"/>
      <c r="B484" s="520"/>
      <c r="C484" s="92"/>
      <c r="D484" s="93"/>
      <c r="E484" s="1244"/>
      <c r="F484" s="1244"/>
      <c r="J484" s="89"/>
      <c r="K484" s="89"/>
      <c r="L484" s="89"/>
      <c r="M484" s="89"/>
    </row>
    <row r="485" spans="1:13" s="88" customFormat="1">
      <c r="A485" s="90"/>
      <c r="B485" s="520"/>
      <c r="C485" s="92"/>
      <c r="D485" s="93"/>
      <c r="E485" s="1244"/>
      <c r="F485" s="1244"/>
      <c r="J485" s="89"/>
      <c r="K485" s="89"/>
      <c r="L485" s="89"/>
      <c r="M485" s="89"/>
    </row>
    <row r="486" spans="1:13" s="88" customFormat="1">
      <c r="A486" s="90"/>
      <c r="B486" s="520"/>
      <c r="C486" s="92"/>
      <c r="D486" s="93"/>
      <c r="E486" s="1244"/>
      <c r="F486" s="1244"/>
      <c r="J486" s="89"/>
      <c r="K486" s="89"/>
      <c r="L486" s="89"/>
      <c r="M486" s="89"/>
    </row>
    <row r="487" spans="1:13" s="88" customFormat="1">
      <c r="A487" s="90"/>
      <c r="B487" s="520"/>
      <c r="C487" s="92"/>
      <c r="D487" s="93"/>
      <c r="E487" s="1244"/>
      <c r="F487" s="1244"/>
      <c r="J487" s="89"/>
      <c r="K487" s="89"/>
      <c r="L487" s="89"/>
      <c r="M487" s="89"/>
    </row>
    <row r="488" spans="1:13" s="88" customFormat="1">
      <c r="A488" s="90"/>
      <c r="B488" s="520"/>
      <c r="C488" s="92"/>
      <c r="D488" s="93"/>
      <c r="E488" s="1244"/>
      <c r="F488" s="1244"/>
      <c r="J488" s="89"/>
      <c r="K488" s="89"/>
      <c r="L488" s="89"/>
      <c r="M488" s="89"/>
    </row>
    <row r="489" spans="1:13" s="88" customFormat="1">
      <c r="A489" s="90"/>
      <c r="B489" s="520"/>
      <c r="C489" s="92"/>
      <c r="D489" s="93"/>
      <c r="E489" s="1244"/>
      <c r="F489" s="1244"/>
      <c r="J489" s="89"/>
      <c r="K489" s="89"/>
      <c r="L489" s="89"/>
      <c r="M489" s="89"/>
    </row>
    <row r="490" spans="1:13" s="88" customFormat="1">
      <c r="A490" s="90"/>
      <c r="B490" s="520"/>
      <c r="C490" s="92"/>
      <c r="D490" s="93"/>
      <c r="E490" s="1244"/>
      <c r="F490" s="1244"/>
      <c r="J490" s="89"/>
      <c r="K490" s="89"/>
      <c r="L490" s="89"/>
      <c r="M490" s="89"/>
    </row>
    <row r="491" spans="1:13" s="88" customFormat="1">
      <c r="A491" s="90"/>
      <c r="B491" s="520"/>
      <c r="C491" s="92"/>
      <c r="D491" s="93"/>
      <c r="E491" s="1244"/>
      <c r="F491" s="1244"/>
      <c r="J491" s="89"/>
      <c r="K491" s="89"/>
      <c r="L491" s="89"/>
      <c r="M491" s="89"/>
    </row>
    <row r="492" spans="1:13" s="88" customFormat="1">
      <c r="A492" s="90"/>
      <c r="B492" s="520"/>
      <c r="C492" s="92"/>
      <c r="D492" s="93"/>
      <c r="E492" s="1244"/>
      <c r="F492" s="1244"/>
      <c r="J492" s="89"/>
      <c r="K492" s="89"/>
      <c r="L492" s="89"/>
      <c r="M492" s="89"/>
    </row>
    <row r="493" spans="1:13" s="88" customFormat="1">
      <c r="A493" s="90"/>
      <c r="B493" s="520"/>
      <c r="C493" s="92"/>
      <c r="D493" s="93"/>
      <c r="E493" s="1244"/>
      <c r="F493" s="1244"/>
      <c r="J493" s="89"/>
      <c r="K493" s="89"/>
      <c r="L493" s="89"/>
      <c r="M493" s="89"/>
    </row>
    <row r="494" spans="1:13" s="88" customFormat="1">
      <c r="A494" s="90"/>
      <c r="B494" s="520"/>
      <c r="C494" s="92"/>
      <c r="D494" s="93"/>
      <c r="E494" s="1244"/>
      <c r="F494" s="1244"/>
      <c r="J494" s="89"/>
      <c r="K494" s="89"/>
      <c r="L494" s="89"/>
      <c r="M494" s="89"/>
    </row>
    <row r="495" spans="1:13" s="88" customFormat="1">
      <c r="A495" s="90"/>
      <c r="B495" s="520"/>
      <c r="C495" s="92"/>
      <c r="D495" s="93"/>
      <c r="E495" s="1244"/>
      <c r="F495" s="1244"/>
      <c r="J495" s="89"/>
      <c r="K495" s="89"/>
      <c r="L495" s="89"/>
      <c r="M495" s="89"/>
    </row>
    <row r="496" spans="1:13" s="88" customFormat="1">
      <c r="A496" s="90"/>
      <c r="B496" s="520"/>
      <c r="C496" s="92"/>
      <c r="D496" s="93"/>
      <c r="E496" s="1244"/>
      <c r="F496" s="1244"/>
      <c r="J496" s="89"/>
      <c r="K496" s="89"/>
      <c r="L496" s="89"/>
      <c r="M496" s="89"/>
    </row>
    <row r="497" spans="1:13" s="88" customFormat="1">
      <c r="A497" s="90"/>
      <c r="B497" s="520"/>
      <c r="C497" s="92"/>
      <c r="D497" s="93"/>
      <c r="E497" s="1244"/>
      <c r="F497" s="1244"/>
      <c r="J497" s="89"/>
      <c r="K497" s="89"/>
      <c r="L497" s="89"/>
      <c r="M497" s="89"/>
    </row>
    <row r="498" spans="1:13" s="88" customFormat="1">
      <c r="A498" s="90"/>
      <c r="B498" s="520"/>
      <c r="C498" s="92"/>
      <c r="D498" s="93"/>
      <c r="E498" s="1244"/>
      <c r="F498" s="1244"/>
      <c r="J498" s="89"/>
      <c r="K498" s="89"/>
      <c r="L498" s="89"/>
      <c r="M498" s="89"/>
    </row>
    <row r="499" spans="1:13" s="88" customFormat="1">
      <c r="A499" s="90"/>
      <c r="B499" s="520"/>
      <c r="C499" s="92"/>
      <c r="D499" s="93"/>
      <c r="E499" s="1244"/>
      <c r="F499" s="1244"/>
      <c r="J499" s="89"/>
      <c r="K499" s="89"/>
      <c r="L499" s="89"/>
      <c r="M499" s="89"/>
    </row>
    <row r="500" spans="1:13" s="88" customFormat="1">
      <c r="A500" s="90"/>
      <c r="B500" s="520"/>
      <c r="C500" s="92"/>
      <c r="D500" s="93"/>
      <c r="E500" s="1244"/>
      <c r="F500" s="1244"/>
      <c r="J500" s="89"/>
      <c r="K500" s="89"/>
      <c r="L500" s="89"/>
      <c r="M500" s="89"/>
    </row>
    <row r="501" spans="1:13" s="88" customFormat="1">
      <c r="A501" s="90"/>
      <c r="B501" s="520"/>
      <c r="C501" s="92"/>
      <c r="D501" s="93"/>
      <c r="E501" s="1244"/>
      <c r="F501" s="1244"/>
      <c r="J501" s="89"/>
      <c r="K501" s="89"/>
      <c r="L501" s="89"/>
      <c r="M501" s="89"/>
    </row>
    <row r="502" spans="1:13" s="88" customFormat="1">
      <c r="A502" s="90"/>
      <c r="B502" s="520"/>
      <c r="C502" s="92"/>
      <c r="D502" s="93"/>
      <c r="E502" s="1244"/>
      <c r="F502" s="1244"/>
      <c r="J502" s="89"/>
      <c r="K502" s="89"/>
      <c r="L502" s="89"/>
      <c r="M502" s="89"/>
    </row>
    <row r="503" spans="1:13" s="88" customFormat="1">
      <c r="A503" s="90"/>
      <c r="B503" s="520"/>
      <c r="C503" s="92"/>
      <c r="D503" s="93"/>
      <c r="E503" s="1244"/>
      <c r="F503" s="1244"/>
      <c r="J503" s="89"/>
      <c r="K503" s="89"/>
      <c r="L503" s="89"/>
      <c r="M503" s="89"/>
    </row>
    <row r="504" spans="1:13" s="88" customFormat="1">
      <c r="A504" s="90"/>
      <c r="B504" s="520"/>
      <c r="C504" s="92"/>
      <c r="D504" s="93"/>
      <c r="E504" s="1244"/>
      <c r="F504" s="1244"/>
      <c r="J504" s="89"/>
      <c r="K504" s="89"/>
      <c r="L504" s="89"/>
      <c r="M504" s="89"/>
    </row>
    <row r="505" spans="1:13" s="88" customFormat="1">
      <c r="A505" s="90"/>
      <c r="B505" s="520"/>
      <c r="C505" s="92"/>
      <c r="D505" s="93"/>
      <c r="E505" s="1244"/>
      <c r="F505" s="1244"/>
      <c r="J505" s="89"/>
      <c r="K505" s="89"/>
      <c r="L505" s="89"/>
      <c r="M505" s="89"/>
    </row>
    <row r="506" spans="1:13" s="88" customFormat="1">
      <c r="A506" s="90"/>
      <c r="B506" s="520"/>
      <c r="C506" s="92"/>
      <c r="D506" s="93"/>
      <c r="E506" s="1244"/>
      <c r="F506" s="1244"/>
      <c r="J506" s="89"/>
      <c r="K506" s="89"/>
      <c r="L506" s="89"/>
      <c r="M506" s="89"/>
    </row>
    <row r="507" spans="1:13" s="88" customFormat="1">
      <c r="A507" s="90"/>
      <c r="B507" s="520"/>
      <c r="C507" s="92"/>
      <c r="D507" s="93"/>
      <c r="E507" s="1244"/>
      <c r="F507" s="1244"/>
      <c r="J507" s="89"/>
      <c r="K507" s="89"/>
      <c r="L507" s="89"/>
      <c r="M507" s="89"/>
    </row>
    <row r="508" spans="1:13" s="88" customFormat="1">
      <c r="A508" s="90"/>
      <c r="B508" s="520"/>
      <c r="C508" s="92"/>
      <c r="D508" s="93"/>
      <c r="E508" s="1244"/>
      <c r="F508" s="1244"/>
      <c r="J508" s="89"/>
      <c r="K508" s="89"/>
      <c r="L508" s="89"/>
      <c r="M508" s="89"/>
    </row>
    <row r="509" spans="1:13" s="88" customFormat="1">
      <c r="A509" s="90"/>
      <c r="B509" s="520"/>
      <c r="C509" s="92"/>
      <c r="D509" s="93"/>
      <c r="E509" s="1244"/>
      <c r="F509" s="1244"/>
      <c r="J509" s="89"/>
      <c r="K509" s="89"/>
      <c r="L509" s="89"/>
      <c r="M509" s="89"/>
    </row>
    <row r="510" spans="1:13" s="88" customFormat="1">
      <c r="A510" s="90"/>
      <c r="B510" s="520"/>
      <c r="C510" s="92"/>
      <c r="D510" s="93"/>
      <c r="E510" s="1244"/>
      <c r="F510" s="1244"/>
      <c r="J510" s="89"/>
      <c r="K510" s="89"/>
      <c r="L510" s="89"/>
      <c r="M510" s="89"/>
    </row>
    <row r="511" spans="1:13" s="88" customFormat="1">
      <c r="A511" s="90"/>
      <c r="B511" s="520"/>
      <c r="C511" s="92"/>
      <c r="D511" s="93"/>
      <c r="E511" s="1244"/>
      <c r="F511" s="1244"/>
      <c r="J511" s="89"/>
      <c r="K511" s="89"/>
      <c r="L511" s="89"/>
      <c r="M511" s="89"/>
    </row>
    <row r="512" spans="1:13" s="88" customFormat="1">
      <c r="A512" s="90"/>
      <c r="B512" s="520"/>
      <c r="C512" s="92"/>
      <c r="D512" s="93"/>
      <c r="E512" s="1244"/>
      <c r="F512" s="1244"/>
      <c r="J512" s="89"/>
      <c r="K512" s="89"/>
      <c r="L512" s="89"/>
      <c r="M512" s="89"/>
    </row>
    <row r="513" spans="1:13" s="88" customFormat="1">
      <c r="A513" s="90"/>
      <c r="B513" s="520"/>
      <c r="C513" s="92"/>
      <c r="D513" s="93"/>
      <c r="E513" s="1244"/>
      <c r="F513" s="1244"/>
      <c r="J513" s="89"/>
      <c r="K513" s="89"/>
      <c r="L513" s="89"/>
      <c r="M513" s="89"/>
    </row>
    <row r="514" spans="1:13" s="88" customFormat="1">
      <c r="A514" s="90"/>
      <c r="B514" s="520"/>
      <c r="C514" s="92"/>
      <c r="D514" s="93"/>
      <c r="E514" s="1244"/>
      <c r="F514" s="1244"/>
      <c r="J514" s="89"/>
      <c r="K514" s="89"/>
      <c r="L514" s="89"/>
      <c r="M514" s="89"/>
    </row>
    <row r="515" spans="1:13" s="88" customFormat="1">
      <c r="A515" s="90"/>
      <c r="B515" s="520"/>
      <c r="C515" s="92"/>
      <c r="D515" s="93"/>
      <c r="E515" s="1244"/>
      <c r="F515" s="1244"/>
      <c r="J515" s="89"/>
      <c r="K515" s="89"/>
      <c r="L515" s="89"/>
      <c r="M515" s="89"/>
    </row>
    <row r="516" spans="1:13" s="88" customFormat="1">
      <c r="A516" s="90"/>
      <c r="B516" s="520"/>
      <c r="C516" s="92"/>
      <c r="D516" s="93"/>
      <c r="E516" s="1244"/>
      <c r="F516" s="1244"/>
      <c r="J516" s="89"/>
      <c r="K516" s="89"/>
      <c r="L516" s="89"/>
      <c r="M516" s="89"/>
    </row>
    <row r="517" spans="1:13" s="88" customFormat="1">
      <c r="A517" s="90"/>
      <c r="B517" s="520"/>
      <c r="C517" s="92"/>
      <c r="D517" s="93"/>
      <c r="E517" s="1244"/>
      <c r="F517" s="1244"/>
      <c r="J517" s="89"/>
      <c r="K517" s="89"/>
      <c r="L517" s="89"/>
      <c r="M517" s="89"/>
    </row>
    <row r="518" spans="1:13" s="88" customFormat="1">
      <c r="A518" s="90"/>
      <c r="B518" s="520"/>
      <c r="C518" s="92"/>
      <c r="D518" s="93"/>
      <c r="E518" s="1244"/>
      <c r="F518" s="1244"/>
      <c r="J518" s="89"/>
      <c r="K518" s="89"/>
      <c r="L518" s="89"/>
      <c r="M518" s="89"/>
    </row>
    <row r="519" spans="1:13" s="88" customFormat="1">
      <c r="A519" s="90"/>
      <c r="B519" s="520"/>
      <c r="C519" s="92"/>
      <c r="D519" s="93"/>
      <c r="E519" s="1244"/>
      <c r="F519" s="1244"/>
      <c r="J519" s="89"/>
      <c r="K519" s="89"/>
      <c r="L519" s="89"/>
      <c r="M519" s="89"/>
    </row>
    <row r="520" spans="1:13" s="88" customFormat="1">
      <c r="A520" s="90"/>
      <c r="B520" s="520"/>
      <c r="C520" s="92"/>
      <c r="D520" s="93"/>
      <c r="E520" s="1244"/>
      <c r="F520" s="1244"/>
      <c r="J520" s="89"/>
      <c r="K520" s="89"/>
      <c r="L520" s="89"/>
      <c r="M520" s="89"/>
    </row>
    <row r="521" spans="1:13" s="88" customFormat="1">
      <c r="A521" s="90"/>
      <c r="B521" s="520"/>
      <c r="C521" s="92"/>
      <c r="D521" s="93"/>
      <c r="E521" s="1244"/>
      <c r="F521" s="1244"/>
      <c r="J521" s="89"/>
      <c r="K521" s="89"/>
      <c r="L521" s="89"/>
      <c r="M521" s="89"/>
    </row>
    <row r="522" spans="1:13" s="88" customFormat="1">
      <c r="A522" s="90"/>
      <c r="B522" s="520"/>
      <c r="C522" s="92"/>
      <c r="D522" s="93"/>
      <c r="E522" s="1244"/>
      <c r="F522" s="1244"/>
      <c r="J522" s="89"/>
      <c r="K522" s="89"/>
      <c r="L522" s="89"/>
      <c r="M522" s="89"/>
    </row>
    <row r="523" spans="1:13" s="88" customFormat="1">
      <c r="A523" s="90"/>
      <c r="B523" s="520"/>
      <c r="C523" s="92"/>
      <c r="D523" s="93"/>
      <c r="E523" s="1244"/>
      <c r="F523" s="1244"/>
      <c r="J523" s="89"/>
      <c r="K523" s="89"/>
      <c r="L523" s="89"/>
      <c r="M523" s="89"/>
    </row>
    <row r="524" spans="1:13" s="88" customFormat="1">
      <c r="A524" s="90"/>
      <c r="B524" s="520"/>
      <c r="C524" s="92"/>
      <c r="D524" s="93"/>
      <c r="E524" s="1244"/>
      <c r="F524" s="1244"/>
      <c r="J524" s="89"/>
      <c r="K524" s="89"/>
      <c r="L524" s="89"/>
      <c r="M524" s="89"/>
    </row>
    <row r="525" spans="1:13" s="88" customFormat="1">
      <c r="A525" s="90"/>
      <c r="B525" s="520"/>
      <c r="C525" s="92"/>
      <c r="D525" s="93"/>
      <c r="E525" s="1244"/>
      <c r="F525" s="1244"/>
      <c r="J525" s="89"/>
      <c r="K525" s="89"/>
      <c r="L525" s="89"/>
      <c r="M525" s="89"/>
    </row>
    <row r="526" spans="1:13" s="88" customFormat="1">
      <c r="A526" s="90"/>
      <c r="B526" s="520"/>
      <c r="C526" s="92"/>
      <c r="D526" s="93"/>
      <c r="E526" s="1244"/>
      <c r="F526" s="1244"/>
      <c r="J526" s="89"/>
      <c r="K526" s="89"/>
      <c r="L526" s="89"/>
      <c r="M526" s="89"/>
    </row>
    <row r="527" spans="1:13" s="88" customFormat="1">
      <c r="A527" s="90"/>
      <c r="B527" s="520"/>
      <c r="C527" s="92"/>
      <c r="D527" s="93"/>
      <c r="E527" s="1244"/>
      <c r="F527" s="1244"/>
      <c r="J527" s="89"/>
      <c r="K527" s="89"/>
      <c r="L527" s="89"/>
      <c r="M527" s="89"/>
    </row>
    <row r="528" spans="1:13" s="88" customFormat="1">
      <c r="A528" s="90"/>
      <c r="B528" s="520"/>
      <c r="C528" s="92"/>
      <c r="D528" s="93"/>
      <c r="E528" s="1244"/>
      <c r="F528" s="1244"/>
      <c r="J528" s="89"/>
      <c r="K528" s="89"/>
      <c r="L528" s="89"/>
      <c r="M528" s="89"/>
    </row>
    <row r="529" spans="1:13" s="88" customFormat="1">
      <c r="A529" s="90"/>
      <c r="B529" s="520"/>
      <c r="C529" s="92"/>
      <c r="D529" s="93"/>
      <c r="E529" s="1244"/>
      <c r="F529" s="1244"/>
      <c r="J529" s="89"/>
      <c r="K529" s="89"/>
      <c r="L529" s="89"/>
      <c r="M529" s="89"/>
    </row>
    <row r="530" spans="1:13" s="88" customFormat="1">
      <c r="A530" s="90"/>
      <c r="B530" s="520"/>
      <c r="C530" s="92"/>
      <c r="D530" s="93"/>
      <c r="E530" s="1244"/>
      <c r="F530" s="1244"/>
      <c r="J530" s="89"/>
      <c r="K530" s="89"/>
      <c r="L530" s="89"/>
      <c r="M530" s="89"/>
    </row>
    <row r="531" spans="1:13" s="88" customFormat="1">
      <c r="A531" s="90"/>
      <c r="B531" s="520"/>
      <c r="C531" s="92"/>
      <c r="D531" s="93"/>
      <c r="E531" s="1244"/>
      <c r="F531" s="1244"/>
      <c r="J531" s="89"/>
      <c r="K531" s="89"/>
      <c r="L531" s="89"/>
      <c r="M531" s="89"/>
    </row>
    <row r="532" spans="1:13" s="88" customFormat="1">
      <c r="A532" s="90"/>
      <c r="B532" s="520"/>
      <c r="C532" s="92"/>
      <c r="D532" s="93"/>
      <c r="E532" s="1244"/>
      <c r="F532" s="1244"/>
      <c r="J532" s="89"/>
      <c r="K532" s="89"/>
      <c r="L532" s="89"/>
      <c r="M532" s="89"/>
    </row>
    <row r="533" spans="1:13" s="88" customFormat="1">
      <c r="A533" s="90"/>
      <c r="B533" s="520"/>
      <c r="C533" s="92"/>
      <c r="D533" s="93"/>
      <c r="E533" s="1244"/>
      <c r="F533" s="1244"/>
      <c r="J533" s="89"/>
      <c r="K533" s="89"/>
      <c r="L533" s="89"/>
      <c r="M533" s="89"/>
    </row>
    <row r="534" spans="1:13" s="88" customFormat="1">
      <c r="A534" s="90"/>
      <c r="B534" s="520"/>
      <c r="C534" s="92"/>
      <c r="D534" s="93"/>
      <c r="E534" s="1244"/>
      <c r="F534" s="1244"/>
      <c r="J534" s="89"/>
      <c r="K534" s="89"/>
      <c r="L534" s="89"/>
      <c r="M534" s="89"/>
    </row>
    <row r="535" spans="1:13" s="88" customFormat="1">
      <c r="A535" s="90"/>
      <c r="B535" s="520"/>
      <c r="C535" s="92"/>
      <c r="D535" s="93"/>
      <c r="E535" s="1244"/>
      <c r="F535" s="1244"/>
      <c r="J535" s="89"/>
      <c r="K535" s="89"/>
      <c r="L535" s="89"/>
      <c r="M535" s="89"/>
    </row>
    <row r="536" spans="1:13" s="88" customFormat="1">
      <c r="A536" s="90"/>
      <c r="B536" s="520"/>
      <c r="C536" s="92"/>
      <c r="D536" s="93"/>
      <c r="E536" s="1244"/>
      <c r="F536" s="1244"/>
      <c r="J536" s="89"/>
      <c r="K536" s="89"/>
      <c r="L536" s="89"/>
      <c r="M536" s="89"/>
    </row>
    <row r="537" spans="1:13" s="88" customFormat="1">
      <c r="A537" s="90"/>
      <c r="B537" s="520"/>
      <c r="C537" s="92"/>
      <c r="D537" s="93"/>
      <c r="E537" s="1244"/>
      <c r="F537" s="1244"/>
      <c r="J537" s="89"/>
      <c r="K537" s="89"/>
      <c r="L537" s="89"/>
      <c r="M537" s="89"/>
    </row>
    <row r="538" spans="1:13" s="88" customFormat="1">
      <c r="A538" s="90"/>
      <c r="B538" s="520"/>
      <c r="C538" s="92"/>
      <c r="D538" s="93"/>
      <c r="E538" s="1244"/>
      <c r="F538" s="1244"/>
      <c r="J538" s="89"/>
      <c r="K538" s="89"/>
      <c r="L538" s="89"/>
      <c r="M538" s="89"/>
    </row>
    <row r="539" spans="1:13" s="88" customFormat="1">
      <c r="A539" s="90"/>
      <c r="B539" s="520"/>
      <c r="C539" s="92"/>
      <c r="D539" s="93"/>
      <c r="E539" s="1244"/>
      <c r="F539" s="1244"/>
      <c r="J539" s="89"/>
      <c r="K539" s="89"/>
      <c r="L539" s="89"/>
      <c r="M539" s="89"/>
    </row>
    <row r="540" spans="1:13" s="88" customFormat="1">
      <c r="A540" s="90"/>
      <c r="B540" s="520"/>
      <c r="C540" s="92"/>
      <c r="D540" s="93"/>
      <c r="E540" s="1244"/>
      <c r="F540" s="1244"/>
      <c r="J540" s="89"/>
      <c r="K540" s="89"/>
      <c r="L540" s="89"/>
      <c r="M540" s="89"/>
    </row>
    <row r="541" spans="1:13" s="88" customFormat="1">
      <c r="A541" s="90"/>
      <c r="B541" s="520"/>
      <c r="C541" s="92"/>
      <c r="D541" s="93"/>
      <c r="E541" s="1244"/>
      <c r="F541" s="1244"/>
      <c r="J541" s="89"/>
      <c r="K541" s="89"/>
      <c r="L541" s="89"/>
      <c r="M541" s="89"/>
    </row>
    <row r="542" spans="1:13" s="88" customFormat="1">
      <c r="A542" s="90"/>
      <c r="B542" s="520"/>
      <c r="C542" s="92"/>
      <c r="D542" s="93"/>
      <c r="E542" s="1244"/>
      <c r="F542" s="1244"/>
      <c r="J542" s="89"/>
      <c r="K542" s="89"/>
      <c r="L542" s="89"/>
      <c r="M542" s="89"/>
    </row>
    <row r="543" spans="1:13" s="88" customFormat="1">
      <c r="A543" s="90"/>
      <c r="B543" s="520"/>
      <c r="C543" s="92"/>
      <c r="D543" s="93"/>
      <c r="E543" s="1244"/>
      <c r="F543" s="1244"/>
      <c r="J543" s="89"/>
      <c r="K543" s="89"/>
      <c r="L543" s="89"/>
      <c r="M543" s="89"/>
    </row>
    <row r="544" spans="1:13" s="88" customFormat="1">
      <c r="A544" s="90"/>
      <c r="B544" s="520"/>
      <c r="C544" s="92"/>
      <c r="D544" s="93"/>
      <c r="E544" s="1244"/>
      <c r="F544" s="1244"/>
      <c r="J544" s="89"/>
      <c r="K544" s="89"/>
      <c r="L544" s="89"/>
      <c r="M544" s="89"/>
    </row>
    <row r="545" spans="1:13" s="88" customFormat="1">
      <c r="A545" s="90"/>
      <c r="B545" s="520"/>
      <c r="C545" s="92"/>
      <c r="D545" s="93"/>
      <c r="E545" s="1244"/>
      <c r="F545" s="1244"/>
      <c r="J545" s="89"/>
      <c r="K545" s="89"/>
      <c r="L545" s="89"/>
      <c r="M545" s="89"/>
    </row>
    <row r="546" spans="1:13" s="88" customFormat="1">
      <c r="A546" s="90"/>
      <c r="B546" s="520"/>
      <c r="C546" s="92"/>
      <c r="D546" s="93"/>
      <c r="E546" s="1244"/>
      <c r="F546" s="1244"/>
      <c r="J546" s="89"/>
      <c r="K546" s="89"/>
      <c r="L546" s="89"/>
      <c r="M546" s="89"/>
    </row>
    <row r="547" spans="1:13" s="88" customFormat="1">
      <c r="A547" s="90"/>
      <c r="B547" s="520"/>
      <c r="C547" s="92"/>
      <c r="D547" s="93"/>
      <c r="E547" s="1244"/>
      <c r="F547" s="1244"/>
      <c r="J547" s="89"/>
      <c r="K547" s="89"/>
      <c r="L547" s="89"/>
      <c r="M547" s="89"/>
    </row>
    <row r="548" spans="1:13" s="88" customFormat="1">
      <c r="A548" s="90"/>
      <c r="B548" s="520"/>
      <c r="C548" s="92"/>
      <c r="D548" s="93"/>
      <c r="E548" s="1244"/>
      <c r="F548" s="1244"/>
      <c r="J548" s="89"/>
      <c r="K548" s="89"/>
      <c r="L548" s="89"/>
      <c r="M548" s="89"/>
    </row>
    <row r="549" spans="1:13" s="88" customFormat="1">
      <c r="A549" s="90"/>
      <c r="B549" s="520"/>
      <c r="C549" s="92"/>
      <c r="D549" s="93"/>
      <c r="E549" s="1244"/>
      <c r="F549" s="1244"/>
      <c r="J549" s="89"/>
      <c r="K549" s="89"/>
      <c r="L549" s="89"/>
      <c r="M549" s="89"/>
    </row>
    <row r="550" spans="1:13" s="88" customFormat="1">
      <c r="A550" s="90"/>
      <c r="B550" s="520"/>
      <c r="C550" s="92"/>
      <c r="D550" s="93"/>
      <c r="E550" s="1244"/>
      <c r="F550" s="1244"/>
      <c r="J550" s="89"/>
      <c r="K550" s="89"/>
      <c r="L550" s="89"/>
      <c r="M550" s="89"/>
    </row>
    <row r="551" spans="1:13" s="88" customFormat="1">
      <c r="A551" s="90"/>
      <c r="B551" s="520"/>
      <c r="C551" s="92"/>
      <c r="D551" s="93"/>
      <c r="E551" s="1244"/>
      <c r="F551" s="1244"/>
      <c r="J551" s="89"/>
      <c r="K551" s="89"/>
      <c r="L551" s="89"/>
      <c r="M551" s="89"/>
    </row>
    <row r="552" spans="1:13" s="88" customFormat="1">
      <c r="A552" s="90"/>
      <c r="B552" s="520"/>
      <c r="C552" s="92"/>
      <c r="D552" s="93"/>
      <c r="E552" s="1244"/>
      <c r="F552" s="1244"/>
      <c r="J552" s="89"/>
      <c r="K552" s="89"/>
      <c r="L552" s="89"/>
      <c r="M552" s="89"/>
    </row>
    <row r="553" spans="1:13" s="88" customFormat="1">
      <c r="A553" s="90"/>
      <c r="B553" s="520"/>
      <c r="C553" s="92"/>
      <c r="D553" s="93"/>
      <c r="E553" s="1244"/>
      <c r="F553" s="1244"/>
      <c r="J553" s="89"/>
      <c r="K553" s="89"/>
      <c r="L553" s="89"/>
      <c r="M553" s="89"/>
    </row>
    <row r="554" spans="1:13" s="88" customFormat="1">
      <c r="A554" s="90"/>
      <c r="B554" s="520"/>
      <c r="C554" s="92"/>
      <c r="D554" s="93"/>
      <c r="E554" s="1244"/>
      <c r="F554" s="1244"/>
      <c r="J554" s="89"/>
      <c r="K554" s="89"/>
      <c r="L554" s="89"/>
      <c r="M554" s="89"/>
    </row>
    <row r="555" spans="1:13" s="88" customFormat="1">
      <c r="A555" s="90"/>
      <c r="B555" s="520"/>
      <c r="C555" s="92"/>
      <c r="D555" s="93"/>
      <c r="E555" s="1244"/>
      <c r="F555" s="1244"/>
      <c r="J555" s="89"/>
      <c r="K555" s="89"/>
      <c r="L555" s="89"/>
      <c r="M555" s="89"/>
    </row>
    <row r="556" spans="1:13" s="88" customFormat="1">
      <c r="A556" s="90"/>
      <c r="B556" s="520"/>
      <c r="C556" s="92"/>
      <c r="D556" s="93"/>
      <c r="E556" s="1244"/>
      <c r="F556" s="1244"/>
      <c r="J556" s="89"/>
      <c r="K556" s="89"/>
      <c r="L556" s="89"/>
      <c r="M556" s="89"/>
    </row>
    <row r="557" spans="1:13" s="88" customFormat="1">
      <c r="A557" s="90"/>
      <c r="B557" s="520"/>
      <c r="C557" s="92"/>
      <c r="D557" s="93"/>
      <c r="E557" s="1244"/>
      <c r="F557" s="1244"/>
      <c r="J557" s="89"/>
      <c r="K557" s="89"/>
      <c r="L557" s="89"/>
      <c r="M557" s="89"/>
    </row>
    <row r="558" spans="1:13" s="88" customFormat="1">
      <c r="A558" s="90"/>
      <c r="B558" s="520"/>
      <c r="C558" s="92"/>
      <c r="D558" s="93"/>
      <c r="E558" s="1244"/>
      <c r="F558" s="1244"/>
      <c r="J558" s="89"/>
      <c r="K558" s="89"/>
      <c r="L558" s="89"/>
      <c r="M558" s="89"/>
    </row>
    <row r="559" spans="1:13" s="88" customFormat="1">
      <c r="A559" s="90"/>
      <c r="B559" s="520"/>
      <c r="C559" s="92"/>
      <c r="D559" s="93"/>
      <c r="E559" s="1244"/>
      <c r="F559" s="1244"/>
      <c r="J559" s="89"/>
      <c r="K559" s="89"/>
      <c r="L559" s="89"/>
      <c r="M559" s="89"/>
    </row>
    <row r="560" spans="1:13" s="88" customFormat="1">
      <c r="A560" s="90"/>
      <c r="B560" s="520"/>
      <c r="C560" s="92"/>
      <c r="D560" s="93"/>
      <c r="E560" s="1244"/>
      <c r="F560" s="1244"/>
      <c r="J560" s="89"/>
      <c r="K560" s="89"/>
      <c r="L560" s="89"/>
      <c r="M560" s="89"/>
    </row>
    <row r="561" spans="1:13" s="88" customFormat="1">
      <c r="A561" s="90"/>
      <c r="B561" s="520"/>
      <c r="C561" s="92"/>
      <c r="D561" s="93"/>
      <c r="E561" s="1244"/>
      <c r="F561" s="1244"/>
      <c r="J561" s="89"/>
      <c r="K561" s="89"/>
      <c r="L561" s="89"/>
      <c r="M561" s="89"/>
    </row>
    <row r="562" spans="1:13" s="88" customFormat="1">
      <c r="A562" s="90"/>
      <c r="B562" s="520"/>
      <c r="C562" s="92"/>
      <c r="D562" s="93"/>
      <c r="E562" s="1244"/>
      <c r="F562" s="1244"/>
      <c r="J562" s="89"/>
      <c r="K562" s="89"/>
      <c r="L562" s="89"/>
      <c r="M562" s="89"/>
    </row>
    <row r="563" spans="1:13" s="88" customFormat="1">
      <c r="A563" s="90"/>
      <c r="B563" s="520"/>
      <c r="C563" s="92"/>
      <c r="D563" s="93"/>
      <c r="E563" s="1244"/>
      <c r="F563" s="1244"/>
      <c r="J563" s="89"/>
      <c r="K563" s="89"/>
      <c r="L563" s="89"/>
      <c r="M563" s="89"/>
    </row>
    <row r="564" spans="1:13" s="88" customFormat="1">
      <c r="A564" s="90"/>
      <c r="B564" s="520"/>
      <c r="C564" s="92"/>
      <c r="D564" s="93"/>
      <c r="E564" s="1244"/>
      <c r="F564" s="1244"/>
      <c r="J564" s="89"/>
      <c r="K564" s="89"/>
      <c r="L564" s="89"/>
      <c r="M564" s="89"/>
    </row>
    <row r="565" spans="1:13" s="88" customFormat="1">
      <c r="A565" s="90"/>
      <c r="B565" s="520"/>
      <c r="C565" s="92"/>
      <c r="D565" s="93"/>
      <c r="E565" s="1244"/>
      <c r="F565" s="1244"/>
      <c r="J565" s="89"/>
      <c r="K565" s="89"/>
      <c r="L565" s="89"/>
      <c r="M565" s="89"/>
    </row>
    <row r="566" spans="1:13" s="88" customFormat="1">
      <c r="A566" s="90"/>
      <c r="B566" s="520"/>
      <c r="C566" s="92"/>
      <c r="D566" s="93"/>
      <c r="E566" s="1244"/>
      <c r="F566" s="1244"/>
      <c r="J566" s="89"/>
      <c r="K566" s="89"/>
      <c r="L566" s="89"/>
      <c r="M566" s="89"/>
    </row>
    <row r="567" spans="1:13" s="88" customFormat="1">
      <c r="A567" s="90"/>
      <c r="B567" s="520"/>
      <c r="C567" s="92"/>
      <c r="D567" s="93"/>
      <c r="E567" s="1244"/>
      <c r="F567" s="1244"/>
      <c r="J567" s="89"/>
      <c r="K567" s="89"/>
      <c r="L567" s="89"/>
      <c r="M567" s="89"/>
    </row>
    <row r="568" spans="1:13" s="88" customFormat="1">
      <c r="A568" s="90"/>
      <c r="B568" s="520"/>
      <c r="C568" s="92"/>
      <c r="D568" s="93"/>
      <c r="E568" s="1244"/>
      <c r="F568" s="1244"/>
      <c r="J568" s="89"/>
      <c r="K568" s="89"/>
      <c r="L568" s="89"/>
      <c r="M568" s="89"/>
    </row>
    <row r="569" spans="1:13" s="88" customFormat="1">
      <c r="A569" s="90"/>
      <c r="B569" s="520"/>
      <c r="C569" s="92"/>
      <c r="D569" s="93"/>
      <c r="E569" s="1244"/>
      <c r="F569" s="1244"/>
      <c r="J569" s="89"/>
      <c r="K569" s="89"/>
      <c r="L569" s="89"/>
      <c r="M569" s="89"/>
    </row>
    <row r="570" spans="1:13" s="88" customFormat="1">
      <c r="A570" s="90"/>
      <c r="B570" s="520"/>
      <c r="C570" s="92"/>
      <c r="D570" s="93"/>
      <c r="E570" s="1244"/>
      <c r="F570" s="1244"/>
      <c r="J570" s="89"/>
      <c r="K570" s="89"/>
      <c r="L570" s="89"/>
      <c r="M570" s="89"/>
    </row>
    <row r="571" spans="1:13" s="88" customFormat="1">
      <c r="A571" s="90"/>
      <c r="B571" s="520"/>
      <c r="C571" s="92"/>
      <c r="D571" s="93"/>
      <c r="E571" s="1244"/>
      <c r="F571" s="1244"/>
      <c r="J571" s="89"/>
      <c r="K571" s="89"/>
      <c r="L571" s="89"/>
      <c r="M571" s="89"/>
    </row>
    <row r="572" spans="1:13" s="88" customFormat="1">
      <c r="A572" s="90"/>
      <c r="B572" s="520"/>
      <c r="C572" s="92"/>
      <c r="D572" s="93"/>
      <c r="E572" s="1244"/>
      <c r="F572" s="1244"/>
      <c r="J572" s="89"/>
      <c r="K572" s="89"/>
      <c r="L572" s="89"/>
      <c r="M572" s="89"/>
    </row>
    <row r="573" spans="1:13" s="88" customFormat="1">
      <c r="A573" s="90"/>
      <c r="B573" s="520"/>
      <c r="C573" s="92"/>
      <c r="D573" s="93"/>
      <c r="E573" s="1244"/>
      <c r="F573" s="1244"/>
      <c r="J573" s="89"/>
      <c r="K573" s="89"/>
      <c r="L573" s="89"/>
      <c r="M573" s="89"/>
    </row>
    <row r="574" spans="1:13" s="88" customFormat="1">
      <c r="A574" s="90"/>
      <c r="B574" s="520"/>
      <c r="C574" s="92"/>
      <c r="D574" s="93"/>
      <c r="E574" s="1244"/>
      <c r="F574" s="1244"/>
      <c r="J574" s="89"/>
      <c r="K574" s="89"/>
      <c r="L574" s="89"/>
      <c r="M574" s="89"/>
    </row>
    <row r="575" spans="1:13" s="88" customFormat="1">
      <c r="A575" s="90"/>
      <c r="B575" s="520"/>
      <c r="C575" s="92"/>
      <c r="D575" s="93"/>
      <c r="E575" s="1244"/>
      <c r="F575" s="1244"/>
      <c r="J575" s="89"/>
      <c r="K575" s="89"/>
      <c r="L575" s="89"/>
      <c r="M575" s="89"/>
    </row>
    <row r="576" spans="1:13" s="88" customFormat="1">
      <c r="A576" s="90"/>
      <c r="B576" s="520"/>
      <c r="C576" s="92"/>
      <c r="D576" s="93"/>
      <c r="E576" s="1244"/>
      <c r="F576" s="1244"/>
      <c r="J576" s="89"/>
      <c r="K576" s="89"/>
      <c r="L576" s="89"/>
      <c r="M576" s="89"/>
    </row>
    <row r="577" spans="1:13" s="88" customFormat="1">
      <c r="A577" s="90"/>
      <c r="B577" s="520"/>
      <c r="C577" s="92"/>
      <c r="D577" s="93"/>
      <c r="E577" s="1244"/>
      <c r="F577" s="1244"/>
      <c r="J577" s="89"/>
      <c r="K577" s="89"/>
      <c r="L577" s="89"/>
      <c r="M577" s="89"/>
    </row>
    <row r="578" spans="1:13" s="88" customFormat="1">
      <c r="A578" s="90"/>
      <c r="B578" s="520"/>
      <c r="C578" s="92"/>
      <c r="D578" s="93"/>
      <c r="E578" s="1244"/>
      <c r="F578" s="1244"/>
      <c r="J578" s="89"/>
      <c r="K578" s="89"/>
      <c r="L578" s="89"/>
      <c r="M578" s="89"/>
    </row>
    <row r="579" spans="1:13" s="88" customFormat="1">
      <c r="A579" s="90"/>
      <c r="B579" s="520"/>
      <c r="C579" s="92"/>
      <c r="D579" s="93"/>
      <c r="E579" s="1244"/>
      <c r="F579" s="1244"/>
      <c r="J579" s="89"/>
      <c r="K579" s="89"/>
      <c r="L579" s="89"/>
      <c r="M579" s="89"/>
    </row>
    <row r="580" spans="1:13" s="88" customFormat="1">
      <c r="A580" s="90"/>
      <c r="B580" s="520"/>
      <c r="C580" s="92"/>
      <c r="D580" s="93"/>
      <c r="E580" s="1244"/>
      <c r="F580" s="1244"/>
      <c r="J580" s="89"/>
      <c r="K580" s="89"/>
      <c r="L580" s="89"/>
      <c r="M580" s="89"/>
    </row>
    <row r="581" spans="1:13" s="88" customFormat="1">
      <c r="A581" s="90"/>
      <c r="B581" s="520"/>
      <c r="C581" s="92"/>
      <c r="D581" s="93"/>
      <c r="E581" s="1244"/>
      <c r="F581" s="1244"/>
      <c r="J581" s="89"/>
      <c r="K581" s="89"/>
      <c r="L581" s="89"/>
      <c r="M581" s="89"/>
    </row>
    <row r="582" spans="1:13" s="88" customFormat="1">
      <c r="A582" s="90"/>
      <c r="B582" s="520"/>
      <c r="C582" s="92"/>
      <c r="D582" s="93"/>
      <c r="E582" s="1244"/>
      <c r="F582" s="1244"/>
      <c r="J582" s="89"/>
      <c r="K582" s="89"/>
      <c r="L582" s="89"/>
      <c r="M582" s="89"/>
    </row>
    <row r="583" spans="1:13" s="88" customFormat="1">
      <c r="A583" s="90"/>
      <c r="B583" s="520"/>
      <c r="C583" s="92"/>
      <c r="D583" s="93"/>
      <c r="E583" s="1244"/>
      <c r="F583" s="1244"/>
      <c r="J583" s="89"/>
      <c r="K583" s="89"/>
      <c r="L583" s="89"/>
      <c r="M583" s="89"/>
    </row>
    <row r="584" spans="1:13" s="88" customFormat="1">
      <c r="A584" s="90"/>
      <c r="B584" s="520"/>
      <c r="C584" s="92"/>
      <c r="D584" s="93"/>
      <c r="E584" s="1244"/>
      <c r="F584" s="1244"/>
      <c r="J584" s="89"/>
      <c r="K584" s="89"/>
      <c r="L584" s="89"/>
      <c r="M584" s="89"/>
    </row>
    <row r="585" spans="1:13" s="88" customFormat="1">
      <c r="A585" s="90"/>
      <c r="B585" s="520"/>
      <c r="C585" s="92"/>
      <c r="D585" s="93"/>
      <c r="E585" s="1244"/>
      <c r="F585" s="1244"/>
      <c r="J585" s="89"/>
      <c r="K585" s="89"/>
      <c r="L585" s="89"/>
      <c r="M585" s="89"/>
    </row>
    <row r="586" spans="1:13" s="88" customFormat="1">
      <c r="A586" s="90"/>
      <c r="B586" s="520"/>
      <c r="C586" s="92"/>
      <c r="D586" s="93"/>
      <c r="E586" s="1244"/>
      <c r="F586" s="1244"/>
      <c r="J586" s="89"/>
      <c r="K586" s="89"/>
      <c r="L586" s="89"/>
      <c r="M586" s="89"/>
    </row>
    <row r="587" spans="1:13" s="88" customFormat="1">
      <c r="A587" s="90"/>
      <c r="B587" s="520"/>
      <c r="C587" s="92"/>
      <c r="D587" s="93"/>
      <c r="E587" s="1244"/>
      <c r="F587" s="1244"/>
      <c r="J587" s="89"/>
      <c r="K587" s="89"/>
      <c r="L587" s="89"/>
      <c r="M587" s="89"/>
    </row>
    <row r="588" spans="1:13" s="88" customFormat="1">
      <c r="A588" s="90"/>
      <c r="B588" s="520"/>
      <c r="C588" s="92"/>
      <c r="D588" s="93"/>
      <c r="E588" s="1244"/>
      <c r="F588" s="1244"/>
      <c r="J588" s="89"/>
      <c r="K588" s="89"/>
      <c r="L588" s="89"/>
      <c r="M588" s="89"/>
    </row>
    <row r="589" spans="1:13" s="88" customFormat="1">
      <c r="A589" s="90"/>
      <c r="B589" s="520"/>
      <c r="C589" s="92"/>
      <c r="D589" s="93"/>
      <c r="E589" s="1244"/>
      <c r="F589" s="1244"/>
      <c r="J589" s="89"/>
      <c r="K589" s="89"/>
      <c r="L589" s="89"/>
      <c r="M589" s="89"/>
    </row>
    <row r="590" spans="1:13" s="88" customFormat="1">
      <c r="A590" s="90"/>
      <c r="B590" s="520"/>
      <c r="C590" s="92"/>
      <c r="D590" s="93"/>
      <c r="E590" s="1244"/>
      <c r="F590" s="1244"/>
      <c r="J590" s="89"/>
      <c r="K590" s="89"/>
      <c r="L590" s="89"/>
      <c r="M590" s="89"/>
    </row>
    <row r="591" spans="1:13" s="88" customFormat="1">
      <c r="A591" s="90"/>
      <c r="B591" s="520"/>
      <c r="C591" s="92"/>
      <c r="D591" s="93"/>
      <c r="E591" s="1244"/>
      <c r="F591" s="1244"/>
      <c r="J591" s="89"/>
      <c r="K591" s="89"/>
      <c r="L591" s="89"/>
      <c r="M591" s="89"/>
    </row>
    <row r="592" spans="1:13" s="88" customFormat="1">
      <c r="A592" s="90"/>
      <c r="B592" s="520"/>
      <c r="C592" s="92"/>
      <c r="D592" s="93"/>
      <c r="E592" s="1244"/>
      <c r="F592" s="1244"/>
      <c r="J592" s="89"/>
      <c r="K592" s="89"/>
      <c r="L592" s="89"/>
      <c r="M592" s="89"/>
    </row>
    <row r="593" spans="1:13" s="88" customFormat="1">
      <c r="A593" s="90"/>
      <c r="B593" s="520"/>
      <c r="C593" s="92"/>
      <c r="D593" s="93"/>
      <c r="E593" s="1244"/>
      <c r="F593" s="1244"/>
      <c r="J593" s="89"/>
      <c r="K593" s="89"/>
      <c r="L593" s="89"/>
      <c r="M593" s="89"/>
    </row>
    <row r="594" spans="1:13" s="88" customFormat="1">
      <c r="A594" s="90"/>
      <c r="B594" s="520"/>
      <c r="C594" s="92"/>
      <c r="D594" s="93"/>
      <c r="E594" s="1244"/>
      <c r="F594" s="1244"/>
      <c r="J594" s="89"/>
      <c r="K594" s="89"/>
      <c r="L594" s="89"/>
      <c r="M594" s="89"/>
    </row>
    <row r="595" spans="1:13" s="88" customFormat="1">
      <c r="A595" s="90"/>
      <c r="B595" s="520"/>
      <c r="C595" s="92"/>
      <c r="D595" s="93"/>
      <c r="E595" s="1244"/>
      <c r="F595" s="1244"/>
      <c r="J595" s="89"/>
      <c r="K595" s="89"/>
      <c r="L595" s="89"/>
      <c r="M595" s="89"/>
    </row>
    <row r="596" spans="1:13" s="88" customFormat="1">
      <c r="A596" s="90"/>
      <c r="B596" s="520"/>
      <c r="C596" s="92"/>
      <c r="D596" s="93"/>
      <c r="E596" s="1244"/>
      <c r="F596" s="1244"/>
      <c r="J596" s="89"/>
      <c r="K596" s="89"/>
      <c r="L596" s="89"/>
      <c r="M596" s="89"/>
    </row>
    <row r="597" spans="1:13" s="88" customFormat="1">
      <c r="A597" s="90"/>
      <c r="B597" s="520"/>
      <c r="C597" s="92"/>
      <c r="D597" s="93"/>
      <c r="E597" s="1244"/>
      <c r="F597" s="1244"/>
      <c r="J597" s="89"/>
      <c r="K597" s="89"/>
      <c r="L597" s="89"/>
      <c r="M597" s="89"/>
    </row>
    <row r="598" spans="1:13" s="88" customFormat="1">
      <c r="A598" s="90"/>
      <c r="B598" s="520"/>
      <c r="C598" s="92"/>
      <c r="D598" s="93"/>
      <c r="E598" s="1244"/>
      <c r="F598" s="1244"/>
      <c r="J598" s="89"/>
      <c r="K598" s="89"/>
      <c r="L598" s="89"/>
      <c r="M598" s="89"/>
    </row>
    <row r="599" spans="1:13" s="88" customFormat="1">
      <c r="A599" s="90"/>
      <c r="B599" s="520"/>
      <c r="C599" s="92"/>
      <c r="D599" s="93"/>
      <c r="E599" s="1244"/>
      <c r="F599" s="1244"/>
      <c r="J599" s="89"/>
      <c r="K599" s="89"/>
      <c r="L599" s="89"/>
      <c r="M599" s="89"/>
    </row>
    <row r="600" spans="1:13" s="88" customFormat="1">
      <c r="A600" s="90"/>
      <c r="B600" s="520"/>
      <c r="C600" s="92"/>
      <c r="D600" s="93"/>
      <c r="E600" s="1244"/>
      <c r="F600" s="1244"/>
      <c r="J600" s="89"/>
      <c r="K600" s="89"/>
      <c r="L600" s="89"/>
      <c r="M600" s="89"/>
    </row>
    <row r="601" spans="1:13" s="88" customFormat="1">
      <c r="A601" s="90"/>
      <c r="B601" s="520"/>
      <c r="C601" s="92"/>
      <c r="D601" s="93"/>
      <c r="E601" s="1244"/>
      <c r="F601" s="1244"/>
      <c r="J601" s="89"/>
      <c r="K601" s="89"/>
      <c r="L601" s="89"/>
      <c r="M601" s="89"/>
    </row>
    <row r="602" spans="1:13" s="88" customFormat="1">
      <c r="A602" s="90"/>
      <c r="B602" s="520"/>
      <c r="C602" s="92"/>
      <c r="D602" s="93"/>
      <c r="E602" s="1244"/>
      <c r="F602" s="1244"/>
      <c r="J602" s="89"/>
      <c r="K602" s="89"/>
      <c r="L602" s="89"/>
      <c r="M602" s="89"/>
    </row>
    <row r="603" spans="1:13" s="88" customFormat="1">
      <c r="A603" s="90"/>
      <c r="B603" s="520"/>
      <c r="C603" s="92"/>
      <c r="D603" s="93"/>
      <c r="E603" s="1244"/>
      <c r="F603" s="1244"/>
      <c r="J603" s="89"/>
      <c r="K603" s="89"/>
      <c r="L603" s="89"/>
      <c r="M603" s="89"/>
    </row>
    <row r="604" spans="1:13" s="88" customFormat="1">
      <c r="A604" s="90"/>
      <c r="B604" s="520"/>
      <c r="C604" s="92"/>
      <c r="D604" s="93"/>
      <c r="E604" s="1244"/>
      <c r="F604" s="1244"/>
      <c r="J604" s="89"/>
      <c r="K604" s="89"/>
      <c r="L604" s="89"/>
      <c r="M604" s="89"/>
    </row>
    <row r="605" spans="1:13" s="88" customFormat="1">
      <c r="A605" s="90"/>
      <c r="B605" s="520"/>
      <c r="C605" s="92"/>
      <c r="D605" s="93"/>
      <c r="E605" s="1244"/>
      <c r="F605" s="1244"/>
      <c r="J605" s="89"/>
      <c r="K605" s="89"/>
      <c r="L605" s="89"/>
      <c r="M605" s="89"/>
    </row>
    <row r="606" spans="1:13" s="88" customFormat="1">
      <c r="A606" s="90"/>
      <c r="B606" s="520"/>
      <c r="C606" s="92"/>
      <c r="D606" s="93"/>
      <c r="E606" s="1244"/>
      <c r="F606" s="1244"/>
      <c r="J606" s="89"/>
      <c r="K606" s="89"/>
      <c r="L606" s="89"/>
      <c r="M606" s="89"/>
    </row>
    <row r="607" spans="1:13" s="88" customFormat="1">
      <c r="A607" s="90"/>
      <c r="B607" s="520"/>
      <c r="C607" s="92"/>
      <c r="D607" s="93"/>
      <c r="E607" s="1244"/>
      <c r="F607" s="1244"/>
      <c r="J607" s="89"/>
      <c r="K607" s="89"/>
      <c r="L607" s="89"/>
      <c r="M607" s="89"/>
    </row>
    <row r="608" spans="1:13" s="88" customFormat="1">
      <c r="A608" s="90"/>
      <c r="B608" s="520"/>
      <c r="C608" s="92"/>
      <c r="D608" s="93"/>
      <c r="E608" s="1244"/>
      <c r="F608" s="1244"/>
      <c r="J608" s="89"/>
      <c r="K608" s="89"/>
      <c r="L608" s="89"/>
      <c r="M608" s="89"/>
    </row>
    <row r="609" spans="1:13" s="88" customFormat="1">
      <c r="A609" s="90"/>
      <c r="B609" s="520"/>
      <c r="C609" s="92"/>
      <c r="D609" s="93"/>
      <c r="E609" s="1244"/>
      <c r="F609" s="1244"/>
      <c r="J609" s="89"/>
      <c r="K609" s="89"/>
      <c r="L609" s="89"/>
      <c r="M609" s="89"/>
    </row>
    <row r="610" spans="1:13" s="88" customFormat="1">
      <c r="A610" s="90"/>
      <c r="B610" s="520"/>
      <c r="C610" s="92"/>
      <c r="D610" s="93"/>
      <c r="E610" s="1244"/>
      <c r="F610" s="1244"/>
      <c r="J610" s="89"/>
      <c r="K610" s="89"/>
      <c r="L610" s="89"/>
      <c r="M610" s="89"/>
    </row>
    <row r="611" spans="1:13" s="88" customFormat="1">
      <c r="A611" s="90"/>
      <c r="B611" s="520"/>
      <c r="C611" s="92"/>
      <c r="D611" s="93"/>
      <c r="E611" s="1244"/>
      <c r="F611" s="1244"/>
      <c r="J611" s="89"/>
      <c r="K611" s="89"/>
      <c r="L611" s="89"/>
      <c r="M611" s="89"/>
    </row>
    <row r="612" spans="1:13" s="88" customFormat="1">
      <c r="A612" s="90"/>
      <c r="B612" s="520"/>
      <c r="C612" s="92"/>
      <c r="D612" s="93"/>
      <c r="E612" s="1244"/>
      <c r="F612" s="1244"/>
      <c r="J612" s="89"/>
      <c r="K612" s="89"/>
      <c r="L612" s="89"/>
      <c r="M612" s="89"/>
    </row>
    <row r="613" spans="1:13" s="88" customFormat="1">
      <c r="A613" s="90"/>
      <c r="B613" s="520"/>
      <c r="C613" s="92"/>
      <c r="D613" s="93"/>
      <c r="E613" s="1244"/>
      <c r="F613" s="1244"/>
      <c r="J613" s="89"/>
      <c r="K613" s="89"/>
      <c r="L613" s="89"/>
      <c r="M613" s="89"/>
    </row>
    <row r="614" spans="1:13" s="88" customFormat="1">
      <c r="A614" s="90"/>
      <c r="B614" s="520"/>
      <c r="C614" s="92"/>
      <c r="D614" s="93"/>
      <c r="E614" s="1244"/>
      <c r="F614" s="1244"/>
      <c r="J614" s="89"/>
      <c r="K614" s="89"/>
      <c r="L614" s="89"/>
      <c r="M614" s="89"/>
    </row>
    <row r="615" spans="1:13" s="88" customFormat="1">
      <c r="A615" s="90"/>
      <c r="B615" s="520"/>
      <c r="C615" s="92"/>
      <c r="D615" s="93"/>
      <c r="E615" s="1244"/>
      <c r="F615" s="1244"/>
      <c r="J615" s="89"/>
      <c r="K615" s="89"/>
      <c r="L615" s="89"/>
      <c r="M615" s="89"/>
    </row>
    <row r="616" spans="1:13" s="88" customFormat="1">
      <c r="A616" s="90"/>
      <c r="B616" s="520"/>
      <c r="C616" s="92"/>
      <c r="D616" s="93"/>
      <c r="E616" s="1244"/>
      <c r="F616" s="1244"/>
      <c r="J616" s="89"/>
      <c r="K616" s="89"/>
      <c r="L616" s="89"/>
      <c r="M616" s="89"/>
    </row>
    <row r="617" spans="1:13" s="88" customFormat="1">
      <c r="A617" s="90"/>
      <c r="B617" s="520"/>
      <c r="C617" s="92"/>
      <c r="D617" s="93"/>
      <c r="E617" s="1244"/>
      <c r="F617" s="1244"/>
      <c r="J617" s="89"/>
      <c r="K617" s="89"/>
      <c r="L617" s="89"/>
      <c r="M617" s="89"/>
    </row>
    <row r="618" spans="1:13" s="88" customFormat="1">
      <c r="A618" s="90"/>
      <c r="B618" s="520"/>
      <c r="C618" s="92"/>
      <c r="D618" s="93"/>
      <c r="E618" s="1244"/>
      <c r="F618" s="1244"/>
      <c r="J618" s="89"/>
      <c r="K618" s="89"/>
      <c r="L618" s="89"/>
      <c r="M618" s="89"/>
    </row>
    <row r="619" spans="1:13" s="88" customFormat="1">
      <c r="A619" s="90"/>
      <c r="B619" s="520"/>
      <c r="C619" s="92"/>
      <c r="D619" s="93"/>
      <c r="E619" s="1244"/>
      <c r="F619" s="1244"/>
      <c r="J619" s="89"/>
      <c r="K619" s="89"/>
      <c r="L619" s="89"/>
      <c r="M619" s="89"/>
    </row>
    <row r="620" spans="1:13" s="88" customFormat="1">
      <c r="A620" s="90"/>
      <c r="B620" s="520"/>
      <c r="C620" s="92"/>
      <c r="D620" s="93"/>
      <c r="E620" s="1244"/>
      <c r="F620" s="1244"/>
      <c r="J620" s="89"/>
      <c r="K620" s="89"/>
      <c r="L620" s="89"/>
      <c r="M620" s="89"/>
    </row>
    <row r="621" spans="1:13" s="88" customFormat="1">
      <c r="A621" s="90"/>
      <c r="B621" s="520"/>
      <c r="C621" s="92"/>
      <c r="D621" s="93"/>
      <c r="E621" s="1244"/>
      <c r="F621" s="1244"/>
      <c r="J621" s="89"/>
      <c r="K621" s="89"/>
      <c r="L621" s="89"/>
      <c r="M621" s="89"/>
    </row>
    <row r="622" spans="1:13" s="88" customFormat="1">
      <c r="A622" s="90"/>
      <c r="B622" s="520"/>
      <c r="C622" s="92"/>
      <c r="D622" s="93"/>
      <c r="E622" s="1244"/>
      <c r="F622" s="1244"/>
      <c r="J622" s="89"/>
      <c r="K622" s="89"/>
      <c r="L622" s="89"/>
      <c r="M622" s="89"/>
    </row>
    <row r="623" spans="1:13" s="88" customFormat="1">
      <c r="A623" s="90"/>
      <c r="B623" s="520"/>
      <c r="C623" s="92"/>
      <c r="D623" s="93"/>
      <c r="E623" s="1244"/>
      <c r="F623" s="1244"/>
      <c r="J623" s="89"/>
      <c r="K623" s="89"/>
      <c r="L623" s="89"/>
      <c r="M623" s="89"/>
    </row>
    <row r="624" spans="1:13" s="88" customFormat="1">
      <c r="A624" s="90"/>
      <c r="B624" s="520"/>
      <c r="C624" s="92"/>
      <c r="D624" s="93"/>
      <c r="E624" s="1244"/>
      <c r="F624" s="1244"/>
      <c r="J624" s="89"/>
      <c r="K624" s="89"/>
      <c r="L624" s="89"/>
      <c r="M624" s="89"/>
    </row>
    <row r="625" spans="1:13" s="88" customFormat="1">
      <c r="A625" s="90"/>
      <c r="B625" s="520"/>
      <c r="C625" s="92"/>
      <c r="D625" s="93"/>
      <c r="E625" s="1244"/>
      <c r="F625" s="1244"/>
      <c r="J625" s="89"/>
      <c r="K625" s="89"/>
      <c r="L625" s="89"/>
      <c r="M625" s="89"/>
    </row>
    <row r="626" spans="1:13" s="88" customFormat="1">
      <c r="A626" s="90"/>
      <c r="B626" s="520"/>
      <c r="C626" s="92"/>
      <c r="D626" s="93"/>
      <c r="E626" s="1244"/>
      <c r="F626" s="1244"/>
      <c r="J626" s="89"/>
      <c r="K626" s="89"/>
      <c r="L626" s="89"/>
      <c r="M626" s="89"/>
    </row>
    <row r="627" spans="1:13" s="88" customFormat="1">
      <c r="A627" s="90"/>
      <c r="B627" s="520"/>
      <c r="C627" s="92"/>
      <c r="D627" s="93"/>
      <c r="E627" s="1244"/>
      <c r="F627" s="1244"/>
      <c r="J627" s="89"/>
      <c r="K627" s="89"/>
      <c r="L627" s="89"/>
      <c r="M627" s="89"/>
    </row>
    <row r="628" spans="1:13" s="88" customFormat="1">
      <c r="A628" s="90"/>
      <c r="B628" s="520"/>
      <c r="C628" s="92"/>
      <c r="D628" s="93"/>
      <c r="E628" s="1244"/>
      <c r="F628" s="1244"/>
      <c r="J628" s="89"/>
      <c r="K628" s="89"/>
      <c r="L628" s="89"/>
      <c r="M628" s="89"/>
    </row>
    <row r="629" spans="1:13" s="88" customFormat="1">
      <c r="A629" s="90"/>
      <c r="B629" s="520"/>
      <c r="C629" s="92"/>
      <c r="D629" s="93"/>
      <c r="E629" s="1244"/>
      <c r="F629" s="1244"/>
      <c r="J629" s="89"/>
      <c r="K629" s="89"/>
      <c r="L629" s="89"/>
      <c r="M629" s="89"/>
    </row>
    <row r="630" spans="1:13" s="88" customFormat="1">
      <c r="A630" s="90"/>
      <c r="B630" s="520"/>
      <c r="C630" s="92"/>
      <c r="D630" s="93"/>
      <c r="E630" s="1244"/>
      <c r="F630" s="1244"/>
      <c r="J630" s="89"/>
      <c r="K630" s="89"/>
      <c r="L630" s="89"/>
      <c r="M630" s="89"/>
    </row>
    <row r="631" spans="1:13" s="88" customFormat="1">
      <c r="A631" s="90"/>
      <c r="B631" s="520"/>
      <c r="C631" s="92"/>
      <c r="D631" s="93"/>
      <c r="E631" s="1244"/>
      <c r="F631" s="1244"/>
      <c r="J631" s="89"/>
      <c r="K631" s="89"/>
      <c r="L631" s="89"/>
      <c r="M631" s="89"/>
    </row>
    <row r="632" spans="1:13" s="88" customFormat="1">
      <c r="A632" s="90"/>
      <c r="B632" s="520"/>
      <c r="C632" s="92"/>
      <c r="D632" s="93"/>
      <c r="E632" s="1244"/>
      <c r="F632" s="1244"/>
      <c r="J632" s="89"/>
      <c r="K632" s="89"/>
      <c r="L632" s="89"/>
      <c r="M632" s="89"/>
    </row>
    <row r="633" spans="1:13" s="88" customFormat="1">
      <c r="A633" s="90"/>
      <c r="B633" s="520"/>
      <c r="C633" s="92"/>
      <c r="D633" s="93"/>
      <c r="E633" s="1244"/>
      <c r="F633" s="1244"/>
      <c r="J633" s="89"/>
      <c r="K633" s="89"/>
      <c r="L633" s="89"/>
      <c r="M633" s="89"/>
    </row>
    <row r="634" spans="1:13" s="88" customFormat="1">
      <c r="A634" s="90"/>
      <c r="B634" s="520"/>
      <c r="C634" s="92"/>
      <c r="D634" s="93"/>
      <c r="E634" s="1244"/>
      <c r="F634" s="1244"/>
      <c r="J634" s="89"/>
      <c r="K634" s="89"/>
      <c r="L634" s="89"/>
      <c r="M634" s="89"/>
    </row>
    <row r="635" spans="1:13" s="88" customFormat="1">
      <c r="A635" s="90"/>
      <c r="B635" s="520"/>
      <c r="C635" s="92"/>
      <c r="D635" s="93"/>
      <c r="E635" s="1244"/>
      <c r="F635" s="1244"/>
      <c r="J635" s="89"/>
      <c r="K635" s="89"/>
      <c r="L635" s="89"/>
      <c r="M635" s="89"/>
    </row>
    <row r="636" spans="1:13" s="88" customFormat="1">
      <c r="A636" s="90"/>
      <c r="B636" s="520"/>
      <c r="C636" s="92"/>
      <c r="D636" s="93"/>
      <c r="E636" s="1244"/>
      <c r="F636" s="1244"/>
      <c r="J636" s="89"/>
      <c r="K636" s="89"/>
      <c r="L636" s="89"/>
      <c r="M636" s="89"/>
    </row>
    <row r="637" spans="1:13" s="88" customFormat="1">
      <c r="A637" s="90"/>
      <c r="B637" s="520"/>
      <c r="C637" s="92"/>
      <c r="D637" s="93"/>
      <c r="E637" s="1244"/>
      <c r="F637" s="1244"/>
      <c r="J637" s="89"/>
      <c r="K637" s="89"/>
      <c r="L637" s="89"/>
      <c r="M637" s="89"/>
    </row>
    <row r="638" spans="1:13" s="88" customFormat="1">
      <c r="A638" s="90"/>
      <c r="B638" s="520"/>
      <c r="C638" s="92"/>
      <c r="D638" s="93"/>
      <c r="E638" s="1244"/>
      <c r="F638" s="1244"/>
      <c r="J638" s="89"/>
      <c r="K638" s="89"/>
      <c r="L638" s="89"/>
      <c r="M638" s="89"/>
    </row>
    <row r="639" spans="1:13" s="88" customFormat="1">
      <c r="A639" s="90"/>
      <c r="B639" s="520"/>
      <c r="C639" s="92"/>
      <c r="D639" s="93"/>
      <c r="E639" s="1244"/>
      <c r="F639" s="1244"/>
      <c r="J639" s="89"/>
      <c r="K639" s="89"/>
      <c r="L639" s="89"/>
      <c r="M639" s="89"/>
    </row>
    <row r="640" spans="1:13" s="88" customFormat="1">
      <c r="A640" s="90"/>
      <c r="B640" s="520"/>
      <c r="C640" s="92"/>
      <c r="D640" s="93"/>
      <c r="E640" s="1244"/>
      <c r="F640" s="1244"/>
      <c r="J640" s="89"/>
      <c r="K640" s="89"/>
      <c r="L640" s="89"/>
      <c r="M640" s="89"/>
    </row>
    <row r="641" spans="1:13" s="88" customFormat="1">
      <c r="A641" s="90"/>
      <c r="B641" s="520"/>
      <c r="C641" s="92"/>
      <c r="D641" s="93"/>
      <c r="E641" s="1244"/>
      <c r="F641" s="1244"/>
      <c r="J641" s="89"/>
      <c r="K641" s="89"/>
      <c r="L641" s="89"/>
      <c r="M641" s="89"/>
    </row>
    <row r="642" spans="1:13" s="88" customFormat="1">
      <c r="A642" s="90"/>
      <c r="B642" s="520"/>
      <c r="C642" s="92"/>
      <c r="D642" s="93"/>
      <c r="E642" s="1244"/>
      <c r="F642" s="1244"/>
      <c r="J642" s="89"/>
      <c r="K642" s="89"/>
      <c r="L642" s="89"/>
      <c r="M642" s="89"/>
    </row>
    <row r="643" spans="1:13" s="88" customFormat="1">
      <c r="A643" s="90"/>
      <c r="B643" s="520"/>
      <c r="C643" s="92"/>
      <c r="D643" s="93"/>
      <c r="E643" s="1244"/>
      <c r="F643" s="1244"/>
      <c r="J643" s="89"/>
      <c r="K643" s="89"/>
      <c r="L643" s="89"/>
      <c r="M643" s="89"/>
    </row>
    <row r="644" spans="1:13" s="88" customFormat="1">
      <c r="A644" s="90"/>
      <c r="B644" s="520"/>
      <c r="C644" s="92"/>
      <c r="D644" s="93"/>
      <c r="E644" s="1244"/>
      <c r="F644" s="1244"/>
      <c r="J644" s="89"/>
      <c r="K644" s="89"/>
      <c r="L644" s="89"/>
      <c r="M644" s="89"/>
    </row>
    <row r="645" spans="1:13" s="88" customFormat="1">
      <c r="A645" s="90"/>
      <c r="B645" s="520"/>
      <c r="C645" s="92"/>
      <c r="D645" s="93"/>
      <c r="E645" s="1244"/>
      <c r="F645" s="1244"/>
      <c r="J645" s="89"/>
      <c r="K645" s="89"/>
      <c r="L645" s="89"/>
      <c r="M645" s="89"/>
    </row>
    <row r="646" spans="1:13" s="88" customFormat="1">
      <c r="A646" s="90"/>
      <c r="B646" s="520"/>
      <c r="C646" s="92"/>
      <c r="D646" s="93"/>
      <c r="E646" s="1244"/>
      <c r="F646" s="1244"/>
      <c r="J646" s="89"/>
      <c r="K646" s="89"/>
      <c r="L646" s="89"/>
      <c r="M646" s="89"/>
    </row>
    <row r="647" spans="1:13" s="88" customFormat="1">
      <c r="A647" s="90"/>
      <c r="B647" s="520"/>
      <c r="C647" s="92"/>
      <c r="D647" s="93"/>
      <c r="E647" s="1244"/>
      <c r="F647" s="1244"/>
      <c r="J647" s="89"/>
      <c r="K647" s="89"/>
      <c r="L647" s="89"/>
      <c r="M647" s="89"/>
    </row>
    <row r="648" spans="1:13" s="88" customFormat="1">
      <c r="A648" s="90"/>
      <c r="B648" s="520"/>
      <c r="C648" s="92"/>
      <c r="D648" s="93"/>
      <c r="E648" s="1244"/>
      <c r="F648" s="1244"/>
      <c r="J648" s="89"/>
      <c r="K648" s="89"/>
      <c r="L648" s="89"/>
      <c r="M648" s="89"/>
    </row>
    <row r="649" spans="1:13" s="88" customFormat="1">
      <c r="A649" s="90"/>
      <c r="B649" s="520"/>
      <c r="C649" s="92"/>
      <c r="D649" s="93"/>
      <c r="E649" s="1244"/>
      <c r="F649" s="1244"/>
      <c r="J649" s="89"/>
      <c r="K649" s="89"/>
      <c r="L649" s="89"/>
      <c r="M649" s="89"/>
    </row>
    <row r="650" spans="1:13" s="88" customFormat="1">
      <c r="A650" s="90"/>
      <c r="B650" s="520"/>
      <c r="C650" s="92"/>
      <c r="D650" s="93"/>
      <c r="E650" s="1244"/>
      <c r="F650" s="1244"/>
      <c r="J650" s="89"/>
      <c r="K650" s="89"/>
      <c r="L650" s="89"/>
      <c r="M650" s="89"/>
    </row>
    <row r="651" spans="1:13" s="88" customFormat="1">
      <c r="A651" s="90"/>
      <c r="B651" s="520"/>
      <c r="C651" s="92"/>
      <c r="D651" s="93"/>
      <c r="E651" s="1244"/>
      <c r="F651" s="1244"/>
      <c r="J651" s="89"/>
      <c r="K651" s="89"/>
      <c r="L651" s="89"/>
      <c r="M651" s="89"/>
    </row>
    <row r="652" spans="1:13" s="88" customFormat="1">
      <c r="A652" s="90"/>
      <c r="B652" s="520"/>
      <c r="C652" s="92"/>
      <c r="D652" s="93"/>
      <c r="E652" s="1244"/>
      <c r="F652" s="1244"/>
      <c r="J652" s="89"/>
      <c r="K652" s="89"/>
      <c r="L652" s="89"/>
      <c r="M652" s="89"/>
    </row>
    <row r="653" spans="1:13" s="88" customFormat="1">
      <c r="A653" s="90"/>
      <c r="B653" s="520"/>
      <c r="C653" s="92"/>
      <c r="D653" s="93"/>
      <c r="E653" s="1244"/>
      <c r="F653" s="1244"/>
      <c r="J653" s="89"/>
      <c r="K653" s="89"/>
      <c r="L653" s="89"/>
      <c r="M653" s="89"/>
    </row>
    <row r="654" spans="1:13" s="88" customFormat="1">
      <c r="A654" s="90"/>
      <c r="B654" s="520"/>
      <c r="C654" s="92"/>
      <c r="D654" s="93"/>
      <c r="E654" s="1244"/>
      <c r="F654" s="1244"/>
      <c r="J654" s="89"/>
      <c r="K654" s="89"/>
      <c r="L654" s="89"/>
      <c r="M654" s="89"/>
    </row>
    <row r="655" spans="1:13" s="88" customFormat="1">
      <c r="A655" s="90"/>
      <c r="B655" s="520"/>
      <c r="C655" s="92"/>
      <c r="D655" s="93"/>
      <c r="E655" s="1244"/>
      <c r="F655" s="1244"/>
      <c r="J655" s="89"/>
      <c r="K655" s="89"/>
      <c r="L655" s="89"/>
      <c r="M655" s="89"/>
    </row>
    <row r="656" spans="1:13" s="88" customFormat="1">
      <c r="A656" s="90"/>
      <c r="B656" s="520"/>
      <c r="C656" s="92"/>
      <c r="D656" s="93"/>
      <c r="E656" s="1244"/>
      <c r="F656" s="1244"/>
      <c r="J656" s="89"/>
      <c r="K656" s="89"/>
      <c r="L656" s="89"/>
      <c r="M656" s="89"/>
    </row>
    <row r="657" spans="1:13" s="88" customFormat="1">
      <c r="A657" s="90"/>
      <c r="B657" s="520"/>
      <c r="C657" s="92"/>
      <c r="D657" s="93"/>
      <c r="E657" s="1244"/>
      <c r="F657" s="1244"/>
      <c r="J657" s="89"/>
      <c r="K657" s="89"/>
      <c r="L657" s="89"/>
      <c r="M657" s="89"/>
    </row>
    <row r="658" spans="1:13" s="88" customFormat="1">
      <c r="A658" s="90"/>
      <c r="B658" s="520"/>
      <c r="C658" s="92"/>
      <c r="D658" s="93"/>
      <c r="E658" s="1244"/>
      <c r="F658" s="1244"/>
      <c r="J658" s="89"/>
      <c r="K658" s="89"/>
      <c r="L658" s="89"/>
      <c r="M658" s="89"/>
    </row>
    <row r="659" spans="1:13" s="88" customFormat="1">
      <c r="A659" s="90"/>
      <c r="B659" s="520"/>
      <c r="C659" s="92"/>
      <c r="D659" s="93"/>
      <c r="E659" s="1244"/>
      <c r="F659" s="1244"/>
      <c r="J659" s="89"/>
      <c r="K659" s="89"/>
      <c r="L659" s="89"/>
      <c r="M659" s="89"/>
    </row>
    <row r="660" spans="1:13" s="88" customFormat="1">
      <c r="A660" s="90"/>
      <c r="B660" s="520"/>
      <c r="C660" s="92"/>
      <c r="D660" s="93"/>
      <c r="E660" s="1244"/>
      <c r="F660" s="1244"/>
      <c r="J660" s="89"/>
      <c r="K660" s="89"/>
      <c r="L660" s="89"/>
      <c r="M660" s="89"/>
    </row>
    <row r="661" spans="1:13" s="88" customFormat="1">
      <c r="A661" s="90"/>
      <c r="B661" s="520"/>
      <c r="C661" s="92"/>
      <c r="D661" s="93"/>
      <c r="E661" s="1244"/>
      <c r="F661" s="1244"/>
      <c r="J661" s="89"/>
      <c r="K661" s="89"/>
      <c r="L661" s="89"/>
      <c r="M661" s="89"/>
    </row>
    <row r="662" spans="1:13" s="88" customFormat="1">
      <c r="A662" s="90"/>
      <c r="B662" s="520"/>
      <c r="C662" s="92"/>
      <c r="D662" s="93"/>
      <c r="E662" s="1244"/>
      <c r="F662" s="1244"/>
      <c r="J662" s="89"/>
      <c r="K662" s="89"/>
      <c r="L662" s="89"/>
      <c r="M662" s="89"/>
    </row>
    <row r="663" spans="1:13" s="88" customFormat="1">
      <c r="A663" s="90"/>
      <c r="B663" s="520"/>
      <c r="C663" s="92"/>
      <c r="D663" s="93"/>
      <c r="E663" s="1244"/>
      <c r="F663" s="1244"/>
      <c r="J663" s="89"/>
      <c r="K663" s="89"/>
      <c r="L663" s="89"/>
      <c r="M663" s="89"/>
    </row>
    <row r="664" spans="1:13" s="88" customFormat="1">
      <c r="A664" s="90"/>
      <c r="B664" s="520"/>
      <c r="C664" s="92"/>
      <c r="D664" s="93"/>
      <c r="E664" s="1244"/>
      <c r="F664" s="1244"/>
      <c r="J664" s="89"/>
      <c r="K664" s="89"/>
      <c r="L664" s="89"/>
      <c r="M664" s="89"/>
    </row>
    <row r="665" spans="1:13" s="88" customFormat="1">
      <c r="A665" s="90"/>
      <c r="B665" s="520"/>
      <c r="C665" s="92"/>
      <c r="D665" s="93"/>
      <c r="E665" s="1244"/>
      <c r="F665" s="1244"/>
      <c r="J665" s="89"/>
      <c r="K665" s="89"/>
      <c r="L665" s="89"/>
      <c r="M665" s="89"/>
    </row>
    <row r="666" spans="1:13" s="88" customFormat="1">
      <c r="A666" s="90"/>
      <c r="B666" s="520"/>
      <c r="C666" s="92"/>
      <c r="D666" s="93"/>
      <c r="E666" s="1244"/>
      <c r="F666" s="1244"/>
      <c r="J666" s="89"/>
      <c r="K666" s="89"/>
      <c r="L666" s="89"/>
      <c r="M666" s="89"/>
    </row>
    <row r="667" spans="1:13" s="88" customFormat="1">
      <c r="A667" s="90"/>
      <c r="B667" s="520"/>
      <c r="C667" s="92"/>
      <c r="D667" s="93"/>
      <c r="E667" s="1244"/>
      <c r="F667" s="1244"/>
      <c r="J667" s="89"/>
      <c r="K667" s="89"/>
      <c r="L667" s="89"/>
      <c r="M667" s="89"/>
    </row>
    <row r="668" spans="1:13" s="88" customFormat="1">
      <c r="A668" s="90"/>
      <c r="B668" s="520"/>
      <c r="C668" s="92"/>
      <c r="D668" s="93"/>
      <c r="E668" s="1244"/>
      <c r="F668" s="1244"/>
      <c r="J668" s="89"/>
      <c r="K668" s="89"/>
      <c r="L668" s="89"/>
      <c r="M668" s="89"/>
    </row>
    <row r="669" spans="1:13" s="88" customFormat="1">
      <c r="A669" s="90"/>
      <c r="B669" s="520"/>
      <c r="C669" s="92"/>
      <c r="D669" s="93"/>
      <c r="E669" s="1244"/>
      <c r="F669" s="1244"/>
      <c r="J669" s="89"/>
      <c r="K669" s="89"/>
      <c r="L669" s="89"/>
      <c r="M669" s="89"/>
    </row>
    <row r="670" spans="1:13" s="88" customFormat="1">
      <c r="A670" s="90"/>
      <c r="B670" s="520"/>
      <c r="C670" s="92"/>
      <c r="D670" s="93"/>
      <c r="E670" s="1244"/>
      <c r="F670" s="1244"/>
      <c r="J670" s="89"/>
      <c r="K670" s="89"/>
      <c r="L670" s="89"/>
      <c r="M670" s="89"/>
    </row>
    <row r="671" spans="1:13" s="88" customFormat="1">
      <c r="A671" s="90"/>
      <c r="B671" s="520"/>
      <c r="C671" s="92"/>
      <c r="D671" s="93"/>
      <c r="E671" s="1244"/>
      <c r="F671" s="1244"/>
      <c r="J671" s="89"/>
      <c r="K671" s="89"/>
      <c r="L671" s="89"/>
      <c r="M671" s="89"/>
    </row>
    <row r="672" spans="1:13" s="88" customFormat="1">
      <c r="A672" s="90"/>
      <c r="B672" s="520"/>
      <c r="C672" s="92"/>
      <c r="D672" s="93"/>
      <c r="E672" s="1244"/>
      <c r="F672" s="1244"/>
      <c r="J672" s="89"/>
      <c r="K672" s="89"/>
      <c r="L672" s="89"/>
      <c r="M672" s="89"/>
    </row>
    <row r="673" spans="1:13" s="88" customFormat="1">
      <c r="A673" s="90"/>
      <c r="B673" s="520"/>
      <c r="C673" s="92"/>
      <c r="D673" s="93"/>
      <c r="E673" s="1244"/>
      <c r="F673" s="1244"/>
      <c r="J673" s="89"/>
      <c r="K673" s="89"/>
      <c r="L673" s="89"/>
      <c r="M673" s="89"/>
    </row>
    <row r="674" spans="1:13" s="88" customFormat="1">
      <c r="A674" s="90"/>
      <c r="B674" s="520"/>
      <c r="C674" s="92"/>
      <c r="D674" s="93"/>
      <c r="E674" s="1244"/>
      <c r="F674" s="1244"/>
      <c r="J674" s="89"/>
      <c r="K674" s="89"/>
      <c r="L674" s="89"/>
      <c r="M674" s="89"/>
    </row>
    <row r="675" spans="1:13" s="88" customFormat="1">
      <c r="A675" s="90"/>
      <c r="B675" s="520"/>
      <c r="C675" s="92"/>
      <c r="D675" s="93"/>
      <c r="E675" s="1244"/>
      <c r="F675" s="1244"/>
      <c r="J675" s="89"/>
      <c r="K675" s="89"/>
      <c r="L675" s="89"/>
      <c r="M675" s="89"/>
    </row>
    <row r="676" spans="1:13" s="88" customFormat="1">
      <c r="A676" s="90"/>
      <c r="B676" s="520"/>
      <c r="C676" s="92"/>
      <c r="D676" s="93"/>
      <c r="E676" s="1244"/>
      <c r="F676" s="1244"/>
      <c r="J676" s="89"/>
      <c r="K676" s="89"/>
      <c r="L676" s="89"/>
      <c r="M676" s="89"/>
    </row>
    <row r="677" spans="1:13" s="88" customFormat="1">
      <c r="A677" s="90"/>
      <c r="B677" s="520"/>
      <c r="C677" s="92"/>
      <c r="D677" s="93"/>
      <c r="E677" s="1244"/>
      <c r="F677" s="1244"/>
      <c r="J677" s="89"/>
      <c r="K677" s="89"/>
      <c r="L677" s="89"/>
      <c r="M677" s="89"/>
    </row>
    <row r="678" spans="1:13" s="88" customFormat="1">
      <c r="A678" s="90"/>
      <c r="B678" s="520"/>
      <c r="C678" s="92"/>
      <c r="D678" s="93"/>
      <c r="E678" s="1244"/>
      <c r="F678" s="1244"/>
      <c r="J678" s="89"/>
      <c r="K678" s="89"/>
      <c r="L678" s="89"/>
      <c r="M678" s="89"/>
    </row>
    <row r="679" spans="1:13" s="88" customFormat="1">
      <c r="A679" s="90"/>
      <c r="B679" s="520"/>
      <c r="C679" s="92"/>
      <c r="D679" s="93"/>
      <c r="E679" s="1244"/>
      <c r="F679" s="1244"/>
      <c r="J679" s="89"/>
      <c r="K679" s="89"/>
      <c r="L679" s="89"/>
      <c r="M679" s="89"/>
    </row>
    <row r="680" spans="1:13" s="88" customFormat="1">
      <c r="A680" s="90"/>
      <c r="B680" s="520"/>
      <c r="C680" s="92"/>
      <c r="D680" s="93"/>
      <c r="E680" s="1244"/>
      <c r="F680" s="1244"/>
      <c r="J680" s="89"/>
      <c r="K680" s="89"/>
      <c r="L680" s="89"/>
      <c r="M680" s="89"/>
    </row>
    <row r="681" spans="1:13" s="88" customFormat="1">
      <c r="A681" s="90"/>
      <c r="B681" s="520"/>
      <c r="C681" s="92"/>
      <c r="D681" s="93"/>
      <c r="E681" s="1244"/>
      <c r="F681" s="1244"/>
      <c r="J681" s="89"/>
      <c r="K681" s="89"/>
      <c r="L681" s="89"/>
      <c r="M681" s="89"/>
    </row>
    <row r="682" spans="1:13" s="88" customFormat="1">
      <c r="A682" s="90"/>
      <c r="B682" s="520"/>
      <c r="C682" s="92"/>
      <c r="D682" s="93"/>
      <c r="E682" s="1244"/>
      <c r="F682" s="1244"/>
      <c r="J682" s="89"/>
      <c r="K682" s="89"/>
      <c r="L682" s="89"/>
      <c r="M682" s="89"/>
    </row>
    <row r="683" spans="1:13" s="88" customFormat="1">
      <c r="A683" s="90"/>
      <c r="B683" s="520"/>
      <c r="C683" s="92"/>
      <c r="D683" s="93"/>
      <c r="E683" s="1244"/>
      <c r="F683" s="1244"/>
      <c r="J683" s="89"/>
      <c r="K683" s="89"/>
      <c r="L683" s="89"/>
      <c r="M683" s="89"/>
    </row>
    <row r="684" spans="1:13" s="88" customFormat="1">
      <c r="A684" s="90"/>
      <c r="B684" s="520"/>
      <c r="C684" s="92"/>
      <c r="D684" s="93"/>
      <c r="E684" s="1244"/>
      <c r="F684" s="1244"/>
      <c r="J684" s="89"/>
      <c r="K684" s="89"/>
      <c r="L684" s="89"/>
      <c r="M684" s="89"/>
    </row>
    <row r="685" spans="1:13" s="88" customFormat="1">
      <c r="A685" s="90"/>
      <c r="B685" s="520"/>
      <c r="C685" s="92"/>
      <c r="D685" s="93"/>
      <c r="E685" s="1244"/>
      <c r="F685" s="1244"/>
      <c r="J685" s="89"/>
      <c r="K685" s="89"/>
      <c r="L685" s="89"/>
      <c r="M685" s="89"/>
    </row>
    <row r="686" spans="1:13" s="88" customFormat="1">
      <c r="A686" s="90"/>
      <c r="B686" s="520"/>
      <c r="C686" s="92"/>
      <c r="D686" s="93"/>
      <c r="E686" s="1244"/>
      <c r="F686" s="1244"/>
      <c r="J686" s="89"/>
      <c r="K686" s="89"/>
      <c r="L686" s="89"/>
      <c r="M686" s="89"/>
    </row>
    <row r="687" spans="1:13" s="88" customFormat="1">
      <c r="A687" s="90"/>
      <c r="B687" s="520"/>
      <c r="C687" s="92"/>
      <c r="D687" s="93"/>
      <c r="E687" s="1244"/>
      <c r="F687" s="1244"/>
      <c r="J687" s="89"/>
      <c r="K687" s="89"/>
      <c r="L687" s="89"/>
      <c r="M687" s="89"/>
    </row>
    <row r="688" spans="1:13" s="88" customFormat="1">
      <c r="A688" s="90"/>
      <c r="B688" s="520"/>
      <c r="C688" s="92"/>
      <c r="D688" s="93"/>
      <c r="E688" s="1244"/>
      <c r="F688" s="1244"/>
      <c r="J688" s="89"/>
      <c r="K688" s="89"/>
      <c r="L688" s="89"/>
      <c r="M688" s="89"/>
    </row>
    <row r="689" spans="1:13" s="88" customFormat="1">
      <c r="A689" s="90"/>
      <c r="B689" s="520"/>
      <c r="C689" s="92"/>
      <c r="D689" s="93"/>
      <c r="E689" s="1244"/>
      <c r="F689" s="1244"/>
      <c r="J689" s="89"/>
      <c r="K689" s="89"/>
      <c r="L689" s="89"/>
      <c r="M689" s="89"/>
    </row>
    <row r="690" spans="1:13" s="88" customFormat="1">
      <c r="A690" s="90"/>
      <c r="B690" s="520"/>
      <c r="C690" s="92"/>
      <c r="D690" s="93"/>
      <c r="E690" s="1244"/>
      <c r="F690" s="1244"/>
      <c r="J690" s="89"/>
      <c r="K690" s="89"/>
      <c r="L690" s="89"/>
      <c r="M690" s="89"/>
    </row>
    <row r="691" spans="1:13" s="88" customFormat="1">
      <c r="A691" s="90"/>
      <c r="B691" s="520"/>
      <c r="C691" s="92"/>
      <c r="D691" s="93"/>
      <c r="E691" s="1244"/>
      <c r="F691" s="1244"/>
      <c r="J691" s="89"/>
      <c r="K691" s="89"/>
      <c r="L691" s="89"/>
      <c r="M691" s="89"/>
    </row>
    <row r="692" spans="1:13" s="88" customFormat="1">
      <c r="A692" s="90"/>
      <c r="B692" s="520"/>
      <c r="C692" s="92"/>
      <c r="D692" s="93"/>
      <c r="E692" s="1244"/>
      <c r="F692" s="1244"/>
      <c r="J692" s="89"/>
      <c r="K692" s="89"/>
      <c r="L692" s="89"/>
      <c r="M692" s="89"/>
    </row>
    <row r="693" spans="1:13" s="88" customFormat="1">
      <c r="A693" s="90"/>
      <c r="B693" s="520"/>
      <c r="C693" s="92"/>
      <c r="D693" s="93"/>
      <c r="E693" s="1244"/>
      <c r="F693" s="1244"/>
      <c r="J693" s="89"/>
      <c r="K693" s="89"/>
      <c r="L693" s="89"/>
      <c r="M693" s="89"/>
    </row>
    <row r="694" spans="1:13" s="88" customFormat="1">
      <c r="A694" s="90"/>
      <c r="B694" s="520"/>
      <c r="C694" s="92"/>
      <c r="D694" s="93"/>
      <c r="E694" s="1244"/>
      <c r="F694" s="1244"/>
      <c r="J694" s="89"/>
      <c r="K694" s="89"/>
      <c r="L694" s="89"/>
      <c r="M694" s="89"/>
    </row>
    <row r="695" spans="1:13" s="88" customFormat="1">
      <c r="A695" s="90"/>
      <c r="B695" s="520"/>
      <c r="C695" s="92"/>
      <c r="D695" s="93"/>
      <c r="E695" s="1244"/>
      <c r="F695" s="1244"/>
      <c r="J695" s="89"/>
      <c r="K695" s="89"/>
      <c r="L695" s="89"/>
      <c r="M695" s="89"/>
    </row>
    <row r="696" spans="1:13" s="88" customFormat="1">
      <c r="A696" s="90"/>
      <c r="B696" s="520"/>
      <c r="C696" s="92"/>
      <c r="D696" s="93"/>
      <c r="E696" s="1244"/>
      <c r="F696" s="1244"/>
      <c r="J696" s="89"/>
      <c r="K696" s="89"/>
      <c r="L696" s="89"/>
      <c r="M696" s="89"/>
    </row>
    <row r="697" spans="1:13" s="88" customFormat="1">
      <c r="A697" s="90"/>
      <c r="B697" s="520"/>
      <c r="C697" s="92"/>
      <c r="D697" s="93"/>
      <c r="E697" s="1244"/>
      <c r="F697" s="1244"/>
      <c r="J697" s="89"/>
      <c r="K697" s="89"/>
      <c r="L697" s="89"/>
      <c r="M697" s="89"/>
    </row>
    <row r="698" spans="1:13" s="88" customFormat="1">
      <c r="A698" s="90"/>
      <c r="B698" s="520"/>
      <c r="C698" s="92"/>
      <c r="D698" s="93"/>
      <c r="E698" s="1244"/>
      <c r="F698" s="1244"/>
      <c r="J698" s="89"/>
      <c r="K698" s="89"/>
      <c r="L698" s="89"/>
      <c r="M698" s="89"/>
    </row>
    <row r="699" spans="1:13" s="88" customFormat="1">
      <c r="A699" s="90"/>
      <c r="B699" s="520"/>
      <c r="C699" s="92"/>
      <c r="D699" s="93"/>
      <c r="E699" s="1244"/>
      <c r="F699" s="1244"/>
      <c r="J699" s="89"/>
      <c r="K699" s="89"/>
      <c r="L699" s="89"/>
      <c r="M699" s="89"/>
    </row>
    <row r="700" spans="1:13" s="88" customFormat="1">
      <c r="A700" s="90"/>
      <c r="B700" s="520"/>
      <c r="C700" s="92"/>
      <c r="D700" s="93"/>
      <c r="E700" s="1244"/>
      <c r="F700" s="1244"/>
      <c r="J700" s="89"/>
      <c r="K700" s="89"/>
      <c r="L700" s="89"/>
      <c r="M700" s="89"/>
    </row>
    <row r="701" spans="1:13" s="88" customFormat="1">
      <c r="A701" s="90"/>
      <c r="B701" s="520"/>
      <c r="C701" s="92"/>
      <c r="D701" s="93"/>
      <c r="E701" s="1244"/>
      <c r="F701" s="1244"/>
      <c r="J701" s="89"/>
      <c r="K701" s="89"/>
      <c r="L701" s="89"/>
      <c r="M701" s="89"/>
    </row>
    <row r="702" spans="1:13" s="88" customFormat="1">
      <c r="A702" s="90"/>
      <c r="B702" s="520"/>
      <c r="C702" s="92"/>
      <c r="D702" s="93"/>
      <c r="E702" s="1244"/>
      <c r="F702" s="1244"/>
      <c r="J702" s="89"/>
      <c r="K702" s="89"/>
      <c r="L702" s="89"/>
      <c r="M702" s="89"/>
    </row>
    <row r="703" spans="1:13" s="88" customFormat="1">
      <c r="A703" s="90"/>
      <c r="B703" s="520"/>
      <c r="C703" s="92"/>
      <c r="D703" s="93"/>
      <c r="E703" s="1244"/>
      <c r="F703" s="1244"/>
      <c r="J703" s="89"/>
      <c r="K703" s="89"/>
      <c r="L703" s="89"/>
      <c r="M703" s="89"/>
    </row>
    <row r="704" spans="1:13" s="88" customFormat="1">
      <c r="A704" s="90"/>
      <c r="B704" s="520"/>
      <c r="C704" s="92"/>
      <c r="D704" s="93"/>
      <c r="E704" s="1244"/>
      <c r="F704" s="1244"/>
      <c r="J704" s="89"/>
      <c r="K704" s="89"/>
      <c r="L704" s="89"/>
      <c r="M704" s="89"/>
    </row>
    <row r="705" spans="1:13" s="88" customFormat="1">
      <c r="A705" s="90"/>
      <c r="B705" s="520"/>
      <c r="C705" s="92"/>
      <c r="D705" s="93"/>
      <c r="E705" s="1244"/>
      <c r="F705" s="1244"/>
      <c r="J705" s="89"/>
      <c r="K705" s="89"/>
      <c r="L705" s="89"/>
      <c r="M705" s="89"/>
    </row>
    <row r="706" spans="1:13" s="88" customFormat="1">
      <c r="A706" s="90"/>
      <c r="B706" s="520"/>
      <c r="C706" s="92"/>
      <c r="D706" s="93"/>
      <c r="E706" s="1244"/>
      <c r="F706" s="1244"/>
      <c r="J706" s="89"/>
      <c r="K706" s="89"/>
      <c r="L706" s="89"/>
      <c r="M706" s="89"/>
    </row>
    <row r="707" spans="1:13" s="88" customFormat="1">
      <c r="A707" s="90"/>
      <c r="B707" s="520"/>
      <c r="C707" s="92"/>
      <c r="D707" s="93"/>
      <c r="E707" s="1244"/>
      <c r="F707" s="1244"/>
      <c r="J707" s="89"/>
      <c r="K707" s="89"/>
      <c r="L707" s="89"/>
      <c r="M707" s="89"/>
    </row>
    <row r="708" spans="1:13" s="88" customFormat="1">
      <c r="A708" s="90"/>
      <c r="B708" s="520"/>
      <c r="C708" s="92"/>
      <c r="D708" s="93"/>
      <c r="E708" s="1244"/>
      <c r="F708" s="1244"/>
      <c r="J708" s="89"/>
      <c r="K708" s="89"/>
      <c r="L708" s="89"/>
      <c r="M708" s="89"/>
    </row>
    <row r="709" spans="1:13" s="88" customFormat="1">
      <c r="A709" s="90"/>
      <c r="B709" s="520"/>
      <c r="C709" s="92"/>
      <c r="D709" s="93"/>
      <c r="E709" s="1244"/>
      <c r="F709" s="1244"/>
      <c r="J709" s="89"/>
      <c r="K709" s="89"/>
      <c r="L709" s="89"/>
      <c r="M709" s="89"/>
    </row>
    <row r="710" spans="1:13" s="88" customFormat="1">
      <c r="A710" s="90"/>
      <c r="B710" s="520"/>
      <c r="C710" s="92"/>
      <c r="D710" s="93"/>
      <c r="E710" s="1244"/>
      <c r="F710" s="1244"/>
      <c r="J710" s="89"/>
      <c r="K710" s="89"/>
      <c r="L710" s="89"/>
      <c r="M710" s="89"/>
    </row>
    <row r="711" spans="1:13" s="88" customFormat="1">
      <c r="A711" s="90"/>
      <c r="B711" s="520"/>
      <c r="C711" s="92"/>
      <c r="D711" s="93"/>
      <c r="E711" s="1244"/>
      <c r="F711" s="1244"/>
      <c r="J711" s="89"/>
      <c r="K711" s="89"/>
      <c r="L711" s="89"/>
      <c r="M711" s="89"/>
    </row>
    <row r="712" spans="1:13" s="88" customFormat="1">
      <c r="A712" s="90"/>
      <c r="B712" s="520"/>
      <c r="C712" s="92"/>
      <c r="D712" s="93"/>
      <c r="E712" s="1244"/>
      <c r="F712" s="1244"/>
      <c r="J712" s="89"/>
      <c r="K712" s="89"/>
      <c r="L712" s="89"/>
      <c r="M712" s="89"/>
    </row>
    <row r="713" spans="1:13" s="88" customFormat="1">
      <c r="A713" s="90"/>
      <c r="B713" s="520"/>
      <c r="C713" s="92"/>
      <c r="D713" s="93"/>
      <c r="E713" s="1244"/>
      <c r="F713" s="1244"/>
      <c r="J713" s="89"/>
      <c r="K713" s="89"/>
      <c r="L713" s="89"/>
      <c r="M713" s="89"/>
    </row>
    <row r="714" spans="1:13" s="88" customFormat="1">
      <c r="A714" s="90"/>
      <c r="B714" s="520"/>
      <c r="C714" s="92"/>
      <c r="D714" s="93"/>
      <c r="E714" s="1244"/>
      <c r="F714" s="1244"/>
      <c r="J714" s="89"/>
      <c r="K714" s="89"/>
      <c r="L714" s="89"/>
      <c r="M714" s="89"/>
    </row>
    <row r="715" spans="1:13" s="88" customFormat="1">
      <c r="A715" s="90"/>
      <c r="B715" s="520"/>
      <c r="C715" s="92"/>
      <c r="D715" s="93"/>
      <c r="E715" s="1244"/>
      <c r="F715" s="1244"/>
      <c r="J715" s="89"/>
      <c r="K715" s="89"/>
      <c r="L715" s="89"/>
      <c r="M715" s="89"/>
    </row>
    <row r="716" spans="1:13" s="88" customFormat="1">
      <c r="A716" s="90"/>
      <c r="B716" s="520"/>
      <c r="C716" s="92"/>
      <c r="D716" s="93"/>
      <c r="E716" s="1244"/>
      <c r="F716" s="1244"/>
      <c r="J716" s="89"/>
      <c r="K716" s="89"/>
      <c r="L716" s="89"/>
      <c r="M716" s="89"/>
    </row>
    <row r="717" spans="1:13" s="88" customFormat="1">
      <c r="A717" s="90"/>
      <c r="B717" s="520"/>
      <c r="C717" s="92"/>
      <c r="D717" s="93"/>
      <c r="E717" s="1244"/>
      <c r="F717" s="1244"/>
      <c r="J717" s="89"/>
      <c r="K717" s="89"/>
      <c r="L717" s="89"/>
      <c r="M717" s="89"/>
    </row>
    <row r="718" spans="1:13" s="88" customFormat="1">
      <c r="A718" s="90"/>
      <c r="B718" s="520"/>
      <c r="C718" s="92"/>
      <c r="D718" s="93"/>
      <c r="E718" s="1244"/>
      <c r="F718" s="1244"/>
      <c r="J718" s="89"/>
      <c r="K718" s="89"/>
      <c r="L718" s="89"/>
      <c r="M718" s="89"/>
    </row>
    <row r="719" spans="1:13" s="88" customFormat="1">
      <c r="A719" s="90"/>
      <c r="B719" s="520"/>
      <c r="C719" s="92"/>
      <c r="D719" s="93"/>
      <c r="E719" s="1244"/>
      <c r="F719" s="1244"/>
      <c r="J719" s="89"/>
      <c r="K719" s="89"/>
      <c r="L719" s="89"/>
      <c r="M719" s="89"/>
    </row>
    <row r="720" spans="1:13" s="88" customFormat="1">
      <c r="A720" s="90"/>
      <c r="B720" s="520"/>
      <c r="C720" s="92"/>
      <c r="D720" s="93"/>
      <c r="E720" s="1244"/>
      <c r="F720" s="1244"/>
      <c r="J720" s="89"/>
      <c r="K720" s="89"/>
      <c r="L720" s="89"/>
      <c r="M720" s="89"/>
    </row>
    <row r="721" spans="1:13" s="88" customFormat="1">
      <c r="A721" s="90"/>
      <c r="B721" s="520"/>
      <c r="C721" s="92"/>
      <c r="D721" s="93"/>
      <c r="E721" s="1244"/>
      <c r="F721" s="1244"/>
      <c r="J721" s="89"/>
      <c r="K721" s="89"/>
      <c r="L721" s="89"/>
      <c r="M721" s="89"/>
    </row>
    <row r="722" spans="1:13" s="88" customFormat="1">
      <c r="A722" s="90"/>
      <c r="B722" s="520"/>
      <c r="C722" s="92"/>
      <c r="D722" s="93"/>
      <c r="E722" s="1244"/>
      <c r="F722" s="1244"/>
      <c r="J722" s="89"/>
      <c r="K722" s="89"/>
      <c r="L722" s="89"/>
      <c r="M722" s="89"/>
    </row>
    <row r="723" spans="1:13" s="88" customFormat="1">
      <c r="A723" s="90"/>
      <c r="B723" s="520"/>
      <c r="C723" s="92"/>
      <c r="D723" s="93"/>
      <c r="E723" s="1244"/>
      <c r="F723" s="1244"/>
      <c r="J723" s="89"/>
      <c r="K723" s="89"/>
      <c r="L723" s="89"/>
      <c r="M723" s="89"/>
    </row>
    <row r="724" spans="1:13" s="88" customFormat="1">
      <c r="A724" s="90"/>
      <c r="B724" s="520"/>
      <c r="C724" s="92"/>
      <c r="D724" s="93"/>
      <c r="E724" s="1244"/>
      <c r="F724" s="1244"/>
      <c r="J724" s="89"/>
      <c r="K724" s="89"/>
      <c r="L724" s="89"/>
      <c r="M724" s="89"/>
    </row>
    <row r="725" spans="1:13" s="88" customFormat="1">
      <c r="A725" s="90"/>
      <c r="B725" s="520"/>
      <c r="C725" s="92"/>
      <c r="D725" s="93"/>
      <c r="E725" s="1244"/>
      <c r="F725" s="1244"/>
      <c r="J725" s="89"/>
      <c r="K725" s="89"/>
      <c r="L725" s="89"/>
      <c r="M725" s="89"/>
    </row>
    <row r="726" spans="1:13" s="88" customFormat="1">
      <c r="A726" s="90"/>
      <c r="B726" s="520"/>
      <c r="C726" s="92"/>
      <c r="D726" s="93"/>
      <c r="E726" s="1244"/>
      <c r="F726" s="1244"/>
      <c r="J726" s="89"/>
      <c r="K726" s="89"/>
      <c r="L726" s="89"/>
      <c r="M726" s="89"/>
    </row>
    <row r="727" spans="1:13" s="88" customFormat="1">
      <c r="A727" s="90"/>
      <c r="B727" s="520"/>
      <c r="C727" s="92"/>
      <c r="D727" s="93"/>
      <c r="E727" s="1244"/>
      <c r="F727" s="1244"/>
      <c r="J727" s="89"/>
      <c r="K727" s="89"/>
      <c r="L727" s="89"/>
      <c r="M727" s="89"/>
    </row>
    <row r="728" spans="1:13" s="88" customFormat="1">
      <c r="A728" s="90"/>
      <c r="B728" s="520"/>
      <c r="C728" s="92"/>
      <c r="D728" s="93"/>
      <c r="E728" s="1244"/>
      <c r="F728" s="1244"/>
      <c r="J728" s="89"/>
      <c r="K728" s="89"/>
      <c r="L728" s="89"/>
      <c r="M728" s="89"/>
    </row>
    <row r="729" spans="1:13" s="88" customFormat="1">
      <c r="A729" s="90"/>
      <c r="B729" s="520"/>
      <c r="C729" s="92"/>
      <c r="D729" s="93"/>
      <c r="E729" s="1244"/>
      <c r="F729" s="1244"/>
      <c r="J729" s="89"/>
      <c r="K729" s="89"/>
      <c r="L729" s="89"/>
      <c r="M729" s="89"/>
    </row>
    <row r="730" spans="1:13" s="88" customFormat="1">
      <c r="A730" s="90"/>
      <c r="B730" s="520"/>
      <c r="C730" s="92"/>
      <c r="D730" s="93"/>
      <c r="E730" s="1244"/>
      <c r="F730" s="1244"/>
      <c r="J730" s="89"/>
      <c r="K730" s="89"/>
      <c r="L730" s="89"/>
      <c r="M730" s="89"/>
    </row>
    <row r="731" spans="1:13" s="88" customFormat="1">
      <c r="A731" s="90"/>
      <c r="B731" s="520"/>
      <c r="C731" s="92"/>
      <c r="D731" s="93"/>
      <c r="E731" s="1244"/>
      <c r="F731" s="1244"/>
      <c r="J731" s="89"/>
      <c r="K731" s="89"/>
      <c r="L731" s="89"/>
      <c r="M731" s="89"/>
    </row>
    <row r="732" spans="1:13" s="88" customFormat="1">
      <c r="A732" s="90"/>
      <c r="B732" s="520"/>
      <c r="C732" s="92"/>
      <c r="D732" s="93"/>
      <c r="E732" s="1244"/>
      <c r="F732" s="1244"/>
      <c r="J732" s="89"/>
      <c r="K732" s="89"/>
      <c r="L732" s="89"/>
      <c r="M732" s="89"/>
    </row>
    <row r="733" spans="1:13" s="88" customFormat="1">
      <c r="A733" s="90"/>
      <c r="B733" s="520"/>
      <c r="C733" s="92"/>
      <c r="D733" s="93"/>
      <c r="E733" s="1244"/>
      <c r="F733" s="1244"/>
      <c r="J733" s="89"/>
      <c r="K733" s="89"/>
      <c r="L733" s="89"/>
      <c r="M733" s="89"/>
    </row>
    <row r="734" spans="1:13" s="88" customFormat="1">
      <c r="A734" s="90"/>
      <c r="B734" s="520"/>
      <c r="C734" s="92"/>
      <c r="D734" s="93"/>
      <c r="E734" s="1244"/>
      <c r="F734" s="1244"/>
      <c r="J734" s="89"/>
      <c r="K734" s="89"/>
      <c r="L734" s="89"/>
      <c r="M734" s="89"/>
    </row>
    <row r="735" spans="1:13" s="88" customFormat="1">
      <c r="A735" s="90"/>
      <c r="B735" s="520"/>
      <c r="C735" s="92"/>
      <c r="D735" s="93"/>
      <c r="E735" s="1244"/>
      <c r="F735" s="1244"/>
      <c r="J735" s="89"/>
      <c r="K735" s="89"/>
      <c r="L735" s="89"/>
      <c r="M735" s="89"/>
    </row>
    <row r="736" spans="1:13" s="88" customFormat="1">
      <c r="A736" s="90"/>
      <c r="B736" s="520"/>
      <c r="C736" s="92"/>
      <c r="D736" s="93"/>
      <c r="E736" s="1244"/>
      <c r="F736" s="1244"/>
      <c r="J736" s="89"/>
      <c r="K736" s="89"/>
      <c r="L736" s="89"/>
      <c r="M736" s="89"/>
    </row>
    <row r="737" spans="1:13" s="88" customFormat="1">
      <c r="A737" s="90"/>
      <c r="B737" s="520"/>
      <c r="C737" s="92"/>
      <c r="D737" s="93"/>
      <c r="E737" s="1244"/>
      <c r="F737" s="1244"/>
      <c r="J737" s="89"/>
      <c r="K737" s="89"/>
      <c r="L737" s="89"/>
      <c r="M737" s="89"/>
    </row>
    <row r="738" spans="1:13" s="88" customFormat="1">
      <c r="A738" s="90"/>
      <c r="B738" s="520"/>
      <c r="C738" s="92"/>
      <c r="D738" s="93"/>
      <c r="E738" s="1244"/>
      <c r="F738" s="1244"/>
      <c r="J738" s="89"/>
      <c r="K738" s="89"/>
      <c r="L738" s="89"/>
      <c r="M738" s="89"/>
    </row>
    <row r="739" spans="1:13" s="88" customFormat="1">
      <c r="A739" s="90"/>
      <c r="B739" s="520"/>
      <c r="C739" s="92"/>
      <c r="D739" s="93"/>
      <c r="E739" s="1244"/>
      <c r="F739" s="1244"/>
      <c r="J739" s="89"/>
      <c r="K739" s="89"/>
      <c r="L739" s="89"/>
      <c r="M739" s="89"/>
    </row>
    <row r="740" spans="1:13" s="88" customFormat="1">
      <c r="A740" s="90"/>
      <c r="B740" s="520"/>
      <c r="C740" s="92"/>
      <c r="D740" s="93"/>
      <c r="E740" s="1244"/>
      <c r="F740" s="1244"/>
      <c r="J740" s="89"/>
      <c r="K740" s="89"/>
      <c r="L740" s="89"/>
      <c r="M740" s="89"/>
    </row>
    <row r="741" spans="1:13" s="88" customFormat="1">
      <c r="A741" s="90"/>
      <c r="B741" s="520"/>
      <c r="C741" s="92"/>
      <c r="D741" s="93"/>
      <c r="E741" s="1244"/>
      <c r="F741" s="1244"/>
      <c r="J741" s="89"/>
      <c r="K741" s="89"/>
      <c r="L741" s="89"/>
      <c r="M741" s="89"/>
    </row>
    <row r="742" spans="1:13" s="88" customFormat="1">
      <c r="A742" s="90"/>
      <c r="B742" s="520"/>
      <c r="C742" s="92"/>
      <c r="D742" s="93"/>
      <c r="E742" s="1244"/>
      <c r="F742" s="1244"/>
      <c r="J742" s="89"/>
      <c r="K742" s="89"/>
      <c r="L742" s="89"/>
      <c r="M742" s="89"/>
    </row>
    <row r="743" spans="1:13" s="88" customFormat="1">
      <c r="A743" s="90"/>
      <c r="B743" s="520"/>
      <c r="C743" s="92"/>
      <c r="D743" s="93"/>
      <c r="E743" s="1244"/>
      <c r="F743" s="1244"/>
      <c r="J743" s="89"/>
      <c r="K743" s="89"/>
      <c r="L743" s="89"/>
      <c r="M743" s="89"/>
    </row>
    <row r="744" spans="1:13" s="88" customFormat="1">
      <c r="A744" s="90"/>
      <c r="B744" s="520"/>
      <c r="C744" s="92"/>
      <c r="D744" s="93"/>
      <c r="E744" s="1244"/>
      <c r="F744" s="1244"/>
      <c r="J744" s="89"/>
      <c r="K744" s="89"/>
      <c r="L744" s="89"/>
      <c r="M744" s="89"/>
    </row>
    <row r="745" spans="1:13" s="88" customFormat="1">
      <c r="A745" s="90"/>
      <c r="B745" s="520"/>
      <c r="C745" s="92"/>
      <c r="D745" s="93"/>
      <c r="E745" s="1244"/>
      <c r="F745" s="1244"/>
      <c r="J745" s="89"/>
      <c r="K745" s="89"/>
      <c r="L745" s="89"/>
      <c r="M745" s="89"/>
    </row>
    <row r="746" spans="1:13" s="88" customFormat="1">
      <c r="A746" s="90"/>
      <c r="B746" s="520"/>
      <c r="C746" s="92"/>
      <c r="D746" s="93"/>
      <c r="E746" s="1244"/>
      <c r="F746" s="1244"/>
      <c r="J746" s="89"/>
      <c r="K746" s="89"/>
      <c r="L746" s="89"/>
      <c r="M746" s="89"/>
    </row>
    <row r="747" spans="1:13" s="88" customFormat="1">
      <c r="A747" s="90"/>
      <c r="B747" s="520"/>
      <c r="C747" s="92"/>
      <c r="D747" s="93"/>
      <c r="E747" s="1244"/>
      <c r="F747" s="1244"/>
      <c r="J747" s="89"/>
      <c r="K747" s="89"/>
      <c r="L747" s="89"/>
      <c r="M747" s="89"/>
    </row>
    <row r="748" spans="1:13" s="88" customFormat="1">
      <c r="A748" s="90"/>
      <c r="B748" s="520"/>
      <c r="C748" s="92"/>
      <c r="D748" s="93"/>
      <c r="E748" s="1244"/>
      <c r="F748" s="1244"/>
      <c r="J748" s="89"/>
      <c r="K748" s="89"/>
      <c r="L748" s="89"/>
      <c r="M748" s="89"/>
    </row>
    <row r="749" spans="1:13" s="88" customFormat="1">
      <c r="A749" s="90"/>
      <c r="B749" s="520"/>
      <c r="C749" s="92"/>
      <c r="D749" s="93"/>
      <c r="E749" s="1244"/>
      <c r="F749" s="1244"/>
      <c r="J749" s="89"/>
      <c r="K749" s="89"/>
      <c r="L749" s="89"/>
      <c r="M749" s="89"/>
    </row>
    <row r="750" spans="1:13" s="88" customFormat="1">
      <c r="A750" s="90"/>
      <c r="B750" s="520"/>
      <c r="C750" s="92"/>
      <c r="D750" s="93"/>
      <c r="E750" s="1244"/>
      <c r="F750" s="1244"/>
      <c r="J750" s="89"/>
      <c r="K750" s="89"/>
      <c r="L750" s="89"/>
      <c r="M750" s="89"/>
    </row>
    <row r="751" spans="1:13" s="88" customFormat="1">
      <c r="A751" s="90"/>
      <c r="B751" s="520"/>
      <c r="C751" s="92"/>
      <c r="D751" s="93"/>
      <c r="E751" s="1244"/>
      <c r="F751" s="1244"/>
      <c r="J751" s="89"/>
      <c r="K751" s="89"/>
      <c r="L751" s="89"/>
      <c r="M751" s="89"/>
    </row>
    <row r="752" spans="1:13" s="88" customFormat="1">
      <c r="A752" s="90"/>
      <c r="B752" s="520"/>
      <c r="C752" s="92"/>
      <c r="D752" s="93"/>
      <c r="E752" s="1244"/>
      <c r="F752" s="1244"/>
      <c r="J752" s="89"/>
      <c r="K752" s="89"/>
      <c r="L752" s="89"/>
      <c r="M752" s="89"/>
    </row>
    <row r="753" spans="1:13" s="88" customFormat="1">
      <c r="A753" s="90"/>
      <c r="B753" s="520"/>
      <c r="C753" s="92"/>
      <c r="D753" s="93"/>
      <c r="E753" s="1244"/>
      <c r="F753" s="1244"/>
      <c r="J753" s="89"/>
      <c r="K753" s="89"/>
      <c r="L753" s="89"/>
      <c r="M753" s="89"/>
    </row>
    <row r="754" spans="1:13" s="88" customFormat="1">
      <c r="A754" s="90"/>
      <c r="B754" s="520"/>
      <c r="C754" s="92"/>
      <c r="D754" s="93"/>
      <c r="E754" s="1244"/>
      <c r="F754" s="1244"/>
      <c r="J754" s="89"/>
      <c r="K754" s="89"/>
      <c r="L754" s="89"/>
      <c r="M754" s="89"/>
    </row>
    <row r="755" spans="1:13" s="88" customFormat="1">
      <c r="A755" s="90"/>
      <c r="B755" s="520"/>
      <c r="C755" s="92"/>
      <c r="D755" s="93"/>
      <c r="E755" s="1244"/>
      <c r="F755" s="1244"/>
      <c r="J755" s="89"/>
      <c r="K755" s="89"/>
      <c r="L755" s="89"/>
      <c r="M755" s="89"/>
    </row>
    <row r="756" spans="1:13" s="88" customFormat="1">
      <c r="A756" s="90"/>
      <c r="B756" s="520"/>
      <c r="C756" s="92"/>
      <c r="D756" s="93"/>
      <c r="E756" s="1244"/>
      <c r="F756" s="1244"/>
      <c r="J756" s="89"/>
      <c r="K756" s="89"/>
      <c r="L756" s="89"/>
      <c r="M756" s="89"/>
    </row>
    <row r="757" spans="1:13" s="88" customFormat="1">
      <c r="A757" s="90"/>
      <c r="B757" s="520"/>
      <c r="C757" s="92"/>
      <c r="D757" s="93"/>
      <c r="E757" s="1244"/>
      <c r="F757" s="1244"/>
      <c r="J757" s="89"/>
      <c r="K757" s="89"/>
      <c r="L757" s="89"/>
      <c r="M757" s="89"/>
    </row>
    <row r="758" spans="1:13" s="88" customFormat="1">
      <c r="A758" s="90"/>
      <c r="B758" s="520"/>
      <c r="C758" s="92"/>
      <c r="D758" s="93"/>
      <c r="E758" s="1244"/>
      <c r="F758" s="1244"/>
      <c r="J758" s="89"/>
      <c r="K758" s="89"/>
      <c r="L758" s="89"/>
      <c r="M758" s="89"/>
    </row>
    <row r="759" spans="1:13" s="88" customFormat="1">
      <c r="A759" s="90"/>
      <c r="B759" s="520"/>
      <c r="C759" s="92"/>
      <c r="D759" s="93"/>
      <c r="E759" s="1244"/>
      <c r="F759" s="1244"/>
      <c r="J759" s="89"/>
      <c r="K759" s="89"/>
      <c r="L759" s="89"/>
      <c r="M759" s="89"/>
    </row>
    <row r="760" spans="1:13" s="88" customFormat="1">
      <c r="A760" s="90"/>
      <c r="B760" s="520"/>
      <c r="C760" s="92"/>
      <c r="D760" s="93"/>
      <c r="E760" s="1244"/>
      <c r="F760" s="1244"/>
      <c r="J760" s="89"/>
      <c r="K760" s="89"/>
      <c r="L760" s="89"/>
      <c r="M760" s="89"/>
    </row>
    <row r="761" spans="1:13" s="88" customFormat="1">
      <c r="A761" s="90"/>
      <c r="B761" s="520"/>
      <c r="C761" s="92"/>
      <c r="D761" s="93"/>
      <c r="E761" s="1244"/>
      <c r="F761" s="1244"/>
      <c r="J761" s="89"/>
      <c r="K761" s="89"/>
      <c r="L761" s="89"/>
      <c r="M761" s="89"/>
    </row>
    <row r="762" spans="1:13" s="88" customFormat="1">
      <c r="A762" s="90"/>
      <c r="B762" s="520"/>
      <c r="C762" s="92"/>
      <c r="D762" s="93"/>
      <c r="E762" s="1244"/>
      <c r="F762" s="1244"/>
      <c r="J762" s="89"/>
      <c r="K762" s="89"/>
      <c r="L762" s="89"/>
      <c r="M762" s="89"/>
    </row>
    <row r="763" spans="1:13" s="88" customFormat="1">
      <c r="A763" s="90"/>
      <c r="B763" s="520"/>
      <c r="C763" s="92"/>
      <c r="D763" s="93"/>
      <c r="E763" s="1244"/>
      <c r="F763" s="1244"/>
      <c r="J763" s="89"/>
      <c r="K763" s="89"/>
      <c r="L763" s="89"/>
      <c r="M763" s="89"/>
    </row>
    <row r="764" spans="1:13" s="88" customFormat="1">
      <c r="A764" s="90"/>
      <c r="B764" s="520"/>
      <c r="C764" s="92"/>
      <c r="D764" s="93"/>
      <c r="E764" s="1244"/>
      <c r="F764" s="1244"/>
      <c r="J764" s="89"/>
      <c r="K764" s="89"/>
      <c r="L764" s="89"/>
      <c r="M764" s="89"/>
    </row>
    <row r="765" spans="1:13" s="88" customFormat="1">
      <c r="A765" s="90"/>
      <c r="B765" s="520"/>
      <c r="C765" s="92"/>
      <c r="D765" s="93"/>
      <c r="E765" s="1244"/>
      <c r="F765" s="1244"/>
      <c r="J765" s="89"/>
      <c r="K765" s="89"/>
      <c r="L765" s="89"/>
      <c r="M765" s="89"/>
    </row>
    <row r="766" spans="1:13" s="88" customFormat="1">
      <c r="A766" s="90"/>
      <c r="B766" s="520"/>
      <c r="C766" s="92"/>
      <c r="D766" s="93"/>
      <c r="E766" s="1244"/>
      <c r="F766" s="1244"/>
      <c r="J766" s="89"/>
      <c r="K766" s="89"/>
      <c r="L766" s="89"/>
      <c r="M766" s="89"/>
    </row>
    <row r="767" spans="1:13" s="88" customFormat="1">
      <c r="A767" s="90"/>
      <c r="B767" s="520"/>
      <c r="C767" s="92"/>
      <c r="D767" s="93"/>
      <c r="E767" s="1244"/>
      <c r="F767" s="1244"/>
      <c r="J767" s="89"/>
      <c r="K767" s="89"/>
      <c r="L767" s="89"/>
      <c r="M767" s="89"/>
    </row>
    <row r="768" spans="1:13" s="88" customFormat="1">
      <c r="A768" s="90"/>
      <c r="B768" s="520"/>
      <c r="C768" s="92"/>
      <c r="D768" s="93"/>
      <c r="E768" s="1244"/>
      <c r="F768" s="1244"/>
      <c r="J768" s="89"/>
      <c r="K768" s="89"/>
      <c r="L768" s="89"/>
      <c r="M768" s="89"/>
    </row>
    <row r="769" spans="1:13" s="88" customFormat="1">
      <c r="A769" s="90"/>
      <c r="B769" s="520"/>
      <c r="C769" s="92"/>
      <c r="D769" s="93"/>
      <c r="E769" s="1244"/>
      <c r="F769" s="1244"/>
      <c r="J769" s="89"/>
      <c r="K769" s="89"/>
      <c r="L769" s="89"/>
      <c r="M769" s="89"/>
    </row>
    <row r="770" spans="1:13" s="88" customFormat="1">
      <c r="A770" s="90"/>
      <c r="B770" s="520"/>
      <c r="C770" s="92"/>
      <c r="D770" s="93"/>
      <c r="E770" s="1244"/>
      <c r="F770" s="1244"/>
      <c r="J770" s="89"/>
      <c r="K770" s="89"/>
      <c r="L770" s="89"/>
      <c r="M770" s="89"/>
    </row>
    <row r="771" spans="1:13" s="88" customFormat="1">
      <c r="A771" s="90"/>
      <c r="B771" s="520"/>
      <c r="C771" s="92"/>
      <c r="D771" s="93"/>
      <c r="E771" s="1244"/>
      <c r="F771" s="1244"/>
      <c r="J771" s="89"/>
      <c r="K771" s="89"/>
      <c r="L771" s="89"/>
      <c r="M771" s="89"/>
    </row>
    <row r="772" spans="1:13" s="88" customFormat="1">
      <c r="A772" s="90"/>
      <c r="B772" s="520"/>
      <c r="C772" s="92"/>
      <c r="D772" s="93"/>
      <c r="E772" s="1244"/>
      <c r="F772" s="1244"/>
      <c r="J772" s="89"/>
      <c r="K772" s="89"/>
      <c r="L772" s="89"/>
      <c r="M772" s="89"/>
    </row>
    <row r="773" spans="1:13" s="88" customFormat="1">
      <c r="A773" s="90"/>
      <c r="B773" s="520"/>
      <c r="C773" s="92"/>
      <c r="D773" s="93"/>
      <c r="E773" s="1244"/>
      <c r="F773" s="1244"/>
      <c r="J773" s="89"/>
      <c r="K773" s="89"/>
      <c r="L773" s="89"/>
      <c r="M773" s="89"/>
    </row>
    <row r="774" spans="1:13" s="88" customFormat="1">
      <c r="A774" s="90"/>
      <c r="B774" s="520"/>
      <c r="C774" s="92"/>
      <c r="D774" s="93"/>
      <c r="E774" s="1244"/>
      <c r="F774" s="1244"/>
      <c r="J774" s="89"/>
      <c r="K774" s="89"/>
      <c r="L774" s="89"/>
      <c r="M774" s="89"/>
    </row>
    <row r="775" spans="1:13" s="88" customFormat="1">
      <c r="A775" s="90"/>
      <c r="B775" s="520"/>
      <c r="C775" s="92"/>
      <c r="D775" s="93"/>
      <c r="E775" s="1244"/>
      <c r="F775" s="1244"/>
      <c r="J775" s="89"/>
      <c r="K775" s="89"/>
      <c r="L775" s="89"/>
      <c r="M775" s="89"/>
    </row>
    <row r="776" spans="1:13" s="88" customFormat="1">
      <c r="A776" s="90"/>
      <c r="B776" s="520"/>
      <c r="C776" s="92"/>
      <c r="D776" s="93"/>
      <c r="E776" s="1244"/>
      <c r="F776" s="1244"/>
      <c r="J776" s="89"/>
      <c r="K776" s="89"/>
      <c r="L776" s="89"/>
      <c r="M776" s="89"/>
    </row>
    <row r="777" spans="1:13" s="88" customFormat="1">
      <c r="A777" s="90"/>
      <c r="B777" s="520"/>
      <c r="C777" s="92"/>
      <c r="D777" s="93"/>
      <c r="E777" s="1244"/>
      <c r="F777" s="1244"/>
      <c r="J777" s="89"/>
      <c r="K777" s="89"/>
      <c r="L777" s="89"/>
      <c r="M777" s="89"/>
    </row>
    <row r="778" spans="1:13" s="88" customFormat="1">
      <c r="A778" s="90"/>
      <c r="B778" s="520"/>
      <c r="C778" s="92"/>
      <c r="D778" s="93"/>
      <c r="E778" s="1244"/>
      <c r="F778" s="1244"/>
      <c r="J778" s="89"/>
      <c r="K778" s="89"/>
      <c r="L778" s="89"/>
      <c r="M778" s="89"/>
    </row>
    <row r="779" spans="1:13" s="88" customFormat="1">
      <c r="A779" s="90"/>
      <c r="B779" s="520"/>
      <c r="C779" s="92"/>
      <c r="D779" s="93"/>
      <c r="E779" s="1244"/>
      <c r="F779" s="1244"/>
      <c r="J779" s="89"/>
      <c r="K779" s="89"/>
      <c r="L779" s="89"/>
      <c r="M779" s="89"/>
    </row>
    <row r="780" spans="1:13" s="88" customFormat="1">
      <c r="A780" s="90"/>
      <c r="B780" s="520"/>
      <c r="C780" s="92"/>
      <c r="D780" s="93"/>
      <c r="E780" s="1244"/>
      <c r="F780" s="1244"/>
      <c r="J780" s="89"/>
      <c r="K780" s="89"/>
      <c r="L780" s="89"/>
      <c r="M780" s="89"/>
    </row>
    <row r="781" spans="1:13" s="88" customFormat="1">
      <c r="A781" s="90"/>
      <c r="B781" s="520"/>
      <c r="C781" s="92"/>
      <c r="D781" s="93"/>
      <c r="E781" s="1244"/>
      <c r="F781" s="1244"/>
      <c r="J781" s="89"/>
      <c r="K781" s="89"/>
      <c r="L781" s="89"/>
      <c r="M781" s="89"/>
    </row>
    <row r="782" spans="1:13" s="88" customFormat="1">
      <c r="A782" s="90"/>
      <c r="B782" s="520"/>
      <c r="C782" s="92"/>
      <c r="D782" s="93"/>
      <c r="E782" s="1244"/>
      <c r="F782" s="1244"/>
      <c r="J782" s="89"/>
      <c r="K782" s="89"/>
      <c r="L782" s="89"/>
      <c r="M782" s="89"/>
    </row>
    <row r="783" spans="1:13" s="88" customFormat="1">
      <c r="A783" s="90"/>
      <c r="B783" s="520"/>
      <c r="C783" s="92"/>
      <c r="D783" s="93"/>
      <c r="E783" s="1244"/>
      <c r="F783" s="1244"/>
      <c r="J783" s="89"/>
      <c r="K783" s="89"/>
      <c r="L783" s="89"/>
      <c r="M783" s="89"/>
    </row>
    <row r="784" spans="1:13" s="88" customFormat="1">
      <c r="A784" s="90"/>
      <c r="B784" s="520"/>
      <c r="C784" s="92"/>
      <c r="D784" s="93"/>
      <c r="E784" s="1244"/>
      <c r="F784" s="1244"/>
      <c r="J784" s="89"/>
      <c r="K784" s="89"/>
      <c r="L784" s="89"/>
      <c r="M784" s="89"/>
    </row>
    <row r="785" spans="1:13" s="88" customFormat="1">
      <c r="A785" s="90"/>
      <c r="B785" s="520"/>
      <c r="C785" s="92"/>
      <c r="D785" s="93"/>
      <c r="E785" s="1244"/>
      <c r="F785" s="1244"/>
      <c r="J785" s="89"/>
      <c r="K785" s="89"/>
      <c r="L785" s="89"/>
      <c r="M785" s="89"/>
    </row>
    <row r="786" spans="1:13" s="88" customFormat="1">
      <c r="A786" s="90"/>
      <c r="B786" s="520"/>
      <c r="C786" s="92"/>
      <c r="D786" s="93"/>
      <c r="E786" s="1244"/>
      <c r="F786" s="1244"/>
      <c r="J786" s="89"/>
      <c r="K786" s="89"/>
      <c r="L786" s="89"/>
      <c r="M786" s="89"/>
    </row>
    <row r="787" spans="1:13" s="88" customFormat="1">
      <c r="A787" s="90"/>
      <c r="B787" s="520"/>
      <c r="C787" s="92"/>
      <c r="D787" s="93"/>
      <c r="E787" s="1244"/>
      <c r="F787" s="1244"/>
      <c r="J787" s="89"/>
      <c r="K787" s="89"/>
      <c r="L787" s="89"/>
      <c r="M787" s="89"/>
    </row>
    <row r="788" spans="1:13" s="88" customFormat="1">
      <c r="A788" s="90"/>
      <c r="B788" s="520"/>
      <c r="C788" s="92"/>
      <c r="D788" s="93"/>
      <c r="E788" s="1244"/>
      <c r="F788" s="1244"/>
      <c r="J788" s="89"/>
      <c r="K788" s="89"/>
      <c r="L788" s="89"/>
      <c r="M788" s="89"/>
    </row>
    <row r="789" spans="1:13" s="88" customFormat="1">
      <c r="A789" s="90"/>
      <c r="B789" s="520"/>
      <c r="C789" s="92"/>
      <c r="D789" s="93"/>
      <c r="E789" s="1244"/>
      <c r="F789" s="1244"/>
      <c r="J789" s="89"/>
      <c r="K789" s="89"/>
      <c r="L789" s="89"/>
      <c r="M789" s="89"/>
    </row>
    <row r="790" spans="1:13" s="88" customFormat="1">
      <c r="A790" s="90"/>
      <c r="B790" s="520"/>
      <c r="C790" s="92"/>
      <c r="D790" s="93"/>
      <c r="E790" s="1244"/>
      <c r="F790" s="1244"/>
      <c r="J790" s="89"/>
      <c r="K790" s="89"/>
      <c r="L790" s="89"/>
      <c r="M790" s="89"/>
    </row>
    <row r="791" spans="1:13" s="88" customFormat="1">
      <c r="A791" s="90"/>
      <c r="B791" s="520"/>
      <c r="C791" s="92"/>
      <c r="D791" s="93"/>
      <c r="E791" s="1244"/>
      <c r="F791" s="1244"/>
      <c r="J791" s="89"/>
      <c r="K791" s="89"/>
      <c r="L791" s="89"/>
      <c r="M791" s="89"/>
    </row>
    <row r="792" spans="1:13" s="88" customFormat="1">
      <c r="A792" s="90"/>
      <c r="B792" s="520"/>
      <c r="C792" s="92"/>
      <c r="D792" s="93"/>
      <c r="E792" s="1244"/>
      <c r="F792" s="1244"/>
      <c r="J792" s="89"/>
      <c r="K792" s="89"/>
      <c r="L792" s="89"/>
      <c r="M792" s="89"/>
    </row>
    <row r="793" spans="1:13" s="88" customFormat="1">
      <c r="A793" s="90"/>
      <c r="B793" s="520"/>
      <c r="C793" s="92"/>
      <c r="D793" s="93"/>
      <c r="E793" s="1244"/>
      <c r="F793" s="1244"/>
      <c r="J793" s="89"/>
      <c r="K793" s="89"/>
      <c r="L793" s="89"/>
      <c r="M793" s="89"/>
    </row>
    <row r="794" spans="1:13" s="88" customFormat="1">
      <c r="A794" s="90"/>
      <c r="B794" s="520"/>
      <c r="C794" s="92"/>
      <c r="D794" s="93"/>
      <c r="E794" s="1244"/>
      <c r="F794" s="1244"/>
      <c r="J794" s="89"/>
      <c r="K794" s="89"/>
      <c r="L794" s="89"/>
      <c r="M794" s="89"/>
    </row>
    <row r="795" spans="1:13" s="88" customFormat="1">
      <c r="A795" s="90"/>
      <c r="B795" s="520"/>
      <c r="C795" s="92"/>
      <c r="D795" s="93"/>
      <c r="E795" s="1244"/>
      <c r="F795" s="1244"/>
      <c r="J795" s="89"/>
      <c r="K795" s="89"/>
      <c r="L795" s="89"/>
      <c r="M795" s="89"/>
    </row>
    <row r="796" spans="1:13" s="88" customFormat="1">
      <c r="A796" s="90"/>
      <c r="B796" s="520"/>
      <c r="C796" s="92"/>
      <c r="D796" s="93"/>
      <c r="E796" s="1244"/>
      <c r="F796" s="1244"/>
      <c r="J796" s="89"/>
      <c r="K796" s="89"/>
      <c r="L796" s="89"/>
      <c r="M796" s="89"/>
    </row>
    <row r="797" spans="1:13" s="88" customFormat="1">
      <c r="A797" s="90"/>
      <c r="B797" s="520"/>
      <c r="C797" s="92"/>
      <c r="D797" s="93"/>
      <c r="E797" s="1244"/>
      <c r="F797" s="1244"/>
      <c r="J797" s="89"/>
      <c r="K797" s="89"/>
      <c r="L797" s="89"/>
      <c r="M797" s="89"/>
    </row>
    <row r="798" spans="1:13" s="88" customFormat="1">
      <c r="A798" s="90"/>
      <c r="B798" s="520"/>
      <c r="C798" s="92"/>
      <c r="D798" s="93"/>
      <c r="E798" s="1244"/>
      <c r="F798" s="1244"/>
      <c r="J798" s="89"/>
      <c r="K798" s="89"/>
      <c r="L798" s="89"/>
      <c r="M798" s="89"/>
    </row>
    <row r="799" spans="1:13" s="88" customFormat="1">
      <c r="A799" s="90"/>
      <c r="B799" s="520"/>
      <c r="C799" s="92"/>
      <c r="D799" s="93"/>
      <c r="E799" s="1244"/>
      <c r="F799" s="1244"/>
      <c r="J799" s="89"/>
      <c r="K799" s="89"/>
      <c r="L799" s="89"/>
      <c r="M799" s="89"/>
    </row>
    <row r="800" spans="1:13" s="88" customFormat="1">
      <c r="A800" s="90"/>
      <c r="B800" s="520"/>
      <c r="C800" s="92"/>
      <c r="D800" s="93"/>
      <c r="E800" s="1244"/>
      <c r="F800" s="1244"/>
      <c r="J800" s="89"/>
      <c r="K800" s="89"/>
      <c r="L800" s="89"/>
      <c r="M800" s="89"/>
    </row>
    <row r="801" spans="1:13" s="88" customFormat="1">
      <c r="A801" s="90"/>
      <c r="B801" s="520"/>
      <c r="C801" s="92"/>
      <c r="D801" s="93"/>
      <c r="E801" s="1244"/>
      <c r="F801" s="1244"/>
      <c r="J801" s="89"/>
      <c r="K801" s="89"/>
      <c r="L801" s="89"/>
      <c r="M801" s="89"/>
    </row>
    <row r="802" spans="1:13" s="88" customFormat="1">
      <c r="A802" s="90"/>
      <c r="B802" s="520"/>
      <c r="C802" s="92"/>
      <c r="D802" s="93"/>
      <c r="E802" s="1244"/>
      <c r="F802" s="1244"/>
      <c r="J802" s="89"/>
      <c r="K802" s="89"/>
      <c r="L802" s="89"/>
      <c r="M802" s="89"/>
    </row>
    <row r="803" spans="1:13" s="88" customFormat="1">
      <c r="A803" s="90"/>
      <c r="B803" s="520"/>
      <c r="C803" s="92"/>
      <c r="D803" s="93"/>
      <c r="E803" s="1244"/>
      <c r="F803" s="1244"/>
      <c r="J803" s="89"/>
      <c r="K803" s="89"/>
      <c r="L803" s="89"/>
      <c r="M803" s="89"/>
    </row>
    <row r="804" spans="1:13" s="88" customFormat="1">
      <c r="A804" s="90"/>
      <c r="B804" s="520"/>
      <c r="C804" s="92"/>
      <c r="D804" s="93"/>
      <c r="E804" s="1244"/>
      <c r="F804" s="1244"/>
      <c r="J804" s="89"/>
      <c r="K804" s="89"/>
      <c r="L804" s="89"/>
      <c r="M804" s="89"/>
    </row>
    <row r="805" spans="1:13" s="88" customFormat="1">
      <c r="A805" s="90"/>
      <c r="B805" s="520"/>
      <c r="C805" s="92"/>
      <c r="D805" s="93"/>
      <c r="E805" s="1244"/>
      <c r="F805" s="1244"/>
      <c r="J805" s="89"/>
      <c r="K805" s="89"/>
      <c r="L805" s="89"/>
      <c r="M805" s="89"/>
    </row>
    <row r="806" spans="1:13" s="88" customFormat="1">
      <c r="A806" s="90"/>
      <c r="B806" s="520"/>
      <c r="C806" s="92"/>
      <c r="D806" s="93"/>
      <c r="E806" s="1244"/>
      <c r="F806" s="1244"/>
      <c r="J806" s="89"/>
      <c r="K806" s="89"/>
      <c r="L806" s="89"/>
      <c r="M806" s="89"/>
    </row>
    <row r="807" spans="1:13" s="88" customFormat="1">
      <c r="A807" s="90"/>
      <c r="B807" s="520"/>
      <c r="C807" s="92"/>
      <c r="D807" s="93"/>
      <c r="E807" s="1244"/>
      <c r="F807" s="1244"/>
      <c r="J807" s="89"/>
      <c r="K807" s="89"/>
      <c r="L807" s="89"/>
      <c r="M807" s="89"/>
    </row>
    <row r="808" spans="1:13" s="88" customFormat="1">
      <c r="A808" s="90"/>
      <c r="B808" s="520"/>
      <c r="C808" s="92"/>
      <c r="D808" s="93"/>
      <c r="E808" s="1244"/>
      <c r="F808" s="1244"/>
      <c r="J808" s="89"/>
      <c r="K808" s="89"/>
      <c r="L808" s="89"/>
      <c r="M808" s="89"/>
    </row>
    <row r="809" spans="1:13" s="88" customFormat="1">
      <c r="A809" s="90"/>
      <c r="B809" s="520"/>
      <c r="C809" s="92"/>
      <c r="D809" s="93"/>
      <c r="E809" s="1244"/>
      <c r="F809" s="1244"/>
      <c r="J809" s="89"/>
      <c r="K809" s="89"/>
      <c r="L809" s="89"/>
      <c r="M809" s="89"/>
    </row>
    <row r="810" spans="1:13" s="88" customFormat="1">
      <c r="A810" s="90"/>
      <c r="B810" s="520"/>
      <c r="C810" s="92"/>
      <c r="D810" s="93"/>
      <c r="E810" s="1244"/>
      <c r="F810" s="1244"/>
      <c r="J810" s="89"/>
      <c r="K810" s="89"/>
      <c r="L810" s="89"/>
      <c r="M810" s="89"/>
    </row>
    <row r="811" spans="1:13" s="88" customFormat="1">
      <c r="A811" s="90"/>
      <c r="B811" s="520"/>
      <c r="C811" s="92"/>
      <c r="D811" s="93"/>
      <c r="E811" s="1244"/>
      <c r="F811" s="1244"/>
      <c r="J811" s="89"/>
      <c r="K811" s="89"/>
      <c r="L811" s="89"/>
      <c r="M811" s="89"/>
    </row>
    <row r="812" spans="1:13" s="88" customFormat="1">
      <c r="A812" s="90"/>
      <c r="B812" s="520"/>
      <c r="C812" s="92"/>
      <c r="D812" s="93"/>
      <c r="E812" s="1244"/>
      <c r="F812" s="1244"/>
      <c r="J812" s="89"/>
      <c r="K812" s="89"/>
      <c r="L812" s="89"/>
      <c r="M812" s="89"/>
    </row>
    <row r="813" spans="1:13" s="88" customFormat="1">
      <c r="A813" s="90"/>
      <c r="B813" s="520"/>
      <c r="C813" s="92"/>
      <c r="D813" s="93"/>
      <c r="E813" s="1244"/>
      <c r="F813" s="1244"/>
      <c r="J813" s="89"/>
      <c r="K813" s="89"/>
      <c r="L813" s="89"/>
      <c r="M813" s="89"/>
    </row>
    <row r="814" spans="1:13" s="88" customFormat="1">
      <c r="A814" s="90"/>
      <c r="B814" s="520"/>
      <c r="C814" s="92"/>
      <c r="D814" s="93"/>
      <c r="E814" s="1244"/>
      <c r="F814" s="1244"/>
      <c r="J814" s="89"/>
      <c r="K814" s="89"/>
      <c r="L814" s="89"/>
      <c r="M814" s="89"/>
    </row>
    <row r="815" spans="1:13" s="88" customFormat="1">
      <c r="A815" s="90"/>
      <c r="B815" s="520"/>
      <c r="C815" s="92"/>
      <c r="D815" s="93"/>
      <c r="E815" s="1244"/>
      <c r="F815" s="1244"/>
      <c r="J815" s="89"/>
      <c r="K815" s="89"/>
      <c r="L815" s="89"/>
      <c r="M815" s="89"/>
    </row>
    <row r="816" spans="1:13" s="88" customFormat="1">
      <c r="A816" s="90"/>
      <c r="B816" s="520"/>
      <c r="C816" s="92"/>
      <c r="D816" s="93"/>
      <c r="E816" s="1244"/>
      <c r="F816" s="1244"/>
      <c r="J816" s="89"/>
      <c r="K816" s="89"/>
      <c r="L816" s="89"/>
      <c r="M816" s="89"/>
    </row>
    <row r="817" spans="1:13" s="88" customFormat="1">
      <c r="A817" s="90"/>
      <c r="B817" s="520"/>
      <c r="C817" s="92"/>
      <c r="D817" s="93"/>
      <c r="E817" s="1244"/>
      <c r="F817" s="1244"/>
      <c r="J817" s="89"/>
      <c r="K817" s="89"/>
      <c r="L817" s="89"/>
      <c r="M817" s="89"/>
    </row>
    <row r="818" spans="1:13" s="88" customFormat="1">
      <c r="A818" s="90"/>
      <c r="B818" s="520"/>
      <c r="C818" s="92"/>
      <c r="D818" s="93"/>
      <c r="E818" s="1244"/>
      <c r="F818" s="1244"/>
      <c r="J818" s="89"/>
      <c r="K818" s="89"/>
      <c r="L818" s="89"/>
      <c r="M818" s="89"/>
    </row>
    <row r="819" spans="1:13" s="88" customFormat="1">
      <c r="A819" s="90"/>
      <c r="B819" s="520"/>
      <c r="C819" s="92"/>
      <c r="D819" s="93"/>
      <c r="E819" s="1244"/>
      <c r="F819" s="1244"/>
      <c r="J819" s="89"/>
      <c r="K819" s="89"/>
      <c r="L819" s="89"/>
      <c r="M819" s="89"/>
    </row>
    <row r="820" spans="1:13" s="88" customFormat="1">
      <c r="A820" s="90"/>
      <c r="B820" s="520"/>
      <c r="C820" s="92"/>
      <c r="D820" s="93"/>
      <c r="E820" s="1244"/>
      <c r="F820" s="1244"/>
      <c r="J820" s="89"/>
      <c r="K820" s="89"/>
      <c r="L820" s="89"/>
      <c r="M820" s="89"/>
    </row>
    <row r="821" spans="1:13" s="88" customFormat="1">
      <c r="A821" s="90"/>
      <c r="B821" s="520"/>
      <c r="C821" s="92"/>
      <c r="D821" s="93"/>
      <c r="E821" s="1244"/>
      <c r="F821" s="1244"/>
      <c r="J821" s="89"/>
      <c r="K821" s="89"/>
      <c r="L821" s="89"/>
      <c r="M821" s="89"/>
    </row>
    <row r="822" spans="1:13" s="88" customFormat="1">
      <c r="A822" s="90"/>
      <c r="B822" s="520"/>
      <c r="C822" s="92"/>
      <c r="D822" s="93"/>
      <c r="E822" s="1244"/>
      <c r="F822" s="1244"/>
      <c r="J822" s="89"/>
      <c r="K822" s="89"/>
      <c r="L822" s="89"/>
      <c r="M822" s="89"/>
    </row>
    <row r="823" spans="1:13" s="88" customFormat="1">
      <c r="A823" s="90"/>
      <c r="B823" s="520"/>
      <c r="C823" s="92"/>
      <c r="D823" s="93"/>
      <c r="E823" s="1244"/>
      <c r="F823" s="1244"/>
      <c r="J823" s="89"/>
      <c r="K823" s="89"/>
      <c r="L823" s="89"/>
      <c r="M823" s="89"/>
    </row>
    <row r="824" spans="1:13" s="88" customFormat="1">
      <c r="A824" s="90"/>
      <c r="B824" s="520"/>
      <c r="C824" s="92"/>
      <c r="D824" s="93"/>
      <c r="E824" s="1244"/>
      <c r="F824" s="1244"/>
      <c r="J824" s="89"/>
      <c r="K824" s="89"/>
      <c r="L824" s="89"/>
      <c r="M824" s="89"/>
    </row>
    <row r="825" spans="1:13" s="88" customFormat="1">
      <c r="A825" s="90"/>
      <c r="B825" s="520"/>
      <c r="C825" s="92"/>
      <c r="D825" s="93"/>
      <c r="E825" s="1244"/>
      <c r="F825" s="1244"/>
      <c r="J825" s="89"/>
      <c r="K825" s="89"/>
      <c r="L825" s="89"/>
      <c r="M825" s="89"/>
    </row>
    <row r="826" spans="1:13" s="88" customFormat="1">
      <c r="A826" s="90"/>
      <c r="B826" s="520"/>
      <c r="C826" s="92"/>
      <c r="D826" s="93"/>
      <c r="E826" s="1244"/>
      <c r="F826" s="1244"/>
      <c r="J826" s="89"/>
      <c r="K826" s="89"/>
      <c r="L826" s="89"/>
      <c r="M826" s="89"/>
    </row>
    <row r="827" spans="1:13" s="88" customFormat="1">
      <c r="A827" s="90"/>
      <c r="B827" s="520"/>
      <c r="C827" s="92"/>
      <c r="D827" s="93"/>
      <c r="E827" s="1244"/>
      <c r="F827" s="1244"/>
      <c r="J827" s="89"/>
      <c r="K827" s="89"/>
      <c r="L827" s="89"/>
      <c r="M827" s="89"/>
    </row>
    <row r="828" spans="1:13" s="88" customFormat="1">
      <c r="A828" s="90"/>
      <c r="B828" s="520"/>
      <c r="C828" s="92"/>
      <c r="D828" s="93"/>
      <c r="E828" s="1244"/>
      <c r="F828" s="1244"/>
      <c r="J828" s="89"/>
      <c r="K828" s="89"/>
      <c r="L828" s="89"/>
      <c r="M828" s="89"/>
    </row>
    <row r="829" spans="1:13" s="88" customFormat="1">
      <c r="A829" s="90"/>
      <c r="B829" s="520"/>
      <c r="C829" s="92"/>
      <c r="D829" s="93"/>
      <c r="E829" s="1244"/>
      <c r="F829" s="1244"/>
      <c r="J829" s="89"/>
      <c r="K829" s="89"/>
      <c r="L829" s="89"/>
      <c r="M829" s="89"/>
    </row>
    <row r="830" spans="1:13" s="88" customFormat="1">
      <c r="A830" s="90"/>
      <c r="B830" s="520"/>
      <c r="C830" s="92"/>
      <c r="D830" s="93"/>
      <c r="E830" s="1244"/>
      <c r="F830" s="1244"/>
      <c r="J830" s="89"/>
      <c r="K830" s="89"/>
      <c r="L830" s="89"/>
      <c r="M830" s="89"/>
    </row>
    <row r="831" spans="1:13" s="88" customFormat="1">
      <c r="A831" s="90"/>
      <c r="B831" s="520"/>
      <c r="C831" s="92"/>
      <c r="D831" s="93"/>
      <c r="E831" s="1244"/>
      <c r="F831" s="1244"/>
      <c r="J831" s="89"/>
      <c r="K831" s="89"/>
      <c r="L831" s="89"/>
      <c r="M831" s="89"/>
    </row>
    <row r="832" spans="1:13" s="88" customFormat="1">
      <c r="A832" s="90"/>
      <c r="B832" s="520"/>
      <c r="C832" s="92"/>
      <c r="D832" s="93"/>
      <c r="E832" s="1244"/>
      <c r="F832" s="1244"/>
      <c r="J832" s="89"/>
      <c r="K832" s="89"/>
      <c r="L832" s="89"/>
      <c r="M832" s="89"/>
    </row>
    <row r="833" spans="1:13" s="88" customFormat="1">
      <c r="A833" s="90"/>
      <c r="B833" s="520"/>
      <c r="C833" s="92"/>
      <c r="D833" s="93"/>
      <c r="E833" s="1244"/>
      <c r="F833" s="1244"/>
      <c r="J833" s="89"/>
      <c r="K833" s="89"/>
      <c r="L833" s="89"/>
      <c r="M833" s="89"/>
    </row>
    <row r="834" spans="1:13" s="88" customFormat="1">
      <c r="A834" s="90"/>
      <c r="B834" s="520"/>
      <c r="C834" s="92"/>
      <c r="D834" s="93"/>
      <c r="E834" s="1244"/>
      <c r="F834" s="1244"/>
      <c r="J834" s="89"/>
      <c r="K834" s="89"/>
      <c r="L834" s="89"/>
      <c r="M834" s="89"/>
    </row>
    <row r="835" spans="1:13" s="88" customFormat="1">
      <c r="A835" s="90"/>
      <c r="B835" s="520"/>
      <c r="C835" s="92"/>
      <c r="D835" s="93"/>
      <c r="E835" s="1244"/>
      <c r="F835" s="1244"/>
      <c r="J835" s="89"/>
      <c r="K835" s="89"/>
      <c r="L835" s="89"/>
      <c r="M835" s="89"/>
    </row>
    <row r="836" spans="1:13" s="88" customFormat="1">
      <c r="A836" s="90"/>
      <c r="B836" s="520"/>
      <c r="C836" s="92"/>
      <c r="D836" s="93"/>
      <c r="E836" s="1244"/>
      <c r="F836" s="1244"/>
      <c r="J836" s="89"/>
      <c r="K836" s="89"/>
      <c r="L836" s="89"/>
      <c r="M836" s="89"/>
    </row>
    <row r="837" spans="1:13" s="88" customFormat="1">
      <c r="A837" s="90"/>
      <c r="B837" s="520"/>
      <c r="C837" s="92"/>
      <c r="D837" s="93"/>
      <c r="E837" s="1244"/>
      <c r="F837" s="1244"/>
      <c r="J837" s="89"/>
      <c r="K837" s="89"/>
      <c r="L837" s="89"/>
      <c r="M837" s="89"/>
    </row>
    <row r="838" spans="1:13" s="88" customFormat="1">
      <c r="A838" s="90"/>
      <c r="B838" s="520"/>
      <c r="C838" s="92"/>
      <c r="D838" s="93"/>
      <c r="E838" s="1244"/>
      <c r="F838" s="1244"/>
      <c r="J838" s="89"/>
      <c r="K838" s="89"/>
      <c r="L838" s="89"/>
      <c r="M838" s="89"/>
    </row>
    <row r="839" spans="1:13" s="88" customFormat="1">
      <c r="A839" s="90"/>
      <c r="B839" s="520"/>
      <c r="C839" s="92"/>
      <c r="D839" s="93"/>
      <c r="E839" s="1244"/>
      <c r="F839" s="1244"/>
      <c r="J839" s="89"/>
      <c r="K839" s="89"/>
      <c r="L839" s="89"/>
      <c r="M839" s="89"/>
    </row>
    <row r="840" spans="1:13" s="88" customFormat="1">
      <c r="A840" s="90"/>
      <c r="B840" s="520"/>
      <c r="C840" s="92"/>
      <c r="D840" s="93"/>
      <c r="E840" s="1244"/>
      <c r="F840" s="1244"/>
      <c r="J840" s="89"/>
      <c r="K840" s="89"/>
      <c r="L840" s="89"/>
      <c r="M840" s="89"/>
    </row>
    <row r="841" spans="1:13" s="88" customFormat="1">
      <c r="A841" s="90"/>
      <c r="B841" s="520"/>
      <c r="C841" s="92"/>
      <c r="D841" s="93"/>
      <c r="E841" s="1244"/>
      <c r="F841" s="1244"/>
      <c r="J841" s="89"/>
      <c r="K841" s="89"/>
      <c r="L841" s="89"/>
      <c r="M841" s="89"/>
    </row>
    <row r="842" spans="1:13" s="88" customFormat="1">
      <c r="A842" s="90"/>
      <c r="B842" s="520"/>
      <c r="C842" s="92"/>
      <c r="D842" s="93"/>
      <c r="E842" s="1244"/>
      <c r="F842" s="1244"/>
      <c r="J842" s="89"/>
      <c r="K842" s="89"/>
      <c r="L842" s="89"/>
      <c r="M842" s="89"/>
    </row>
    <row r="843" spans="1:13" s="88" customFormat="1">
      <c r="A843" s="90"/>
      <c r="B843" s="520"/>
      <c r="C843" s="92"/>
      <c r="D843" s="93"/>
      <c r="E843" s="1244"/>
      <c r="F843" s="1244"/>
      <c r="J843" s="89"/>
      <c r="K843" s="89"/>
      <c r="L843" s="89"/>
      <c r="M843" s="89"/>
    </row>
    <row r="844" spans="1:13" s="88" customFormat="1">
      <c r="A844" s="90"/>
      <c r="B844" s="520"/>
      <c r="C844" s="92"/>
      <c r="D844" s="93"/>
      <c r="E844" s="1244"/>
      <c r="F844" s="1244"/>
      <c r="J844" s="89"/>
      <c r="K844" s="89"/>
      <c r="L844" s="89"/>
      <c r="M844" s="89"/>
    </row>
    <row r="845" spans="1:13" s="88" customFormat="1">
      <c r="A845" s="90"/>
      <c r="B845" s="520"/>
      <c r="C845" s="92"/>
      <c r="D845" s="93"/>
      <c r="E845" s="1244"/>
      <c r="F845" s="1244"/>
      <c r="J845" s="89"/>
      <c r="K845" s="89"/>
      <c r="L845" s="89"/>
      <c r="M845" s="89"/>
    </row>
    <row r="846" spans="1:13" s="88" customFormat="1">
      <c r="A846" s="90"/>
      <c r="B846" s="520"/>
      <c r="C846" s="92"/>
      <c r="D846" s="93"/>
      <c r="E846" s="1244"/>
      <c r="F846" s="1244"/>
      <c r="J846" s="89"/>
      <c r="K846" s="89"/>
      <c r="L846" s="89"/>
      <c r="M846" s="89"/>
    </row>
    <row r="847" spans="1:13" s="88" customFormat="1">
      <c r="A847" s="90"/>
      <c r="B847" s="520"/>
      <c r="C847" s="92"/>
      <c r="D847" s="93"/>
      <c r="E847" s="1244"/>
      <c r="F847" s="1244"/>
      <c r="J847" s="89"/>
      <c r="K847" s="89"/>
      <c r="L847" s="89"/>
      <c r="M847" s="89"/>
    </row>
    <row r="848" spans="1:13" s="88" customFormat="1">
      <c r="A848" s="90"/>
      <c r="B848" s="520"/>
      <c r="C848" s="92"/>
      <c r="D848" s="93"/>
      <c r="E848" s="1244"/>
      <c r="F848" s="1244"/>
      <c r="J848" s="89"/>
      <c r="K848" s="89"/>
      <c r="L848" s="89"/>
      <c r="M848" s="89"/>
    </row>
    <row r="849" spans="1:13" s="88" customFormat="1">
      <c r="A849" s="90"/>
      <c r="B849" s="520"/>
      <c r="C849" s="92"/>
      <c r="D849" s="93"/>
      <c r="E849" s="1244"/>
      <c r="F849" s="1244"/>
      <c r="J849" s="89"/>
      <c r="K849" s="89"/>
      <c r="L849" s="89"/>
      <c r="M849" s="89"/>
    </row>
    <row r="850" spans="1:13" s="88" customFormat="1">
      <c r="A850" s="90"/>
      <c r="B850" s="520"/>
      <c r="C850" s="92"/>
      <c r="D850" s="93"/>
      <c r="E850" s="1244"/>
      <c r="F850" s="1244"/>
      <c r="J850" s="89"/>
      <c r="K850" s="89"/>
      <c r="L850" s="89"/>
      <c r="M850" s="89"/>
    </row>
    <row r="851" spans="1:13" s="88" customFormat="1">
      <c r="A851" s="90"/>
      <c r="B851" s="520"/>
      <c r="C851" s="92"/>
      <c r="D851" s="93"/>
      <c r="E851" s="1244"/>
      <c r="F851" s="1244"/>
      <c r="J851" s="89"/>
      <c r="K851" s="89"/>
      <c r="L851" s="89"/>
      <c r="M851" s="89"/>
    </row>
    <row r="852" spans="1:13" s="88" customFormat="1">
      <c r="A852" s="90"/>
      <c r="B852" s="520"/>
      <c r="C852" s="92"/>
      <c r="D852" s="93"/>
      <c r="E852" s="1244"/>
      <c r="F852" s="1244"/>
      <c r="J852" s="89"/>
      <c r="K852" s="89"/>
      <c r="L852" s="89"/>
      <c r="M852" s="89"/>
    </row>
    <row r="853" spans="1:13" s="88" customFormat="1">
      <c r="A853" s="90"/>
      <c r="B853" s="520"/>
      <c r="C853" s="92"/>
      <c r="D853" s="93"/>
      <c r="E853" s="1244"/>
      <c r="F853" s="1244"/>
      <c r="J853" s="89"/>
      <c r="K853" s="89"/>
      <c r="L853" s="89"/>
      <c r="M853" s="89"/>
    </row>
    <row r="854" spans="1:13" s="88" customFormat="1">
      <c r="A854" s="90"/>
      <c r="B854" s="520"/>
      <c r="C854" s="92"/>
      <c r="D854" s="93"/>
      <c r="E854" s="1244"/>
      <c r="F854" s="1244"/>
      <c r="J854" s="89"/>
      <c r="K854" s="89"/>
      <c r="L854" s="89"/>
      <c r="M854" s="89"/>
    </row>
    <row r="855" spans="1:13" s="88" customFormat="1">
      <c r="A855" s="90"/>
      <c r="B855" s="520"/>
      <c r="C855" s="92"/>
      <c r="D855" s="93"/>
      <c r="E855" s="1244"/>
      <c r="F855" s="1244"/>
      <c r="J855" s="89"/>
      <c r="K855" s="89"/>
      <c r="L855" s="89"/>
      <c r="M855" s="89"/>
    </row>
    <row r="856" spans="1:13" s="88" customFormat="1">
      <c r="A856" s="90"/>
      <c r="B856" s="520"/>
      <c r="C856" s="92"/>
      <c r="D856" s="93"/>
      <c r="E856" s="1244"/>
      <c r="F856" s="1244"/>
      <c r="J856" s="89"/>
      <c r="K856" s="89"/>
      <c r="L856" s="89"/>
      <c r="M856" s="89"/>
    </row>
    <row r="857" spans="1:13" s="88" customFormat="1">
      <c r="A857" s="90"/>
      <c r="B857" s="520"/>
      <c r="C857" s="92"/>
      <c r="D857" s="93"/>
      <c r="E857" s="1244"/>
      <c r="F857" s="1244"/>
      <c r="J857" s="89"/>
      <c r="K857" s="89"/>
      <c r="L857" s="89"/>
      <c r="M857" s="89"/>
    </row>
    <row r="858" spans="1:13" s="88" customFormat="1">
      <c r="A858" s="90"/>
      <c r="B858" s="520"/>
      <c r="C858" s="92"/>
      <c r="D858" s="93"/>
      <c r="E858" s="1244"/>
      <c r="F858" s="1244"/>
      <c r="J858" s="89"/>
      <c r="K858" s="89"/>
      <c r="L858" s="89"/>
      <c r="M858" s="89"/>
    </row>
    <row r="859" spans="1:13" s="88" customFormat="1">
      <c r="A859" s="90"/>
      <c r="B859" s="520"/>
      <c r="C859" s="92"/>
      <c r="D859" s="93"/>
      <c r="E859" s="1244"/>
      <c r="F859" s="1244"/>
      <c r="J859" s="89"/>
      <c r="K859" s="89"/>
      <c r="L859" s="89"/>
      <c r="M859" s="89"/>
    </row>
    <row r="860" spans="1:13" s="88" customFormat="1">
      <c r="A860" s="90"/>
      <c r="B860" s="520"/>
      <c r="C860" s="92"/>
      <c r="D860" s="93"/>
      <c r="E860" s="1244"/>
      <c r="F860" s="1244"/>
      <c r="J860" s="89"/>
      <c r="K860" s="89"/>
      <c r="L860" s="89"/>
      <c r="M860" s="89"/>
    </row>
    <row r="861" spans="1:13" s="88" customFormat="1">
      <c r="A861" s="90"/>
      <c r="B861" s="520"/>
      <c r="C861" s="92"/>
      <c r="D861" s="93"/>
      <c r="E861" s="1244"/>
      <c r="F861" s="1244"/>
      <c r="J861" s="89"/>
      <c r="K861" s="89"/>
      <c r="L861" s="89"/>
      <c r="M861" s="89"/>
    </row>
    <row r="862" spans="1:13" s="88" customFormat="1">
      <c r="A862" s="90"/>
      <c r="B862" s="520"/>
      <c r="C862" s="92"/>
      <c r="D862" s="93"/>
      <c r="E862" s="1244"/>
      <c r="F862" s="1244"/>
      <c r="J862" s="89"/>
      <c r="K862" s="89"/>
      <c r="L862" s="89"/>
      <c r="M862" s="89"/>
    </row>
    <row r="863" spans="1:13" s="88" customFormat="1">
      <c r="A863" s="90"/>
      <c r="B863" s="520"/>
      <c r="C863" s="92"/>
      <c r="D863" s="93"/>
      <c r="E863" s="1244"/>
      <c r="F863" s="1244"/>
      <c r="J863" s="89"/>
      <c r="K863" s="89"/>
      <c r="L863" s="89"/>
      <c r="M863" s="89"/>
    </row>
    <row r="864" spans="1:13" s="88" customFormat="1">
      <c r="A864" s="90"/>
      <c r="B864" s="520"/>
      <c r="C864" s="92"/>
      <c r="D864" s="93"/>
      <c r="E864" s="1244"/>
      <c r="F864" s="1244"/>
      <c r="J864" s="89"/>
      <c r="K864" s="89"/>
      <c r="L864" s="89"/>
      <c r="M864" s="89"/>
    </row>
    <row r="865" spans="1:13" s="88" customFormat="1">
      <c r="A865" s="90"/>
      <c r="B865" s="520"/>
      <c r="C865" s="92"/>
      <c r="D865" s="93"/>
      <c r="E865" s="1244"/>
      <c r="F865" s="1244"/>
      <c r="J865" s="89"/>
      <c r="K865" s="89"/>
      <c r="L865" s="89"/>
      <c r="M865" s="89"/>
    </row>
    <row r="866" spans="1:13" s="88" customFormat="1">
      <c r="A866" s="90"/>
      <c r="B866" s="520"/>
      <c r="C866" s="92"/>
      <c r="D866" s="93"/>
      <c r="E866" s="1244"/>
      <c r="F866" s="1244"/>
      <c r="J866" s="89"/>
      <c r="K866" s="89"/>
      <c r="L866" s="89"/>
      <c r="M866" s="89"/>
    </row>
    <row r="867" spans="1:13" s="88" customFormat="1">
      <c r="A867" s="90"/>
      <c r="B867" s="520"/>
      <c r="C867" s="92"/>
      <c r="D867" s="93"/>
      <c r="E867" s="1244"/>
      <c r="F867" s="1244"/>
      <c r="J867" s="89"/>
      <c r="K867" s="89"/>
      <c r="L867" s="89"/>
      <c r="M867" s="89"/>
    </row>
    <row r="868" spans="1:13" s="88" customFormat="1">
      <c r="A868" s="90"/>
      <c r="B868" s="520"/>
      <c r="C868" s="92"/>
      <c r="D868" s="93"/>
      <c r="E868" s="1244"/>
      <c r="F868" s="1244"/>
      <c r="J868" s="89"/>
      <c r="K868" s="89"/>
      <c r="L868" s="89"/>
      <c r="M868" s="89"/>
    </row>
    <row r="869" spans="1:13" s="88" customFormat="1">
      <c r="A869" s="90"/>
      <c r="B869" s="520"/>
      <c r="C869" s="92"/>
      <c r="D869" s="93"/>
      <c r="E869" s="1244"/>
      <c r="F869" s="1244"/>
      <c r="J869" s="89"/>
      <c r="K869" s="89"/>
      <c r="L869" s="89"/>
      <c r="M869" s="89"/>
    </row>
    <row r="870" spans="1:13" s="88" customFormat="1">
      <c r="A870" s="90"/>
      <c r="B870" s="520"/>
      <c r="C870" s="92"/>
      <c r="D870" s="93"/>
      <c r="E870" s="1244"/>
      <c r="F870" s="1244"/>
      <c r="J870" s="89"/>
      <c r="K870" s="89"/>
      <c r="L870" s="89"/>
      <c r="M870" s="89"/>
    </row>
    <row r="871" spans="1:13" s="88" customFormat="1">
      <c r="A871" s="90"/>
      <c r="B871" s="520"/>
      <c r="C871" s="92"/>
      <c r="D871" s="93"/>
      <c r="E871" s="1244"/>
      <c r="F871" s="1244"/>
      <c r="J871" s="89"/>
      <c r="K871" s="89"/>
      <c r="L871" s="89"/>
      <c r="M871" s="89"/>
    </row>
    <row r="872" spans="1:13" s="88" customFormat="1">
      <c r="A872" s="90"/>
      <c r="B872" s="520"/>
      <c r="C872" s="92"/>
      <c r="D872" s="93"/>
      <c r="E872" s="1244"/>
      <c r="F872" s="1244"/>
      <c r="J872" s="89"/>
      <c r="K872" s="89"/>
      <c r="L872" s="89"/>
      <c r="M872" s="89"/>
    </row>
    <row r="873" spans="1:13" s="88" customFormat="1">
      <c r="A873" s="90"/>
      <c r="B873" s="520"/>
      <c r="C873" s="92"/>
      <c r="D873" s="93"/>
      <c r="E873" s="1244"/>
      <c r="F873" s="1244"/>
      <c r="J873" s="89"/>
      <c r="K873" s="89"/>
      <c r="L873" s="89"/>
      <c r="M873" s="89"/>
    </row>
    <row r="874" spans="1:13" s="88" customFormat="1">
      <c r="A874" s="90"/>
      <c r="B874" s="520"/>
      <c r="C874" s="92"/>
      <c r="D874" s="93"/>
      <c r="E874" s="1244"/>
      <c r="F874" s="1244"/>
      <c r="J874" s="89"/>
      <c r="K874" s="89"/>
      <c r="L874" s="89"/>
      <c r="M874" s="89"/>
    </row>
    <row r="875" spans="1:13" s="88" customFormat="1">
      <c r="A875" s="90"/>
      <c r="B875" s="520"/>
      <c r="C875" s="92"/>
      <c r="D875" s="93"/>
      <c r="E875" s="1244"/>
      <c r="F875" s="1244"/>
      <c r="J875" s="89"/>
      <c r="K875" s="89"/>
      <c r="L875" s="89"/>
      <c r="M875" s="89"/>
    </row>
    <row r="876" spans="1:13" s="88" customFormat="1">
      <c r="A876" s="90"/>
      <c r="B876" s="520"/>
      <c r="C876" s="92"/>
      <c r="D876" s="93"/>
      <c r="E876" s="1244"/>
      <c r="F876" s="1244"/>
      <c r="J876" s="89"/>
      <c r="K876" s="89"/>
      <c r="L876" s="89"/>
      <c r="M876" s="89"/>
    </row>
    <row r="877" spans="1:13" s="88" customFormat="1">
      <c r="A877" s="90"/>
      <c r="B877" s="520"/>
      <c r="C877" s="92"/>
      <c r="D877" s="93"/>
      <c r="E877" s="1244"/>
      <c r="F877" s="1244"/>
      <c r="J877" s="89"/>
      <c r="K877" s="89"/>
      <c r="L877" s="89"/>
      <c r="M877" s="89"/>
    </row>
    <row r="878" spans="1:13" s="88" customFormat="1">
      <c r="A878" s="90"/>
      <c r="B878" s="520"/>
      <c r="C878" s="92"/>
      <c r="D878" s="93"/>
      <c r="E878" s="1244"/>
      <c r="F878" s="1244"/>
      <c r="J878" s="89"/>
      <c r="K878" s="89"/>
      <c r="L878" s="89"/>
      <c r="M878" s="89"/>
    </row>
    <row r="879" spans="1:13" s="88" customFormat="1">
      <c r="A879" s="90"/>
      <c r="B879" s="520"/>
      <c r="C879" s="92"/>
      <c r="D879" s="93"/>
      <c r="E879" s="1244"/>
      <c r="F879" s="1244"/>
      <c r="J879" s="89"/>
      <c r="K879" s="89"/>
      <c r="L879" s="89"/>
      <c r="M879" s="89"/>
    </row>
    <row r="880" spans="1:13" s="88" customFormat="1">
      <c r="A880" s="90"/>
      <c r="B880" s="520"/>
      <c r="C880" s="92"/>
      <c r="D880" s="93"/>
      <c r="E880" s="1244"/>
      <c r="F880" s="1244"/>
      <c r="J880" s="89"/>
      <c r="K880" s="89"/>
      <c r="L880" s="89"/>
      <c r="M880" s="89"/>
    </row>
    <row r="881" spans="1:13" s="88" customFormat="1">
      <c r="A881" s="90"/>
      <c r="B881" s="520"/>
      <c r="C881" s="92"/>
      <c r="D881" s="93"/>
      <c r="E881" s="1244"/>
      <c r="F881" s="1244"/>
      <c r="J881" s="89"/>
      <c r="K881" s="89"/>
      <c r="L881" s="89"/>
      <c r="M881" s="89"/>
    </row>
    <row r="882" spans="1:13" s="88" customFormat="1">
      <c r="A882" s="90"/>
      <c r="B882" s="520"/>
      <c r="C882" s="92"/>
      <c r="D882" s="93"/>
      <c r="E882" s="1244"/>
      <c r="F882" s="1244"/>
      <c r="J882" s="89"/>
      <c r="K882" s="89"/>
      <c r="L882" s="89"/>
      <c r="M882" s="89"/>
    </row>
    <row r="883" spans="1:13" s="88" customFormat="1">
      <c r="A883" s="90"/>
      <c r="B883" s="520"/>
      <c r="C883" s="92"/>
      <c r="D883" s="93"/>
      <c r="E883" s="1244"/>
      <c r="F883" s="1244"/>
      <c r="J883" s="89"/>
      <c r="K883" s="89"/>
      <c r="L883" s="89"/>
      <c r="M883" s="89"/>
    </row>
    <row r="884" spans="1:13" s="88" customFormat="1">
      <c r="A884" s="90"/>
      <c r="B884" s="520"/>
      <c r="C884" s="92"/>
      <c r="D884" s="93"/>
      <c r="E884" s="1244"/>
      <c r="F884" s="1244"/>
      <c r="J884" s="89"/>
      <c r="K884" s="89"/>
      <c r="L884" s="89"/>
      <c r="M884" s="89"/>
    </row>
    <row r="885" spans="1:13" s="88" customFormat="1">
      <c r="A885" s="90"/>
      <c r="B885" s="520"/>
      <c r="C885" s="92"/>
      <c r="D885" s="93"/>
      <c r="E885" s="1244"/>
      <c r="F885" s="1244"/>
      <c r="J885" s="89"/>
      <c r="K885" s="89"/>
      <c r="L885" s="89"/>
      <c r="M885" s="89"/>
    </row>
    <row r="886" spans="1:13" s="88" customFormat="1">
      <c r="A886" s="90"/>
      <c r="B886" s="520"/>
      <c r="C886" s="92"/>
      <c r="D886" s="93"/>
      <c r="E886" s="1244"/>
      <c r="F886" s="1244"/>
      <c r="J886" s="89"/>
      <c r="K886" s="89"/>
      <c r="L886" s="89"/>
      <c r="M886" s="89"/>
    </row>
    <row r="887" spans="1:13" s="88" customFormat="1">
      <c r="A887" s="90"/>
      <c r="B887" s="520"/>
      <c r="C887" s="92"/>
      <c r="D887" s="93"/>
      <c r="E887" s="1244"/>
      <c r="F887" s="1244"/>
      <c r="J887" s="89"/>
      <c r="K887" s="89"/>
      <c r="L887" s="89"/>
      <c r="M887" s="89"/>
    </row>
    <row r="888" spans="1:13" s="88" customFormat="1">
      <c r="A888" s="90"/>
      <c r="B888" s="520"/>
      <c r="C888" s="92"/>
      <c r="D888" s="93"/>
      <c r="E888" s="1244"/>
      <c r="F888" s="1244"/>
      <c r="J888" s="89"/>
      <c r="K888" s="89"/>
      <c r="L888" s="89"/>
      <c r="M888" s="89"/>
    </row>
    <row r="889" spans="1:13" s="88" customFormat="1">
      <c r="A889" s="90"/>
      <c r="B889" s="520"/>
      <c r="C889" s="92"/>
      <c r="D889" s="93"/>
      <c r="E889" s="1244"/>
      <c r="F889" s="1244"/>
      <c r="J889" s="89"/>
      <c r="K889" s="89"/>
      <c r="L889" s="89"/>
      <c r="M889" s="89"/>
    </row>
    <row r="890" spans="1:13" s="88" customFormat="1">
      <c r="A890" s="90"/>
      <c r="B890" s="520"/>
      <c r="C890" s="92"/>
      <c r="D890" s="93"/>
      <c r="E890" s="1244"/>
      <c r="F890" s="1244"/>
      <c r="J890" s="89"/>
      <c r="K890" s="89"/>
      <c r="L890" s="89"/>
      <c r="M890" s="89"/>
    </row>
    <row r="891" spans="1:13" s="88" customFormat="1">
      <c r="A891" s="90"/>
      <c r="B891" s="520"/>
      <c r="C891" s="92"/>
      <c r="D891" s="93"/>
      <c r="E891" s="1244"/>
      <c r="F891" s="1244"/>
      <c r="J891" s="89"/>
      <c r="K891" s="89"/>
      <c r="L891" s="89"/>
      <c r="M891" s="89"/>
    </row>
    <row r="892" spans="1:13" s="88" customFormat="1">
      <c r="A892" s="90"/>
      <c r="B892" s="520"/>
      <c r="C892" s="92"/>
      <c r="D892" s="93"/>
      <c r="E892" s="1244"/>
      <c r="F892" s="1244"/>
      <c r="J892" s="89"/>
      <c r="K892" s="89"/>
      <c r="L892" s="89"/>
      <c r="M892" s="89"/>
    </row>
    <row r="893" spans="1:13" s="88" customFormat="1">
      <c r="A893" s="90"/>
      <c r="B893" s="520"/>
      <c r="C893" s="92"/>
      <c r="D893" s="93"/>
      <c r="E893" s="1244"/>
      <c r="F893" s="1244"/>
      <c r="J893" s="89"/>
      <c r="K893" s="89"/>
      <c r="L893" s="89"/>
      <c r="M893" s="89"/>
    </row>
    <row r="894" spans="1:13" s="88" customFormat="1">
      <c r="A894" s="90"/>
      <c r="B894" s="520"/>
      <c r="C894" s="92"/>
      <c r="D894" s="93"/>
      <c r="E894" s="1244"/>
      <c r="F894" s="1244"/>
      <c r="J894" s="89"/>
      <c r="K894" s="89"/>
      <c r="L894" s="89"/>
      <c r="M894" s="89"/>
    </row>
    <row r="895" spans="1:13" s="88" customFormat="1">
      <c r="A895" s="90"/>
      <c r="B895" s="520"/>
      <c r="C895" s="92"/>
      <c r="D895" s="93"/>
      <c r="E895" s="1244"/>
      <c r="F895" s="1244"/>
      <c r="J895" s="89"/>
      <c r="K895" s="89"/>
      <c r="L895" s="89"/>
      <c r="M895" s="89"/>
    </row>
    <row r="896" spans="1:13" s="88" customFormat="1">
      <c r="A896" s="90"/>
      <c r="B896" s="520"/>
      <c r="C896" s="92"/>
      <c r="D896" s="93"/>
      <c r="E896" s="1244"/>
      <c r="F896" s="1244"/>
      <c r="J896" s="89"/>
      <c r="K896" s="89"/>
      <c r="L896" s="89"/>
      <c r="M896" s="89"/>
    </row>
    <row r="897" spans="1:13" s="88" customFormat="1">
      <c r="A897" s="90"/>
      <c r="B897" s="520"/>
      <c r="C897" s="92"/>
      <c r="D897" s="93"/>
      <c r="E897" s="1244"/>
      <c r="F897" s="1244"/>
      <c r="J897" s="89"/>
      <c r="K897" s="89"/>
      <c r="L897" s="89"/>
      <c r="M897" s="89"/>
    </row>
    <row r="898" spans="1:13" s="88" customFormat="1">
      <c r="A898" s="90"/>
      <c r="B898" s="520"/>
      <c r="C898" s="92"/>
      <c r="D898" s="93"/>
      <c r="E898" s="1244"/>
      <c r="F898" s="1244"/>
      <c r="J898" s="89"/>
      <c r="K898" s="89"/>
      <c r="L898" s="89"/>
      <c r="M898" s="89"/>
    </row>
    <row r="899" spans="1:13" s="88" customFormat="1">
      <c r="A899" s="90"/>
      <c r="B899" s="520"/>
      <c r="C899" s="92"/>
      <c r="D899" s="93"/>
      <c r="E899" s="1244"/>
      <c r="F899" s="1244"/>
      <c r="J899" s="89"/>
      <c r="K899" s="89"/>
      <c r="L899" s="89"/>
      <c r="M899" s="89"/>
    </row>
    <row r="900" spans="1:13" s="88" customFormat="1">
      <c r="A900" s="90"/>
      <c r="B900" s="520"/>
      <c r="C900" s="92"/>
      <c r="D900" s="93"/>
      <c r="E900" s="1244"/>
      <c r="F900" s="1244"/>
      <c r="J900" s="89"/>
      <c r="K900" s="89"/>
      <c r="L900" s="89"/>
      <c r="M900" s="89"/>
    </row>
    <row r="901" spans="1:13" s="88" customFormat="1">
      <c r="A901" s="90"/>
      <c r="B901" s="520"/>
      <c r="C901" s="92"/>
      <c r="D901" s="93"/>
      <c r="E901" s="1244"/>
      <c r="F901" s="1244"/>
      <c r="J901" s="89"/>
      <c r="K901" s="89"/>
      <c r="L901" s="89"/>
      <c r="M901" s="89"/>
    </row>
    <row r="902" spans="1:13" s="88" customFormat="1">
      <c r="A902" s="90"/>
      <c r="B902" s="520"/>
      <c r="C902" s="92"/>
      <c r="D902" s="93"/>
      <c r="E902" s="1244"/>
      <c r="F902" s="1244"/>
      <c r="J902" s="89"/>
      <c r="K902" s="89"/>
      <c r="L902" s="89"/>
      <c r="M902" s="89"/>
    </row>
    <row r="903" spans="1:13" s="88" customFormat="1">
      <c r="A903" s="90"/>
      <c r="B903" s="520"/>
      <c r="C903" s="92"/>
      <c r="D903" s="93"/>
      <c r="E903" s="1244"/>
      <c r="F903" s="1244"/>
      <c r="J903" s="89"/>
      <c r="K903" s="89"/>
      <c r="L903" s="89"/>
      <c r="M903" s="89"/>
    </row>
    <row r="904" spans="1:13" s="88" customFormat="1">
      <c r="A904" s="90"/>
      <c r="B904" s="520"/>
      <c r="C904" s="92"/>
      <c r="D904" s="93"/>
      <c r="E904" s="1244"/>
      <c r="F904" s="1244"/>
      <c r="J904" s="89"/>
      <c r="K904" s="89"/>
      <c r="L904" s="89"/>
      <c r="M904" s="89"/>
    </row>
    <row r="905" spans="1:13" s="88" customFormat="1">
      <c r="A905" s="90"/>
      <c r="B905" s="520"/>
      <c r="C905" s="92"/>
      <c r="D905" s="93"/>
      <c r="E905" s="1244"/>
      <c r="F905" s="1244"/>
      <c r="J905" s="89"/>
      <c r="K905" s="89"/>
      <c r="L905" s="89"/>
      <c r="M905" s="89"/>
    </row>
    <row r="906" spans="1:13" s="88" customFormat="1">
      <c r="A906" s="90"/>
      <c r="B906" s="520"/>
      <c r="C906" s="92"/>
      <c r="D906" s="93"/>
      <c r="E906" s="1244"/>
      <c r="F906" s="1244"/>
      <c r="J906" s="89"/>
      <c r="K906" s="89"/>
      <c r="L906" s="89"/>
      <c r="M906" s="89"/>
    </row>
    <row r="907" spans="1:13" s="88" customFormat="1">
      <c r="A907" s="90"/>
      <c r="B907" s="520"/>
      <c r="C907" s="92"/>
      <c r="D907" s="93"/>
      <c r="E907" s="1244"/>
      <c r="F907" s="1244"/>
      <c r="J907" s="89"/>
      <c r="K907" s="89"/>
      <c r="L907" s="89"/>
      <c r="M907" s="89"/>
    </row>
    <row r="908" spans="1:13" s="88" customFormat="1">
      <c r="A908" s="90"/>
      <c r="B908" s="520"/>
      <c r="C908" s="92"/>
      <c r="D908" s="93"/>
      <c r="E908" s="1244"/>
      <c r="F908" s="1244"/>
      <c r="J908" s="89"/>
      <c r="K908" s="89"/>
      <c r="L908" s="89"/>
      <c r="M908" s="89"/>
    </row>
    <row r="909" spans="1:13" s="88" customFormat="1">
      <c r="A909" s="90"/>
      <c r="B909" s="520"/>
      <c r="C909" s="92"/>
      <c r="D909" s="93"/>
      <c r="E909" s="1244"/>
      <c r="F909" s="1244"/>
      <c r="J909" s="89"/>
      <c r="K909" s="89"/>
      <c r="L909" s="89"/>
      <c r="M909" s="89"/>
    </row>
    <row r="910" spans="1:13" s="88" customFormat="1">
      <c r="A910" s="90"/>
      <c r="B910" s="520"/>
      <c r="C910" s="92"/>
      <c r="D910" s="93"/>
      <c r="E910" s="1244"/>
      <c r="F910" s="1244"/>
      <c r="J910" s="89"/>
      <c r="K910" s="89"/>
      <c r="L910" s="89"/>
      <c r="M910" s="89"/>
    </row>
    <row r="911" spans="1:13" s="88" customFormat="1">
      <c r="A911" s="90"/>
      <c r="B911" s="520"/>
      <c r="C911" s="92"/>
      <c r="D911" s="93"/>
      <c r="E911" s="1244"/>
      <c r="F911" s="1244"/>
      <c r="J911" s="89"/>
      <c r="K911" s="89"/>
      <c r="L911" s="89"/>
      <c r="M911" s="89"/>
    </row>
    <row r="912" spans="1:13" s="88" customFormat="1">
      <c r="A912" s="90"/>
      <c r="B912" s="520"/>
      <c r="C912" s="92"/>
      <c r="D912" s="93"/>
      <c r="E912" s="1244"/>
      <c r="F912" s="1244"/>
      <c r="J912" s="89"/>
      <c r="K912" s="89"/>
      <c r="L912" s="89"/>
      <c r="M912" s="89"/>
    </row>
    <row r="913" spans="1:13" s="88" customFormat="1">
      <c r="A913" s="90"/>
      <c r="B913" s="520"/>
      <c r="C913" s="92"/>
      <c r="D913" s="93"/>
      <c r="E913" s="1244"/>
      <c r="F913" s="1244"/>
      <c r="J913" s="89"/>
      <c r="K913" s="89"/>
      <c r="L913" s="89"/>
      <c r="M913" s="89"/>
    </row>
    <row r="914" spans="1:13" s="88" customFormat="1">
      <c r="A914" s="90"/>
      <c r="B914" s="520"/>
      <c r="C914" s="92"/>
      <c r="D914" s="93"/>
      <c r="E914" s="1244"/>
      <c r="F914" s="1244"/>
      <c r="J914" s="89"/>
      <c r="K914" s="89"/>
      <c r="L914" s="89"/>
      <c r="M914" s="89"/>
    </row>
    <row r="915" spans="1:13" s="88" customFormat="1">
      <c r="A915" s="90"/>
      <c r="B915" s="520"/>
      <c r="C915" s="92"/>
      <c r="D915" s="93"/>
      <c r="E915" s="1244"/>
      <c r="F915" s="1244"/>
      <c r="J915" s="89"/>
      <c r="K915" s="89"/>
      <c r="L915" s="89"/>
      <c r="M915" s="89"/>
    </row>
    <row r="916" spans="1:13" s="88" customFormat="1">
      <c r="A916" s="90"/>
      <c r="B916" s="520"/>
      <c r="C916" s="92"/>
      <c r="D916" s="93"/>
      <c r="E916" s="1244"/>
      <c r="F916" s="1244"/>
      <c r="J916" s="89"/>
      <c r="K916" s="89"/>
      <c r="L916" s="89"/>
      <c r="M916" s="89"/>
    </row>
    <row r="917" spans="1:13" s="88" customFormat="1">
      <c r="A917" s="90"/>
      <c r="B917" s="520"/>
      <c r="C917" s="92"/>
      <c r="D917" s="93"/>
      <c r="E917" s="1244"/>
      <c r="F917" s="1244"/>
      <c r="J917" s="89"/>
      <c r="K917" s="89"/>
      <c r="L917" s="89"/>
      <c r="M917" s="89"/>
    </row>
    <row r="918" spans="1:13" s="88" customFormat="1">
      <c r="A918" s="90"/>
      <c r="B918" s="520"/>
      <c r="C918" s="92"/>
      <c r="D918" s="93"/>
      <c r="E918" s="1244"/>
      <c r="F918" s="1244"/>
      <c r="J918" s="89"/>
      <c r="K918" s="89"/>
      <c r="L918" s="89"/>
      <c r="M918" s="89"/>
    </row>
    <row r="919" spans="1:13" s="88" customFormat="1">
      <c r="A919" s="90"/>
      <c r="B919" s="520"/>
      <c r="C919" s="92"/>
      <c r="D919" s="93"/>
      <c r="E919" s="1244"/>
      <c r="F919" s="1244"/>
      <c r="J919" s="89"/>
      <c r="K919" s="89"/>
      <c r="L919" s="89"/>
      <c r="M919" s="89"/>
    </row>
    <row r="920" spans="1:13" s="88" customFormat="1">
      <c r="A920" s="90"/>
      <c r="B920" s="520"/>
      <c r="C920" s="92"/>
      <c r="D920" s="93"/>
      <c r="E920" s="1244"/>
      <c r="F920" s="1244"/>
      <c r="J920" s="89"/>
      <c r="K920" s="89"/>
      <c r="L920" s="89"/>
      <c r="M920" s="89"/>
    </row>
    <row r="921" spans="1:13" s="88" customFormat="1">
      <c r="A921" s="90"/>
      <c r="B921" s="520"/>
      <c r="C921" s="92"/>
      <c r="D921" s="93"/>
      <c r="E921" s="1244"/>
      <c r="F921" s="1244"/>
      <c r="J921" s="89"/>
      <c r="K921" s="89"/>
      <c r="L921" s="89"/>
      <c r="M921" s="89"/>
    </row>
    <row r="922" spans="1:13" s="88" customFormat="1">
      <c r="A922" s="90"/>
      <c r="B922" s="520"/>
      <c r="C922" s="92"/>
      <c r="D922" s="93"/>
      <c r="E922" s="1244"/>
      <c r="F922" s="1244"/>
      <c r="J922" s="89"/>
      <c r="K922" s="89"/>
      <c r="L922" s="89"/>
      <c r="M922" s="89"/>
    </row>
    <row r="923" spans="1:13" s="88" customFormat="1">
      <c r="A923" s="90"/>
      <c r="B923" s="520"/>
      <c r="C923" s="92"/>
      <c r="D923" s="93"/>
      <c r="E923" s="1244"/>
      <c r="F923" s="1244"/>
      <c r="J923" s="89"/>
      <c r="K923" s="89"/>
      <c r="L923" s="89"/>
      <c r="M923" s="89"/>
    </row>
    <row r="924" spans="1:13" s="88" customFormat="1">
      <c r="A924" s="90"/>
      <c r="B924" s="520"/>
      <c r="C924" s="92"/>
      <c r="D924" s="93"/>
      <c r="E924" s="1244"/>
      <c r="F924" s="1244"/>
      <c r="J924" s="89"/>
      <c r="K924" s="89"/>
      <c r="L924" s="89"/>
      <c r="M924" s="89"/>
    </row>
    <row r="925" spans="1:13" s="88" customFormat="1">
      <c r="A925" s="90"/>
      <c r="B925" s="520"/>
      <c r="C925" s="92"/>
      <c r="D925" s="93"/>
      <c r="E925" s="1244"/>
      <c r="F925" s="1244"/>
      <c r="J925" s="89"/>
      <c r="K925" s="89"/>
      <c r="L925" s="89"/>
      <c r="M925" s="89"/>
    </row>
    <row r="926" spans="1:13" s="88" customFormat="1">
      <c r="A926" s="90"/>
      <c r="B926" s="520"/>
      <c r="C926" s="92"/>
      <c r="D926" s="93"/>
      <c r="E926" s="1244"/>
      <c r="F926" s="1244"/>
      <c r="J926" s="89"/>
      <c r="K926" s="89"/>
      <c r="L926" s="89"/>
      <c r="M926" s="89"/>
    </row>
    <row r="927" spans="1:13" s="88" customFormat="1">
      <c r="A927" s="90"/>
      <c r="B927" s="520"/>
      <c r="C927" s="92"/>
      <c r="D927" s="93"/>
      <c r="E927" s="1244"/>
      <c r="F927" s="1244"/>
      <c r="J927" s="89"/>
      <c r="K927" s="89"/>
      <c r="L927" s="89"/>
      <c r="M927" s="89"/>
    </row>
    <row r="928" spans="1:13" s="88" customFormat="1">
      <c r="A928" s="90"/>
      <c r="B928" s="520"/>
      <c r="C928" s="92"/>
      <c r="D928" s="93"/>
      <c r="E928" s="1244"/>
      <c r="F928" s="1244"/>
      <c r="J928" s="89"/>
      <c r="K928" s="89"/>
      <c r="L928" s="89"/>
      <c r="M928" s="89"/>
    </row>
    <row r="929" spans="1:13" s="88" customFormat="1">
      <c r="A929" s="90"/>
      <c r="B929" s="520"/>
      <c r="C929" s="92"/>
      <c r="D929" s="93"/>
      <c r="E929" s="1244"/>
      <c r="F929" s="1244"/>
      <c r="J929" s="89"/>
      <c r="K929" s="89"/>
      <c r="L929" s="89"/>
      <c r="M929" s="89"/>
    </row>
    <row r="930" spans="1:13" s="88" customFormat="1">
      <c r="A930" s="90"/>
      <c r="B930" s="520"/>
      <c r="C930" s="92"/>
      <c r="D930" s="93"/>
      <c r="E930" s="1244"/>
      <c r="F930" s="1244"/>
      <c r="J930" s="89"/>
      <c r="K930" s="89"/>
      <c r="L930" s="89"/>
      <c r="M930" s="89"/>
    </row>
    <row r="931" spans="1:13" s="88" customFormat="1">
      <c r="A931" s="90"/>
      <c r="B931" s="520"/>
      <c r="C931" s="92"/>
      <c r="D931" s="93"/>
      <c r="E931" s="1244"/>
      <c r="F931" s="1244"/>
      <c r="J931" s="89"/>
      <c r="K931" s="89"/>
      <c r="L931" s="89"/>
      <c r="M931" s="89"/>
    </row>
    <row r="932" spans="1:13" s="88" customFormat="1">
      <c r="A932" s="90"/>
      <c r="B932" s="520"/>
      <c r="C932" s="92"/>
      <c r="D932" s="93"/>
      <c r="E932" s="1244"/>
      <c r="F932" s="1244"/>
      <c r="J932" s="89"/>
      <c r="K932" s="89"/>
      <c r="L932" s="89"/>
      <c r="M932" s="89"/>
    </row>
    <row r="933" spans="1:13" s="88" customFormat="1">
      <c r="A933" s="90"/>
      <c r="B933" s="520"/>
      <c r="C933" s="92"/>
      <c r="D933" s="93"/>
      <c r="E933" s="1244"/>
      <c r="F933" s="1244"/>
      <c r="J933" s="89"/>
      <c r="K933" s="89"/>
      <c r="L933" s="89"/>
      <c r="M933" s="89"/>
    </row>
    <row r="934" spans="1:13" s="88" customFormat="1">
      <c r="A934" s="90"/>
      <c r="B934" s="520"/>
      <c r="C934" s="92"/>
      <c r="D934" s="93"/>
      <c r="E934" s="1244"/>
      <c r="F934" s="1244"/>
      <c r="J934" s="89"/>
      <c r="K934" s="89"/>
      <c r="L934" s="89"/>
      <c r="M934" s="89"/>
    </row>
    <row r="935" spans="1:13" s="88" customFormat="1">
      <c r="A935" s="90"/>
      <c r="B935" s="520"/>
      <c r="C935" s="92"/>
      <c r="D935" s="93"/>
      <c r="E935" s="1244"/>
      <c r="F935" s="1244"/>
      <c r="J935" s="89"/>
      <c r="K935" s="89"/>
      <c r="L935" s="89"/>
      <c r="M935" s="89"/>
    </row>
    <row r="936" spans="1:13" s="88" customFormat="1">
      <c r="A936" s="90"/>
      <c r="B936" s="520"/>
      <c r="C936" s="92"/>
      <c r="D936" s="93"/>
      <c r="E936" s="1244"/>
      <c r="F936" s="1244"/>
      <c r="J936" s="89"/>
      <c r="K936" s="89"/>
      <c r="L936" s="89"/>
      <c r="M936" s="89"/>
    </row>
    <row r="937" spans="1:13" s="88" customFormat="1">
      <c r="A937" s="90"/>
      <c r="B937" s="520"/>
      <c r="C937" s="92"/>
      <c r="D937" s="93"/>
      <c r="E937" s="1244"/>
      <c r="F937" s="1244"/>
      <c r="J937" s="89"/>
      <c r="K937" s="89"/>
      <c r="L937" s="89"/>
      <c r="M937" s="89"/>
    </row>
    <row r="938" spans="1:13" s="88" customFormat="1">
      <c r="A938" s="90"/>
      <c r="B938" s="520"/>
      <c r="C938" s="92"/>
      <c r="D938" s="93"/>
      <c r="E938" s="1244"/>
      <c r="F938" s="1244"/>
      <c r="J938" s="89"/>
      <c r="K938" s="89"/>
      <c r="L938" s="89"/>
      <c r="M938" s="89"/>
    </row>
    <row r="939" spans="1:13" s="88" customFormat="1">
      <c r="A939" s="90"/>
      <c r="B939" s="520"/>
      <c r="C939" s="92"/>
      <c r="D939" s="93"/>
      <c r="E939" s="1244"/>
      <c r="F939" s="1244"/>
      <c r="J939" s="89"/>
      <c r="K939" s="89"/>
      <c r="L939" s="89"/>
      <c r="M939" s="89"/>
    </row>
    <row r="940" spans="1:13" s="88" customFormat="1">
      <c r="A940" s="90"/>
      <c r="B940" s="520"/>
      <c r="C940" s="92"/>
      <c r="D940" s="93"/>
      <c r="E940" s="1244"/>
      <c r="F940" s="1244"/>
      <c r="J940" s="89"/>
      <c r="K940" s="89"/>
      <c r="L940" s="89"/>
      <c r="M940" s="89"/>
    </row>
    <row r="941" spans="1:13" s="88" customFormat="1">
      <c r="A941" s="90"/>
      <c r="B941" s="520"/>
      <c r="C941" s="92"/>
      <c r="D941" s="93"/>
      <c r="E941" s="1244"/>
      <c r="F941" s="1244"/>
      <c r="J941" s="89"/>
      <c r="K941" s="89"/>
      <c r="L941" s="89"/>
      <c r="M941" s="89"/>
    </row>
    <row r="942" spans="1:13" s="88" customFormat="1">
      <c r="A942" s="90"/>
      <c r="B942" s="520"/>
      <c r="C942" s="92"/>
      <c r="D942" s="93"/>
      <c r="E942" s="1244"/>
      <c r="F942" s="1244"/>
      <c r="J942" s="89"/>
      <c r="K942" s="89"/>
      <c r="L942" s="89"/>
      <c r="M942" s="89"/>
    </row>
    <row r="943" spans="1:13" s="88" customFormat="1">
      <c r="A943" s="90"/>
      <c r="B943" s="520"/>
      <c r="C943" s="92"/>
      <c r="D943" s="93"/>
      <c r="E943" s="1244"/>
      <c r="F943" s="1244"/>
      <c r="J943" s="89"/>
      <c r="K943" s="89"/>
      <c r="L943" s="89"/>
      <c r="M943" s="89"/>
    </row>
    <row r="944" spans="1:13" s="88" customFormat="1">
      <c r="A944" s="90"/>
      <c r="B944" s="520"/>
      <c r="C944" s="92"/>
      <c r="D944" s="93"/>
      <c r="E944" s="1244"/>
      <c r="F944" s="1244"/>
      <c r="J944" s="89"/>
      <c r="K944" s="89"/>
      <c r="L944" s="89"/>
      <c r="M944" s="89"/>
    </row>
    <row r="945" spans="1:13" s="88" customFormat="1">
      <c r="A945" s="90"/>
      <c r="B945" s="520"/>
      <c r="C945" s="92"/>
      <c r="D945" s="93"/>
      <c r="E945" s="1244"/>
      <c r="F945" s="1244"/>
      <c r="J945" s="89"/>
      <c r="K945" s="89"/>
      <c r="L945" s="89"/>
      <c r="M945" s="89"/>
    </row>
    <row r="946" spans="1:13" s="88" customFormat="1">
      <c r="A946" s="90"/>
      <c r="B946" s="520"/>
      <c r="C946" s="92"/>
      <c r="D946" s="93"/>
      <c r="E946" s="1244"/>
      <c r="F946" s="1244"/>
      <c r="J946" s="89"/>
      <c r="K946" s="89"/>
      <c r="L946" s="89"/>
      <c r="M946" s="89"/>
    </row>
    <row r="947" spans="1:13" s="88" customFormat="1">
      <c r="A947" s="90"/>
      <c r="B947" s="520"/>
      <c r="C947" s="92"/>
      <c r="D947" s="93"/>
      <c r="E947" s="1244"/>
      <c r="F947" s="1244"/>
      <c r="J947" s="89"/>
      <c r="K947" s="89"/>
      <c r="L947" s="89"/>
      <c r="M947" s="89"/>
    </row>
    <row r="948" spans="1:13" s="88" customFormat="1">
      <c r="A948" s="90"/>
      <c r="B948" s="520"/>
      <c r="C948" s="92"/>
      <c r="D948" s="93"/>
      <c r="E948" s="1244"/>
      <c r="F948" s="1244"/>
      <c r="J948" s="89"/>
      <c r="K948" s="89"/>
      <c r="L948" s="89"/>
      <c r="M948" s="89"/>
    </row>
    <row r="949" spans="1:13" s="88" customFormat="1">
      <c r="A949" s="90"/>
      <c r="B949" s="520"/>
      <c r="C949" s="92"/>
      <c r="D949" s="93"/>
      <c r="E949" s="1244"/>
      <c r="F949" s="1244"/>
      <c r="J949" s="89"/>
      <c r="K949" s="89"/>
      <c r="L949" s="89"/>
      <c r="M949" s="89"/>
    </row>
    <row r="950" spans="1:13" s="88" customFormat="1">
      <c r="A950" s="90"/>
      <c r="B950" s="520"/>
      <c r="C950" s="92"/>
      <c r="D950" s="93"/>
      <c r="E950" s="1244"/>
      <c r="F950" s="1244"/>
      <c r="J950" s="89"/>
      <c r="K950" s="89"/>
      <c r="L950" s="89"/>
      <c r="M950" s="89"/>
    </row>
    <row r="951" spans="1:13" s="88" customFormat="1">
      <c r="A951" s="90"/>
      <c r="B951" s="520"/>
      <c r="C951" s="92"/>
      <c r="D951" s="93"/>
      <c r="E951" s="1244"/>
      <c r="F951" s="1244"/>
      <c r="J951" s="89"/>
      <c r="K951" s="89"/>
      <c r="L951" s="89"/>
      <c r="M951" s="89"/>
    </row>
    <row r="952" spans="1:13" s="88" customFormat="1">
      <c r="A952" s="90"/>
      <c r="B952" s="520"/>
      <c r="C952" s="92"/>
      <c r="D952" s="93"/>
      <c r="E952" s="1244"/>
      <c r="F952" s="1244"/>
      <c r="J952" s="89"/>
      <c r="K952" s="89"/>
      <c r="L952" s="89"/>
      <c r="M952" s="89"/>
    </row>
    <row r="953" spans="1:13" s="88" customFormat="1">
      <c r="A953" s="90"/>
      <c r="B953" s="520"/>
      <c r="C953" s="92"/>
      <c r="D953" s="93"/>
      <c r="E953" s="1244"/>
      <c r="F953" s="1244"/>
      <c r="J953" s="89"/>
      <c r="K953" s="89"/>
      <c r="L953" s="89"/>
      <c r="M953" s="89"/>
    </row>
    <row r="954" spans="1:13" s="88" customFormat="1">
      <c r="A954" s="90"/>
      <c r="B954" s="520"/>
      <c r="C954" s="92"/>
      <c r="D954" s="93"/>
      <c r="E954" s="1244"/>
      <c r="F954" s="1244"/>
      <c r="J954" s="89"/>
      <c r="K954" s="89"/>
      <c r="L954" s="89"/>
      <c r="M954" s="89"/>
    </row>
    <row r="955" spans="1:13" s="88" customFormat="1">
      <c r="A955" s="90"/>
      <c r="B955" s="520"/>
      <c r="C955" s="92"/>
      <c r="D955" s="93"/>
      <c r="E955" s="1244"/>
      <c r="F955" s="1244"/>
      <c r="J955" s="89"/>
      <c r="K955" s="89"/>
      <c r="L955" s="89"/>
      <c r="M955" s="89"/>
    </row>
    <row r="956" spans="1:13" s="88" customFormat="1">
      <c r="A956" s="90"/>
      <c r="B956" s="520"/>
      <c r="C956" s="92"/>
      <c r="D956" s="93"/>
      <c r="E956" s="1244"/>
      <c r="F956" s="1244"/>
      <c r="J956" s="89"/>
      <c r="K956" s="89"/>
      <c r="L956" s="89"/>
      <c r="M956" s="89"/>
    </row>
    <row r="957" spans="1:13" s="88" customFormat="1">
      <c r="A957" s="90"/>
      <c r="B957" s="520"/>
      <c r="C957" s="92"/>
      <c r="D957" s="93"/>
      <c r="E957" s="1244"/>
      <c r="F957" s="1244"/>
      <c r="J957" s="89"/>
      <c r="K957" s="89"/>
      <c r="L957" s="89"/>
      <c r="M957" s="89"/>
    </row>
    <row r="958" spans="1:13" s="88" customFormat="1">
      <c r="A958" s="90"/>
      <c r="B958" s="520"/>
      <c r="C958" s="92"/>
      <c r="D958" s="93"/>
      <c r="E958" s="1244"/>
      <c r="F958" s="1244"/>
      <c r="J958" s="89"/>
      <c r="K958" s="89"/>
      <c r="L958" s="89"/>
      <c r="M958" s="89"/>
    </row>
    <row r="959" spans="1:13" s="88" customFormat="1">
      <c r="A959" s="90"/>
      <c r="B959" s="520"/>
      <c r="C959" s="92"/>
      <c r="D959" s="93"/>
      <c r="E959" s="1244"/>
      <c r="F959" s="1244"/>
      <c r="J959" s="89"/>
      <c r="K959" s="89"/>
      <c r="L959" s="89"/>
      <c r="M959" s="89"/>
    </row>
    <row r="960" spans="1:13" s="88" customFormat="1">
      <c r="A960" s="90"/>
      <c r="B960" s="520"/>
      <c r="C960" s="92"/>
      <c r="D960" s="93"/>
      <c r="E960" s="1244"/>
      <c r="F960" s="1244"/>
      <c r="J960" s="89"/>
      <c r="K960" s="89"/>
      <c r="L960" s="89"/>
      <c r="M960" s="89"/>
    </row>
    <row r="961" spans="1:13" s="88" customFormat="1">
      <c r="A961" s="90"/>
      <c r="B961" s="520"/>
      <c r="C961" s="92"/>
      <c r="D961" s="93"/>
      <c r="E961" s="1244"/>
      <c r="F961" s="1244"/>
      <c r="J961" s="89"/>
      <c r="K961" s="89"/>
      <c r="L961" s="89"/>
      <c r="M961" s="89"/>
    </row>
    <row r="962" spans="1:13" s="88" customFormat="1">
      <c r="A962" s="90"/>
      <c r="B962" s="520"/>
      <c r="C962" s="92"/>
      <c r="D962" s="93"/>
      <c r="E962" s="1244"/>
      <c r="F962" s="1244"/>
      <c r="J962" s="89"/>
      <c r="K962" s="89"/>
      <c r="L962" s="89"/>
      <c r="M962" s="89"/>
    </row>
    <row r="963" spans="1:13" s="88" customFormat="1">
      <c r="A963" s="90"/>
      <c r="B963" s="520"/>
      <c r="C963" s="92"/>
      <c r="D963" s="93"/>
      <c r="E963" s="1244"/>
      <c r="F963" s="1244"/>
      <c r="J963" s="89"/>
      <c r="K963" s="89"/>
      <c r="L963" s="89"/>
      <c r="M963" s="89"/>
    </row>
    <row r="964" spans="1:13" s="88" customFormat="1">
      <c r="A964" s="90"/>
      <c r="B964" s="520"/>
      <c r="C964" s="92"/>
      <c r="D964" s="93"/>
      <c r="E964" s="1244"/>
      <c r="F964" s="1244"/>
      <c r="J964" s="89"/>
      <c r="K964" s="89"/>
      <c r="L964" s="89"/>
      <c r="M964" s="89"/>
    </row>
    <row r="965" spans="1:13" s="88" customFormat="1">
      <c r="A965" s="90"/>
      <c r="B965" s="520"/>
      <c r="C965" s="92"/>
      <c r="D965" s="93"/>
      <c r="E965" s="1244"/>
      <c r="F965" s="1244"/>
      <c r="J965" s="89"/>
      <c r="K965" s="89"/>
      <c r="L965" s="89"/>
      <c r="M965" s="89"/>
    </row>
    <row r="966" spans="1:13" s="88" customFormat="1">
      <c r="A966" s="90"/>
      <c r="B966" s="520"/>
      <c r="C966" s="92"/>
      <c r="D966" s="93"/>
      <c r="E966" s="1244"/>
      <c r="F966" s="1244"/>
      <c r="J966" s="89"/>
      <c r="K966" s="89"/>
      <c r="L966" s="89"/>
      <c r="M966" s="89"/>
    </row>
    <row r="967" spans="1:13" s="88" customFormat="1">
      <c r="A967" s="90"/>
      <c r="B967" s="520"/>
      <c r="C967" s="92"/>
      <c r="D967" s="93"/>
      <c r="E967" s="1244"/>
      <c r="F967" s="1244"/>
      <c r="J967" s="89"/>
      <c r="K967" s="89"/>
      <c r="L967" s="89"/>
      <c r="M967" s="89"/>
    </row>
    <row r="968" spans="1:13" s="88" customFormat="1">
      <c r="A968" s="90"/>
      <c r="B968" s="520"/>
      <c r="C968" s="92"/>
      <c r="D968" s="93"/>
      <c r="E968" s="1244"/>
      <c r="F968" s="1244"/>
      <c r="J968" s="89"/>
      <c r="K968" s="89"/>
      <c r="L968" s="89"/>
      <c r="M968" s="89"/>
    </row>
    <row r="969" spans="1:13" s="88" customFormat="1">
      <c r="A969" s="90"/>
      <c r="B969" s="520"/>
      <c r="C969" s="92"/>
      <c r="D969" s="93"/>
      <c r="E969" s="1244"/>
      <c r="F969" s="1244"/>
      <c r="J969" s="89"/>
      <c r="K969" s="89"/>
      <c r="L969" s="89"/>
      <c r="M969" s="89"/>
    </row>
    <row r="970" spans="1:13" s="88" customFormat="1">
      <c r="A970" s="90"/>
      <c r="B970" s="520"/>
      <c r="C970" s="92"/>
      <c r="D970" s="93"/>
      <c r="E970" s="1244"/>
      <c r="F970" s="1244"/>
      <c r="J970" s="89"/>
      <c r="K970" s="89"/>
      <c r="L970" s="89"/>
      <c r="M970" s="89"/>
    </row>
    <row r="971" spans="1:13" s="88" customFormat="1">
      <c r="A971" s="90"/>
      <c r="B971" s="520"/>
      <c r="C971" s="92"/>
      <c r="D971" s="93"/>
      <c r="E971" s="1244"/>
      <c r="F971" s="1244"/>
      <c r="J971" s="89"/>
      <c r="K971" s="89"/>
      <c r="L971" s="89"/>
      <c r="M971" s="89"/>
    </row>
    <row r="972" spans="1:13" s="88" customFormat="1">
      <c r="A972" s="90"/>
      <c r="B972" s="520"/>
      <c r="C972" s="92"/>
      <c r="D972" s="93"/>
      <c r="E972" s="1244"/>
      <c r="F972" s="1244"/>
      <c r="J972" s="89"/>
      <c r="K972" s="89"/>
      <c r="L972" s="89"/>
      <c r="M972" s="89"/>
    </row>
    <row r="973" spans="1:13" s="88" customFormat="1">
      <c r="A973" s="90"/>
      <c r="B973" s="520"/>
      <c r="C973" s="92"/>
      <c r="D973" s="93"/>
      <c r="E973" s="1244"/>
      <c r="F973" s="1244"/>
      <c r="J973" s="89"/>
      <c r="K973" s="89"/>
      <c r="L973" s="89"/>
      <c r="M973" s="89"/>
    </row>
    <row r="974" spans="1:13" s="88" customFormat="1">
      <c r="A974" s="90"/>
      <c r="B974" s="520"/>
      <c r="C974" s="92"/>
      <c r="D974" s="93"/>
      <c r="E974" s="1244"/>
      <c r="F974" s="1244"/>
      <c r="J974" s="89"/>
      <c r="K974" s="89"/>
      <c r="L974" s="89"/>
      <c r="M974" s="89"/>
    </row>
    <row r="975" spans="1:13" s="88" customFormat="1">
      <c r="A975" s="90"/>
      <c r="B975" s="520"/>
      <c r="C975" s="92"/>
      <c r="D975" s="93"/>
      <c r="E975" s="1244"/>
      <c r="F975" s="1244"/>
      <c r="J975" s="89"/>
      <c r="K975" s="89"/>
      <c r="L975" s="89"/>
      <c r="M975" s="89"/>
    </row>
    <row r="976" spans="1:13" s="88" customFormat="1">
      <c r="A976" s="90"/>
      <c r="B976" s="520"/>
      <c r="C976" s="92"/>
      <c r="D976" s="93"/>
      <c r="E976" s="1244"/>
      <c r="F976" s="1244"/>
      <c r="J976" s="89"/>
      <c r="K976" s="89"/>
      <c r="L976" s="89"/>
      <c r="M976" s="89"/>
    </row>
    <row r="977" spans="1:13" s="88" customFormat="1">
      <c r="A977" s="90"/>
      <c r="B977" s="520"/>
      <c r="C977" s="92"/>
      <c r="D977" s="93"/>
      <c r="E977" s="1244"/>
      <c r="F977" s="1244"/>
      <c r="J977" s="89"/>
      <c r="K977" s="89"/>
      <c r="L977" s="89"/>
      <c r="M977" s="89"/>
    </row>
    <row r="978" spans="1:13" s="88" customFormat="1">
      <c r="A978" s="90"/>
      <c r="B978" s="520"/>
      <c r="C978" s="92"/>
      <c r="D978" s="93"/>
      <c r="E978" s="1244"/>
      <c r="F978" s="1244"/>
      <c r="J978" s="89"/>
      <c r="K978" s="89"/>
      <c r="L978" s="89"/>
      <c r="M978" s="89"/>
    </row>
    <row r="979" spans="1:13" s="88" customFormat="1">
      <c r="A979" s="90"/>
      <c r="B979" s="520"/>
      <c r="C979" s="92"/>
      <c r="D979" s="93"/>
      <c r="E979" s="1244"/>
      <c r="F979" s="1244"/>
      <c r="J979" s="89"/>
      <c r="K979" s="89"/>
      <c r="L979" s="89"/>
      <c r="M979" s="89"/>
    </row>
    <row r="980" spans="1:13" s="88" customFormat="1">
      <c r="A980" s="90"/>
      <c r="B980" s="520"/>
      <c r="C980" s="92"/>
      <c r="D980" s="93"/>
      <c r="E980" s="1244"/>
      <c r="F980" s="1244"/>
      <c r="J980" s="89"/>
      <c r="K980" s="89"/>
      <c r="L980" s="89"/>
      <c r="M980" s="89"/>
    </row>
    <row r="981" spans="1:13" s="88" customFormat="1">
      <c r="A981" s="90"/>
      <c r="B981" s="520"/>
      <c r="C981" s="92"/>
      <c r="D981" s="93"/>
      <c r="E981" s="1244"/>
      <c r="F981" s="1244"/>
      <c r="J981" s="89"/>
      <c r="K981" s="89"/>
      <c r="L981" s="89"/>
      <c r="M981" s="89"/>
    </row>
    <row r="982" spans="1:13" s="88" customFormat="1">
      <c r="A982" s="90"/>
      <c r="B982" s="520"/>
      <c r="C982" s="92"/>
      <c r="D982" s="93"/>
      <c r="E982" s="1244"/>
      <c r="F982" s="1244"/>
      <c r="J982" s="89"/>
      <c r="K982" s="89"/>
      <c r="L982" s="89"/>
      <c r="M982" s="89"/>
    </row>
    <row r="983" spans="1:13" s="88" customFormat="1">
      <c r="A983" s="90"/>
      <c r="B983" s="520"/>
      <c r="C983" s="92"/>
      <c r="D983" s="93"/>
      <c r="E983" s="1244"/>
      <c r="F983" s="1244"/>
      <c r="J983" s="89"/>
      <c r="K983" s="89"/>
      <c r="L983" s="89"/>
      <c r="M983" s="89"/>
    </row>
    <row r="984" spans="1:13" s="88" customFormat="1">
      <c r="A984" s="90"/>
      <c r="B984" s="520"/>
      <c r="C984" s="92"/>
      <c r="D984" s="93"/>
      <c r="E984" s="1244"/>
      <c r="F984" s="1244"/>
      <c r="J984" s="89"/>
      <c r="K984" s="89"/>
      <c r="L984" s="89"/>
      <c r="M984" s="89"/>
    </row>
    <row r="985" spans="1:13" s="88" customFormat="1">
      <c r="A985" s="90"/>
      <c r="B985" s="520"/>
      <c r="C985" s="92"/>
      <c r="D985" s="93"/>
      <c r="E985" s="1244"/>
      <c r="F985" s="1244"/>
      <c r="J985" s="89"/>
      <c r="K985" s="89"/>
      <c r="L985" s="89"/>
      <c r="M985" s="89"/>
    </row>
    <row r="986" spans="1:13" s="88" customFormat="1">
      <c r="A986" s="90"/>
      <c r="B986" s="520"/>
      <c r="C986" s="92"/>
      <c r="D986" s="93"/>
      <c r="E986" s="1244"/>
      <c r="F986" s="1244"/>
      <c r="J986" s="89"/>
      <c r="K986" s="89"/>
      <c r="L986" s="89"/>
      <c r="M986" s="89"/>
    </row>
    <row r="987" spans="1:13" s="88" customFormat="1">
      <c r="A987" s="90"/>
      <c r="B987" s="520"/>
      <c r="C987" s="92"/>
      <c r="D987" s="93"/>
      <c r="E987" s="1244"/>
      <c r="F987" s="1244"/>
      <c r="J987" s="89"/>
      <c r="K987" s="89"/>
      <c r="L987" s="89"/>
      <c r="M987" s="89"/>
    </row>
    <row r="988" spans="1:13" s="88" customFormat="1">
      <c r="A988" s="90"/>
      <c r="B988" s="520"/>
      <c r="C988" s="92"/>
      <c r="D988" s="93"/>
      <c r="E988" s="1244"/>
      <c r="F988" s="1244"/>
      <c r="J988" s="89"/>
      <c r="K988" s="89"/>
      <c r="L988" s="89"/>
      <c r="M988" s="89"/>
    </row>
    <row r="989" spans="1:13" s="88" customFormat="1">
      <c r="A989" s="90"/>
      <c r="B989" s="520"/>
      <c r="C989" s="92"/>
      <c r="D989" s="93"/>
      <c r="E989" s="1244"/>
      <c r="F989" s="1244"/>
      <c r="J989" s="89"/>
      <c r="K989" s="89"/>
      <c r="L989" s="89"/>
      <c r="M989" s="89"/>
    </row>
    <row r="990" spans="1:13" s="88" customFormat="1">
      <c r="A990" s="90"/>
      <c r="B990" s="520"/>
      <c r="C990" s="92"/>
      <c r="D990" s="93"/>
      <c r="E990" s="1244"/>
      <c r="F990" s="1244"/>
      <c r="J990" s="89"/>
      <c r="K990" s="89"/>
      <c r="L990" s="89"/>
      <c r="M990" s="89"/>
    </row>
    <row r="991" spans="1:13" s="88" customFormat="1">
      <c r="A991" s="90"/>
      <c r="B991" s="520"/>
      <c r="C991" s="92"/>
      <c r="D991" s="93"/>
      <c r="E991" s="1244"/>
      <c r="F991" s="1244"/>
      <c r="J991" s="89"/>
      <c r="K991" s="89"/>
      <c r="L991" s="89"/>
      <c r="M991" s="89"/>
    </row>
    <row r="992" spans="1:13" s="88" customFormat="1">
      <c r="A992" s="90"/>
      <c r="B992" s="520"/>
      <c r="C992" s="92"/>
      <c r="D992" s="93"/>
      <c r="E992" s="1244"/>
      <c r="F992" s="1244"/>
      <c r="J992" s="89"/>
      <c r="K992" s="89"/>
      <c r="L992" s="89"/>
      <c r="M992" s="89"/>
    </row>
    <row r="993" spans="1:13" s="88" customFormat="1">
      <c r="A993" s="90"/>
      <c r="B993" s="520"/>
      <c r="C993" s="92"/>
      <c r="D993" s="93"/>
      <c r="E993" s="1244"/>
      <c r="F993" s="1244"/>
      <c r="J993" s="89"/>
      <c r="K993" s="89"/>
      <c r="L993" s="89"/>
      <c r="M993" s="89"/>
    </row>
    <row r="994" spans="1:13" s="88" customFormat="1">
      <c r="A994" s="90"/>
      <c r="B994" s="520"/>
      <c r="C994" s="92"/>
      <c r="D994" s="93"/>
      <c r="E994" s="1244"/>
      <c r="F994" s="1244"/>
      <c r="J994" s="89"/>
      <c r="K994" s="89"/>
      <c r="L994" s="89"/>
      <c r="M994" s="89"/>
    </row>
    <row r="995" spans="1:13" s="88" customFormat="1">
      <c r="A995" s="90"/>
      <c r="B995" s="520"/>
      <c r="C995" s="92"/>
      <c r="D995" s="93"/>
      <c r="E995" s="1244"/>
      <c r="F995" s="1244"/>
      <c r="J995" s="89"/>
      <c r="K995" s="89"/>
      <c r="L995" s="89"/>
      <c r="M995" s="89"/>
    </row>
    <row r="996" spans="1:13" s="88" customFormat="1">
      <c r="A996" s="90"/>
      <c r="B996" s="520"/>
      <c r="C996" s="92"/>
      <c r="D996" s="93"/>
      <c r="E996" s="1244"/>
      <c r="F996" s="1244"/>
      <c r="J996" s="89"/>
      <c r="K996" s="89"/>
      <c r="L996" s="89"/>
      <c r="M996" s="89"/>
    </row>
    <row r="997" spans="1:13" s="88" customFormat="1">
      <c r="A997" s="90"/>
      <c r="B997" s="520"/>
      <c r="C997" s="92"/>
      <c r="D997" s="93"/>
      <c r="E997" s="1244"/>
      <c r="F997" s="1244"/>
      <c r="J997" s="89"/>
      <c r="K997" s="89"/>
      <c r="L997" s="89"/>
      <c r="M997" s="89"/>
    </row>
    <row r="998" spans="1:13" s="88" customFormat="1">
      <c r="A998" s="90"/>
      <c r="B998" s="520"/>
      <c r="C998" s="92"/>
      <c r="D998" s="93"/>
      <c r="E998" s="1244"/>
      <c r="F998" s="1244"/>
      <c r="J998" s="89"/>
      <c r="K998" s="89"/>
      <c r="L998" s="89"/>
      <c r="M998" s="89"/>
    </row>
    <row r="999" spans="1:13" s="88" customFormat="1">
      <c r="A999" s="90"/>
      <c r="B999" s="520"/>
      <c r="C999" s="92"/>
      <c r="D999" s="93"/>
      <c r="E999" s="1244"/>
      <c r="F999" s="1244"/>
      <c r="J999" s="89"/>
      <c r="K999" s="89"/>
      <c r="L999" s="89"/>
      <c r="M999" s="89"/>
    </row>
    <row r="1000" spans="1:13" s="88" customFormat="1">
      <c r="A1000" s="90"/>
      <c r="B1000" s="520"/>
      <c r="C1000" s="92"/>
      <c r="D1000" s="93"/>
      <c r="E1000" s="1244"/>
      <c r="F1000" s="1244"/>
      <c r="J1000" s="89"/>
      <c r="K1000" s="89"/>
      <c r="L1000" s="89"/>
      <c r="M1000" s="89"/>
    </row>
    <row r="1001" spans="1:13" s="88" customFormat="1">
      <c r="A1001" s="90"/>
      <c r="B1001" s="520"/>
      <c r="C1001" s="92"/>
      <c r="D1001" s="93"/>
      <c r="E1001" s="1244"/>
      <c r="F1001" s="1244"/>
      <c r="J1001" s="89"/>
      <c r="K1001" s="89"/>
      <c r="L1001" s="89"/>
      <c r="M1001" s="89"/>
    </row>
    <row r="1002" spans="1:13" s="88" customFormat="1">
      <c r="A1002" s="90"/>
      <c r="B1002" s="520"/>
      <c r="C1002" s="92"/>
      <c r="D1002" s="93"/>
      <c r="E1002" s="1244"/>
      <c r="F1002" s="1244"/>
      <c r="J1002" s="89"/>
      <c r="K1002" s="89"/>
      <c r="L1002" s="89"/>
      <c r="M1002" s="89"/>
    </row>
    <row r="1003" spans="1:13" s="88" customFormat="1">
      <c r="A1003" s="90"/>
      <c r="B1003" s="520"/>
      <c r="C1003" s="92"/>
      <c r="D1003" s="93"/>
      <c r="E1003" s="1244"/>
      <c r="F1003" s="1244"/>
      <c r="J1003" s="89"/>
      <c r="K1003" s="89"/>
      <c r="L1003" s="89"/>
      <c r="M1003" s="89"/>
    </row>
    <row r="1004" spans="1:13" s="88" customFormat="1">
      <c r="A1004" s="90"/>
      <c r="B1004" s="520"/>
      <c r="C1004" s="92"/>
      <c r="D1004" s="93"/>
      <c r="E1004" s="1244"/>
      <c r="F1004" s="1244"/>
      <c r="J1004" s="89"/>
      <c r="K1004" s="89"/>
      <c r="L1004" s="89"/>
      <c r="M1004" s="89"/>
    </row>
    <row r="1005" spans="1:13" s="88" customFormat="1">
      <c r="A1005" s="90"/>
      <c r="B1005" s="520"/>
      <c r="C1005" s="92"/>
      <c r="D1005" s="93"/>
      <c r="E1005" s="1244"/>
      <c r="F1005" s="1244"/>
      <c r="J1005" s="89"/>
      <c r="K1005" s="89"/>
      <c r="L1005" s="89"/>
      <c r="M1005" s="89"/>
    </row>
    <row r="1006" spans="1:13" s="88" customFormat="1">
      <c r="A1006" s="90"/>
      <c r="B1006" s="520"/>
      <c r="C1006" s="92"/>
      <c r="D1006" s="93"/>
      <c r="E1006" s="1244"/>
      <c r="F1006" s="1244"/>
      <c r="J1006" s="89"/>
      <c r="K1006" s="89"/>
      <c r="L1006" s="89"/>
      <c r="M1006" s="89"/>
    </row>
    <row r="1007" spans="1:13" s="88" customFormat="1">
      <c r="A1007" s="90"/>
      <c r="B1007" s="520"/>
      <c r="C1007" s="92"/>
      <c r="D1007" s="93"/>
      <c r="E1007" s="1244"/>
      <c r="F1007" s="1244"/>
      <c r="J1007" s="89"/>
      <c r="K1007" s="89"/>
      <c r="L1007" s="89"/>
      <c r="M1007" s="89"/>
    </row>
    <row r="1008" spans="1:13" s="88" customFormat="1">
      <c r="A1008" s="90"/>
      <c r="B1008" s="520"/>
      <c r="C1008" s="92"/>
      <c r="D1008" s="93"/>
      <c r="E1008" s="1244"/>
      <c r="F1008" s="1244"/>
      <c r="J1008" s="89"/>
      <c r="K1008" s="89"/>
      <c r="L1008" s="89"/>
      <c r="M1008" s="89"/>
    </row>
    <row r="1009" spans="1:13" s="88" customFormat="1">
      <c r="A1009" s="90"/>
      <c r="B1009" s="520"/>
      <c r="C1009" s="92"/>
      <c r="D1009" s="93"/>
      <c r="E1009" s="1244"/>
      <c r="F1009" s="1244"/>
      <c r="J1009" s="89"/>
      <c r="K1009" s="89"/>
      <c r="L1009" s="89"/>
      <c r="M1009" s="89"/>
    </row>
    <row r="1010" spans="1:13" s="88" customFormat="1">
      <c r="A1010" s="90"/>
      <c r="B1010" s="520"/>
      <c r="C1010" s="92"/>
      <c r="D1010" s="93"/>
      <c r="E1010" s="1244"/>
      <c r="F1010" s="1244"/>
      <c r="J1010" s="89"/>
      <c r="K1010" s="89"/>
      <c r="L1010" s="89"/>
      <c r="M1010" s="89"/>
    </row>
    <row r="1011" spans="1:13" s="88" customFormat="1">
      <c r="A1011" s="90"/>
      <c r="B1011" s="520"/>
      <c r="C1011" s="92"/>
      <c r="D1011" s="93"/>
      <c r="E1011" s="1244"/>
      <c r="F1011" s="1244"/>
      <c r="J1011" s="89"/>
      <c r="K1011" s="89"/>
      <c r="L1011" s="89"/>
      <c r="M1011" s="89"/>
    </row>
    <row r="1012" spans="1:13" s="88" customFormat="1">
      <c r="A1012" s="90"/>
      <c r="B1012" s="520"/>
      <c r="C1012" s="92"/>
      <c r="D1012" s="93"/>
      <c r="E1012" s="1244"/>
      <c r="F1012" s="1244"/>
      <c r="J1012" s="89"/>
      <c r="K1012" s="89"/>
      <c r="L1012" s="89"/>
      <c r="M1012" s="89"/>
    </row>
    <row r="1013" spans="1:13" s="88" customFormat="1">
      <c r="A1013" s="90"/>
      <c r="B1013" s="520"/>
      <c r="C1013" s="92"/>
      <c r="D1013" s="93"/>
      <c r="E1013" s="1244"/>
      <c r="F1013" s="1244"/>
      <c r="J1013" s="89"/>
      <c r="K1013" s="89"/>
      <c r="L1013" s="89"/>
      <c r="M1013" s="89"/>
    </row>
    <row r="1014" spans="1:13" s="88" customFormat="1">
      <c r="A1014" s="90"/>
      <c r="B1014" s="520"/>
      <c r="C1014" s="92"/>
      <c r="D1014" s="93"/>
      <c r="E1014" s="1244"/>
      <c r="F1014" s="1244"/>
      <c r="J1014" s="89"/>
      <c r="K1014" s="89"/>
      <c r="L1014" s="89"/>
      <c r="M1014" s="89"/>
    </row>
    <row r="1015" spans="1:13" s="88" customFormat="1">
      <c r="A1015" s="90"/>
      <c r="B1015" s="520"/>
      <c r="C1015" s="92"/>
      <c r="D1015" s="93"/>
      <c r="E1015" s="1244"/>
      <c r="F1015" s="1244"/>
      <c r="J1015" s="89"/>
      <c r="K1015" s="89"/>
      <c r="L1015" s="89"/>
      <c r="M1015" s="89"/>
    </row>
    <row r="1016" spans="1:13" s="88" customFormat="1">
      <c r="A1016" s="90"/>
      <c r="B1016" s="520"/>
      <c r="C1016" s="92"/>
      <c r="D1016" s="93"/>
      <c r="E1016" s="1244"/>
      <c r="F1016" s="1244"/>
      <c r="J1016" s="89"/>
      <c r="K1016" s="89"/>
      <c r="L1016" s="89"/>
      <c r="M1016" s="89"/>
    </row>
    <row r="1017" spans="1:13" s="88" customFormat="1">
      <c r="A1017" s="90"/>
      <c r="B1017" s="520"/>
      <c r="C1017" s="92"/>
      <c r="D1017" s="93"/>
      <c r="E1017" s="1244"/>
      <c r="F1017" s="1244"/>
      <c r="J1017" s="89"/>
      <c r="K1017" s="89"/>
      <c r="L1017" s="89"/>
      <c r="M1017" s="89"/>
    </row>
    <row r="1018" spans="1:13" s="88" customFormat="1">
      <c r="A1018" s="90"/>
      <c r="B1018" s="520"/>
      <c r="C1018" s="92"/>
      <c r="D1018" s="93"/>
      <c r="E1018" s="1244"/>
      <c r="F1018" s="1244"/>
      <c r="J1018" s="89"/>
      <c r="K1018" s="89"/>
      <c r="L1018" s="89"/>
      <c r="M1018" s="89"/>
    </row>
    <row r="1019" spans="1:13" s="88" customFormat="1">
      <c r="A1019" s="90"/>
      <c r="B1019" s="520"/>
      <c r="C1019" s="92"/>
      <c r="D1019" s="93"/>
      <c r="E1019" s="1244"/>
      <c r="F1019" s="1244"/>
      <c r="J1019" s="89"/>
      <c r="K1019" s="89"/>
      <c r="L1019" s="89"/>
      <c r="M1019" s="89"/>
    </row>
    <row r="1020" spans="1:13" s="88" customFormat="1">
      <c r="A1020" s="90"/>
      <c r="B1020" s="520"/>
      <c r="C1020" s="92"/>
      <c r="D1020" s="93"/>
      <c r="E1020" s="1244"/>
      <c r="F1020" s="1244"/>
      <c r="J1020" s="89"/>
      <c r="K1020" s="89"/>
      <c r="L1020" s="89"/>
      <c r="M1020" s="89"/>
    </row>
    <row r="1021" spans="1:13" s="88" customFormat="1">
      <c r="A1021" s="90"/>
      <c r="B1021" s="520"/>
      <c r="C1021" s="92"/>
      <c r="D1021" s="93"/>
      <c r="E1021" s="1244"/>
      <c r="F1021" s="1244"/>
      <c r="J1021" s="89"/>
      <c r="K1021" s="89"/>
      <c r="L1021" s="89"/>
      <c r="M1021" s="89"/>
    </row>
    <row r="1022" spans="1:13" s="88" customFormat="1">
      <c r="A1022" s="90"/>
      <c r="B1022" s="520"/>
      <c r="C1022" s="92"/>
      <c r="D1022" s="93"/>
      <c r="E1022" s="1244"/>
      <c r="F1022" s="1244"/>
      <c r="J1022" s="89"/>
      <c r="K1022" s="89"/>
      <c r="L1022" s="89"/>
      <c r="M1022" s="89"/>
    </row>
    <row r="1023" spans="1:13" s="88" customFormat="1">
      <c r="A1023" s="90"/>
      <c r="B1023" s="520"/>
      <c r="C1023" s="92"/>
      <c r="D1023" s="93"/>
      <c r="E1023" s="1244"/>
      <c r="F1023" s="1244"/>
      <c r="J1023" s="89"/>
      <c r="K1023" s="89"/>
      <c r="L1023" s="89"/>
      <c r="M1023" s="89"/>
    </row>
    <row r="1024" spans="1:13" s="88" customFormat="1">
      <c r="A1024" s="90"/>
      <c r="B1024" s="520"/>
      <c r="C1024" s="92"/>
      <c r="D1024" s="93"/>
      <c r="E1024" s="1244"/>
      <c r="F1024" s="1244"/>
      <c r="J1024" s="89"/>
      <c r="K1024" s="89"/>
      <c r="L1024" s="89"/>
      <c r="M1024" s="89"/>
    </row>
    <row r="1025" spans="1:13" s="88" customFormat="1">
      <c r="A1025" s="90"/>
      <c r="B1025" s="520"/>
      <c r="C1025" s="92"/>
      <c r="D1025" s="93"/>
      <c r="E1025" s="1244"/>
      <c r="F1025" s="1244"/>
      <c r="J1025" s="89"/>
      <c r="K1025" s="89"/>
      <c r="L1025" s="89"/>
      <c r="M1025" s="89"/>
    </row>
    <row r="1026" spans="1:13" s="88" customFormat="1">
      <c r="A1026" s="90"/>
      <c r="B1026" s="520"/>
      <c r="C1026" s="92"/>
      <c r="D1026" s="93"/>
      <c r="E1026" s="1244"/>
      <c r="F1026" s="1244"/>
      <c r="J1026" s="89"/>
      <c r="K1026" s="89"/>
      <c r="L1026" s="89"/>
      <c r="M1026" s="89"/>
    </row>
    <row r="1027" spans="1:13" s="88" customFormat="1">
      <c r="A1027" s="90"/>
      <c r="B1027" s="520"/>
      <c r="C1027" s="92"/>
      <c r="D1027" s="93"/>
      <c r="E1027" s="1244"/>
      <c r="F1027" s="1244"/>
      <c r="J1027" s="89"/>
      <c r="K1027" s="89"/>
      <c r="L1027" s="89"/>
      <c r="M1027" s="89"/>
    </row>
    <row r="1028" spans="1:13" s="88" customFormat="1">
      <c r="A1028" s="90"/>
      <c r="B1028" s="520"/>
      <c r="C1028" s="92"/>
      <c r="D1028" s="93"/>
      <c r="E1028" s="1244"/>
      <c r="F1028" s="1244"/>
      <c r="J1028" s="89"/>
      <c r="K1028" s="89"/>
      <c r="L1028" s="89"/>
      <c r="M1028" s="89"/>
    </row>
    <row r="1029" spans="1:13" s="88" customFormat="1">
      <c r="A1029" s="90"/>
      <c r="B1029" s="520"/>
      <c r="C1029" s="92"/>
      <c r="D1029" s="93"/>
      <c r="E1029" s="1244"/>
      <c r="F1029" s="1244"/>
      <c r="J1029" s="89"/>
      <c r="K1029" s="89"/>
      <c r="L1029" s="89"/>
      <c r="M1029" s="89"/>
    </row>
    <row r="1030" spans="1:13" s="88" customFormat="1">
      <c r="A1030" s="90"/>
      <c r="B1030" s="520"/>
      <c r="C1030" s="92"/>
      <c r="D1030" s="93"/>
      <c r="E1030" s="1244"/>
      <c r="F1030" s="1244"/>
      <c r="J1030" s="89"/>
      <c r="K1030" s="89"/>
      <c r="L1030" s="89"/>
      <c r="M1030" s="89"/>
    </row>
    <row r="1031" spans="1:13" s="88" customFormat="1">
      <c r="A1031" s="90"/>
      <c r="B1031" s="520"/>
      <c r="C1031" s="92"/>
      <c r="D1031" s="93"/>
      <c r="E1031" s="1244"/>
      <c r="F1031" s="1244"/>
      <c r="J1031" s="89"/>
      <c r="K1031" s="89"/>
      <c r="L1031" s="89"/>
      <c r="M1031" s="89"/>
    </row>
    <row r="1032" spans="1:13" s="88" customFormat="1">
      <c r="A1032" s="90"/>
      <c r="B1032" s="520"/>
      <c r="C1032" s="92"/>
      <c r="D1032" s="93"/>
      <c r="E1032" s="1244"/>
      <c r="F1032" s="1244"/>
      <c r="J1032" s="89"/>
      <c r="K1032" s="89"/>
      <c r="L1032" s="89"/>
      <c r="M1032" s="89"/>
    </row>
    <row r="1033" spans="1:13" s="88" customFormat="1">
      <c r="A1033" s="90"/>
      <c r="B1033" s="520"/>
      <c r="C1033" s="92"/>
      <c r="D1033" s="93"/>
      <c r="E1033" s="1244"/>
      <c r="F1033" s="1244"/>
      <c r="J1033" s="89"/>
      <c r="K1033" s="89"/>
      <c r="L1033" s="89"/>
      <c r="M1033" s="89"/>
    </row>
    <row r="1034" spans="1:13" s="88" customFormat="1">
      <c r="A1034" s="90"/>
      <c r="B1034" s="520"/>
      <c r="C1034" s="92"/>
      <c r="D1034" s="93"/>
      <c r="E1034" s="1244"/>
      <c r="F1034" s="1244"/>
      <c r="J1034" s="89"/>
      <c r="K1034" s="89"/>
      <c r="L1034" s="89"/>
      <c r="M1034" s="89"/>
    </row>
    <row r="1035" spans="1:13" s="88" customFormat="1">
      <c r="A1035" s="90"/>
      <c r="B1035" s="520"/>
      <c r="C1035" s="92"/>
      <c r="D1035" s="93"/>
      <c r="E1035" s="1244"/>
      <c r="F1035" s="1244"/>
      <c r="J1035" s="89"/>
      <c r="K1035" s="89"/>
      <c r="L1035" s="89"/>
      <c r="M1035" s="89"/>
    </row>
    <row r="1036" spans="1:13" s="88" customFormat="1">
      <c r="A1036" s="90"/>
      <c r="B1036" s="520"/>
      <c r="C1036" s="92"/>
      <c r="D1036" s="93"/>
      <c r="E1036" s="1244"/>
      <c r="F1036" s="1244"/>
      <c r="J1036" s="89"/>
      <c r="K1036" s="89"/>
      <c r="L1036" s="89"/>
      <c r="M1036" s="89"/>
    </row>
    <row r="1037" spans="1:13" s="88" customFormat="1">
      <c r="A1037" s="90"/>
      <c r="B1037" s="520"/>
      <c r="C1037" s="92"/>
      <c r="D1037" s="93"/>
      <c r="E1037" s="1244"/>
      <c r="F1037" s="1244"/>
      <c r="J1037" s="89"/>
      <c r="K1037" s="89"/>
      <c r="L1037" s="89"/>
      <c r="M1037" s="89"/>
    </row>
    <row r="1038" spans="1:13" s="88" customFormat="1">
      <c r="A1038" s="90"/>
      <c r="B1038" s="520"/>
      <c r="C1038" s="92"/>
      <c r="D1038" s="93"/>
      <c r="E1038" s="1244"/>
      <c r="F1038" s="1244"/>
      <c r="J1038" s="89"/>
      <c r="K1038" s="89"/>
      <c r="L1038" s="89"/>
      <c r="M1038" s="89"/>
    </row>
    <row r="1039" spans="1:13" s="88" customFormat="1">
      <c r="A1039" s="90"/>
      <c r="B1039" s="520"/>
      <c r="C1039" s="92"/>
      <c r="D1039" s="93"/>
      <c r="E1039" s="1244"/>
      <c r="F1039" s="1244"/>
      <c r="J1039" s="89"/>
      <c r="K1039" s="89"/>
      <c r="L1039" s="89"/>
      <c r="M1039" s="89"/>
    </row>
    <row r="1040" spans="1:13" s="88" customFormat="1">
      <c r="A1040" s="90"/>
      <c r="B1040" s="520"/>
      <c r="C1040" s="92"/>
      <c r="D1040" s="93"/>
      <c r="E1040" s="1244"/>
      <c r="F1040" s="1244"/>
      <c r="J1040" s="89"/>
      <c r="K1040" s="89"/>
      <c r="L1040" s="89"/>
      <c r="M1040" s="89"/>
    </row>
    <row r="1041" spans="1:13" s="88" customFormat="1">
      <c r="A1041" s="90"/>
      <c r="B1041" s="520"/>
      <c r="C1041" s="92"/>
      <c r="D1041" s="93"/>
      <c r="E1041" s="1244"/>
      <c r="F1041" s="1244"/>
      <c r="J1041" s="89"/>
      <c r="K1041" s="89"/>
      <c r="L1041" s="89"/>
      <c r="M1041" s="89"/>
    </row>
    <row r="1042" spans="1:13" s="88" customFormat="1">
      <c r="A1042" s="90"/>
      <c r="B1042" s="520"/>
      <c r="C1042" s="92"/>
      <c r="D1042" s="93"/>
      <c r="E1042" s="1244"/>
      <c r="F1042" s="1244"/>
      <c r="J1042" s="89"/>
      <c r="K1042" s="89"/>
      <c r="L1042" s="89"/>
      <c r="M1042" s="89"/>
    </row>
    <row r="1043" spans="1:13" s="88" customFormat="1">
      <c r="A1043" s="90"/>
      <c r="B1043" s="520"/>
      <c r="C1043" s="92"/>
      <c r="D1043" s="93"/>
      <c r="E1043" s="1244"/>
      <c r="F1043" s="1244"/>
      <c r="J1043" s="89"/>
      <c r="K1043" s="89"/>
      <c r="L1043" s="89"/>
      <c r="M1043" s="89"/>
    </row>
    <row r="1044" spans="1:13" s="88" customFormat="1">
      <c r="A1044" s="90"/>
      <c r="B1044" s="520"/>
      <c r="C1044" s="92"/>
      <c r="D1044" s="93"/>
      <c r="E1044" s="1244"/>
      <c r="F1044" s="1244"/>
      <c r="J1044" s="89"/>
      <c r="K1044" s="89"/>
      <c r="L1044" s="89"/>
      <c r="M1044" s="89"/>
    </row>
    <row r="1045" spans="1:13" s="88" customFormat="1">
      <c r="A1045" s="90"/>
      <c r="B1045" s="520"/>
      <c r="C1045" s="92"/>
      <c r="D1045" s="93"/>
      <c r="E1045" s="1244"/>
      <c r="F1045" s="1244"/>
      <c r="J1045" s="89"/>
      <c r="K1045" s="89"/>
      <c r="L1045" s="89"/>
      <c r="M1045" s="89"/>
    </row>
    <row r="1046" spans="1:13" s="88" customFormat="1">
      <c r="A1046" s="90"/>
      <c r="B1046" s="520"/>
      <c r="C1046" s="92"/>
      <c r="D1046" s="93"/>
      <c r="E1046" s="1244"/>
      <c r="F1046" s="1244"/>
      <c r="J1046" s="89"/>
      <c r="K1046" s="89"/>
      <c r="L1046" s="89"/>
      <c r="M1046" s="89"/>
    </row>
    <row r="1047" spans="1:13" s="88" customFormat="1">
      <c r="A1047" s="90"/>
      <c r="B1047" s="520"/>
      <c r="C1047" s="92"/>
      <c r="D1047" s="93"/>
      <c r="E1047" s="1244"/>
      <c r="F1047" s="1244"/>
      <c r="J1047" s="89"/>
      <c r="K1047" s="89"/>
      <c r="L1047" s="89"/>
      <c r="M1047" s="89"/>
    </row>
    <row r="1048" spans="1:13" s="88" customFormat="1">
      <c r="A1048" s="90"/>
      <c r="B1048" s="520"/>
      <c r="C1048" s="92"/>
      <c r="D1048" s="93"/>
      <c r="E1048" s="1244"/>
      <c r="F1048" s="1244"/>
      <c r="J1048" s="89"/>
      <c r="K1048" s="89"/>
      <c r="L1048" s="89"/>
      <c r="M1048" s="89"/>
    </row>
    <row r="1049" spans="1:13" s="88" customFormat="1">
      <c r="A1049" s="90"/>
      <c r="B1049" s="520"/>
      <c r="C1049" s="92"/>
      <c r="D1049" s="93"/>
      <c r="E1049" s="1244"/>
      <c r="F1049" s="1244"/>
      <c r="J1049" s="89"/>
      <c r="K1049" s="89"/>
      <c r="L1049" s="89"/>
      <c r="M1049" s="89"/>
    </row>
    <row r="1050" spans="1:13" s="88" customFormat="1">
      <c r="A1050" s="90"/>
      <c r="B1050" s="520"/>
      <c r="C1050" s="92"/>
      <c r="D1050" s="93"/>
      <c r="E1050" s="1244"/>
      <c r="F1050" s="1244"/>
      <c r="J1050" s="89"/>
      <c r="K1050" s="89"/>
      <c r="L1050" s="89"/>
      <c r="M1050" s="89"/>
    </row>
    <row r="1051" spans="1:13" s="88" customFormat="1">
      <c r="A1051" s="90"/>
      <c r="B1051" s="520"/>
      <c r="C1051" s="92"/>
      <c r="D1051" s="93"/>
      <c r="E1051" s="1244"/>
      <c r="F1051" s="1244"/>
      <c r="J1051" s="89"/>
      <c r="K1051" s="89"/>
      <c r="L1051" s="89"/>
      <c r="M1051" s="89"/>
    </row>
    <row r="1052" spans="1:13" s="88" customFormat="1">
      <c r="A1052" s="90"/>
      <c r="B1052" s="520"/>
      <c r="C1052" s="92"/>
      <c r="D1052" s="93"/>
      <c r="E1052" s="1244"/>
      <c r="F1052" s="1244"/>
      <c r="J1052" s="89"/>
      <c r="K1052" s="89"/>
      <c r="L1052" s="89"/>
      <c r="M1052" s="89"/>
    </row>
    <row r="1053" spans="1:13" s="88" customFormat="1">
      <c r="A1053" s="90"/>
      <c r="B1053" s="520"/>
      <c r="C1053" s="92"/>
      <c r="D1053" s="93"/>
      <c r="E1053" s="1244"/>
      <c r="F1053" s="1244"/>
      <c r="J1053" s="89"/>
      <c r="K1053" s="89"/>
      <c r="L1053" s="89"/>
      <c r="M1053" s="89"/>
    </row>
    <row r="1054" spans="1:13" s="88" customFormat="1">
      <c r="A1054" s="90"/>
      <c r="B1054" s="520"/>
      <c r="C1054" s="92"/>
      <c r="D1054" s="93"/>
      <c r="E1054" s="1244"/>
      <c r="F1054" s="1244"/>
      <c r="J1054" s="89"/>
      <c r="K1054" s="89"/>
      <c r="L1054" s="89"/>
      <c r="M1054" s="89"/>
    </row>
    <row r="1055" spans="1:13" s="88" customFormat="1">
      <c r="A1055" s="90"/>
      <c r="B1055" s="520"/>
      <c r="C1055" s="92"/>
      <c r="D1055" s="93"/>
      <c r="E1055" s="1244"/>
      <c r="F1055" s="1244"/>
      <c r="J1055" s="89"/>
      <c r="K1055" s="89"/>
      <c r="L1055" s="89"/>
      <c r="M1055" s="89"/>
    </row>
    <row r="1056" spans="1:13" s="88" customFormat="1">
      <c r="A1056" s="90"/>
      <c r="B1056" s="520"/>
      <c r="C1056" s="92"/>
      <c r="D1056" s="93"/>
      <c r="E1056" s="1244"/>
      <c r="F1056" s="1244"/>
      <c r="J1056" s="89"/>
      <c r="K1056" s="89"/>
      <c r="L1056" s="89"/>
      <c r="M1056" s="89"/>
    </row>
    <row r="1057" spans="1:13" s="88" customFormat="1">
      <c r="A1057" s="90"/>
      <c r="B1057" s="520"/>
      <c r="C1057" s="92"/>
      <c r="D1057" s="93"/>
      <c r="E1057" s="1244"/>
      <c r="F1057" s="1244"/>
      <c r="J1057" s="89"/>
      <c r="K1057" s="89"/>
      <c r="L1057" s="89"/>
      <c r="M1057" s="89"/>
    </row>
    <row r="1058" spans="1:13" s="88" customFormat="1">
      <c r="A1058" s="90"/>
      <c r="B1058" s="520"/>
      <c r="C1058" s="92"/>
      <c r="D1058" s="93"/>
      <c r="E1058" s="1244"/>
      <c r="F1058" s="1244"/>
      <c r="J1058" s="89"/>
      <c r="K1058" s="89"/>
      <c r="L1058" s="89"/>
      <c r="M1058" s="89"/>
    </row>
    <row r="1059" spans="1:13" s="88" customFormat="1">
      <c r="A1059" s="90"/>
      <c r="B1059" s="520"/>
      <c r="C1059" s="92"/>
      <c r="D1059" s="93"/>
      <c r="E1059" s="1244"/>
      <c r="F1059" s="1244"/>
      <c r="J1059" s="89"/>
      <c r="K1059" s="89"/>
      <c r="L1059" s="89"/>
      <c r="M1059" s="89"/>
    </row>
    <row r="1060" spans="1:13" s="88" customFormat="1">
      <c r="A1060" s="90"/>
      <c r="B1060" s="520"/>
      <c r="C1060" s="92"/>
      <c r="D1060" s="93"/>
      <c r="E1060" s="1244"/>
      <c r="F1060" s="1244"/>
      <c r="J1060" s="89"/>
      <c r="K1060" s="89"/>
      <c r="L1060" s="89"/>
      <c r="M1060" s="89"/>
    </row>
    <row r="1061" spans="1:13" s="88" customFormat="1">
      <c r="A1061" s="90"/>
      <c r="B1061" s="520"/>
      <c r="C1061" s="92"/>
      <c r="D1061" s="93"/>
      <c r="E1061" s="1244"/>
      <c r="F1061" s="1244"/>
      <c r="J1061" s="89"/>
      <c r="K1061" s="89"/>
      <c r="L1061" s="89"/>
      <c r="M1061" s="89"/>
    </row>
    <row r="1062" spans="1:13" s="88" customFormat="1">
      <c r="A1062" s="90"/>
      <c r="B1062" s="520"/>
      <c r="C1062" s="92"/>
      <c r="D1062" s="93"/>
      <c r="E1062" s="1244"/>
      <c r="F1062" s="1244"/>
      <c r="J1062" s="89"/>
      <c r="K1062" s="89"/>
      <c r="L1062" s="89"/>
      <c r="M1062" s="89"/>
    </row>
    <row r="1063" spans="1:13" s="88" customFormat="1">
      <c r="A1063" s="90"/>
      <c r="B1063" s="520"/>
      <c r="C1063" s="92"/>
      <c r="D1063" s="93"/>
      <c r="E1063" s="1244"/>
      <c r="F1063" s="1244"/>
      <c r="J1063" s="89"/>
      <c r="K1063" s="89"/>
      <c r="L1063" s="89"/>
      <c r="M1063" s="89"/>
    </row>
    <row r="1064" spans="1:13" s="88" customFormat="1">
      <c r="A1064" s="90"/>
      <c r="B1064" s="520"/>
      <c r="C1064" s="92"/>
      <c r="D1064" s="93"/>
      <c r="E1064" s="1244"/>
      <c r="F1064" s="1244"/>
      <c r="J1064" s="89"/>
      <c r="K1064" s="89"/>
      <c r="L1064" s="89"/>
      <c r="M1064" s="89"/>
    </row>
    <row r="1065" spans="1:13" s="88" customFormat="1">
      <c r="A1065" s="90"/>
      <c r="B1065" s="520"/>
      <c r="C1065" s="92"/>
      <c r="D1065" s="93"/>
      <c r="E1065" s="1244"/>
      <c r="F1065" s="1244"/>
      <c r="J1065" s="89"/>
      <c r="K1065" s="89"/>
      <c r="L1065" s="89"/>
      <c r="M1065" s="89"/>
    </row>
    <row r="1066" spans="1:13" s="88" customFormat="1">
      <c r="A1066" s="90"/>
      <c r="B1066" s="520"/>
      <c r="C1066" s="92"/>
      <c r="D1066" s="93"/>
      <c r="E1066" s="1244"/>
      <c r="F1066" s="1244"/>
      <c r="J1066" s="89"/>
      <c r="K1066" s="89"/>
      <c r="L1066" s="89"/>
      <c r="M1066" s="89"/>
    </row>
    <row r="1067" spans="1:13" s="88" customFormat="1">
      <c r="A1067" s="90"/>
      <c r="B1067" s="520"/>
      <c r="C1067" s="92"/>
      <c r="D1067" s="93"/>
      <c r="E1067" s="1244"/>
      <c r="F1067" s="1244"/>
      <c r="J1067" s="89"/>
      <c r="K1067" s="89"/>
      <c r="L1067" s="89"/>
      <c r="M1067" s="89"/>
    </row>
    <row r="1068" spans="1:13" s="88" customFormat="1">
      <c r="A1068" s="90"/>
      <c r="B1068" s="520"/>
      <c r="C1068" s="92"/>
      <c r="D1068" s="93"/>
      <c r="E1068" s="1244"/>
      <c r="F1068" s="1244"/>
      <c r="J1068" s="89"/>
      <c r="K1068" s="89"/>
      <c r="L1068" s="89"/>
      <c r="M1068" s="89"/>
    </row>
    <row r="1069" spans="1:13" s="88" customFormat="1">
      <c r="A1069" s="90"/>
      <c r="B1069" s="520"/>
      <c r="C1069" s="92"/>
      <c r="D1069" s="93"/>
      <c r="E1069" s="1244"/>
      <c r="F1069" s="1244"/>
      <c r="J1069" s="89"/>
      <c r="K1069" s="89"/>
      <c r="L1069" s="89"/>
      <c r="M1069" s="89"/>
    </row>
    <row r="1070" spans="1:13" s="88" customFormat="1">
      <c r="A1070" s="90"/>
      <c r="B1070" s="520"/>
      <c r="C1070" s="92"/>
      <c r="D1070" s="93"/>
      <c r="E1070" s="1244"/>
      <c r="F1070" s="1244"/>
      <c r="J1070" s="89"/>
      <c r="K1070" s="89"/>
      <c r="L1070" s="89"/>
      <c r="M1070" s="89"/>
    </row>
    <row r="1071" spans="1:13" s="88" customFormat="1">
      <c r="A1071" s="90"/>
      <c r="B1071" s="520"/>
      <c r="C1071" s="92"/>
      <c r="D1071" s="93"/>
      <c r="E1071" s="1244"/>
      <c r="F1071" s="1244"/>
      <c r="J1071" s="89"/>
      <c r="K1071" s="89"/>
      <c r="L1071" s="89"/>
      <c r="M1071" s="89"/>
    </row>
    <row r="1072" spans="1:13" s="88" customFormat="1">
      <c r="A1072" s="90"/>
      <c r="B1072" s="520"/>
      <c r="C1072" s="92"/>
      <c r="D1072" s="93"/>
      <c r="E1072" s="1244"/>
      <c r="F1072" s="1244"/>
      <c r="J1072" s="89"/>
      <c r="K1072" s="89"/>
      <c r="L1072" s="89"/>
      <c r="M1072" s="89"/>
    </row>
    <row r="1073" spans="1:13" s="88" customFormat="1">
      <c r="A1073" s="90"/>
      <c r="B1073" s="520"/>
      <c r="C1073" s="92"/>
      <c r="D1073" s="93"/>
      <c r="E1073" s="1244"/>
      <c r="F1073" s="1244"/>
      <c r="J1073" s="89"/>
      <c r="K1073" s="89"/>
      <c r="L1073" s="89"/>
      <c r="M1073" s="89"/>
    </row>
    <row r="1074" spans="1:13" s="88" customFormat="1">
      <c r="A1074" s="90"/>
      <c r="B1074" s="520"/>
      <c r="C1074" s="92"/>
      <c r="D1074" s="93"/>
      <c r="E1074" s="1244"/>
      <c r="F1074" s="1244"/>
      <c r="J1074" s="89"/>
      <c r="K1074" s="89"/>
      <c r="L1074" s="89"/>
      <c r="M1074" s="89"/>
    </row>
    <row r="1075" spans="1:13" s="88" customFormat="1">
      <c r="A1075" s="90"/>
      <c r="B1075" s="520"/>
      <c r="C1075" s="92"/>
      <c r="D1075" s="93"/>
      <c r="E1075" s="1244"/>
      <c r="F1075" s="1244"/>
      <c r="J1075" s="89"/>
      <c r="K1075" s="89"/>
      <c r="L1075" s="89"/>
      <c r="M1075" s="89"/>
    </row>
    <row r="1076" spans="1:13" s="88" customFormat="1">
      <c r="A1076" s="90"/>
      <c r="B1076" s="520"/>
      <c r="C1076" s="92"/>
      <c r="D1076" s="93"/>
      <c r="E1076" s="1244"/>
      <c r="F1076" s="1244"/>
      <c r="J1076" s="89"/>
      <c r="K1076" s="89"/>
      <c r="L1076" s="89"/>
      <c r="M1076" s="89"/>
    </row>
    <row r="1077" spans="1:13" s="88" customFormat="1">
      <c r="A1077" s="90"/>
      <c r="B1077" s="520"/>
      <c r="C1077" s="92"/>
      <c r="D1077" s="93"/>
      <c r="E1077" s="1244"/>
      <c r="F1077" s="1244"/>
      <c r="J1077" s="89"/>
      <c r="K1077" s="89"/>
      <c r="L1077" s="89"/>
      <c r="M1077" s="89"/>
    </row>
    <row r="1078" spans="1:13" s="88" customFormat="1">
      <c r="A1078" s="90"/>
      <c r="B1078" s="520"/>
      <c r="C1078" s="92"/>
      <c r="D1078" s="93"/>
      <c r="E1078" s="1244"/>
      <c r="F1078" s="1244"/>
      <c r="J1078" s="89"/>
      <c r="K1078" s="89"/>
      <c r="L1078" s="89"/>
      <c r="M1078" s="89"/>
    </row>
    <row r="1079" spans="1:13" s="88" customFormat="1">
      <c r="A1079" s="90"/>
      <c r="B1079" s="520"/>
      <c r="C1079" s="92"/>
      <c r="D1079" s="93"/>
      <c r="E1079" s="1244"/>
      <c r="F1079" s="1244"/>
      <c r="J1079" s="89"/>
      <c r="K1079" s="89"/>
      <c r="L1079" s="89"/>
      <c r="M1079" s="89"/>
    </row>
    <row r="1080" spans="1:13" s="88" customFormat="1">
      <c r="A1080" s="90"/>
      <c r="B1080" s="520"/>
      <c r="C1080" s="92"/>
      <c r="D1080" s="93"/>
      <c r="E1080" s="1244"/>
      <c r="F1080" s="1244"/>
      <c r="J1080" s="89"/>
      <c r="K1080" s="89"/>
      <c r="L1080" s="89"/>
      <c r="M1080" s="89"/>
    </row>
    <row r="1081" spans="1:13" s="88" customFormat="1">
      <c r="A1081" s="90"/>
      <c r="B1081" s="520"/>
      <c r="C1081" s="92"/>
      <c r="D1081" s="93"/>
      <c r="E1081" s="1244"/>
      <c r="F1081" s="1244"/>
      <c r="J1081" s="89"/>
      <c r="K1081" s="89"/>
      <c r="L1081" s="89"/>
      <c r="M1081" s="89"/>
    </row>
    <row r="1082" spans="1:13" s="88" customFormat="1">
      <c r="A1082" s="90"/>
      <c r="B1082" s="520"/>
      <c r="C1082" s="92"/>
      <c r="D1082" s="93"/>
      <c r="E1082" s="1244"/>
      <c r="F1082" s="1244"/>
      <c r="J1082" s="89"/>
      <c r="K1082" s="89"/>
      <c r="L1082" s="89"/>
      <c r="M1082" s="89"/>
    </row>
    <row r="1083" spans="1:13" s="88" customFormat="1">
      <c r="A1083" s="90"/>
      <c r="B1083" s="520"/>
      <c r="C1083" s="92"/>
      <c r="D1083" s="93"/>
      <c r="E1083" s="1244"/>
      <c r="F1083" s="1244"/>
      <c r="J1083" s="89"/>
      <c r="K1083" s="89"/>
      <c r="L1083" s="89"/>
      <c r="M1083" s="89"/>
    </row>
    <row r="1084" spans="1:13" s="88" customFormat="1">
      <c r="A1084" s="90"/>
      <c r="B1084" s="520"/>
      <c r="C1084" s="92"/>
      <c r="D1084" s="93"/>
      <c r="E1084" s="1244"/>
      <c r="F1084" s="1244"/>
      <c r="J1084" s="89"/>
      <c r="K1084" s="89"/>
      <c r="L1084" s="89"/>
      <c r="M1084" s="89"/>
    </row>
    <row r="1085" spans="1:13" s="88" customFormat="1">
      <c r="A1085" s="90"/>
      <c r="B1085" s="520"/>
      <c r="C1085" s="92"/>
      <c r="D1085" s="93"/>
      <c r="E1085" s="1244"/>
      <c r="F1085" s="1244"/>
      <c r="J1085" s="89"/>
      <c r="K1085" s="89"/>
      <c r="L1085" s="89"/>
      <c r="M1085" s="89"/>
    </row>
    <row r="1086" spans="1:13" s="88" customFormat="1">
      <c r="A1086" s="90"/>
      <c r="B1086" s="520"/>
      <c r="C1086" s="92"/>
      <c r="D1086" s="93"/>
      <c r="E1086" s="1244"/>
      <c r="F1086" s="1244"/>
      <c r="J1086" s="89"/>
      <c r="K1086" s="89"/>
      <c r="L1086" s="89"/>
      <c r="M1086" s="89"/>
    </row>
    <row r="1087" spans="1:13" s="88" customFormat="1">
      <c r="A1087" s="90"/>
      <c r="B1087" s="520"/>
      <c r="C1087" s="92"/>
      <c r="D1087" s="93"/>
      <c r="E1087" s="1244"/>
      <c r="F1087" s="1244"/>
      <c r="J1087" s="89"/>
      <c r="K1087" s="89"/>
      <c r="L1087" s="89"/>
      <c r="M1087" s="89"/>
    </row>
    <row r="1088" spans="1:13" s="88" customFormat="1">
      <c r="A1088" s="90"/>
      <c r="B1088" s="520"/>
      <c r="C1088" s="92"/>
      <c r="D1088" s="93"/>
      <c r="E1088" s="1244"/>
      <c r="F1088" s="1244"/>
      <c r="J1088" s="89"/>
      <c r="K1088" s="89"/>
      <c r="L1088" s="89"/>
      <c r="M1088" s="89"/>
    </row>
    <row r="1089" spans="1:13" s="88" customFormat="1">
      <c r="A1089" s="90"/>
      <c r="B1089" s="520"/>
      <c r="C1089" s="92"/>
      <c r="D1089" s="93"/>
      <c r="E1089" s="1244"/>
      <c r="F1089" s="1244"/>
      <c r="J1089" s="89"/>
      <c r="K1089" s="89"/>
      <c r="L1089" s="89"/>
      <c r="M1089" s="89"/>
    </row>
    <row r="1090" spans="1:13" s="88" customFormat="1">
      <c r="A1090" s="90"/>
      <c r="B1090" s="520"/>
      <c r="C1090" s="92"/>
      <c r="D1090" s="93"/>
      <c r="E1090" s="1244"/>
      <c r="F1090" s="1244"/>
      <c r="J1090" s="89"/>
      <c r="K1090" s="89"/>
      <c r="L1090" s="89"/>
      <c r="M1090" s="89"/>
    </row>
    <row r="1091" spans="1:13" s="88" customFormat="1">
      <c r="A1091" s="90"/>
      <c r="B1091" s="520"/>
      <c r="C1091" s="92"/>
      <c r="D1091" s="93"/>
      <c r="E1091" s="1244"/>
      <c r="F1091" s="1244"/>
      <c r="J1091" s="89"/>
      <c r="K1091" s="89"/>
      <c r="L1091" s="89"/>
      <c r="M1091" s="89"/>
    </row>
    <row r="1092" spans="1:13" s="88" customFormat="1">
      <c r="A1092" s="90"/>
      <c r="B1092" s="520"/>
      <c r="C1092" s="92"/>
      <c r="D1092" s="93"/>
      <c r="E1092" s="1244"/>
      <c r="F1092" s="1244"/>
      <c r="J1092" s="89"/>
      <c r="K1092" s="89"/>
      <c r="L1092" s="89"/>
      <c r="M1092" s="89"/>
    </row>
    <row r="1093" spans="1:13" s="88" customFormat="1">
      <c r="A1093" s="90"/>
      <c r="B1093" s="520"/>
      <c r="C1093" s="92"/>
      <c r="D1093" s="93"/>
      <c r="E1093" s="1244"/>
      <c r="F1093" s="1244"/>
      <c r="J1093" s="89"/>
      <c r="K1093" s="89"/>
      <c r="L1093" s="89"/>
      <c r="M1093" s="89"/>
    </row>
    <row r="1094" spans="1:13" s="88" customFormat="1">
      <c r="A1094" s="90"/>
      <c r="B1094" s="520"/>
      <c r="C1094" s="92"/>
      <c r="D1094" s="93"/>
      <c r="E1094" s="1244"/>
      <c r="F1094" s="1244"/>
      <c r="J1094" s="89"/>
      <c r="K1094" s="89"/>
      <c r="L1094" s="89"/>
      <c r="M1094" s="89"/>
    </row>
    <row r="1095" spans="1:13" s="88" customFormat="1">
      <c r="A1095" s="90"/>
      <c r="B1095" s="520"/>
      <c r="C1095" s="92"/>
      <c r="D1095" s="93"/>
      <c r="E1095" s="1244"/>
      <c r="F1095" s="1244"/>
      <c r="J1095" s="89"/>
      <c r="K1095" s="89"/>
      <c r="L1095" s="89"/>
      <c r="M1095" s="89"/>
    </row>
    <row r="1096" spans="1:13" s="88" customFormat="1">
      <c r="A1096" s="90"/>
      <c r="B1096" s="520"/>
      <c r="C1096" s="92"/>
      <c r="D1096" s="93"/>
      <c r="E1096" s="1244"/>
      <c r="F1096" s="1244"/>
      <c r="J1096" s="89"/>
      <c r="K1096" s="89"/>
      <c r="L1096" s="89"/>
      <c r="M1096" s="89"/>
    </row>
    <row r="1097" spans="1:13" s="88" customFormat="1">
      <c r="A1097" s="90"/>
      <c r="B1097" s="520"/>
      <c r="C1097" s="92"/>
      <c r="D1097" s="93"/>
      <c r="E1097" s="1244"/>
      <c r="F1097" s="1244"/>
      <c r="J1097" s="89"/>
      <c r="K1097" s="89"/>
      <c r="L1097" s="89"/>
      <c r="M1097" s="89"/>
    </row>
    <row r="1098" spans="1:13" s="88" customFormat="1">
      <c r="A1098" s="90"/>
      <c r="B1098" s="520"/>
      <c r="C1098" s="92"/>
      <c r="D1098" s="93"/>
      <c r="E1098" s="1244"/>
      <c r="F1098" s="1244"/>
      <c r="J1098" s="89"/>
      <c r="K1098" s="89"/>
      <c r="L1098" s="89"/>
      <c r="M1098" s="89"/>
    </row>
    <row r="1099" spans="1:13" s="88" customFormat="1">
      <c r="A1099" s="90"/>
      <c r="B1099" s="520"/>
      <c r="C1099" s="92"/>
      <c r="D1099" s="93"/>
      <c r="E1099" s="1244"/>
      <c r="F1099" s="1244"/>
      <c r="J1099" s="89"/>
      <c r="K1099" s="89"/>
      <c r="L1099" s="89"/>
      <c r="M1099" s="89"/>
    </row>
    <row r="1100" spans="1:13" s="88" customFormat="1">
      <c r="A1100" s="90"/>
      <c r="B1100" s="520"/>
      <c r="C1100" s="92"/>
      <c r="D1100" s="93"/>
      <c r="E1100" s="1244"/>
      <c r="F1100" s="1244"/>
      <c r="J1100" s="89"/>
      <c r="K1100" s="89"/>
      <c r="L1100" s="89"/>
      <c r="M1100" s="89"/>
    </row>
    <row r="1101" spans="1:13" s="88" customFormat="1">
      <c r="A1101" s="90"/>
      <c r="B1101" s="520"/>
      <c r="C1101" s="92"/>
      <c r="D1101" s="93"/>
      <c r="E1101" s="1244"/>
      <c r="F1101" s="1244"/>
      <c r="J1101" s="89"/>
      <c r="K1101" s="89"/>
      <c r="L1101" s="89"/>
      <c r="M1101" s="89"/>
    </row>
    <row r="1102" spans="1:13" s="88" customFormat="1">
      <c r="A1102" s="90"/>
      <c r="B1102" s="520"/>
      <c r="C1102" s="92"/>
      <c r="D1102" s="93"/>
      <c r="E1102" s="1244"/>
      <c r="F1102" s="1244"/>
      <c r="J1102" s="89"/>
      <c r="K1102" s="89"/>
      <c r="L1102" s="89"/>
      <c r="M1102" s="89"/>
    </row>
    <row r="1103" spans="1:13" s="88" customFormat="1">
      <c r="A1103" s="90"/>
      <c r="B1103" s="520"/>
      <c r="C1103" s="92"/>
      <c r="D1103" s="93"/>
      <c r="E1103" s="1244"/>
      <c r="F1103" s="1244"/>
      <c r="J1103" s="89"/>
      <c r="K1103" s="89"/>
      <c r="L1103" s="89"/>
      <c r="M1103" s="89"/>
    </row>
    <row r="1104" spans="1:13" s="88" customFormat="1">
      <c r="A1104" s="90"/>
      <c r="B1104" s="520"/>
      <c r="C1104" s="92"/>
      <c r="D1104" s="93"/>
      <c r="E1104" s="1244"/>
      <c r="F1104" s="1244"/>
      <c r="J1104" s="89"/>
      <c r="K1104" s="89"/>
      <c r="L1104" s="89"/>
      <c r="M1104" s="89"/>
    </row>
    <row r="1105" spans="1:13" s="88" customFormat="1">
      <c r="A1105" s="90"/>
      <c r="B1105" s="520"/>
      <c r="C1105" s="92"/>
      <c r="D1105" s="93"/>
      <c r="E1105" s="1244"/>
      <c r="F1105" s="1244"/>
      <c r="J1105" s="89"/>
      <c r="K1105" s="89"/>
      <c r="L1105" s="89"/>
      <c r="M1105" s="89"/>
    </row>
    <row r="1106" spans="1:13" s="88" customFormat="1">
      <c r="A1106" s="90"/>
      <c r="B1106" s="520"/>
      <c r="C1106" s="92"/>
      <c r="D1106" s="93"/>
      <c r="E1106" s="1244"/>
      <c r="F1106" s="1244"/>
      <c r="J1106" s="89"/>
      <c r="K1106" s="89"/>
      <c r="L1106" s="89"/>
      <c r="M1106" s="89"/>
    </row>
    <row r="1107" spans="1:13" s="88" customFormat="1">
      <c r="A1107" s="90"/>
      <c r="B1107" s="520"/>
      <c r="C1107" s="92"/>
      <c r="D1107" s="93"/>
      <c r="E1107" s="1244"/>
      <c r="F1107" s="1244"/>
      <c r="J1107" s="89"/>
      <c r="K1107" s="89"/>
      <c r="L1107" s="89"/>
      <c r="M1107" s="89"/>
    </row>
    <row r="1108" spans="1:13" s="88" customFormat="1">
      <c r="A1108" s="90"/>
      <c r="B1108" s="520"/>
      <c r="C1108" s="92"/>
      <c r="D1108" s="93"/>
      <c r="E1108" s="1244"/>
      <c r="F1108" s="1244"/>
      <c r="J1108" s="89"/>
      <c r="K1108" s="89"/>
      <c r="L1108" s="89"/>
      <c r="M1108" s="89"/>
    </row>
    <row r="1109" spans="1:13" s="88" customFormat="1">
      <c r="A1109" s="90"/>
      <c r="B1109" s="520"/>
      <c r="C1109" s="92"/>
      <c r="D1109" s="93"/>
      <c r="E1109" s="1244"/>
      <c r="F1109" s="1244"/>
      <c r="J1109" s="89"/>
      <c r="K1109" s="89"/>
      <c r="L1109" s="89"/>
      <c r="M1109" s="89"/>
    </row>
    <row r="1110" spans="1:13" s="88" customFormat="1">
      <c r="A1110" s="90"/>
      <c r="B1110" s="520"/>
      <c r="C1110" s="92"/>
      <c r="D1110" s="93"/>
      <c r="E1110" s="1244"/>
      <c r="F1110" s="1244"/>
      <c r="J1110" s="89"/>
      <c r="K1110" s="89"/>
      <c r="L1110" s="89"/>
      <c r="M1110" s="89"/>
    </row>
    <row r="1111" spans="1:13" s="88" customFormat="1">
      <c r="A1111" s="90"/>
      <c r="B1111" s="520"/>
      <c r="C1111" s="92"/>
      <c r="D1111" s="93"/>
      <c r="E1111" s="1244"/>
      <c r="F1111" s="1244"/>
      <c r="J1111" s="89"/>
      <c r="K1111" s="89"/>
      <c r="L1111" s="89"/>
      <c r="M1111" s="89"/>
    </row>
    <row r="1112" spans="1:13" s="88" customFormat="1">
      <c r="A1112" s="90"/>
      <c r="B1112" s="520"/>
      <c r="C1112" s="92"/>
      <c r="D1112" s="93"/>
      <c r="E1112" s="1244"/>
      <c r="F1112" s="1244"/>
      <c r="J1112" s="89"/>
      <c r="K1112" s="89"/>
      <c r="L1112" s="89"/>
      <c r="M1112" s="89"/>
    </row>
    <row r="1113" spans="1:13" s="88" customFormat="1">
      <c r="A1113" s="90"/>
      <c r="B1113" s="520"/>
      <c r="C1113" s="92"/>
      <c r="D1113" s="93"/>
      <c r="E1113" s="1244"/>
      <c r="F1113" s="1244"/>
      <c r="J1113" s="89"/>
      <c r="K1113" s="89"/>
      <c r="L1113" s="89"/>
      <c r="M1113" s="89"/>
    </row>
    <row r="1114" spans="1:13" s="88" customFormat="1">
      <c r="A1114" s="90"/>
      <c r="B1114" s="520"/>
      <c r="C1114" s="92"/>
      <c r="D1114" s="93"/>
      <c r="E1114" s="1244"/>
      <c r="F1114" s="1244"/>
      <c r="J1114" s="89"/>
      <c r="K1114" s="89"/>
      <c r="L1114" s="89"/>
      <c r="M1114" s="89"/>
    </row>
    <row r="1115" spans="1:13" s="88" customFormat="1">
      <c r="A1115" s="90"/>
      <c r="B1115" s="520"/>
      <c r="C1115" s="92"/>
      <c r="D1115" s="93"/>
      <c r="E1115" s="1244"/>
      <c r="F1115" s="1244"/>
      <c r="J1115" s="89"/>
      <c r="K1115" s="89"/>
      <c r="L1115" s="89"/>
      <c r="M1115" s="89"/>
    </row>
    <row r="1116" spans="1:13" s="88" customFormat="1">
      <c r="A1116" s="90"/>
      <c r="B1116" s="520"/>
      <c r="C1116" s="92"/>
      <c r="D1116" s="93"/>
      <c r="E1116" s="1244"/>
      <c r="F1116" s="1244"/>
      <c r="J1116" s="89"/>
      <c r="K1116" s="89"/>
      <c r="L1116" s="89"/>
      <c r="M1116" s="89"/>
    </row>
    <row r="1117" spans="1:13" s="88" customFormat="1">
      <c r="A1117" s="90"/>
      <c r="B1117" s="520"/>
      <c r="C1117" s="92"/>
      <c r="D1117" s="93"/>
      <c r="E1117" s="1244"/>
      <c r="F1117" s="1244"/>
      <c r="J1117" s="89"/>
      <c r="K1117" s="89"/>
      <c r="L1117" s="89"/>
      <c r="M1117" s="89"/>
    </row>
    <row r="1118" spans="1:13" s="88" customFormat="1">
      <c r="A1118" s="90"/>
      <c r="B1118" s="520"/>
      <c r="C1118" s="92"/>
      <c r="D1118" s="93"/>
      <c r="E1118" s="1244"/>
      <c r="F1118" s="1244"/>
      <c r="J1118" s="89"/>
      <c r="K1118" s="89"/>
      <c r="L1118" s="89"/>
      <c r="M1118" s="89"/>
    </row>
    <row r="1119" spans="1:13" s="88" customFormat="1">
      <c r="A1119" s="90"/>
      <c r="B1119" s="520"/>
      <c r="C1119" s="92"/>
      <c r="D1119" s="93"/>
      <c r="E1119" s="1244"/>
      <c r="F1119" s="1244"/>
      <c r="J1119" s="89"/>
      <c r="K1119" s="89"/>
      <c r="L1119" s="89"/>
      <c r="M1119" s="89"/>
    </row>
    <row r="1120" spans="1:13" s="88" customFormat="1">
      <c r="A1120" s="90"/>
      <c r="B1120" s="520"/>
      <c r="C1120" s="92"/>
      <c r="D1120" s="93"/>
      <c r="E1120" s="1244"/>
      <c r="F1120" s="1244"/>
      <c r="J1120" s="89"/>
      <c r="K1120" s="89"/>
      <c r="L1120" s="89"/>
      <c r="M1120" s="89"/>
    </row>
    <row r="1121" spans="1:13" s="88" customFormat="1">
      <c r="A1121" s="90"/>
      <c r="B1121" s="520"/>
      <c r="C1121" s="92"/>
      <c r="D1121" s="93"/>
      <c r="E1121" s="1244"/>
      <c r="F1121" s="1244"/>
      <c r="J1121" s="89"/>
      <c r="K1121" s="89"/>
      <c r="L1121" s="89"/>
      <c r="M1121" s="89"/>
    </row>
    <row r="1122" spans="1:13" s="88" customFormat="1">
      <c r="A1122" s="90"/>
      <c r="B1122" s="520"/>
      <c r="C1122" s="92"/>
      <c r="D1122" s="93"/>
      <c r="E1122" s="1244"/>
      <c r="F1122" s="1244"/>
      <c r="J1122" s="89"/>
      <c r="K1122" s="89"/>
      <c r="L1122" s="89"/>
      <c r="M1122" s="89"/>
    </row>
    <row r="1123" spans="1:13" s="88" customFormat="1">
      <c r="A1123" s="90"/>
      <c r="B1123" s="520"/>
      <c r="C1123" s="92"/>
      <c r="D1123" s="93"/>
      <c r="E1123" s="1244"/>
      <c r="F1123" s="1244"/>
      <c r="J1123" s="89"/>
      <c r="K1123" s="89"/>
      <c r="L1123" s="89"/>
      <c r="M1123" s="89"/>
    </row>
    <row r="1124" spans="1:13" s="88" customFormat="1">
      <c r="A1124" s="90"/>
      <c r="B1124" s="520"/>
      <c r="C1124" s="92"/>
      <c r="D1124" s="93"/>
      <c r="E1124" s="1244"/>
      <c r="F1124" s="1244"/>
      <c r="J1124" s="89"/>
      <c r="K1124" s="89"/>
      <c r="L1124" s="89"/>
      <c r="M1124" s="89"/>
    </row>
    <row r="1125" spans="1:13" s="88" customFormat="1">
      <c r="A1125" s="90"/>
      <c r="B1125" s="520"/>
      <c r="C1125" s="92"/>
      <c r="D1125" s="93"/>
      <c r="E1125" s="1244"/>
      <c r="F1125" s="1244"/>
      <c r="J1125" s="89"/>
      <c r="K1125" s="89"/>
      <c r="L1125" s="89"/>
      <c r="M1125" s="89"/>
    </row>
    <row r="1126" spans="1:13" s="88" customFormat="1">
      <c r="A1126" s="90"/>
      <c r="B1126" s="520"/>
      <c r="C1126" s="92"/>
      <c r="D1126" s="93"/>
      <c r="E1126" s="1244"/>
      <c r="F1126" s="1244"/>
      <c r="J1126" s="89"/>
      <c r="K1126" s="89"/>
      <c r="L1126" s="89"/>
      <c r="M1126" s="89"/>
    </row>
    <row r="1127" spans="1:13" s="88" customFormat="1">
      <c r="A1127" s="90"/>
      <c r="B1127" s="520"/>
      <c r="C1127" s="92"/>
      <c r="D1127" s="93"/>
      <c r="E1127" s="1244"/>
      <c r="F1127" s="1244"/>
      <c r="J1127" s="89"/>
      <c r="K1127" s="89"/>
      <c r="L1127" s="89"/>
      <c r="M1127" s="89"/>
    </row>
    <row r="1128" spans="1:13" s="88" customFormat="1">
      <c r="A1128" s="90"/>
      <c r="B1128" s="520"/>
      <c r="C1128" s="92"/>
      <c r="D1128" s="93"/>
      <c r="E1128" s="1244"/>
      <c r="F1128" s="1244"/>
      <c r="J1128" s="89"/>
      <c r="K1128" s="89"/>
      <c r="L1128" s="89"/>
      <c r="M1128" s="89"/>
    </row>
    <row r="1129" spans="1:13" s="88" customFormat="1">
      <c r="A1129" s="90"/>
      <c r="B1129" s="520"/>
      <c r="C1129" s="92"/>
      <c r="D1129" s="93"/>
      <c r="E1129" s="1244"/>
      <c r="F1129" s="1244"/>
      <c r="J1129" s="89"/>
      <c r="K1129" s="89"/>
      <c r="L1129" s="89"/>
      <c r="M1129" s="89"/>
    </row>
    <row r="1130" spans="1:13" s="88" customFormat="1">
      <c r="A1130" s="90"/>
      <c r="B1130" s="520"/>
      <c r="C1130" s="92"/>
      <c r="D1130" s="93"/>
      <c r="E1130" s="1244"/>
      <c r="F1130" s="1244"/>
      <c r="J1130" s="89"/>
      <c r="K1130" s="89"/>
      <c r="L1130" s="89"/>
      <c r="M1130" s="89"/>
    </row>
    <row r="1131" spans="1:13" s="88" customFormat="1">
      <c r="A1131" s="90"/>
      <c r="B1131" s="520"/>
      <c r="C1131" s="92"/>
      <c r="D1131" s="93"/>
      <c r="E1131" s="1244"/>
      <c r="F1131" s="1244"/>
      <c r="J1131" s="89"/>
      <c r="K1131" s="89"/>
      <c r="L1131" s="89"/>
      <c r="M1131" s="89"/>
    </row>
    <row r="1132" spans="1:13" s="88" customFormat="1">
      <c r="A1132" s="90"/>
      <c r="B1132" s="520"/>
      <c r="C1132" s="92"/>
      <c r="D1132" s="93"/>
      <c r="E1132" s="1244"/>
      <c r="F1132" s="1244"/>
      <c r="J1132" s="89"/>
      <c r="K1132" s="89"/>
      <c r="L1132" s="89"/>
      <c r="M1132" s="89"/>
    </row>
    <row r="1133" spans="1:13" s="88" customFormat="1">
      <c r="A1133" s="90"/>
      <c r="B1133" s="520"/>
      <c r="C1133" s="92"/>
      <c r="D1133" s="93"/>
      <c r="E1133" s="1244"/>
      <c r="F1133" s="1244"/>
      <c r="J1133" s="89"/>
      <c r="K1133" s="89"/>
      <c r="L1133" s="89"/>
      <c r="M1133" s="89"/>
    </row>
    <row r="1134" spans="1:13" s="88" customFormat="1">
      <c r="A1134" s="90"/>
      <c r="B1134" s="520"/>
      <c r="C1134" s="92"/>
      <c r="D1134" s="93"/>
      <c r="E1134" s="1244"/>
      <c r="F1134" s="1244"/>
      <c r="J1134" s="89"/>
      <c r="K1134" s="89"/>
      <c r="L1134" s="89"/>
      <c r="M1134" s="89"/>
    </row>
    <row r="1135" spans="1:13" s="88" customFormat="1">
      <c r="A1135" s="90"/>
      <c r="B1135" s="520"/>
      <c r="C1135" s="92"/>
      <c r="D1135" s="93"/>
      <c r="E1135" s="1244"/>
      <c r="F1135" s="1244"/>
      <c r="J1135" s="89"/>
      <c r="K1135" s="89"/>
      <c r="L1135" s="89"/>
      <c r="M1135" s="89"/>
    </row>
    <row r="1136" spans="1:13" s="88" customFormat="1">
      <c r="A1136" s="90"/>
      <c r="B1136" s="520"/>
      <c r="C1136" s="92"/>
      <c r="D1136" s="93"/>
      <c r="E1136" s="1244"/>
      <c r="F1136" s="1244"/>
      <c r="J1136" s="89"/>
      <c r="K1136" s="89"/>
      <c r="L1136" s="89"/>
      <c r="M1136" s="89"/>
    </row>
    <row r="1137" spans="1:13" s="88" customFormat="1">
      <c r="A1137" s="90"/>
      <c r="B1137" s="520"/>
      <c r="C1137" s="92"/>
      <c r="D1137" s="93"/>
      <c r="E1137" s="1244"/>
      <c r="F1137" s="1244"/>
      <c r="J1137" s="89"/>
      <c r="K1137" s="89"/>
      <c r="L1137" s="89"/>
      <c r="M1137" s="89"/>
    </row>
    <row r="1138" spans="1:13" s="88" customFormat="1">
      <c r="A1138" s="90"/>
      <c r="B1138" s="520"/>
      <c r="C1138" s="92"/>
      <c r="D1138" s="93"/>
      <c r="E1138" s="1244"/>
      <c r="F1138" s="1244"/>
      <c r="J1138" s="89"/>
      <c r="K1138" s="89"/>
      <c r="L1138" s="89"/>
      <c r="M1138" s="89"/>
    </row>
    <row r="1139" spans="1:13" s="88" customFormat="1">
      <c r="A1139" s="90"/>
      <c r="B1139" s="520"/>
      <c r="C1139" s="92"/>
      <c r="D1139" s="93"/>
      <c r="E1139" s="1244"/>
      <c r="F1139" s="1244"/>
      <c r="J1139" s="89"/>
      <c r="K1139" s="89"/>
      <c r="L1139" s="89"/>
      <c r="M1139" s="89"/>
    </row>
    <row r="1140" spans="1:13" s="88" customFormat="1">
      <c r="A1140" s="90"/>
      <c r="B1140" s="520"/>
      <c r="C1140" s="92"/>
      <c r="D1140" s="93"/>
      <c r="E1140" s="1244"/>
      <c r="F1140" s="1244"/>
      <c r="J1140" s="89"/>
      <c r="K1140" s="89"/>
      <c r="L1140" s="89"/>
      <c r="M1140" s="89"/>
    </row>
    <row r="1141" spans="1:13" s="88" customFormat="1">
      <c r="A1141" s="90"/>
      <c r="B1141" s="520"/>
      <c r="C1141" s="92"/>
      <c r="D1141" s="93"/>
      <c r="E1141" s="1244"/>
      <c r="F1141" s="1244"/>
      <c r="J1141" s="89"/>
      <c r="K1141" s="89"/>
      <c r="L1141" s="89"/>
      <c r="M1141" s="89"/>
    </row>
    <row r="1142" spans="1:13" s="88" customFormat="1">
      <c r="A1142" s="90"/>
      <c r="B1142" s="520"/>
      <c r="C1142" s="92"/>
      <c r="D1142" s="93"/>
      <c r="E1142" s="1244"/>
      <c r="F1142" s="1244"/>
      <c r="J1142" s="89"/>
      <c r="K1142" s="89"/>
      <c r="L1142" s="89"/>
      <c r="M1142" s="89"/>
    </row>
    <row r="1143" spans="1:13" s="88" customFormat="1">
      <c r="A1143" s="90"/>
      <c r="B1143" s="520"/>
      <c r="C1143" s="92"/>
      <c r="D1143" s="93"/>
      <c r="E1143" s="1244"/>
      <c r="F1143" s="1244"/>
      <c r="J1143" s="89"/>
      <c r="K1143" s="89"/>
      <c r="L1143" s="89"/>
      <c r="M1143" s="89"/>
    </row>
    <row r="1144" spans="1:13" s="88" customFormat="1">
      <c r="A1144" s="90"/>
      <c r="B1144" s="520"/>
      <c r="C1144" s="92"/>
      <c r="D1144" s="93"/>
      <c r="E1144" s="1244"/>
      <c r="F1144" s="1244"/>
      <c r="J1144" s="89"/>
      <c r="K1144" s="89"/>
      <c r="L1144" s="89"/>
      <c r="M1144" s="89"/>
    </row>
    <row r="1145" spans="1:13" s="88" customFormat="1">
      <c r="A1145" s="90"/>
      <c r="B1145" s="520"/>
      <c r="C1145" s="92"/>
      <c r="D1145" s="93"/>
      <c r="E1145" s="1244"/>
      <c r="F1145" s="1244"/>
      <c r="J1145" s="89"/>
      <c r="K1145" s="89"/>
      <c r="L1145" s="89"/>
      <c r="M1145" s="89"/>
    </row>
    <row r="1146" spans="1:13" s="88" customFormat="1">
      <c r="A1146" s="90"/>
      <c r="B1146" s="520"/>
      <c r="C1146" s="92"/>
      <c r="D1146" s="93"/>
      <c r="E1146" s="1244"/>
      <c r="F1146" s="1244"/>
      <c r="J1146" s="89"/>
      <c r="K1146" s="89"/>
      <c r="L1146" s="89"/>
      <c r="M1146" s="89"/>
    </row>
    <row r="1147" spans="1:13" s="88" customFormat="1">
      <c r="A1147" s="90"/>
      <c r="B1147" s="520"/>
      <c r="C1147" s="92"/>
      <c r="D1147" s="93"/>
      <c r="E1147" s="1244"/>
      <c r="F1147" s="1244"/>
      <c r="J1147" s="89"/>
      <c r="K1147" s="89"/>
      <c r="L1147" s="89"/>
      <c r="M1147" s="89"/>
    </row>
    <row r="1148" spans="1:13" s="88" customFormat="1">
      <c r="A1148" s="90"/>
      <c r="B1148" s="520"/>
      <c r="C1148" s="92"/>
      <c r="D1148" s="93"/>
      <c r="E1148" s="1244"/>
      <c r="F1148" s="1244"/>
      <c r="J1148" s="89"/>
      <c r="K1148" s="89"/>
      <c r="L1148" s="89"/>
      <c r="M1148" s="89"/>
    </row>
    <row r="1149" spans="1:13" s="88" customFormat="1">
      <c r="A1149" s="90"/>
      <c r="B1149" s="520"/>
      <c r="C1149" s="92"/>
      <c r="D1149" s="93"/>
      <c r="E1149" s="1244"/>
      <c r="F1149" s="1244"/>
      <c r="J1149" s="89"/>
      <c r="K1149" s="89"/>
      <c r="L1149" s="89"/>
      <c r="M1149" s="89"/>
    </row>
    <row r="1150" spans="1:13" s="88" customFormat="1">
      <c r="A1150" s="90"/>
      <c r="B1150" s="520"/>
      <c r="C1150" s="92"/>
      <c r="D1150" s="93"/>
      <c r="E1150" s="1244"/>
      <c r="F1150" s="1244"/>
      <c r="J1150" s="89"/>
      <c r="K1150" s="89"/>
      <c r="L1150" s="89"/>
      <c r="M1150" s="89"/>
    </row>
    <row r="1151" spans="1:13" s="88" customFormat="1">
      <c r="A1151" s="90"/>
      <c r="B1151" s="520"/>
      <c r="C1151" s="92"/>
      <c r="D1151" s="93"/>
      <c r="E1151" s="1244"/>
      <c r="F1151" s="1244"/>
      <c r="J1151" s="89"/>
      <c r="K1151" s="89"/>
      <c r="L1151" s="89"/>
      <c r="M1151" s="89"/>
    </row>
    <row r="1152" spans="1:13" s="88" customFormat="1">
      <c r="A1152" s="90"/>
      <c r="B1152" s="520"/>
      <c r="C1152" s="92"/>
      <c r="D1152" s="93"/>
      <c r="E1152" s="1244"/>
      <c r="F1152" s="1244"/>
      <c r="J1152" s="89"/>
      <c r="K1152" s="89"/>
      <c r="L1152" s="89"/>
      <c r="M1152" s="89"/>
    </row>
    <row r="1153" spans="1:13" s="88" customFormat="1">
      <c r="A1153" s="90"/>
      <c r="B1153" s="520"/>
      <c r="C1153" s="92"/>
      <c r="D1153" s="93"/>
      <c r="E1153" s="1244"/>
      <c r="F1153" s="1244"/>
      <c r="J1153" s="89"/>
      <c r="K1153" s="89"/>
      <c r="L1153" s="89"/>
      <c r="M1153" s="89"/>
    </row>
    <row r="1154" spans="1:13" s="88" customFormat="1">
      <c r="A1154" s="90"/>
      <c r="B1154" s="520"/>
      <c r="C1154" s="92"/>
      <c r="D1154" s="93"/>
      <c r="E1154" s="1244"/>
      <c r="F1154" s="1244"/>
      <c r="J1154" s="89"/>
      <c r="K1154" s="89"/>
      <c r="L1154" s="89"/>
      <c r="M1154" s="89"/>
    </row>
    <row r="1155" spans="1:13" s="88" customFormat="1">
      <c r="A1155" s="90"/>
      <c r="B1155" s="520"/>
      <c r="C1155" s="92"/>
      <c r="D1155" s="93"/>
      <c r="E1155" s="1244"/>
      <c r="F1155" s="1244"/>
      <c r="J1155" s="89"/>
      <c r="K1155" s="89"/>
      <c r="L1155" s="89"/>
      <c r="M1155" s="89"/>
    </row>
    <row r="1156" spans="1:13" s="88" customFormat="1">
      <c r="A1156" s="90"/>
      <c r="B1156" s="520"/>
      <c r="C1156" s="92"/>
      <c r="D1156" s="93"/>
      <c r="E1156" s="1244"/>
      <c r="F1156" s="1244"/>
      <c r="J1156" s="89"/>
      <c r="K1156" s="89"/>
      <c r="L1156" s="89"/>
      <c r="M1156" s="89"/>
    </row>
    <row r="1157" spans="1:13" s="88" customFormat="1">
      <c r="A1157" s="90"/>
      <c r="B1157" s="520"/>
      <c r="C1157" s="92"/>
      <c r="D1157" s="93"/>
      <c r="E1157" s="1244"/>
      <c r="F1157" s="1244"/>
      <c r="J1157" s="89"/>
      <c r="K1157" s="89"/>
      <c r="L1157" s="89"/>
      <c r="M1157" s="89"/>
    </row>
    <row r="1158" spans="1:13" s="88" customFormat="1">
      <c r="A1158" s="90"/>
      <c r="B1158" s="520"/>
      <c r="C1158" s="92"/>
      <c r="D1158" s="93"/>
      <c r="E1158" s="1244"/>
      <c r="F1158" s="1244"/>
      <c r="J1158" s="89"/>
      <c r="K1158" s="89"/>
      <c r="L1158" s="89"/>
      <c r="M1158" s="89"/>
    </row>
    <row r="1159" spans="1:13" s="88" customFormat="1">
      <c r="A1159" s="90"/>
      <c r="B1159" s="520"/>
      <c r="C1159" s="92"/>
      <c r="D1159" s="93"/>
      <c r="E1159" s="1244"/>
      <c r="F1159" s="1244"/>
      <c r="J1159" s="89"/>
      <c r="K1159" s="89"/>
      <c r="L1159" s="89"/>
      <c r="M1159" s="89"/>
    </row>
    <row r="1160" spans="1:13" s="88" customFormat="1">
      <c r="A1160" s="90"/>
      <c r="B1160" s="520"/>
      <c r="C1160" s="92"/>
      <c r="D1160" s="93"/>
      <c r="E1160" s="1244"/>
      <c r="F1160" s="1244"/>
      <c r="J1160" s="89"/>
      <c r="K1160" s="89"/>
      <c r="L1160" s="89"/>
      <c r="M1160" s="89"/>
    </row>
    <row r="1161" spans="1:13" s="88" customFormat="1">
      <c r="A1161" s="90"/>
      <c r="B1161" s="520"/>
      <c r="C1161" s="92"/>
      <c r="D1161" s="93"/>
      <c r="E1161" s="1244"/>
      <c r="F1161" s="1244"/>
      <c r="J1161" s="89"/>
      <c r="K1161" s="89"/>
      <c r="L1161" s="89"/>
      <c r="M1161" s="89"/>
    </row>
    <row r="1162" spans="1:13" s="88" customFormat="1">
      <c r="A1162" s="90"/>
      <c r="B1162" s="520"/>
      <c r="C1162" s="92"/>
      <c r="D1162" s="93"/>
      <c r="E1162" s="1244"/>
      <c r="F1162" s="1244"/>
      <c r="J1162" s="89"/>
      <c r="K1162" s="89"/>
      <c r="L1162" s="89"/>
      <c r="M1162" s="89"/>
    </row>
    <row r="1163" spans="1:13" s="88" customFormat="1">
      <c r="A1163" s="90"/>
      <c r="B1163" s="520"/>
      <c r="C1163" s="92"/>
      <c r="D1163" s="93"/>
      <c r="E1163" s="1244"/>
      <c r="F1163" s="1244"/>
      <c r="J1163" s="89"/>
      <c r="K1163" s="89"/>
      <c r="L1163" s="89"/>
      <c r="M1163" s="89"/>
    </row>
    <row r="1164" spans="1:13" s="88" customFormat="1">
      <c r="A1164" s="90"/>
      <c r="B1164" s="520"/>
      <c r="C1164" s="92"/>
      <c r="D1164" s="93"/>
      <c r="E1164" s="1244"/>
      <c r="F1164" s="1244"/>
      <c r="J1164" s="89"/>
      <c r="K1164" s="89"/>
      <c r="L1164" s="89"/>
      <c r="M1164" s="89"/>
    </row>
    <row r="1165" spans="1:13" s="88" customFormat="1">
      <c r="A1165" s="90"/>
      <c r="B1165" s="520"/>
      <c r="C1165" s="92"/>
      <c r="D1165" s="93"/>
      <c r="E1165" s="1244"/>
      <c r="F1165" s="1244"/>
      <c r="J1165" s="89"/>
      <c r="K1165" s="89"/>
      <c r="L1165" s="89"/>
      <c r="M1165" s="89"/>
    </row>
    <row r="1166" spans="1:13" s="88" customFormat="1">
      <c r="A1166" s="90"/>
      <c r="B1166" s="520"/>
      <c r="C1166" s="92"/>
      <c r="D1166" s="93"/>
      <c r="E1166" s="1244"/>
      <c r="F1166" s="1244"/>
      <c r="J1166" s="89"/>
      <c r="K1166" s="89"/>
      <c r="L1166" s="89"/>
      <c r="M1166" s="89"/>
    </row>
    <row r="1167" spans="1:13" s="88" customFormat="1">
      <c r="A1167" s="90"/>
      <c r="B1167" s="520"/>
      <c r="C1167" s="92"/>
      <c r="D1167" s="93"/>
      <c r="E1167" s="1244"/>
      <c r="F1167" s="1244"/>
      <c r="J1167" s="89"/>
      <c r="K1167" s="89"/>
      <c r="L1167" s="89"/>
      <c r="M1167" s="89"/>
    </row>
    <row r="1168" spans="1:13" s="88" customFormat="1">
      <c r="A1168" s="90"/>
      <c r="B1168" s="520"/>
      <c r="C1168" s="92"/>
      <c r="D1168" s="93"/>
      <c r="E1168" s="1244"/>
      <c r="F1168" s="1244"/>
      <c r="J1168" s="89"/>
      <c r="K1168" s="89"/>
      <c r="L1168" s="89"/>
      <c r="M1168" s="89"/>
    </row>
    <row r="1169" spans="1:13" s="88" customFormat="1">
      <c r="A1169" s="90"/>
      <c r="B1169" s="520"/>
      <c r="C1169" s="92"/>
      <c r="D1169" s="93"/>
      <c r="E1169" s="1244"/>
      <c r="F1169" s="1244"/>
      <c r="J1169" s="89"/>
      <c r="K1169" s="89"/>
      <c r="L1169" s="89"/>
      <c r="M1169" s="89"/>
    </row>
    <row r="1170" spans="1:13" s="88" customFormat="1">
      <c r="A1170" s="90"/>
      <c r="B1170" s="520"/>
      <c r="C1170" s="92"/>
      <c r="D1170" s="93"/>
      <c r="E1170" s="1244"/>
      <c r="F1170" s="1244"/>
      <c r="J1170" s="89"/>
      <c r="K1170" s="89"/>
      <c r="L1170" s="89"/>
      <c r="M1170" s="89"/>
    </row>
    <row r="1171" spans="1:13" s="88" customFormat="1">
      <c r="A1171" s="90"/>
      <c r="B1171" s="520"/>
      <c r="C1171" s="92"/>
      <c r="D1171" s="93"/>
      <c r="E1171" s="1244"/>
      <c r="F1171" s="1244"/>
      <c r="J1171" s="89"/>
      <c r="K1171" s="89"/>
      <c r="L1171" s="89"/>
      <c r="M1171" s="89"/>
    </row>
    <row r="1172" spans="1:13" s="88" customFormat="1">
      <c r="A1172" s="90"/>
      <c r="B1172" s="520"/>
      <c r="C1172" s="92"/>
      <c r="D1172" s="93"/>
      <c r="E1172" s="1244"/>
      <c r="F1172" s="1244"/>
      <c r="J1172" s="89"/>
      <c r="K1172" s="89"/>
      <c r="L1172" s="89"/>
      <c r="M1172" s="89"/>
    </row>
    <row r="1173" spans="1:13" s="88" customFormat="1">
      <c r="A1173" s="90"/>
      <c r="B1173" s="520"/>
      <c r="C1173" s="92"/>
      <c r="D1173" s="93"/>
      <c r="E1173" s="1244"/>
      <c r="F1173" s="1244"/>
      <c r="J1173" s="89"/>
      <c r="K1173" s="89"/>
      <c r="L1173" s="89"/>
      <c r="M1173" s="89"/>
    </row>
    <row r="1174" spans="1:13" s="88" customFormat="1">
      <c r="A1174" s="90"/>
      <c r="B1174" s="520"/>
      <c r="C1174" s="92"/>
      <c r="D1174" s="93"/>
      <c r="E1174" s="1244"/>
      <c r="F1174" s="1244"/>
      <c r="J1174" s="89"/>
      <c r="K1174" s="89"/>
      <c r="L1174" s="89"/>
      <c r="M1174" s="89"/>
    </row>
    <row r="1175" spans="1:13" s="88" customFormat="1">
      <c r="A1175" s="90"/>
      <c r="B1175" s="520"/>
      <c r="C1175" s="92"/>
      <c r="D1175" s="93"/>
      <c r="E1175" s="1244"/>
      <c r="F1175" s="1244"/>
      <c r="J1175" s="89"/>
      <c r="K1175" s="89"/>
      <c r="L1175" s="89"/>
      <c r="M1175" s="89"/>
    </row>
    <row r="1176" spans="1:13" s="88" customFormat="1">
      <c r="A1176" s="90"/>
      <c r="B1176" s="520"/>
      <c r="C1176" s="92"/>
      <c r="D1176" s="93"/>
      <c r="E1176" s="1244"/>
      <c r="F1176" s="1244"/>
      <c r="J1176" s="89"/>
      <c r="K1176" s="89"/>
      <c r="L1176" s="89"/>
      <c r="M1176" s="89"/>
    </row>
    <row r="1177" spans="1:13" s="88" customFormat="1">
      <c r="A1177" s="90"/>
      <c r="B1177" s="520"/>
      <c r="C1177" s="92"/>
      <c r="D1177" s="93"/>
      <c r="E1177" s="1244"/>
      <c r="F1177" s="1244"/>
      <c r="J1177" s="89"/>
      <c r="K1177" s="89"/>
      <c r="L1177" s="89"/>
      <c r="M1177" s="89"/>
    </row>
    <row r="1178" spans="1:13" s="88" customFormat="1">
      <c r="A1178" s="90"/>
      <c r="B1178" s="520"/>
      <c r="C1178" s="92"/>
      <c r="D1178" s="93"/>
      <c r="E1178" s="1244"/>
      <c r="F1178" s="1244"/>
      <c r="J1178" s="89"/>
      <c r="K1178" s="89"/>
      <c r="L1178" s="89"/>
      <c r="M1178" s="89"/>
    </row>
    <row r="1179" spans="1:13" s="88" customFormat="1">
      <c r="A1179" s="90"/>
      <c r="B1179" s="520"/>
      <c r="C1179" s="92"/>
      <c r="D1179" s="93"/>
      <c r="E1179" s="1244"/>
      <c r="F1179" s="1244"/>
      <c r="J1179" s="89"/>
      <c r="K1179" s="89"/>
      <c r="L1179" s="89"/>
      <c r="M1179" s="89"/>
    </row>
    <row r="1180" spans="1:13" s="88" customFormat="1">
      <c r="A1180" s="90"/>
      <c r="B1180" s="520"/>
      <c r="C1180" s="92"/>
      <c r="D1180" s="93"/>
      <c r="E1180" s="1244"/>
      <c r="F1180" s="1244"/>
      <c r="J1180" s="89"/>
      <c r="K1180" s="89"/>
      <c r="L1180" s="89"/>
      <c r="M1180" s="89"/>
    </row>
    <row r="1181" spans="1:13" s="88" customFormat="1">
      <c r="A1181" s="90"/>
      <c r="B1181" s="520"/>
      <c r="C1181" s="92"/>
      <c r="D1181" s="93"/>
      <c r="E1181" s="1244"/>
      <c r="F1181" s="1244"/>
      <c r="J1181" s="89"/>
      <c r="K1181" s="89"/>
      <c r="L1181" s="89"/>
      <c r="M1181" s="89"/>
    </row>
    <row r="1182" spans="1:13" s="88" customFormat="1">
      <c r="A1182" s="90"/>
      <c r="B1182" s="520"/>
      <c r="C1182" s="92"/>
      <c r="D1182" s="93"/>
      <c r="E1182" s="1244"/>
      <c r="F1182" s="1244"/>
      <c r="J1182" s="89"/>
      <c r="K1182" s="89"/>
      <c r="L1182" s="89"/>
      <c r="M1182" s="89"/>
    </row>
    <row r="1183" spans="1:13" s="88" customFormat="1">
      <c r="A1183" s="90"/>
      <c r="B1183" s="520"/>
      <c r="C1183" s="92"/>
      <c r="D1183" s="93"/>
      <c r="E1183" s="1244"/>
      <c r="F1183" s="1244"/>
      <c r="J1183" s="89"/>
      <c r="K1183" s="89"/>
      <c r="L1183" s="89"/>
      <c r="M1183" s="89"/>
    </row>
    <row r="1184" spans="1:13" s="88" customFormat="1">
      <c r="A1184" s="90"/>
      <c r="B1184" s="520"/>
      <c r="C1184" s="92"/>
      <c r="D1184" s="93"/>
      <c r="E1184" s="1244"/>
      <c r="F1184" s="1244"/>
      <c r="J1184" s="89"/>
      <c r="K1184" s="89"/>
      <c r="L1184" s="89"/>
      <c r="M1184" s="89"/>
    </row>
    <row r="1185" spans="1:13" s="88" customFormat="1">
      <c r="A1185" s="90"/>
      <c r="B1185" s="520"/>
      <c r="C1185" s="92"/>
      <c r="D1185" s="93"/>
      <c r="E1185" s="1244"/>
      <c r="F1185" s="1244"/>
      <c r="J1185" s="89"/>
      <c r="K1185" s="89"/>
      <c r="L1185" s="89"/>
      <c r="M1185" s="89"/>
    </row>
    <row r="1186" spans="1:13" s="88" customFormat="1">
      <c r="A1186" s="90"/>
      <c r="B1186" s="520"/>
      <c r="C1186" s="92"/>
      <c r="D1186" s="93"/>
      <c r="E1186" s="1244"/>
      <c r="F1186" s="1244"/>
      <c r="J1186" s="89"/>
      <c r="K1186" s="89"/>
      <c r="L1186" s="89"/>
      <c r="M1186" s="89"/>
    </row>
    <row r="1187" spans="1:13" s="88" customFormat="1">
      <c r="A1187" s="90"/>
      <c r="B1187" s="520"/>
      <c r="C1187" s="92"/>
      <c r="D1187" s="93"/>
      <c r="E1187" s="1244"/>
      <c r="F1187" s="1244"/>
      <c r="J1187" s="89"/>
      <c r="K1187" s="89"/>
      <c r="L1187" s="89"/>
      <c r="M1187" s="89"/>
    </row>
    <row r="1188" spans="1:13" s="88" customFormat="1">
      <c r="A1188" s="90"/>
      <c r="B1188" s="520"/>
      <c r="C1188" s="92"/>
      <c r="D1188" s="93"/>
      <c r="E1188" s="1244"/>
      <c r="F1188" s="1244"/>
      <c r="J1188" s="89"/>
      <c r="K1188" s="89"/>
      <c r="L1188" s="89"/>
      <c r="M1188" s="89"/>
    </row>
    <row r="1189" spans="1:13" s="88" customFormat="1">
      <c r="A1189" s="90"/>
      <c r="B1189" s="520"/>
      <c r="C1189" s="92"/>
      <c r="D1189" s="93"/>
      <c r="E1189" s="1244"/>
      <c r="F1189" s="1244"/>
      <c r="J1189" s="89"/>
      <c r="K1189" s="89"/>
      <c r="L1189" s="89"/>
      <c r="M1189" s="89"/>
    </row>
    <row r="1190" spans="1:13" s="88" customFormat="1">
      <c r="A1190" s="90"/>
      <c r="B1190" s="520"/>
      <c r="C1190" s="92"/>
      <c r="D1190" s="93"/>
      <c r="E1190" s="1244"/>
      <c r="F1190" s="1244"/>
      <c r="J1190" s="89"/>
      <c r="K1190" s="89"/>
      <c r="L1190" s="89"/>
      <c r="M1190" s="89"/>
    </row>
    <row r="1191" spans="1:13" s="88" customFormat="1">
      <c r="A1191" s="90"/>
      <c r="B1191" s="520"/>
      <c r="C1191" s="92"/>
      <c r="D1191" s="93"/>
      <c r="E1191" s="1244"/>
      <c r="F1191" s="1244"/>
      <c r="J1191" s="89"/>
      <c r="K1191" s="89"/>
      <c r="L1191" s="89"/>
      <c r="M1191" s="89"/>
    </row>
    <row r="1192" spans="1:13" s="88" customFormat="1">
      <c r="A1192" s="90"/>
      <c r="B1192" s="520"/>
      <c r="C1192" s="92"/>
      <c r="D1192" s="93"/>
      <c r="E1192" s="1244"/>
      <c r="F1192" s="1244"/>
      <c r="J1192" s="89"/>
      <c r="K1192" s="89"/>
      <c r="L1192" s="89"/>
      <c r="M1192" s="89"/>
    </row>
    <row r="1193" spans="1:13" s="88" customFormat="1">
      <c r="A1193" s="90"/>
      <c r="B1193" s="520"/>
      <c r="C1193" s="92"/>
      <c r="D1193" s="93"/>
      <c r="E1193" s="1244"/>
      <c r="F1193" s="1244"/>
      <c r="J1193" s="89"/>
      <c r="K1193" s="89"/>
      <c r="L1193" s="89"/>
      <c r="M1193" s="89"/>
    </row>
    <row r="1194" spans="1:13" s="88" customFormat="1">
      <c r="A1194" s="90"/>
      <c r="B1194" s="520"/>
      <c r="C1194" s="92"/>
      <c r="D1194" s="93"/>
      <c r="E1194" s="1244"/>
      <c r="F1194" s="1244"/>
      <c r="J1194" s="89"/>
      <c r="K1194" s="89"/>
      <c r="L1194" s="89"/>
      <c r="M1194" s="89"/>
    </row>
    <row r="1195" spans="1:13" s="88" customFormat="1">
      <c r="A1195" s="90"/>
      <c r="B1195" s="520"/>
      <c r="C1195" s="92"/>
      <c r="D1195" s="93"/>
      <c r="E1195" s="1244"/>
      <c r="F1195" s="1244"/>
      <c r="J1195" s="89"/>
      <c r="K1195" s="89"/>
      <c r="L1195" s="89"/>
      <c r="M1195" s="89"/>
    </row>
    <row r="1196" spans="1:13" s="88" customFormat="1">
      <c r="A1196" s="90"/>
      <c r="B1196" s="520"/>
      <c r="C1196" s="92"/>
      <c r="D1196" s="93"/>
      <c r="E1196" s="1244"/>
      <c r="F1196" s="1244"/>
      <c r="J1196" s="89"/>
      <c r="K1196" s="89"/>
      <c r="L1196" s="89"/>
      <c r="M1196" s="89"/>
    </row>
    <row r="1197" spans="1:13" s="88" customFormat="1">
      <c r="A1197" s="90"/>
      <c r="B1197" s="520"/>
      <c r="C1197" s="92"/>
      <c r="D1197" s="93"/>
      <c r="E1197" s="1244"/>
      <c r="F1197" s="1244"/>
      <c r="J1197" s="89"/>
      <c r="K1197" s="89"/>
      <c r="L1197" s="89"/>
      <c r="M1197" s="89"/>
    </row>
    <row r="1198" spans="1:13" s="88" customFormat="1">
      <c r="A1198" s="90"/>
      <c r="B1198" s="520"/>
      <c r="C1198" s="92"/>
      <c r="D1198" s="93"/>
      <c r="E1198" s="1244"/>
      <c r="F1198" s="1244"/>
      <c r="J1198" s="89"/>
      <c r="K1198" s="89"/>
      <c r="L1198" s="89"/>
      <c r="M1198" s="89"/>
    </row>
    <row r="1199" spans="1:13" s="88" customFormat="1">
      <c r="A1199" s="90"/>
      <c r="B1199" s="520"/>
      <c r="C1199" s="92"/>
      <c r="D1199" s="93"/>
      <c r="E1199" s="1244"/>
      <c r="F1199" s="1244"/>
      <c r="J1199" s="89"/>
      <c r="K1199" s="89"/>
      <c r="L1199" s="89"/>
      <c r="M1199" s="89"/>
    </row>
    <row r="1200" spans="1:13" s="88" customFormat="1">
      <c r="A1200" s="90"/>
      <c r="B1200" s="520"/>
      <c r="C1200" s="92"/>
      <c r="D1200" s="93"/>
      <c r="E1200" s="1244"/>
      <c r="F1200" s="1244"/>
      <c r="J1200" s="89"/>
      <c r="K1200" s="89"/>
      <c r="L1200" s="89"/>
      <c r="M1200" s="89"/>
    </row>
    <row r="1201" spans="1:13" s="88" customFormat="1">
      <c r="A1201" s="90"/>
      <c r="B1201" s="520"/>
      <c r="C1201" s="92"/>
      <c r="D1201" s="93"/>
      <c r="E1201" s="1244"/>
      <c r="F1201" s="1244"/>
      <c r="J1201" s="89"/>
      <c r="K1201" s="89"/>
      <c r="L1201" s="89"/>
      <c r="M1201" s="89"/>
    </row>
    <row r="1202" spans="1:13" s="88" customFormat="1">
      <c r="A1202" s="90"/>
      <c r="B1202" s="520"/>
      <c r="C1202" s="92"/>
      <c r="D1202" s="93"/>
      <c r="E1202" s="1244"/>
      <c r="F1202" s="1244"/>
      <c r="J1202" s="89"/>
      <c r="K1202" s="89"/>
      <c r="L1202" s="89"/>
      <c r="M1202" s="89"/>
    </row>
    <row r="1203" spans="1:13" s="88" customFormat="1">
      <c r="A1203" s="90"/>
      <c r="B1203" s="520"/>
      <c r="C1203" s="92"/>
      <c r="D1203" s="93"/>
      <c r="E1203" s="1244"/>
      <c r="F1203" s="1244"/>
      <c r="J1203" s="89"/>
      <c r="K1203" s="89"/>
      <c r="L1203" s="89"/>
      <c r="M1203" s="89"/>
    </row>
    <row r="1204" spans="1:13" s="88" customFormat="1">
      <c r="A1204" s="90"/>
      <c r="B1204" s="520"/>
      <c r="C1204" s="92"/>
      <c r="D1204" s="93"/>
      <c r="E1204" s="1244"/>
      <c r="F1204" s="1244"/>
      <c r="J1204" s="89"/>
      <c r="K1204" s="89"/>
      <c r="L1204" s="89"/>
      <c r="M1204" s="89"/>
    </row>
    <row r="1205" spans="1:13" s="88" customFormat="1">
      <c r="A1205" s="90"/>
      <c r="B1205" s="520"/>
      <c r="C1205" s="92"/>
      <c r="D1205" s="93"/>
      <c r="E1205" s="1244"/>
      <c r="F1205" s="1244"/>
      <c r="J1205" s="89"/>
      <c r="K1205" s="89"/>
      <c r="L1205" s="89"/>
      <c r="M1205" s="89"/>
    </row>
    <row r="1206" spans="1:13" s="88" customFormat="1">
      <c r="A1206" s="90"/>
      <c r="B1206" s="520"/>
      <c r="C1206" s="92"/>
      <c r="D1206" s="93"/>
      <c r="E1206" s="1244"/>
      <c r="F1206" s="1244"/>
      <c r="J1206" s="89"/>
      <c r="K1206" s="89"/>
      <c r="L1206" s="89"/>
      <c r="M1206" s="89"/>
    </row>
    <row r="1207" spans="1:13" s="88" customFormat="1">
      <c r="A1207" s="90"/>
      <c r="B1207" s="520"/>
      <c r="C1207" s="92"/>
      <c r="D1207" s="93"/>
      <c r="E1207" s="1244"/>
      <c r="F1207" s="1244"/>
      <c r="J1207" s="89"/>
      <c r="K1207" s="89"/>
      <c r="L1207" s="89"/>
      <c r="M1207" s="89"/>
    </row>
    <row r="1208" spans="1:13" s="88" customFormat="1">
      <c r="A1208" s="90"/>
      <c r="B1208" s="520"/>
      <c r="C1208" s="92"/>
      <c r="D1208" s="93"/>
      <c r="E1208" s="1244"/>
      <c r="F1208" s="1244"/>
      <c r="J1208" s="89"/>
      <c r="K1208" s="89"/>
      <c r="L1208" s="89"/>
      <c r="M1208" s="89"/>
    </row>
    <row r="1209" spans="1:13" s="88" customFormat="1">
      <c r="A1209" s="90"/>
      <c r="B1209" s="520"/>
      <c r="C1209" s="92"/>
      <c r="D1209" s="93"/>
      <c r="E1209" s="1244"/>
      <c r="F1209" s="1244"/>
      <c r="J1209" s="89"/>
      <c r="K1209" s="89"/>
      <c r="L1209" s="89"/>
      <c r="M1209" s="89"/>
    </row>
    <row r="1210" spans="1:13" s="88" customFormat="1">
      <c r="A1210" s="90"/>
      <c r="B1210" s="520"/>
      <c r="C1210" s="92"/>
      <c r="D1210" s="93"/>
      <c r="E1210" s="1244"/>
      <c r="F1210" s="1244"/>
      <c r="J1210" s="89"/>
      <c r="K1210" s="89"/>
      <c r="L1210" s="89"/>
      <c r="M1210" s="89"/>
    </row>
    <row r="1211" spans="1:13" s="88" customFormat="1">
      <c r="A1211" s="90"/>
      <c r="B1211" s="520"/>
      <c r="C1211" s="92"/>
      <c r="D1211" s="93"/>
      <c r="E1211" s="1244"/>
      <c r="F1211" s="1244"/>
      <c r="J1211" s="89"/>
      <c r="K1211" s="89"/>
      <c r="L1211" s="89"/>
      <c r="M1211" s="89"/>
    </row>
    <row r="1212" spans="1:13" s="88" customFormat="1">
      <c r="A1212" s="90"/>
      <c r="B1212" s="520"/>
      <c r="C1212" s="92"/>
      <c r="D1212" s="93"/>
      <c r="E1212" s="1244"/>
      <c r="F1212" s="1244"/>
      <c r="J1212" s="89"/>
      <c r="K1212" s="89"/>
      <c r="L1212" s="89"/>
      <c r="M1212" s="89"/>
    </row>
    <row r="1213" spans="1:13" s="88" customFormat="1">
      <c r="A1213" s="90"/>
      <c r="B1213" s="520"/>
      <c r="C1213" s="92"/>
      <c r="D1213" s="93"/>
      <c r="E1213" s="1244"/>
      <c r="F1213" s="1244"/>
      <c r="J1213" s="89"/>
      <c r="K1213" s="89"/>
      <c r="L1213" s="89"/>
      <c r="M1213" s="89"/>
    </row>
    <row r="1214" spans="1:13" s="88" customFormat="1">
      <c r="A1214" s="90"/>
      <c r="B1214" s="520"/>
      <c r="C1214" s="92"/>
      <c r="D1214" s="93"/>
      <c r="E1214" s="1244"/>
      <c r="F1214" s="1244"/>
      <c r="J1214" s="89"/>
      <c r="K1214" s="89"/>
      <c r="L1214" s="89"/>
      <c r="M1214" s="89"/>
    </row>
    <row r="1215" spans="1:13" s="88" customFormat="1">
      <c r="A1215" s="90"/>
      <c r="B1215" s="520"/>
      <c r="C1215" s="92"/>
      <c r="D1215" s="93"/>
      <c r="E1215" s="1244"/>
      <c r="F1215" s="1244"/>
      <c r="J1215" s="89"/>
      <c r="K1215" s="89"/>
      <c r="L1215" s="89"/>
      <c r="M1215" s="89"/>
    </row>
    <row r="1216" spans="1:13" s="88" customFormat="1">
      <c r="A1216" s="90"/>
      <c r="B1216" s="520"/>
      <c r="C1216" s="92"/>
      <c r="D1216" s="93"/>
      <c r="E1216" s="1244"/>
      <c r="F1216" s="1244"/>
      <c r="J1216" s="89"/>
      <c r="K1216" s="89"/>
      <c r="L1216" s="89"/>
      <c r="M1216" s="89"/>
    </row>
    <row r="1217" spans="1:13" s="88" customFormat="1">
      <c r="A1217" s="90"/>
      <c r="B1217" s="520"/>
      <c r="C1217" s="92"/>
      <c r="D1217" s="93"/>
      <c r="E1217" s="1244"/>
      <c r="F1217" s="1244"/>
      <c r="J1217" s="89"/>
      <c r="K1217" s="89"/>
      <c r="L1217" s="89"/>
      <c r="M1217" s="89"/>
    </row>
    <row r="1218" spans="1:13" s="88" customFormat="1">
      <c r="A1218" s="90"/>
      <c r="B1218" s="520"/>
      <c r="C1218" s="92"/>
      <c r="D1218" s="93"/>
      <c r="E1218" s="1244"/>
      <c r="F1218" s="1244"/>
      <c r="J1218" s="89"/>
      <c r="K1218" s="89"/>
      <c r="L1218" s="89"/>
      <c r="M1218" s="89"/>
    </row>
    <row r="1219" spans="1:13" s="88" customFormat="1">
      <c r="A1219" s="90"/>
      <c r="B1219" s="520"/>
      <c r="C1219" s="92"/>
      <c r="D1219" s="93"/>
      <c r="E1219" s="1244"/>
      <c r="F1219" s="1244"/>
      <c r="J1219" s="89"/>
      <c r="K1219" s="89"/>
      <c r="L1219" s="89"/>
      <c r="M1219" s="89"/>
    </row>
    <row r="1220" spans="1:13" s="88" customFormat="1">
      <c r="A1220" s="90"/>
      <c r="B1220" s="520"/>
      <c r="C1220" s="92"/>
      <c r="D1220" s="93"/>
      <c r="E1220" s="1244"/>
      <c r="F1220" s="1244"/>
      <c r="J1220" s="89"/>
      <c r="K1220" s="89"/>
      <c r="L1220" s="89"/>
      <c r="M1220" s="89"/>
    </row>
    <row r="1221" spans="1:13" s="88" customFormat="1">
      <c r="A1221" s="90"/>
      <c r="B1221" s="520"/>
      <c r="C1221" s="92"/>
      <c r="D1221" s="93"/>
      <c r="E1221" s="1244"/>
      <c r="F1221" s="1244"/>
      <c r="J1221" s="89"/>
      <c r="K1221" s="89"/>
      <c r="L1221" s="89"/>
      <c r="M1221" s="89"/>
    </row>
    <row r="1222" spans="1:13" s="88" customFormat="1">
      <c r="A1222" s="90"/>
      <c r="B1222" s="520"/>
      <c r="C1222" s="92"/>
      <c r="D1222" s="93"/>
      <c r="E1222" s="1244"/>
      <c r="F1222" s="1244"/>
      <c r="J1222" s="89"/>
      <c r="K1222" s="89"/>
      <c r="L1222" s="89"/>
      <c r="M1222" s="89"/>
    </row>
    <row r="1223" spans="1:13" s="88" customFormat="1">
      <c r="A1223" s="90"/>
      <c r="B1223" s="520"/>
      <c r="C1223" s="92"/>
      <c r="D1223" s="93"/>
      <c r="E1223" s="1244"/>
      <c r="F1223" s="1244"/>
      <c r="J1223" s="89"/>
      <c r="K1223" s="89"/>
      <c r="L1223" s="89"/>
      <c r="M1223" s="89"/>
    </row>
    <row r="1224" spans="1:13" s="88" customFormat="1">
      <c r="A1224" s="90"/>
      <c r="B1224" s="520"/>
      <c r="C1224" s="92"/>
      <c r="D1224" s="93"/>
      <c r="E1224" s="1244"/>
      <c r="F1224" s="1244"/>
      <c r="J1224" s="89"/>
      <c r="K1224" s="89"/>
      <c r="L1224" s="89"/>
      <c r="M1224" s="89"/>
    </row>
    <row r="1225" spans="1:13" s="88" customFormat="1">
      <c r="A1225" s="90"/>
      <c r="B1225" s="520"/>
      <c r="C1225" s="92"/>
      <c r="D1225" s="93"/>
      <c r="E1225" s="1244"/>
      <c r="F1225" s="1244"/>
      <c r="J1225" s="89"/>
      <c r="K1225" s="89"/>
      <c r="L1225" s="89"/>
      <c r="M1225" s="89"/>
    </row>
    <row r="1226" spans="1:13" s="88" customFormat="1">
      <c r="A1226" s="90"/>
      <c r="B1226" s="520"/>
      <c r="C1226" s="92"/>
      <c r="D1226" s="93"/>
      <c r="E1226" s="1244"/>
      <c r="F1226" s="1244"/>
      <c r="J1226" s="89"/>
      <c r="K1226" s="89"/>
      <c r="L1226" s="89"/>
      <c r="M1226" s="89"/>
    </row>
    <row r="1227" spans="1:13" s="88" customFormat="1">
      <c r="A1227" s="90"/>
      <c r="B1227" s="520"/>
      <c r="C1227" s="92"/>
      <c r="D1227" s="93"/>
      <c r="E1227" s="1244"/>
      <c r="F1227" s="1244"/>
      <c r="J1227" s="89"/>
      <c r="K1227" s="89"/>
      <c r="L1227" s="89"/>
      <c r="M1227" s="89"/>
    </row>
    <row r="1228" spans="1:13" s="88" customFormat="1">
      <c r="A1228" s="90"/>
      <c r="B1228" s="520"/>
      <c r="C1228" s="92"/>
      <c r="D1228" s="93"/>
      <c r="E1228" s="1244"/>
      <c r="F1228" s="1244"/>
      <c r="J1228" s="89"/>
      <c r="K1228" s="89"/>
      <c r="L1228" s="89"/>
      <c r="M1228" s="89"/>
    </row>
    <row r="1229" spans="1:13" s="88" customFormat="1">
      <c r="A1229" s="90"/>
      <c r="B1229" s="520"/>
      <c r="C1229" s="92"/>
      <c r="D1229" s="93"/>
      <c r="E1229" s="1244"/>
      <c r="F1229" s="1244"/>
      <c r="J1229" s="89"/>
      <c r="K1229" s="89"/>
      <c r="L1229" s="89"/>
      <c r="M1229" s="89"/>
    </row>
    <row r="1230" spans="1:13" s="88" customFormat="1">
      <c r="A1230" s="90"/>
      <c r="B1230" s="520"/>
      <c r="C1230" s="92"/>
      <c r="D1230" s="93"/>
      <c r="E1230" s="1244"/>
      <c r="F1230" s="1244"/>
      <c r="J1230" s="89"/>
      <c r="K1230" s="89"/>
      <c r="L1230" s="89"/>
      <c r="M1230" s="89"/>
    </row>
    <row r="1231" spans="1:13" s="88" customFormat="1">
      <c r="A1231" s="90"/>
      <c r="B1231" s="520"/>
      <c r="C1231" s="92"/>
      <c r="D1231" s="93"/>
      <c r="E1231" s="1244"/>
      <c r="F1231" s="1244"/>
      <c r="J1231" s="89"/>
      <c r="K1231" s="89"/>
      <c r="L1231" s="89"/>
      <c r="M1231" s="89"/>
    </row>
    <row r="1232" spans="1:13" s="88" customFormat="1">
      <c r="A1232" s="90"/>
      <c r="B1232" s="520"/>
      <c r="C1232" s="92"/>
      <c r="D1232" s="93"/>
      <c r="E1232" s="1244"/>
      <c r="F1232" s="1244"/>
      <c r="J1232" s="89"/>
      <c r="K1232" s="89"/>
      <c r="L1232" s="89"/>
      <c r="M1232" s="89"/>
    </row>
    <row r="1233" spans="1:13" s="88" customFormat="1">
      <c r="A1233" s="90"/>
      <c r="B1233" s="520"/>
      <c r="C1233" s="92"/>
      <c r="D1233" s="93"/>
      <c r="E1233" s="1244"/>
      <c r="F1233" s="1244"/>
      <c r="J1233" s="89"/>
      <c r="K1233" s="89"/>
      <c r="L1233" s="89"/>
      <c r="M1233" s="89"/>
    </row>
    <row r="1234" spans="1:13" s="88" customFormat="1">
      <c r="A1234" s="90"/>
      <c r="B1234" s="520"/>
      <c r="C1234" s="92"/>
      <c r="D1234" s="93"/>
      <c r="E1234" s="1244"/>
      <c r="F1234" s="1244"/>
      <c r="J1234" s="89"/>
      <c r="K1234" s="89"/>
      <c r="L1234" s="89"/>
      <c r="M1234" s="89"/>
    </row>
    <row r="1235" spans="1:13" s="88" customFormat="1">
      <c r="A1235" s="90"/>
      <c r="B1235" s="520"/>
      <c r="C1235" s="92"/>
      <c r="D1235" s="93"/>
      <c r="E1235" s="1244"/>
      <c r="F1235" s="1244"/>
      <c r="J1235" s="89"/>
      <c r="K1235" s="89"/>
      <c r="L1235" s="89"/>
      <c r="M1235" s="89"/>
    </row>
    <row r="1236" spans="1:13" s="88" customFormat="1">
      <c r="A1236" s="90"/>
      <c r="B1236" s="520"/>
      <c r="C1236" s="92"/>
      <c r="D1236" s="93"/>
      <c r="E1236" s="1244"/>
      <c r="F1236" s="1244"/>
      <c r="J1236" s="89"/>
      <c r="K1236" s="89"/>
      <c r="L1236" s="89"/>
      <c r="M1236" s="89"/>
    </row>
    <row r="1237" spans="1:13" s="88" customFormat="1">
      <c r="A1237" s="90"/>
      <c r="B1237" s="520"/>
      <c r="C1237" s="92"/>
      <c r="D1237" s="93"/>
      <c r="E1237" s="1244"/>
      <c r="F1237" s="1244"/>
      <c r="J1237" s="89"/>
      <c r="K1237" s="89"/>
      <c r="L1237" s="89"/>
      <c r="M1237" s="89"/>
    </row>
    <row r="1238" spans="1:13" s="88" customFormat="1">
      <c r="A1238" s="90"/>
      <c r="B1238" s="520"/>
      <c r="C1238" s="92"/>
      <c r="D1238" s="93"/>
      <c r="E1238" s="1244"/>
      <c r="F1238" s="1244"/>
      <c r="J1238" s="89"/>
      <c r="K1238" s="89"/>
      <c r="L1238" s="89"/>
      <c r="M1238" s="89"/>
    </row>
    <row r="1239" spans="1:13" s="88" customFormat="1">
      <c r="A1239" s="90"/>
      <c r="B1239" s="520"/>
      <c r="C1239" s="92"/>
      <c r="D1239" s="93"/>
      <c r="E1239" s="1244"/>
      <c r="F1239" s="1244"/>
      <c r="J1239" s="89"/>
      <c r="K1239" s="89"/>
      <c r="L1239" s="89"/>
      <c r="M1239" s="89"/>
    </row>
    <row r="1240" spans="1:13" s="88" customFormat="1">
      <c r="A1240" s="90"/>
      <c r="B1240" s="520"/>
      <c r="C1240" s="92"/>
      <c r="D1240" s="93"/>
      <c r="E1240" s="1244"/>
      <c r="F1240" s="1244"/>
      <c r="J1240" s="89"/>
      <c r="K1240" s="89"/>
      <c r="L1240" s="89"/>
      <c r="M1240" s="89"/>
    </row>
    <row r="1241" spans="1:13" s="88" customFormat="1">
      <c r="A1241" s="90"/>
      <c r="B1241" s="520"/>
      <c r="C1241" s="92"/>
      <c r="D1241" s="93"/>
      <c r="E1241" s="1244"/>
      <c r="F1241" s="1244"/>
      <c r="J1241" s="89"/>
      <c r="K1241" s="89"/>
      <c r="L1241" s="89"/>
      <c r="M1241" s="89"/>
    </row>
    <row r="1242" spans="1:13" s="88" customFormat="1">
      <c r="A1242" s="90"/>
      <c r="B1242" s="520"/>
      <c r="C1242" s="92"/>
      <c r="D1242" s="93"/>
      <c r="E1242" s="1244"/>
      <c r="F1242" s="1244"/>
      <c r="J1242" s="89"/>
      <c r="K1242" s="89"/>
      <c r="L1242" s="89"/>
      <c r="M1242" s="89"/>
    </row>
    <row r="1243" spans="1:13" s="88" customFormat="1">
      <c r="A1243" s="90"/>
      <c r="B1243" s="520"/>
      <c r="C1243" s="92"/>
      <c r="D1243" s="93"/>
      <c r="E1243" s="1244"/>
      <c r="F1243" s="1244"/>
      <c r="J1243" s="89"/>
      <c r="K1243" s="89"/>
      <c r="L1243" s="89"/>
      <c r="M1243" s="89"/>
    </row>
    <row r="1244" spans="1:13" s="88" customFormat="1">
      <c r="A1244" s="90"/>
      <c r="B1244" s="520"/>
      <c r="C1244" s="92"/>
      <c r="D1244" s="93"/>
      <c r="E1244" s="1244"/>
      <c r="F1244" s="1244"/>
      <c r="J1244" s="89"/>
      <c r="K1244" s="89"/>
      <c r="L1244" s="89"/>
      <c r="M1244" s="89"/>
    </row>
    <row r="1245" spans="1:13" s="88" customFormat="1">
      <c r="A1245" s="90"/>
      <c r="B1245" s="520"/>
      <c r="C1245" s="92"/>
      <c r="D1245" s="93"/>
      <c r="E1245" s="1244"/>
      <c r="F1245" s="1244"/>
      <c r="J1245" s="89"/>
      <c r="K1245" s="89"/>
      <c r="L1245" s="89"/>
      <c r="M1245" s="89"/>
    </row>
    <row r="1246" spans="1:13" s="88" customFormat="1">
      <c r="A1246" s="90"/>
      <c r="B1246" s="520"/>
      <c r="C1246" s="92"/>
      <c r="D1246" s="93"/>
      <c r="E1246" s="1244"/>
      <c r="F1246" s="1244"/>
      <c r="J1246" s="89"/>
      <c r="K1246" s="89"/>
      <c r="L1246" s="89"/>
      <c r="M1246" s="89"/>
    </row>
    <row r="1247" spans="1:13" s="88" customFormat="1">
      <c r="A1247" s="90"/>
      <c r="B1247" s="520"/>
      <c r="C1247" s="92"/>
      <c r="D1247" s="93"/>
      <c r="E1247" s="1244"/>
      <c r="F1247" s="1244"/>
      <c r="J1247" s="89"/>
      <c r="K1247" s="89"/>
      <c r="L1247" s="89"/>
      <c r="M1247" s="89"/>
    </row>
    <row r="1248" spans="1:13" s="88" customFormat="1">
      <c r="A1248" s="90"/>
      <c r="B1248" s="520"/>
      <c r="C1248" s="92"/>
      <c r="D1248" s="93"/>
      <c r="E1248" s="1244"/>
      <c r="F1248" s="1244"/>
      <c r="J1248" s="89"/>
      <c r="K1248" s="89"/>
      <c r="L1248" s="89"/>
      <c r="M1248" s="89"/>
    </row>
    <row r="1249" spans="1:13" s="88" customFormat="1">
      <c r="A1249" s="90"/>
      <c r="B1249" s="520"/>
      <c r="C1249" s="92"/>
      <c r="D1249" s="93"/>
      <c r="E1249" s="1244"/>
      <c r="F1249" s="1244"/>
      <c r="J1249" s="89"/>
      <c r="K1249" s="89"/>
      <c r="L1249" s="89"/>
      <c r="M1249" s="89"/>
    </row>
    <row r="1250" spans="1:13" s="88" customFormat="1">
      <c r="A1250" s="90"/>
      <c r="B1250" s="520"/>
      <c r="C1250" s="92"/>
      <c r="D1250" s="93"/>
      <c r="E1250" s="1244"/>
      <c r="F1250" s="1244"/>
      <c r="J1250" s="89"/>
      <c r="K1250" s="89"/>
      <c r="L1250" s="89"/>
      <c r="M1250" s="89"/>
    </row>
    <row r="1251" spans="1:13" s="88" customFormat="1">
      <c r="A1251" s="90"/>
      <c r="B1251" s="520"/>
      <c r="C1251" s="92"/>
      <c r="D1251" s="93"/>
      <c r="E1251" s="1244"/>
      <c r="F1251" s="1244"/>
      <c r="J1251" s="89"/>
      <c r="K1251" s="89"/>
      <c r="L1251" s="89"/>
      <c r="M1251" s="89"/>
    </row>
    <row r="1252" spans="1:13" s="88" customFormat="1">
      <c r="A1252" s="90"/>
      <c r="B1252" s="520"/>
      <c r="C1252" s="92"/>
      <c r="D1252" s="93"/>
      <c r="E1252" s="1244"/>
      <c r="F1252" s="1244"/>
      <c r="J1252" s="89"/>
      <c r="K1252" s="89"/>
      <c r="L1252" s="89"/>
      <c r="M1252" s="89"/>
    </row>
    <row r="1253" spans="1:13" s="88" customFormat="1">
      <c r="A1253" s="90"/>
      <c r="B1253" s="520"/>
      <c r="C1253" s="92"/>
      <c r="D1253" s="93"/>
      <c r="E1253" s="1244"/>
      <c r="F1253" s="1244"/>
      <c r="J1253" s="89"/>
      <c r="K1253" s="89"/>
      <c r="L1253" s="89"/>
      <c r="M1253" s="89"/>
    </row>
    <row r="1254" spans="1:13" s="88" customFormat="1">
      <c r="A1254" s="90"/>
      <c r="B1254" s="520"/>
      <c r="C1254" s="92"/>
      <c r="D1254" s="93"/>
      <c r="E1254" s="1244"/>
      <c r="F1254" s="1244"/>
      <c r="J1254" s="89"/>
      <c r="K1254" s="89"/>
      <c r="L1254" s="89"/>
      <c r="M1254" s="89"/>
    </row>
    <row r="1255" spans="1:13">
      <c r="A1255" s="90"/>
      <c r="D1255" s="93"/>
      <c r="E1255" s="1244"/>
      <c r="F1255" s="1244"/>
    </row>
    <row r="1256" spans="1:13">
      <c r="A1256" s="90"/>
      <c r="D1256" s="93"/>
      <c r="E1256" s="1244"/>
      <c r="F1256" s="1244"/>
    </row>
    <row r="1257" spans="1:13">
      <c r="A1257" s="90"/>
      <c r="D1257" s="93"/>
      <c r="E1257" s="1244"/>
      <c r="F1257" s="1244"/>
    </row>
    <row r="1258" spans="1:13">
      <c r="A1258" s="90"/>
      <c r="D1258" s="93"/>
      <c r="E1258" s="1244"/>
      <c r="F1258" s="1244"/>
    </row>
    <row r="1259" spans="1:13">
      <c r="A1259" s="90"/>
      <c r="D1259" s="93"/>
      <c r="E1259" s="1244"/>
      <c r="F1259" s="1244"/>
    </row>
    <row r="1260" spans="1:13">
      <c r="A1260" s="90"/>
      <c r="D1260" s="93"/>
      <c r="E1260" s="1244"/>
      <c r="F1260" s="1244"/>
    </row>
    <row r="1261" spans="1:13">
      <c r="A1261" s="90"/>
      <c r="D1261" s="93"/>
      <c r="E1261" s="1244"/>
      <c r="F1261" s="1244"/>
    </row>
  </sheetData>
  <sheetProtection selectLockedCells="1"/>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rowBreaks count="8" manualBreakCount="8">
    <brk id="28" max="5" man="1"/>
    <brk id="45" max="5" man="1"/>
    <brk id="65" max="5" man="1"/>
    <brk id="83" max="5" man="1"/>
    <brk id="112" max="5" man="1"/>
    <brk id="139" max="5" man="1"/>
    <brk id="159" max="5" man="1"/>
    <brk id="181"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ED56F-B10F-4E70-A462-D0082B525057}">
  <dimension ref="A1:H729"/>
  <sheetViews>
    <sheetView showZeros="0" view="pageBreakPreview" zoomScaleNormal="120" zoomScaleSheetLayoutView="100" workbookViewId="0">
      <selection activeCell="B5" sqref="B5"/>
    </sheetView>
  </sheetViews>
  <sheetFormatPr defaultColWidth="9.140625" defaultRowHeight="12.75"/>
  <cols>
    <col min="1" max="1" width="6.7109375" style="137" customWidth="1"/>
    <col min="2" max="2" width="80.7109375" style="141" customWidth="1"/>
    <col min="3" max="3" width="6.7109375" style="127" customWidth="1"/>
    <col min="4" max="4" width="7.7109375" style="127" customWidth="1"/>
    <col min="5" max="6" width="10.7109375" style="125" customWidth="1"/>
    <col min="7" max="7" width="9.140625" style="139"/>
    <col min="8" max="16384" width="9.140625" style="140"/>
  </cols>
  <sheetData>
    <row r="1" spans="1:8">
      <c r="A1" s="122"/>
      <c r="B1" s="144"/>
      <c r="C1" s="123"/>
      <c r="D1" s="124"/>
    </row>
    <row r="2" spans="1:8">
      <c r="A2" s="146"/>
      <c r="B2" s="155" t="s">
        <v>4271</v>
      </c>
      <c r="C2" s="147"/>
      <c r="D2" s="148"/>
      <c r="E2" s="149"/>
    </row>
    <row r="3" spans="1:8">
      <c r="A3" s="122"/>
      <c r="B3" s="144"/>
      <c r="C3" s="123"/>
      <c r="D3" s="124"/>
    </row>
    <row r="4" spans="1:8" ht="51">
      <c r="A4" s="126" t="s">
        <v>155</v>
      </c>
      <c r="B4" s="151" t="s">
        <v>1324</v>
      </c>
      <c r="C4" s="140"/>
      <c r="D4" s="124"/>
    </row>
    <row r="5" spans="1:8">
      <c r="A5" s="126"/>
      <c r="B5" s="151"/>
      <c r="C5" s="140"/>
      <c r="D5" s="124"/>
    </row>
    <row r="6" spans="1:8" ht="38.25">
      <c r="A6" s="126" t="s">
        <v>156</v>
      </c>
      <c r="B6" s="151" t="s">
        <v>1325</v>
      </c>
      <c r="C6" s="140"/>
      <c r="D6" s="124"/>
    </row>
    <row r="7" spans="1:8">
      <c r="A7" s="126"/>
      <c r="B7" s="151"/>
      <c r="C7" s="140"/>
      <c r="D7" s="124"/>
    </row>
    <row r="8" spans="1:8" ht="25.5">
      <c r="A8" s="126" t="s">
        <v>157</v>
      </c>
      <c r="B8" s="153" t="s">
        <v>1326</v>
      </c>
      <c r="C8" s="140"/>
      <c r="D8" s="124"/>
    </row>
    <row r="9" spans="1:8">
      <c r="A9" s="126"/>
      <c r="B9" s="153"/>
      <c r="C9" s="140"/>
      <c r="D9" s="124"/>
    </row>
    <row r="10" spans="1:8" ht="25.5">
      <c r="A10" s="126" t="s">
        <v>158</v>
      </c>
      <c r="B10" s="153" t="s">
        <v>1327</v>
      </c>
      <c r="C10" s="140"/>
      <c r="D10" s="124"/>
    </row>
    <row r="11" spans="1:8">
      <c r="A11" s="126"/>
      <c r="B11" s="153"/>
      <c r="C11" s="140"/>
      <c r="D11" s="124"/>
    </row>
    <row r="12" spans="1:8" ht="38.25">
      <c r="A12" s="126" t="s">
        <v>160</v>
      </c>
      <c r="B12" s="153" t="s">
        <v>1328</v>
      </c>
      <c r="C12" s="140"/>
      <c r="D12" s="124"/>
      <c r="H12" s="140" t="s">
        <v>1329</v>
      </c>
    </row>
    <row r="13" spans="1:8">
      <c r="A13" s="126"/>
      <c r="B13" s="153"/>
      <c r="C13" s="140"/>
      <c r="D13" s="124"/>
    </row>
    <row r="14" spans="1:8" ht="38.25">
      <c r="A14" s="126" t="s">
        <v>161</v>
      </c>
      <c r="B14" s="153" t="s">
        <v>1330</v>
      </c>
      <c r="C14" s="140"/>
      <c r="D14" s="124"/>
    </row>
    <row r="15" spans="1:8">
      <c r="A15" s="126"/>
      <c r="B15" s="153"/>
      <c r="C15" s="140"/>
      <c r="D15" s="124"/>
    </row>
    <row r="16" spans="1:8" ht="25.5">
      <c r="A16" s="126" t="s">
        <v>162</v>
      </c>
      <c r="B16" s="153" t="s">
        <v>1331</v>
      </c>
      <c r="C16" s="140"/>
      <c r="D16" s="124"/>
    </row>
    <row r="17" spans="1:7" s="125" customFormat="1">
      <c r="A17" s="126"/>
      <c r="B17" s="153"/>
      <c r="C17" s="140"/>
      <c r="D17" s="124"/>
      <c r="G17" s="139"/>
    </row>
    <row r="18" spans="1:7" s="125" customFormat="1" ht="55.5" customHeight="1">
      <c r="A18" s="126" t="s">
        <v>163</v>
      </c>
      <c r="B18" s="153" t="s">
        <v>1332</v>
      </c>
      <c r="C18" s="140"/>
      <c r="D18" s="124"/>
      <c r="G18" s="139"/>
    </row>
    <row r="19" spans="1:7" s="125" customFormat="1">
      <c r="A19" s="126"/>
      <c r="B19" s="153"/>
      <c r="C19" s="140"/>
      <c r="D19" s="127"/>
      <c r="G19" s="139"/>
    </row>
    <row r="20" spans="1:7" s="125" customFormat="1" ht="25.5">
      <c r="A20" s="126" t="s">
        <v>164</v>
      </c>
      <c r="B20" s="153" t="s">
        <v>1333</v>
      </c>
      <c r="C20" s="140"/>
      <c r="D20" s="127"/>
      <c r="G20" s="139"/>
    </row>
    <row r="21" spans="1:7" s="125" customFormat="1">
      <c r="A21" s="126"/>
      <c r="B21" s="153"/>
      <c r="C21" s="140"/>
      <c r="D21" s="127"/>
      <c r="G21" s="139"/>
    </row>
    <row r="22" spans="1:7" s="125" customFormat="1" ht="38.25">
      <c r="A22" s="126" t="s">
        <v>165</v>
      </c>
      <c r="B22" s="153" t="s">
        <v>1334</v>
      </c>
      <c r="C22" s="140"/>
      <c r="D22" s="127"/>
      <c r="G22" s="139"/>
    </row>
    <row r="23" spans="1:7" s="125" customFormat="1">
      <c r="A23" s="126"/>
      <c r="B23" s="153"/>
      <c r="C23" s="140"/>
      <c r="D23" s="127"/>
      <c r="G23" s="139"/>
    </row>
    <row r="24" spans="1:7" s="125" customFormat="1" ht="25.5">
      <c r="A24" s="126" t="s">
        <v>54</v>
      </c>
      <c r="B24" s="153" t="s">
        <v>1335</v>
      </c>
      <c r="C24" s="140"/>
      <c r="D24" s="127"/>
      <c r="G24" s="139"/>
    </row>
    <row r="25" spans="1:7" s="125" customFormat="1">
      <c r="A25" s="126"/>
      <c r="B25" s="153"/>
      <c r="C25" s="140"/>
      <c r="D25" s="124"/>
      <c r="G25" s="139"/>
    </row>
    <row r="26" spans="1:7" s="125" customFormat="1" ht="38.25">
      <c r="A26" s="126">
        <v>12</v>
      </c>
      <c r="B26" s="153" t="s">
        <v>1336</v>
      </c>
      <c r="C26" s="140"/>
      <c r="D26" s="124"/>
      <c r="G26" s="139"/>
    </row>
    <row r="27" spans="1:7" s="125" customFormat="1">
      <c r="A27" s="126"/>
      <c r="B27" s="153"/>
      <c r="C27" s="140"/>
      <c r="D27" s="128"/>
      <c r="G27" s="139"/>
    </row>
    <row r="28" spans="1:7" s="125" customFormat="1" ht="38.25">
      <c r="A28" s="126" t="s">
        <v>56</v>
      </c>
      <c r="B28" s="153" t="s">
        <v>1337</v>
      </c>
      <c r="C28" s="140"/>
      <c r="D28" s="124"/>
      <c r="G28" s="139"/>
    </row>
    <row r="29" spans="1:7" s="125" customFormat="1">
      <c r="A29" s="126"/>
      <c r="B29" s="153"/>
      <c r="C29" s="140"/>
      <c r="D29" s="129"/>
      <c r="G29" s="139"/>
    </row>
    <row r="30" spans="1:7" s="125" customFormat="1" ht="63.75">
      <c r="A30" s="126" t="s">
        <v>57</v>
      </c>
      <c r="B30" s="153" t="s">
        <v>1338</v>
      </c>
      <c r="C30" s="140"/>
      <c r="D30" s="129"/>
      <c r="G30" s="139"/>
    </row>
    <row r="31" spans="1:7" s="125" customFormat="1">
      <c r="A31" s="126"/>
      <c r="B31" s="153"/>
      <c r="C31" s="140"/>
      <c r="D31" s="129"/>
      <c r="G31" s="139"/>
    </row>
    <row r="32" spans="1:7" s="125" customFormat="1">
      <c r="A32" s="126" t="s">
        <v>86</v>
      </c>
      <c r="B32" s="153" t="s">
        <v>1339</v>
      </c>
      <c r="C32" s="140"/>
      <c r="D32" s="129"/>
      <c r="G32" s="139"/>
    </row>
    <row r="33" spans="1:7" s="125" customFormat="1" ht="38.25">
      <c r="A33" s="126"/>
      <c r="B33" s="158" t="s">
        <v>1340</v>
      </c>
      <c r="C33" s="140"/>
      <c r="D33" s="129"/>
      <c r="G33" s="139"/>
    </row>
    <row r="34" spans="1:7" s="125" customFormat="1">
      <c r="A34" s="126"/>
      <c r="B34" s="158"/>
      <c r="C34" s="140"/>
      <c r="D34" s="129"/>
      <c r="G34" s="139"/>
    </row>
    <row r="35" spans="1:7" s="125" customFormat="1">
      <c r="A35" s="126" t="s">
        <v>50</v>
      </c>
      <c r="B35" s="153" t="s">
        <v>1341</v>
      </c>
      <c r="C35" s="140"/>
      <c r="D35" s="129"/>
      <c r="G35" s="139"/>
    </row>
    <row r="36" spans="1:7" s="125" customFormat="1">
      <c r="A36" s="126"/>
      <c r="B36" s="153"/>
      <c r="C36" s="140"/>
      <c r="D36" s="129"/>
      <c r="G36" s="139"/>
    </row>
    <row r="37" spans="1:7" s="125" customFormat="1" ht="25.5">
      <c r="A37" s="126" t="s">
        <v>108</v>
      </c>
      <c r="B37" s="153" t="s">
        <v>1342</v>
      </c>
      <c r="C37" s="140"/>
      <c r="D37" s="129"/>
      <c r="G37" s="139"/>
    </row>
    <row r="38" spans="1:7" s="125" customFormat="1">
      <c r="A38" s="126"/>
      <c r="B38" s="153"/>
      <c r="C38" s="140"/>
      <c r="D38" s="129"/>
      <c r="G38" s="139"/>
    </row>
    <row r="39" spans="1:7" s="125" customFormat="1" ht="38.25">
      <c r="A39" s="126" t="s">
        <v>109</v>
      </c>
      <c r="B39" s="153" t="s">
        <v>1343</v>
      </c>
      <c r="C39" s="140"/>
      <c r="D39" s="129"/>
      <c r="G39" s="139"/>
    </row>
    <row r="40" spans="1:7" s="125" customFormat="1">
      <c r="A40" s="126"/>
      <c r="B40" s="153"/>
      <c r="C40" s="140"/>
      <c r="D40" s="129"/>
      <c r="G40" s="139"/>
    </row>
    <row r="41" spans="1:7" s="125" customFormat="1" ht="38.25">
      <c r="A41" s="126" t="s">
        <v>110</v>
      </c>
      <c r="B41" s="153" t="s">
        <v>1344</v>
      </c>
      <c r="C41" s="140"/>
      <c r="D41" s="129"/>
      <c r="G41" s="139"/>
    </row>
    <row r="42" spans="1:7" s="125" customFormat="1">
      <c r="A42" s="126"/>
      <c r="B42" s="153"/>
      <c r="C42" s="140"/>
      <c r="D42" s="129"/>
      <c r="G42" s="139"/>
    </row>
    <row r="43" spans="1:7" s="125" customFormat="1" ht="25.5">
      <c r="A43" s="126" t="s">
        <v>111</v>
      </c>
      <c r="B43" s="153" t="s">
        <v>1345</v>
      </c>
      <c r="C43" s="140"/>
      <c r="D43" s="129"/>
      <c r="G43" s="139"/>
    </row>
    <row r="44" spans="1:7" s="125" customFormat="1">
      <c r="A44" s="126"/>
      <c r="B44" s="153"/>
      <c r="C44" s="140"/>
      <c r="D44" s="129"/>
      <c r="G44" s="139"/>
    </row>
    <row r="45" spans="1:7" s="125" customFormat="1" ht="25.5">
      <c r="A45" s="126" t="s">
        <v>112</v>
      </c>
      <c r="B45" s="153" t="s">
        <v>1346</v>
      </c>
      <c r="C45" s="140"/>
      <c r="D45" s="127"/>
      <c r="G45" s="139"/>
    </row>
    <row r="46" spans="1:7" s="125" customFormat="1">
      <c r="A46" s="126"/>
      <c r="B46" s="153"/>
      <c r="C46" s="140"/>
      <c r="D46" s="129"/>
      <c r="G46" s="139"/>
    </row>
    <row r="47" spans="1:7" s="125" customFormat="1">
      <c r="A47" s="126" t="s">
        <v>114</v>
      </c>
      <c r="B47" s="151" t="s">
        <v>1347</v>
      </c>
      <c r="C47" s="140"/>
      <c r="D47" s="129"/>
      <c r="G47" s="139"/>
    </row>
    <row r="48" spans="1:7" s="125" customFormat="1">
      <c r="A48" s="126"/>
      <c r="B48" s="151"/>
      <c r="C48" s="140"/>
      <c r="D48" s="129"/>
      <c r="G48" s="139"/>
    </row>
    <row r="49" spans="1:7" s="125" customFormat="1" ht="51">
      <c r="A49" s="130"/>
      <c r="B49" s="151" t="s">
        <v>1348</v>
      </c>
      <c r="C49" s="140"/>
      <c r="D49" s="129"/>
      <c r="G49" s="139"/>
    </row>
    <row r="50" spans="1:7" s="125" customFormat="1">
      <c r="A50" s="130"/>
      <c r="B50" s="151"/>
      <c r="C50" s="140"/>
      <c r="D50" s="129"/>
      <c r="G50" s="139"/>
    </row>
    <row r="51" spans="1:7" s="125" customFormat="1" ht="72" customHeight="1">
      <c r="A51" s="126" t="s">
        <v>115</v>
      </c>
      <c r="B51" s="151" t="s">
        <v>1349</v>
      </c>
      <c r="C51" s="140"/>
      <c r="D51" s="129"/>
      <c r="G51" s="139"/>
    </row>
    <row r="52" spans="1:7" s="125" customFormat="1">
      <c r="A52" s="126"/>
      <c r="B52" s="151"/>
      <c r="C52" s="140"/>
      <c r="D52" s="129"/>
      <c r="G52" s="139"/>
    </row>
    <row r="53" spans="1:7" s="125" customFormat="1" ht="51">
      <c r="A53" s="126" t="s">
        <v>166</v>
      </c>
      <c r="B53" s="151" t="s">
        <v>1350</v>
      </c>
      <c r="C53" s="140"/>
      <c r="D53" s="129"/>
      <c r="G53" s="139"/>
    </row>
    <row r="54" spans="1:7" s="125" customFormat="1">
      <c r="A54" s="126"/>
      <c r="B54" s="151"/>
      <c r="C54" s="140"/>
      <c r="D54" s="129"/>
      <c r="G54" s="139"/>
    </row>
    <row r="55" spans="1:7" s="125" customFormat="1" ht="38.25">
      <c r="A55" s="126" t="s">
        <v>742</v>
      </c>
      <c r="B55" s="151" t="s">
        <v>1351</v>
      </c>
      <c r="C55" s="140"/>
      <c r="D55" s="129"/>
      <c r="G55" s="139"/>
    </row>
    <row r="56" spans="1:7" s="125" customFormat="1">
      <c r="A56" s="126"/>
      <c r="B56" s="151"/>
      <c r="C56" s="140"/>
      <c r="D56" s="129"/>
      <c r="G56" s="139"/>
    </row>
    <row r="57" spans="1:7" s="125" customFormat="1" ht="38.25">
      <c r="A57" s="126" t="s">
        <v>101</v>
      </c>
      <c r="B57" s="151" t="s">
        <v>1352</v>
      </c>
      <c r="C57" s="140"/>
      <c r="D57" s="127"/>
      <c r="G57" s="139"/>
    </row>
    <row r="58" spans="1:7" s="125" customFormat="1">
      <c r="A58" s="126"/>
      <c r="B58" s="151"/>
      <c r="C58" s="140"/>
      <c r="D58" s="127"/>
      <c r="G58" s="139"/>
    </row>
    <row r="59" spans="1:7" s="125" customFormat="1">
      <c r="A59" s="126" t="s">
        <v>102</v>
      </c>
      <c r="B59" s="151" t="s">
        <v>1353</v>
      </c>
      <c r="C59" s="140"/>
      <c r="D59" s="127"/>
      <c r="G59" s="139"/>
    </row>
    <row r="60" spans="1:7" s="125" customFormat="1">
      <c r="A60" s="126"/>
      <c r="B60" s="151"/>
      <c r="C60" s="140"/>
      <c r="D60" s="127"/>
      <c r="G60" s="139"/>
    </row>
    <row r="61" spans="1:7" s="125" customFormat="1" ht="25.5">
      <c r="A61" s="126" t="s">
        <v>103</v>
      </c>
      <c r="B61" s="153" t="s">
        <v>1354</v>
      </c>
      <c r="C61" s="140"/>
      <c r="D61" s="127"/>
      <c r="G61" s="139"/>
    </row>
    <row r="62" spans="1:7" s="125" customFormat="1">
      <c r="A62" s="126"/>
      <c r="B62" s="153"/>
      <c r="C62" s="140"/>
      <c r="D62" s="127"/>
      <c r="G62" s="139"/>
    </row>
    <row r="63" spans="1:7" ht="76.5">
      <c r="A63" s="126" t="s">
        <v>104</v>
      </c>
      <c r="B63" s="153" t="s">
        <v>1355</v>
      </c>
      <c r="C63" s="140"/>
      <c r="E63" s="131"/>
    </row>
    <row r="64" spans="1:7">
      <c r="A64" s="126"/>
      <c r="B64" s="153"/>
      <c r="C64" s="140"/>
      <c r="E64" s="131"/>
    </row>
    <row r="65" spans="1:7" ht="51">
      <c r="A65" s="126" t="s">
        <v>105</v>
      </c>
      <c r="B65" s="153" t="s">
        <v>1356</v>
      </c>
      <c r="C65" s="140"/>
      <c r="E65" s="131"/>
    </row>
    <row r="66" spans="1:7">
      <c r="A66" s="126"/>
      <c r="B66" s="153"/>
      <c r="C66" s="140"/>
      <c r="D66" s="129"/>
      <c r="E66" s="131"/>
      <c r="F66" s="133"/>
    </row>
    <row r="67" spans="1:7" ht="165.75">
      <c r="A67" s="126" t="s">
        <v>106</v>
      </c>
      <c r="B67" s="151" t="s">
        <v>1357</v>
      </c>
      <c r="C67" s="140"/>
      <c r="D67" s="129"/>
    </row>
    <row r="68" spans="1:7">
      <c r="A68" s="126"/>
      <c r="B68" s="151"/>
      <c r="C68" s="140"/>
      <c r="D68" s="132"/>
      <c r="E68" s="133"/>
    </row>
    <row r="69" spans="1:7" ht="87.75" customHeight="1">
      <c r="A69" s="126" t="s">
        <v>90</v>
      </c>
      <c r="B69" s="159" t="s">
        <v>1358</v>
      </c>
      <c r="C69" s="140"/>
    </row>
    <row r="70" spans="1:7">
      <c r="A70" s="126"/>
      <c r="B70" s="159"/>
      <c r="C70" s="140"/>
    </row>
    <row r="71" spans="1:7">
      <c r="A71" s="130" t="s">
        <v>29</v>
      </c>
      <c r="B71" s="134" t="s">
        <v>1359</v>
      </c>
      <c r="C71" s="140"/>
    </row>
    <row r="72" spans="1:7" ht="127.5">
      <c r="A72" s="126"/>
      <c r="B72" s="135" t="s">
        <v>4272</v>
      </c>
      <c r="C72" s="140"/>
    </row>
    <row r="73" spans="1:7" ht="102">
      <c r="A73" s="126"/>
      <c r="B73" s="135" t="s">
        <v>4423</v>
      </c>
      <c r="C73" s="140"/>
    </row>
    <row r="74" spans="1:7">
      <c r="A74" s="126"/>
      <c r="B74" s="160"/>
      <c r="C74" s="140"/>
    </row>
    <row r="75" spans="1:7">
      <c r="A75" s="126"/>
      <c r="B75" s="160"/>
      <c r="C75" s="140"/>
    </row>
    <row r="76" spans="1:7">
      <c r="A76" s="126"/>
      <c r="B76" s="160"/>
      <c r="C76" s="140"/>
    </row>
    <row r="77" spans="1:7">
      <c r="A77" s="136"/>
    </row>
    <row r="78" spans="1:7" s="125" customFormat="1">
      <c r="A78" s="123"/>
      <c r="B78" s="141"/>
      <c r="C78" s="127"/>
      <c r="D78" s="127"/>
      <c r="G78" s="139"/>
    </row>
    <row r="79" spans="1:7" s="125" customFormat="1">
      <c r="A79" s="136"/>
      <c r="B79" s="141"/>
      <c r="C79" s="127"/>
      <c r="D79" s="127"/>
      <c r="G79" s="139"/>
    </row>
    <row r="80" spans="1:7" s="125" customFormat="1">
      <c r="A80" s="140"/>
      <c r="B80" s="142"/>
      <c r="C80" s="127"/>
      <c r="D80" s="127"/>
      <c r="G80" s="139"/>
    </row>
    <row r="81" spans="1:7" s="125" customFormat="1">
      <c r="A81" s="136"/>
      <c r="B81" s="143"/>
      <c r="C81" s="127"/>
      <c r="D81" s="127"/>
      <c r="G81" s="139"/>
    </row>
    <row r="82" spans="1:7" s="125" customFormat="1">
      <c r="A82" s="136"/>
      <c r="B82" s="143"/>
      <c r="C82" s="127"/>
      <c r="D82" s="127"/>
      <c r="G82" s="139"/>
    </row>
    <row r="83" spans="1:7" s="125" customFormat="1">
      <c r="A83" s="136"/>
      <c r="B83" s="141"/>
      <c r="C83" s="127"/>
      <c r="D83" s="129"/>
      <c r="G83" s="139"/>
    </row>
    <row r="84" spans="1:7" s="125" customFormat="1">
      <c r="A84" s="136"/>
      <c r="B84" s="141"/>
      <c r="C84" s="127"/>
      <c r="D84" s="129"/>
      <c r="G84" s="139"/>
    </row>
    <row r="85" spans="1:7" s="125" customFormat="1">
      <c r="A85" s="136"/>
      <c r="B85" s="141"/>
      <c r="C85" s="127"/>
      <c r="D85" s="129"/>
      <c r="G85" s="139"/>
    </row>
    <row r="86" spans="1:7" s="125" customFormat="1">
      <c r="A86" s="136"/>
      <c r="B86" s="141"/>
      <c r="C86" s="127"/>
      <c r="D86" s="127"/>
      <c r="G86" s="139"/>
    </row>
    <row r="87" spans="1:7" s="125" customFormat="1">
      <c r="A87" s="136"/>
      <c r="B87" s="144"/>
      <c r="C87" s="145"/>
      <c r="D87" s="145"/>
      <c r="G87" s="139"/>
    </row>
    <row r="89" spans="1:7" s="125" customFormat="1">
      <c r="A89" s="138"/>
      <c r="B89" s="144"/>
      <c r="C89" s="127"/>
      <c r="D89" s="127"/>
      <c r="G89" s="139"/>
    </row>
    <row r="90" spans="1:7" s="125" customFormat="1">
      <c r="A90" s="138"/>
      <c r="B90" s="144"/>
      <c r="C90" s="127"/>
      <c r="D90" s="127"/>
      <c r="G90" s="139"/>
    </row>
    <row r="91" spans="1:7" s="125" customFormat="1">
      <c r="A91" s="136"/>
      <c r="B91" s="141"/>
      <c r="C91" s="127"/>
      <c r="D91" s="127"/>
      <c r="G91" s="139"/>
    </row>
    <row r="92" spans="1:7" s="125" customFormat="1">
      <c r="A92" s="138"/>
      <c r="B92" s="141"/>
      <c r="C92" s="127"/>
      <c r="D92" s="127"/>
      <c r="G92" s="139"/>
    </row>
    <row r="93" spans="1:7" s="125" customFormat="1">
      <c r="A93" s="136"/>
      <c r="B93" s="144"/>
      <c r="C93" s="127"/>
      <c r="D93" s="127"/>
      <c r="G93" s="139"/>
    </row>
    <row r="94" spans="1:7" s="127" customFormat="1">
      <c r="A94" s="136"/>
      <c r="B94" s="141"/>
      <c r="E94" s="125"/>
      <c r="F94" s="125"/>
      <c r="G94" s="139"/>
    </row>
    <row r="95" spans="1:7" s="127" customFormat="1">
      <c r="A95" s="136"/>
      <c r="B95" s="141"/>
      <c r="E95" s="125"/>
      <c r="F95" s="125"/>
      <c r="G95" s="139"/>
    </row>
    <row r="96" spans="1:7" s="127" customFormat="1">
      <c r="A96" s="136"/>
      <c r="B96" s="141"/>
      <c r="E96" s="125"/>
      <c r="F96" s="125"/>
      <c r="G96" s="139"/>
    </row>
    <row r="97" spans="1:7" s="127" customFormat="1">
      <c r="A97" s="138"/>
      <c r="B97" s="141"/>
      <c r="E97" s="125"/>
      <c r="F97" s="125"/>
      <c r="G97" s="139"/>
    </row>
    <row r="98" spans="1:7" s="127" customFormat="1">
      <c r="A98" s="144"/>
      <c r="B98" s="141"/>
      <c r="E98" s="125"/>
      <c r="F98" s="125"/>
      <c r="G98" s="139"/>
    </row>
    <row r="99" spans="1:7" s="127" customFormat="1">
      <c r="A99" s="144"/>
      <c r="B99" s="141"/>
      <c r="E99" s="125"/>
      <c r="F99" s="125"/>
      <c r="G99" s="139"/>
    </row>
    <row r="100" spans="1:7" s="127" customFormat="1">
      <c r="A100" s="144"/>
      <c r="B100" s="141"/>
      <c r="E100" s="125"/>
      <c r="F100" s="125"/>
      <c r="G100" s="139"/>
    </row>
    <row r="101" spans="1:7" s="127" customFormat="1">
      <c r="A101" s="136"/>
      <c r="B101" s="141"/>
      <c r="E101" s="125"/>
      <c r="F101" s="125"/>
      <c r="G101" s="139"/>
    </row>
    <row r="102" spans="1:7" s="127" customFormat="1">
      <c r="A102" s="136"/>
      <c r="B102" s="141"/>
      <c r="E102" s="125"/>
      <c r="F102" s="125"/>
      <c r="G102" s="139"/>
    </row>
    <row r="103" spans="1:7" s="127" customFormat="1">
      <c r="A103" s="136"/>
      <c r="B103" s="141"/>
      <c r="E103" s="125"/>
      <c r="F103" s="125"/>
      <c r="G103" s="139"/>
    </row>
    <row r="104" spans="1:7" s="127" customFormat="1">
      <c r="A104" s="138"/>
      <c r="B104" s="141"/>
      <c r="E104" s="125"/>
      <c r="F104" s="125"/>
      <c r="G104" s="139"/>
    </row>
    <row r="105" spans="1:7" s="127" customFormat="1">
      <c r="A105" s="144"/>
      <c r="B105" s="141"/>
      <c r="E105" s="125"/>
      <c r="F105" s="125"/>
      <c r="G105" s="139"/>
    </row>
    <row r="106" spans="1:7" s="127" customFormat="1">
      <c r="A106" s="144"/>
      <c r="B106" s="141"/>
      <c r="E106" s="125"/>
      <c r="F106" s="125"/>
      <c r="G106" s="139"/>
    </row>
    <row r="108" spans="1:7" s="127" customFormat="1">
      <c r="A108" s="136"/>
      <c r="B108" s="141"/>
      <c r="E108" s="125"/>
      <c r="F108" s="125"/>
      <c r="G108" s="139"/>
    </row>
    <row r="109" spans="1:7" s="127" customFormat="1">
      <c r="A109" s="136"/>
      <c r="B109" s="141"/>
      <c r="E109" s="125"/>
      <c r="F109" s="125"/>
      <c r="G109" s="139"/>
    </row>
    <row r="110" spans="1:7" s="127" customFormat="1">
      <c r="A110" s="136"/>
      <c r="B110" s="141"/>
      <c r="E110" s="125"/>
      <c r="F110" s="125"/>
      <c r="G110" s="139"/>
    </row>
    <row r="111" spans="1:7" s="127" customFormat="1">
      <c r="A111" s="136"/>
      <c r="B111" s="141"/>
      <c r="E111" s="125"/>
      <c r="F111" s="125"/>
      <c r="G111" s="139"/>
    </row>
    <row r="112" spans="1:7" s="127" customFormat="1">
      <c r="A112" s="136"/>
      <c r="B112" s="141"/>
      <c r="E112" s="125"/>
      <c r="F112" s="125"/>
      <c r="G112" s="139"/>
    </row>
    <row r="113" spans="1:7" s="127" customFormat="1">
      <c r="A113" s="136"/>
      <c r="B113" s="141"/>
      <c r="E113" s="125"/>
      <c r="F113" s="125"/>
      <c r="G113" s="139"/>
    </row>
    <row r="114" spans="1:7" s="127" customFormat="1">
      <c r="A114" s="136"/>
      <c r="B114" s="141"/>
      <c r="E114" s="125"/>
      <c r="F114" s="125"/>
      <c r="G114" s="139"/>
    </row>
    <row r="115" spans="1:7" s="127" customFormat="1">
      <c r="A115" s="136"/>
      <c r="B115" s="141"/>
      <c r="E115" s="125"/>
      <c r="F115" s="125"/>
      <c r="G115" s="139"/>
    </row>
    <row r="116" spans="1:7" s="127" customFormat="1">
      <c r="A116" s="136"/>
      <c r="B116" s="141"/>
      <c r="E116" s="125"/>
      <c r="F116" s="125"/>
      <c r="G116" s="139"/>
    </row>
    <row r="117" spans="1:7" s="127" customFormat="1">
      <c r="A117" s="136"/>
      <c r="B117" s="141"/>
      <c r="E117" s="125"/>
      <c r="F117" s="125"/>
      <c r="G117" s="139"/>
    </row>
    <row r="118" spans="1:7" s="127" customFormat="1">
      <c r="A118" s="136"/>
      <c r="B118" s="141"/>
      <c r="E118" s="125"/>
      <c r="F118" s="125"/>
      <c r="G118" s="139"/>
    </row>
    <row r="119" spans="1:7" s="127" customFormat="1">
      <c r="A119" s="136"/>
      <c r="B119" s="141"/>
      <c r="E119" s="125"/>
      <c r="F119" s="125"/>
      <c r="G119" s="139"/>
    </row>
    <row r="120" spans="1:7" s="127" customFormat="1">
      <c r="A120" s="136"/>
      <c r="B120" s="141"/>
      <c r="E120" s="125"/>
      <c r="F120" s="125"/>
      <c r="G120" s="139"/>
    </row>
    <row r="121" spans="1:7" s="127" customFormat="1">
      <c r="A121" s="136"/>
      <c r="B121" s="141"/>
      <c r="E121" s="125"/>
      <c r="F121" s="125"/>
      <c r="G121" s="139"/>
    </row>
    <row r="122" spans="1:7" s="127" customFormat="1">
      <c r="A122" s="136"/>
      <c r="B122" s="141"/>
      <c r="E122" s="125"/>
      <c r="F122" s="125"/>
      <c r="G122" s="139"/>
    </row>
    <row r="123" spans="1:7" s="127" customFormat="1">
      <c r="A123" s="136"/>
      <c r="B123" s="141"/>
      <c r="E123" s="125"/>
      <c r="F123" s="125"/>
      <c r="G123" s="139"/>
    </row>
    <row r="124" spans="1:7" s="127" customFormat="1">
      <c r="A124" s="136"/>
      <c r="B124" s="141"/>
      <c r="E124" s="125"/>
      <c r="F124" s="125"/>
      <c r="G124" s="139"/>
    </row>
    <row r="125" spans="1:7" s="127" customFormat="1">
      <c r="A125" s="136"/>
      <c r="B125" s="141"/>
      <c r="E125" s="125"/>
      <c r="F125" s="125"/>
      <c r="G125" s="139"/>
    </row>
    <row r="126" spans="1:7" s="127" customFormat="1">
      <c r="A126" s="136"/>
      <c r="B126" s="141"/>
      <c r="E126" s="125"/>
      <c r="F126" s="125"/>
      <c r="G126" s="139"/>
    </row>
    <row r="127" spans="1:7" s="127" customFormat="1">
      <c r="A127" s="136"/>
      <c r="B127" s="141"/>
      <c r="E127" s="125"/>
      <c r="F127" s="125"/>
      <c r="G127" s="139"/>
    </row>
    <row r="128" spans="1:7" s="127" customFormat="1">
      <c r="A128" s="136"/>
      <c r="B128" s="141"/>
      <c r="E128" s="125"/>
      <c r="F128" s="125"/>
      <c r="G128" s="139"/>
    </row>
    <row r="129" spans="1:7" s="127" customFormat="1">
      <c r="A129" s="136"/>
      <c r="B129" s="141"/>
      <c r="E129" s="125"/>
      <c r="F129" s="125"/>
      <c r="G129" s="139"/>
    </row>
    <row r="130" spans="1:7" s="127" customFormat="1">
      <c r="A130" s="136"/>
      <c r="B130" s="141"/>
      <c r="E130" s="125"/>
      <c r="F130" s="125"/>
      <c r="G130" s="139"/>
    </row>
    <row r="131" spans="1:7" s="127" customFormat="1">
      <c r="A131" s="136"/>
      <c r="B131" s="141"/>
      <c r="E131" s="125"/>
      <c r="F131" s="125"/>
      <c r="G131" s="139"/>
    </row>
    <row r="132" spans="1:7" s="127" customFormat="1">
      <c r="A132" s="136"/>
      <c r="B132" s="141"/>
      <c r="E132" s="125"/>
      <c r="F132" s="125"/>
      <c r="G132" s="139"/>
    </row>
    <row r="133" spans="1:7" s="127" customFormat="1">
      <c r="A133" s="136"/>
      <c r="B133" s="141"/>
      <c r="E133" s="125"/>
      <c r="F133" s="125"/>
      <c r="G133" s="139"/>
    </row>
    <row r="134" spans="1:7" s="127" customFormat="1">
      <c r="A134" s="136"/>
      <c r="B134" s="141"/>
      <c r="E134" s="125"/>
      <c r="F134" s="125"/>
      <c r="G134" s="139"/>
    </row>
    <row r="135" spans="1:7" s="127" customFormat="1">
      <c r="A135" s="136"/>
      <c r="B135" s="141"/>
      <c r="E135" s="125"/>
      <c r="F135" s="125"/>
      <c r="G135" s="139"/>
    </row>
    <row r="136" spans="1:7" s="127" customFormat="1">
      <c r="A136" s="136"/>
      <c r="B136" s="141"/>
      <c r="E136" s="125"/>
      <c r="F136" s="125"/>
      <c r="G136" s="139"/>
    </row>
    <row r="137" spans="1:7" s="127" customFormat="1">
      <c r="A137" s="136"/>
      <c r="B137" s="141"/>
      <c r="E137" s="125"/>
      <c r="F137" s="125"/>
      <c r="G137" s="139"/>
    </row>
    <row r="138" spans="1:7" s="127" customFormat="1">
      <c r="A138" s="136"/>
      <c r="B138" s="141"/>
      <c r="E138" s="125"/>
      <c r="F138" s="125"/>
      <c r="G138" s="139"/>
    </row>
    <row r="139" spans="1:7" s="127" customFormat="1">
      <c r="A139" s="136"/>
      <c r="B139" s="141"/>
      <c r="E139" s="125"/>
      <c r="F139" s="125"/>
      <c r="G139" s="139"/>
    </row>
    <row r="140" spans="1:7" s="127" customFormat="1">
      <c r="A140" s="136"/>
      <c r="B140" s="141"/>
      <c r="E140" s="125"/>
      <c r="F140" s="125"/>
      <c r="G140" s="139"/>
    </row>
    <row r="141" spans="1:7" s="127" customFormat="1">
      <c r="A141" s="136"/>
      <c r="B141" s="141"/>
      <c r="E141" s="125"/>
      <c r="F141" s="125"/>
      <c r="G141" s="139"/>
    </row>
    <row r="142" spans="1:7" s="125" customFormat="1">
      <c r="A142" s="136"/>
      <c r="B142" s="141"/>
      <c r="C142" s="127"/>
      <c r="D142" s="127"/>
      <c r="G142" s="139"/>
    </row>
    <row r="143" spans="1:7" s="125" customFormat="1">
      <c r="A143" s="136"/>
      <c r="B143" s="141"/>
      <c r="C143" s="127"/>
      <c r="D143" s="127"/>
      <c r="G143" s="139"/>
    </row>
    <row r="144" spans="1:7" s="125" customFormat="1">
      <c r="A144" s="136"/>
      <c r="B144" s="141"/>
      <c r="C144" s="127"/>
      <c r="D144" s="127"/>
      <c r="G144" s="139"/>
    </row>
    <row r="145" spans="1:7" s="125" customFormat="1">
      <c r="A145" s="136"/>
      <c r="B145" s="141"/>
      <c r="C145" s="127"/>
      <c r="D145" s="127"/>
      <c r="G145" s="139"/>
    </row>
    <row r="146" spans="1:7" s="125" customFormat="1">
      <c r="A146" s="136"/>
      <c r="B146" s="141"/>
      <c r="C146" s="127"/>
      <c r="D146" s="127"/>
      <c r="G146" s="139"/>
    </row>
    <row r="147" spans="1:7" s="125" customFormat="1">
      <c r="A147" s="136"/>
      <c r="B147" s="141"/>
      <c r="C147" s="127"/>
      <c r="D147" s="127"/>
      <c r="G147" s="139"/>
    </row>
    <row r="148" spans="1:7" s="125" customFormat="1">
      <c r="A148" s="136"/>
      <c r="B148" s="141"/>
      <c r="C148" s="127"/>
      <c r="D148" s="127"/>
      <c r="G148" s="139"/>
    </row>
    <row r="149" spans="1:7" s="125" customFormat="1">
      <c r="A149" s="136"/>
      <c r="B149" s="141"/>
      <c r="C149" s="127"/>
      <c r="D149" s="127"/>
      <c r="G149" s="139"/>
    </row>
    <row r="150" spans="1:7" s="125" customFormat="1">
      <c r="A150" s="136"/>
      <c r="B150" s="141"/>
      <c r="C150" s="127"/>
      <c r="D150" s="127"/>
      <c r="G150" s="139"/>
    </row>
    <row r="151" spans="1:7" s="125" customFormat="1">
      <c r="A151" s="136"/>
      <c r="B151" s="141"/>
      <c r="C151" s="127"/>
      <c r="D151" s="127"/>
      <c r="G151" s="139"/>
    </row>
    <row r="152" spans="1:7" s="125" customFormat="1">
      <c r="A152" s="136"/>
      <c r="B152" s="141"/>
      <c r="C152" s="127"/>
      <c r="D152" s="127"/>
      <c r="G152" s="139"/>
    </row>
    <row r="153" spans="1:7" s="125" customFormat="1">
      <c r="A153" s="141"/>
      <c r="B153" s="141"/>
      <c r="C153" s="127"/>
      <c r="D153" s="129"/>
      <c r="G153" s="139"/>
    </row>
    <row r="154" spans="1:7" s="125" customFormat="1">
      <c r="A154" s="141"/>
      <c r="B154" s="141"/>
      <c r="C154" s="127"/>
      <c r="D154" s="129"/>
      <c r="G154" s="139"/>
    </row>
    <row r="155" spans="1:7" s="125" customFormat="1">
      <c r="A155" s="136"/>
      <c r="B155" s="141"/>
      <c r="C155" s="127"/>
      <c r="D155" s="129"/>
      <c r="G155" s="139"/>
    </row>
    <row r="156" spans="1:7" s="125" customFormat="1">
      <c r="A156" s="136"/>
      <c r="B156" s="141"/>
      <c r="C156" s="127"/>
      <c r="D156" s="129"/>
      <c r="G156" s="139"/>
    </row>
    <row r="157" spans="1:7" s="125" customFormat="1">
      <c r="A157" s="136"/>
      <c r="B157" s="141"/>
      <c r="C157" s="127"/>
      <c r="D157" s="129"/>
      <c r="G157" s="139"/>
    </row>
    <row r="158" spans="1:7" s="125" customFormat="1">
      <c r="A158" s="136"/>
      <c r="B158" s="141"/>
      <c r="C158" s="127"/>
      <c r="D158" s="129"/>
      <c r="G158" s="139"/>
    </row>
    <row r="159" spans="1:7" s="125" customFormat="1">
      <c r="A159" s="136"/>
      <c r="B159" s="141"/>
      <c r="C159" s="127"/>
      <c r="D159" s="127"/>
      <c r="G159" s="139"/>
    </row>
    <row r="160" spans="1:7" s="125" customFormat="1">
      <c r="A160" s="136"/>
      <c r="B160" s="144"/>
      <c r="C160" s="145"/>
      <c r="D160" s="145"/>
      <c r="G160" s="139"/>
    </row>
    <row r="161" spans="1:7" s="125" customFormat="1">
      <c r="A161" s="136"/>
      <c r="B161" s="144"/>
      <c r="C161" s="145"/>
      <c r="D161" s="145"/>
      <c r="G161" s="139"/>
    </row>
    <row r="162" spans="1:7" s="125" customFormat="1">
      <c r="A162" s="138"/>
      <c r="B162" s="144"/>
      <c r="C162" s="127"/>
      <c r="D162" s="127"/>
      <c r="G162" s="139"/>
    </row>
    <row r="163" spans="1:7" s="125" customFormat="1">
      <c r="A163" s="138"/>
      <c r="B163" s="144"/>
      <c r="C163" s="127"/>
      <c r="D163" s="127"/>
      <c r="G163" s="139"/>
    </row>
    <row r="164" spans="1:7" s="125" customFormat="1">
      <c r="A164" s="136"/>
      <c r="B164" s="141"/>
      <c r="C164" s="127"/>
      <c r="D164" s="127"/>
      <c r="G164" s="139"/>
    </row>
    <row r="165" spans="1:7" s="125" customFormat="1">
      <c r="A165" s="138"/>
      <c r="B165" s="141"/>
      <c r="C165" s="127"/>
      <c r="D165" s="127"/>
      <c r="G165" s="139"/>
    </row>
    <row r="166" spans="1:7" s="125" customFormat="1">
      <c r="A166" s="136"/>
      <c r="B166" s="144"/>
      <c r="C166" s="127"/>
      <c r="D166" s="127"/>
      <c r="G166" s="139"/>
    </row>
    <row r="167" spans="1:7" s="125" customFormat="1">
      <c r="A167" s="136"/>
      <c r="B167" s="141"/>
      <c r="C167" s="127"/>
      <c r="D167" s="127"/>
      <c r="G167" s="139"/>
    </row>
    <row r="168" spans="1:7" s="125" customFormat="1">
      <c r="A168" s="136"/>
      <c r="B168" s="141"/>
      <c r="C168" s="127"/>
      <c r="D168" s="127"/>
      <c r="G168" s="139"/>
    </row>
    <row r="169" spans="1:7" s="125" customFormat="1">
      <c r="A169" s="136"/>
      <c r="B169" s="141"/>
      <c r="C169" s="127"/>
      <c r="D169" s="127"/>
      <c r="G169" s="139"/>
    </row>
    <row r="170" spans="1:7" s="125" customFormat="1">
      <c r="A170" s="138"/>
      <c r="B170" s="141"/>
      <c r="C170" s="127"/>
      <c r="D170" s="127"/>
      <c r="G170" s="139"/>
    </row>
    <row r="171" spans="1:7" s="125" customFormat="1">
      <c r="A171" s="144"/>
      <c r="B171" s="141"/>
      <c r="C171" s="127"/>
      <c r="D171" s="127"/>
      <c r="G171" s="139"/>
    </row>
    <row r="172" spans="1:7" s="125" customFormat="1">
      <c r="A172" s="144"/>
      <c r="B172" s="141"/>
      <c r="C172" s="127"/>
      <c r="D172" s="127"/>
      <c r="G172" s="139"/>
    </row>
    <row r="173" spans="1:7" s="125" customFormat="1">
      <c r="A173" s="144"/>
      <c r="B173" s="141"/>
      <c r="C173" s="127"/>
      <c r="D173" s="127"/>
      <c r="G173" s="139"/>
    </row>
    <row r="174" spans="1:7" s="127" customFormat="1">
      <c r="A174" s="136"/>
      <c r="B174" s="141"/>
      <c r="E174" s="125"/>
      <c r="F174" s="125"/>
      <c r="G174" s="139"/>
    </row>
    <row r="175" spans="1:7" s="127" customFormat="1">
      <c r="A175" s="136"/>
      <c r="B175" s="141"/>
      <c r="E175" s="125"/>
      <c r="F175" s="125"/>
      <c r="G175" s="139"/>
    </row>
    <row r="176" spans="1:7" s="127" customFormat="1">
      <c r="A176" s="136"/>
      <c r="B176" s="141"/>
      <c r="E176" s="125"/>
      <c r="F176" s="125"/>
      <c r="G176" s="139"/>
    </row>
    <row r="177" spans="1:7" s="127" customFormat="1">
      <c r="A177" s="138"/>
      <c r="B177" s="141"/>
      <c r="E177" s="125"/>
      <c r="F177" s="125"/>
      <c r="G177" s="139"/>
    </row>
    <row r="178" spans="1:7" s="127" customFormat="1">
      <c r="A178" s="144"/>
      <c r="B178" s="141"/>
      <c r="E178" s="125"/>
      <c r="F178" s="125"/>
      <c r="G178" s="139"/>
    </row>
    <row r="179" spans="1:7" s="127" customFormat="1">
      <c r="A179" s="144"/>
      <c r="B179" s="141"/>
      <c r="E179" s="125"/>
      <c r="F179" s="125"/>
      <c r="G179" s="139"/>
    </row>
    <row r="180" spans="1:7" s="127" customFormat="1">
      <c r="A180" s="137"/>
      <c r="B180" s="141"/>
      <c r="E180" s="125"/>
      <c r="F180" s="125"/>
      <c r="G180" s="139"/>
    </row>
    <row r="181" spans="1:7" s="127" customFormat="1">
      <c r="A181" s="136"/>
      <c r="B181" s="141"/>
      <c r="E181" s="125"/>
      <c r="F181" s="125"/>
      <c r="G181" s="139"/>
    </row>
    <row r="182" spans="1:7" s="127" customFormat="1">
      <c r="A182" s="136"/>
      <c r="B182" s="141"/>
      <c r="E182" s="125"/>
      <c r="F182" s="125"/>
      <c r="G182" s="139"/>
    </row>
    <row r="183" spans="1:7" s="127" customFormat="1">
      <c r="A183" s="136"/>
      <c r="B183" s="141"/>
      <c r="E183" s="125"/>
      <c r="F183" s="125"/>
      <c r="G183" s="139"/>
    </row>
    <row r="184" spans="1:7" s="127" customFormat="1">
      <c r="A184" s="136"/>
      <c r="B184" s="141"/>
      <c r="E184" s="125"/>
      <c r="F184" s="125"/>
      <c r="G184" s="139"/>
    </row>
    <row r="185" spans="1:7" s="127" customFormat="1">
      <c r="A185" s="136"/>
      <c r="B185" s="141"/>
      <c r="E185" s="125"/>
      <c r="F185" s="125"/>
      <c r="G185" s="139"/>
    </row>
    <row r="186" spans="1:7" s="127" customFormat="1">
      <c r="A186" s="136"/>
      <c r="B186" s="141"/>
      <c r="E186" s="125"/>
      <c r="F186" s="125"/>
      <c r="G186" s="139"/>
    </row>
    <row r="187" spans="1:7" s="127" customFormat="1">
      <c r="A187" s="136"/>
      <c r="B187" s="141"/>
      <c r="E187" s="125"/>
      <c r="F187" s="125"/>
      <c r="G187" s="139"/>
    </row>
    <row r="188" spans="1:7" s="127" customFormat="1">
      <c r="A188" s="136"/>
      <c r="B188" s="141"/>
      <c r="E188" s="125"/>
      <c r="F188" s="125"/>
      <c r="G188" s="139"/>
    </row>
    <row r="189" spans="1:7" s="127" customFormat="1">
      <c r="A189" s="136"/>
      <c r="B189" s="141"/>
      <c r="E189" s="125"/>
      <c r="F189" s="125"/>
      <c r="G189" s="139"/>
    </row>
    <row r="190" spans="1:7" s="127" customFormat="1">
      <c r="A190" s="136"/>
      <c r="B190" s="141"/>
      <c r="E190" s="125"/>
      <c r="F190" s="125"/>
      <c r="G190" s="139"/>
    </row>
    <row r="191" spans="1:7" s="127" customFormat="1">
      <c r="A191" s="136"/>
      <c r="B191" s="141"/>
      <c r="E191" s="125"/>
      <c r="F191" s="125"/>
      <c r="G191" s="139"/>
    </row>
    <row r="192" spans="1:7" s="127" customFormat="1">
      <c r="A192" s="136"/>
      <c r="B192" s="141"/>
      <c r="E192" s="125"/>
      <c r="F192" s="125"/>
      <c r="G192" s="139"/>
    </row>
    <row r="193" spans="1:7" s="127" customFormat="1">
      <c r="A193" s="136"/>
      <c r="B193" s="141"/>
      <c r="E193" s="125"/>
      <c r="F193" s="125"/>
      <c r="G193" s="139"/>
    </row>
    <row r="194" spans="1:7" s="127" customFormat="1">
      <c r="A194" s="136"/>
      <c r="B194" s="141"/>
      <c r="E194" s="125"/>
      <c r="F194" s="125"/>
      <c r="G194" s="139"/>
    </row>
    <row r="195" spans="1:7" s="127" customFormat="1">
      <c r="A195" s="136"/>
      <c r="B195" s="141"/>
      <c r="E195" s="125"/>
      <c r="F195" s="125"/>
      <c r="G195" s="139"/>
    </row>
    <row r="196" spans="1:7" s="127" customFormat="1">
      <c r="A196" s="136"/>
      <c r="B196" s="141"/>
      <c r="E196" s="125"/>
      <c r="F196" s="125"/>
      <c r="G196" s="139"/>
    </row>
    <row r="197" spans="1:7" s="127" customFormat="1">
      <c r="A197" s="136"/>
      <c r="B197" s="141"/>
      <c r="E197" s="125"/>
      <c r="F197" s="125"/>
      <c r="G197" s="139"/>
    </row>
    <row r="198" spans="1:7" s="127" customFormat="1">
      <c r="A198" s="136"/>
      <c r="B198" s="141"/>
      <c r="E198" s="125"/>
      <c r="F198" s="125"/>
      <c r="G198" s="139"/>
    </row>
    <row r="199" spans="1:7" s="127" customFormat="1">
      <c r="A199" s="136"/>
      <c r="B199" s="141"/>
      <c r="E199" s="125"/>
      <c r="F199" s="125"/>
      <c r="G199" s="139"/>
    </row>
    <row r="200" spans="1:7" s="127" customFormat="1">
      <c r="A200" s="136"/>
      <c r="B200" s="141"/>
      <c r="E200" s="125"/>
      <c r="F200" s="125"/>
      <c r="G200" s="139"/>
    </row>
    <row r="201" spans="1:7" s="127" customFormat="1">
      <c r="A201" s="136"/>
      <c r="B201" s="141"/>
      <c r="E201" s="125"/>
      <c r="F201" s="125"/>
      <c r="G201" s="139"/>
    </row>
    <row r="202" spans="1:7" s="127" customFormat="1">
      <c r="A202" s="136"/>
      <c r="B202" s="141"/>
      <c r="E202" s="125"/>
      <c r="F202" s="125"/>
      <c r="G202" s="139"/>
    </row>
    <row r="203" spans="1:7" s="127" customFormat="1">
      <c r="A203" s="136"/>
      <c r="B203" s="141"/>
      <c r="E203" s="125"/>
      <c r="F203" s="125"/>
      <c r="G203" s="139"/>
    </row>
    <row r="204" spans="1:7" s="127" customFormat="1">
      <c r="A204" s="136"/>
      <c r="B204" s="141"/>
      <c r="E204" s="125"/>
      <c r="F204" s="125"/>
      <c r="G204" s="139"/>
    </row>
    <row r="205" spans="1:7" s="127" customFormat="1">
      <c r="A205" s="136"/>
      <c r="B205" s="141"/>
      <c r="E205" s="125"/>
      <c r="F205" s="125"/>
      <c r="G205" s="139"/>
    </row>
    <row r="206" spans="1:7" s="127" customFormat="1">
      <c r="A206" s="136"/>
      <c r="B206" s="141"/>
      <c r="E206" s="125"/>
      <c r="F206" s="125"/>
      <c r="G206" s="139"/>
    </row>
    <row r="207" spans="1:7" s="127" customFormat="1">
      <c r="A207" s="136"/>
      <c r="B207" s="141"/>
      <c r="E207" s="125"/>
      <c r="F207" s="125"/>
      <c r="G207" s="139"/>
    </row>
    <row r="208" spans="1:7" s="127" customFormat="1">
      <c r="A208" s="136"/>
      <c r="B208" s="141"/>
      <c r="E208" s="125"/>
      <c r="F208" s="125"/>
      <c r="G208" s="139"/>
    </row>
    <row r="209" spans="1:7" s="127" customFormat="1">
      <c r="A209" s="136"/>
      <c r="B209" s="141"/>
      <c r="E209" s="125"/>
      <c r="F209" s="125"/>
      <c r="G209" s="139"/>
    </row>
    <row r="210" spans="1:7" s="127" customFormat="1">
      <c r="A210" s="136"/>
      <c r="B210" s="141"/>
      <c r="E210" s="125"/>
      <c r="F210" s="125"/>
      <c r="G210" s="139"/>
    </row>
    <row r="211" spans="1:7" s="127" customFormat="1">
      <c r="A211" s="136"/>
      <c r="B211" s="141"/>
      <c r="E211" s="125"/>
      <c r="F211" s="125"/>
      <c r="G211" s="139"/>
    </row>
    <row r="212" spans="1:7" s="127" customFormat="1">
      <c r="A212" s="136"/>
      <c r="B212" s="141"/>
      <c r="E212" s="125"/>
      <c r="F212" s="125"/>
      <c r="G212" s="139"/>
    </row>
    <row r="213" spans="1:7" s="127" customFormat="1">
      <c r="A213" s="136"/>
      <c r="B213" s="141"/>
      <c r="E213" s="125"/>
      <c r="F213" s="125"/>
      <c r="G213" s="139"/>
    </row>
    <row r="214" spans="1:7" s="127" customFormat="1">
      <c r="A214" s="136"/>
      <c r="B214" s="141"/>
      <c r="E214" s="125"/>
      <c r="F214" s="125"/>
      <c r="G214" s="139"/>
    </row>
    <row r="215" spans="1:7" s="127" customFormat="1">
      <c r="A215" s="136"/>
      <c r="B215" s="141"/>
      <c r="E215" s="125"/>
      <c r="F215" s="125"/>
      <c r="G215" s="139"/>
    </row>
    <row r="216" spans="1:7" s="127" customFormat="1">
      <c r="A216" s="136"/>
      <c r="B216" s="141"/>
      <c r="E216" s="125"/>
      <c r="F216" s="125"/>
      <c r="G216" s="139"/>
    </row>
    <row r="217" spans="1:7" s="127" customFormat="1">
      <c r="A217" s="136"/>
      <c r="B217" s="141"/>
      <c r="E217" s="125"/>
      <c r="F217" s="125"/>
      <c r="G217" s="139"/>
    </row>
    <row r="218" spans="1:7" s="127" customFormat="1">
      <c r="A218" s="136"/>
      <c r="B218" s="141"/>
      <c r="E218" s="125"/>
      <c r="F218" s="125"/>
      <c r="G218" s="139"/>
    </row>
    <row r="219" spans="1:7" s="127" customFormat="1">
      <c r="A219" s="136"/>
      <c r="B219" s="141"/>
      <c r="E219" s="125"/>
      <c r="F219" s="125"/>
      <c r="G219" s="139"/>
    </row>
    <row r="220" spans="1:7" s="127" customFormat="1">
      <c r="A220" s="136"/>
      <c r="B220" s="141"/>
      <c r="E220" s="125"/>
      <c r="F220" s="125"/>
      <c r="G220" s="139"/>
    </row>
    <row r="221" spans="1:7" s="127" customFormat="1">
      <c r="A221" s="136"/>
      <c r="B221" s="141"/>
      <c r="E221" s="125"/>
      <c r="F221" s="125"/>
      <c r="G221" s="139"/>
    </row>
    <row r="222" spans="1:7" s="125" customFormat="1">
      <c r="A222" s="136"/>
      <c r="B222" s="141"/>
      <c r="C222" s="127"/>
      <c r="D222" s="127"/>
      <c r="G222" s="139"/>
    </row>
    <row r="223" spans="1:7" s="125" customFormat="1">
      <c r="A223" s="136"/>
      <c r="B223" s="141"/>
      <c r="C223" s="127"/>
      <c r="D223" s="127"/>
      <c r="G223" s="139"/>
    </row>
    <row r="224" spans="1:7" s="125" customFormat="1">
      <c r="A224" s="136"/>
      <c r="B224" s="141"/>
      <c r="C224" s="127"/>
      <c r="D224" s="127"/>
      <c r="G224" s="139"/>
    </row>
    <row r="225" spans="1:7" s="125" customFormat="1">
      <c r="A225" s="136"/>
      <c r="B225" s="141"/>
      <c r="C225" s="127"/>
      <c r="D225" s="127"/>
      <c r="G225" s="139"/>
    </row>
    <row r="226" spans="1:7" s="125" customFormat="1">
      <c r="A226" s="136"/>
      <c r="B226" s="141"/>
      <c r="C226" s="127"/>
      <c r="D226" s="127"/>
      <c r="G226" s="139"/>
    </row>
    <row r="227" spans="1:7" s="125" customFormat="1">
      <c r="A227" s="136"/>
      <c r="B227" s="141"/>
      <c r="C227" s="127"/>
      <c r="D227" s="127"/>
      <c r="G227" s="139"/>
    </row>
    <row r="228" spans="1:7" s="125" customFormat="1">
      <c r="A228" s="141"/>
      <c r="B228" s="141"/>
      <c r="C228" s="127"/>
      <c r="D228" s="129"/>
      <c r="G228" s="139"/>
    </row>
    <row r="229" spans="1:7" s="125" customFormat="1">
      <c r="A229" s="141"/>
      <c r="B229" s="141"/>
      <c r="C229" s="127"/>
      <c r="D229" s="129"/>
      <c r="G229" s="139"/>
    </row>
    <row r="230" spans="1:7" s="125" customFormat="1">
      <c r="A230" s="136"/>
      <c r="B230" s="141"/>
      <c r="C230" s="127"/>
      <c r="D230" s="129"/>
      <c r="G230" s="139"/>
    </row>
    <row r="231" spans="1:7" s="125" customFormat="1">
      <c r="A231" s="136"/>
      <c r="B231" s="141"/>
      <c r="C231" s="127"/>
      <c r="D231" s="129"/>
      <c r="G231" s="139"/>
    </row>
    <row r="232" spans="1:7" s="125" customFormat="1">
      <c r="A232" s="136"/>
      <c r="B232" s="141"/>
      <c r="C232" s="127"/>
      <c r="D232" s="129"/>
      <c r="G232" s="139"/>
    </row>
    <row r="233" spans="1:7" s="125" customFormat="1">
      <c r="A233" s="136"/>
      <c r="B233" s="141"/>
      <c r="C233" s="127"/>
      <c r="D233" s="129"/>
      <c r="G233" s="139"/>
    </row>
    <row r="234" spans="1:7" s="125" customFormat="1">
      <c r="A234" s="136"/>
      <c r="B234" s="141"/>
      <c r="C234" s="127"/>
      <c r="D234" s="127"/>
      <c r="G234" s="139"/>
    </row>
    <row r="235" spans="1:7" s="125" customFormat="1">
      <c r="A235" s="136"/>
      <c r="B235" s="144"/>
      <c r="C235" s="145"/>
      <c r="D235" s="145"/>
      <c r="G235" s="139"/>
    </row>
    <row r="236" spans="1:7" s="125" customFormat="1">
      <c r="A236" s="136"/>
      <c r="B236" s="141"/>
      <c r="C236" s="127"/>
      <c r="D236" s="127"/>
      <c r="G236" s="139"/>
    </row>
    <row r="237" spans="1:7" s="125" customFormat="1">
      <c r="A237" s="138"/>
      <c r="B237" s="144"/>
      <c r="C237" s="127"/>
      <c r="D237" s="127"/>
      <c r="G237" s="139"/>
    </row>
    <row r="238" spans="1:7" s="127" customFormat="1">
      <c r="A238" s="136"/>
      <c r="B238" s="141"/>
      <c r="E238" s="125"/>
      <c r="F238" s="125"/>
      <c r="G238" s="139"/>
    </row>
    <row r="239" spans="1:7" s="127" customFormat="1">
      <c r="A239" s="136"/>
      <c r="B239" s="141"/>
      <c r="E239" s="125"/>
      <c r="F239" s="125"/>
      <c r="G239" s="139"/>
    </row>
    <row r="240" spans="1:7" s="127" customFormat="1">
      <c r="A240" s="138"/>
      <c r="B240" s="141"/>
      <c r="E240" s="125"/>
      <c r="F240" s="125"/>
      <c r="G240" s="139"/>
    </row>
    <row r="241" spans="1:7" s="127" customFormat="1">
      <c r="A241" s="136"/>
      <c r="B241" s="144"/>
      <c r="E241" s="125"/>
      <c r="F241" s="125"/>
      <c r="G241" s="139"/>
    </row>
    <row r="242" spans="1:7" s="127" customFormat="1">
      <c r="A242" s="136"/>
      <c r="B242" s="141"/>
      <c r="E242" s="125"/>
      <c r="F242" s="125"/>
      <c r="G242" s="139"/>
    </row>
    <row r="243" spans="1:7" s="127" customFormat="1">
      <c r="A243" s="136"/>
      <c r="B243" s="141"/>
      <c r="E243" s="125"/>
      <c r="F243" s="125"/>
      <c r="G243" s="139"/>
    </row>
    <row r="244" spans="1:7" s="127" customFormat="1">
      <c r="A244" s="136"/>
      <c r="B244" s="141"/>
      <c r="E244" s="125"/>
      <c r="F244" s="125"/>
      <c r="G244" s="139"/>
    </row>
    <row r="245" spans="1:7" s="127" customFormat="1">
      <c r="A245" s="138"/>
      <c r="B245" s="141"/>
      <c r="E245" s="125"/>
      <c r="F245" s="125"/>
      <c r="G245" s="139"/>
    </row>
    <row r="246" spans="1:7" s="127" customFormat="1">
      <c r="A246" s="144"/>
      <c r="B246" s="141"/>
      <c r="E246" s="125"/>
      <c r="F246" s="125"/>
      <c r="G246" s="139"/>
    </row>
    <row r="247" spans="1:7" s="127" customFormat="1">
      <c r="A247" s="144"/>
      <c r="B247" s="141"/>
      <c r="E247" s="125"/>
      <c r="F247" s="125"/>
      <c r="G247" s="139"/>
    </row>
    <row r="248" spans="1:7" s="127" customFormat="1">
      <c r="A248" s="144"/>
      <c r="B248" s="141"/>
      <c r="E248" s="125"/>
      <c r="F248" s="125"/>
      <c r="G248" s="139"/>
    </row>
    <row r="249" spans="1:7" s="127" customFormat="1">
      <c r="A249" s="136"/>
      <c r="B249" s="141"/>
      <c r="E249" s="125"/>
      <c r="F249" s="125"/>
      <c r="G249" s="139"/>
    </row>
    <row r="250" spans="1:7" s="127" customFormat="1">
      <c r="A250" s="136"/>
      <c r="B250" s="141"/>
      <c r="E250" s="125"/>
      <c r="F250" s="125"/>
      <c r="G250" s="139"/>
    </row>
    <row r="251" spans="1:7" s="127" customFormat="1">
      <c r="A251" s="136"/>
      <c r="B251" s="141"/>
      <c r="E251" s="125"/>
      <c r="F251" s="125"/>
      <c r="G251" s="139"/>
    </row>
    <row r="252" spans="1:7" s="127" customFormat="1">
      <c r="A252" s="138"/>
      <c r="B252" s="141"/>
      <c r="E252" s="125"/>
      <c r="F252" s="125"/>
      <c r="G252" s="139"/>
    </row>
    <row r="253" spans="1:7" s="127" customFormat="1">
      <c r="A253" s="144"/>
      <c r="B253" s="141"/>
      <c r="E253" s="125"/>
      <c r="F253" s="125"/>
      <c r="G253" s="139"/>
    </row>
    <row r="254" spans="1:7" s="127" customFormat="1">
      <c r="A254" s="144"/>
      <c r="B254" s="141"/>
      <c r="E254" s="125"/>
      <c r="F254" s="125"/>
      <c r="G254" s="139"/>
    </row>
    <row r="255" spans="1:7" s="127" customFormat="1">
      <c r="A255" s="137"/>
      <c r="B255" s="141"/>
      <c r="E255" s="125"/>
      <c r="F255" s="125"/>
      <c r="G255" s="139"/>
    </row>
    <row r="256" spans="1:7" s="127" customFormat="1">
      <c r="A256" s="136"/>
      <c r="B256" s="141"/>
      <c r="E256" s="125"/>
      <c r="F256" s="125"/>
      <c r="G256" s="139"/>
    </row>
    <row r="257" spans="1:7" s="127" customFormat="1">
      <c r="A257" s="136"/>
      <c r="B257" s="141"/>
      <c r="E257" s="125"/>
      <c r="F257" s="125"/>
      <c r="G257" s="139"/>
    </row>
    <row r="258" spans="1:7" s="127" customFormat="1">
      <c r="A258" s="136"/>
      <c r="B258" s="141"/>
      <c r="E258" s="125"/>
      <c r="F258" s="125"/>
      <c r="G258" s="139"/>
    </row>
    <row r="259" spans="1:7" s="127" customFormat="1">
      <c r="A259" s="136"/>
      <c r="B259" s="141"/>
      <c r="E259" s="125"/>
      <c r="F259" s="125"/>
      <c r="G259" s="139"/>
    </row>
    <row r="260" spans="1:7" s="127" customFormat="1">
      <c r="A260" s="136"/>
      <c r="B260" s="141"/>
      <c r="E260" s="125"/>
      <c r="F260" s="125"/>
      <c r="G260" s="139"/>
    </row>
    <row r="261" spans="1:7" s="127" customFormat="1">
      <c r="A261" s="136"/>
      <c r="B261" s="141"/>
      <c r="E261" s="125"/>
      <c r="F261" s="125"/>
      <c r="G261" s="139"/>
    </row>
    <row r="262" spans="1:7" s="127" customFormat="1">
      <c r="A262" s="136"/>
      <c r="B262" s="141"/>
      <c r="E262" s="125"/>
      <c r="F262" s="125"/>
      <c r="G262" s="139"/>
    </row>
    <row r="263" spans="1:7" s="127" customFormat="1">
      <c r="A263" s="136"/>
      <c r="B263" s="141"/>
      <c r="E263" s="125"/>
      <c r="F263" s="125"/>
      <c r="G263" s="139"/>
    </row>
    <row r="264" spans="1:7" s="127" customFormat="1">
      <c r="A264" s="136"/>
      <c r="B264" s="141"/>
      <c r="E264" s="125"/>
      <c r="F264" s="125"/>
      <c r="G264" s="139"/>
    </row>
    <row r="265" spans="1:7" s="127" customFormat="1">
      <c r="A265" s="136"/>
      <c r="B265" s="141"/>
      <c r="E265" s="125"/>
      <c r="F265" s="125"/>
      <c r="G265" s="139"/>
    </row>
    <row r="266" spans="1:7" s="127" customFormat="1">
      <c r="A266" s="136"/>
      <c r="B266" s="141"/>
      <c r="E266" s="125"/>
      <c r="F266" s="125"/>
      <c r="G266" s="139"/>
    </row>
    <row r="267" spans="1:7" s="127" customFormat="1">
      <c r="A267" s="136"/>
      <c r="B267" s="141"/>
      <c r="E267" s="125"/>
      <c r="F267" s="125"/>
      <c r="G267" s="139"/>
    </row>
    <row r="268" spans="1:7" s="127" customFormat="1">
      <c r="A268" s="136"/>
      <c r="B268" s="141"/>
      <c r="E268" s="125"/>
      <c r="F268" s="125"/>
      <c r="G268" s="139"/>
    </row>
    <row r="269" spans="1:7" s="127" customFormat="1">
      <c r="A269" s="136"/>
      <c r="B269" s="141"/>
      <c r="E269" s="125"/>
      <c r="F269" s="125"/>
      <c r="G269" s="139"/>
    </row>
    <row r="270" spans="1:7" s="127" customFormat="1">
      <c r="A270" s="136"/>
      <c r="B270" s="141"/>
      <c r="E270" s="125"/>
      <c r="F270" s="125"/>
      <c r="G270" s="139"/>
    </row>
    <row r="271" spans="1:7" s="127" customFormat="1">
      <c r="A271" s="136"/>
      <c r="B271" s="141"/>
      <c r="E271" s="125"/>
      <c r="F271" s="125"/>
      <c r="G271" s="139"/>
    </row>
    <row r="272" spans="1:7" s="127" customFormat="1">
      <c r="A272" s="136"/>
      <c r="B272" s="141"/>
      <c r="E272" s="125"/>
      <c r="F272" s="125"/>
      <c r="G272" s="139"/>
    </row>
    <row r="273" spans="1:7" s="127" customFormat="1">
      <c r="A273" s="136"/>
      <c r="B273" s="141"/>
      <c r="E273" s="125"/>
      <c r="F273" s="125"/>
      <c r="G273" s="139"/>
    </row>
    <row r="274" spans="1:7" s="127" customFormat="1">
      <c r="A274" s="136"/>
      <c r="B274" s="141"/>
      <c r="E274" s="125"/>
      <c r="F274" s="125"/>
      <c r="G274" s="139"/>
    </row>
    <row r="275" spans="1:7" s="127" customFormat="1">
      <c r="A275" s="136"/>
      <c r="B275" s="141"/>
      <c r="E275" s="125"/>
      <c r="F275" s="125"/>
      <c r="G275" s="139"/>
    </row>
    <row r="276" spans="1:7" s="127" customFormat="1">
      <c r="A276" s="136"/>
      <c r="B276" s="141"/>
      <c r="E276" s="125"/>
      <c r="F276" s="125"/>
      <c r="G276" s="139"/>
    </row>
    <row r="277" spans="1:7" s="127" customFormat="1">
      <c r="A277" s="136"/>
      <c r="B277" s="141"/>
      <c r="E277" s="125"/>
      <c r="F277" s="125"/>
      <c r="G277" s="139"/>
    </row>
    <row r="278" spans="1:7" s="127" customFormat="1">
      <c r="A278" s="136"/>
      <c r="B278" s="141"/>
      <c r="E278" s="125"/>
      <c r="F278" s="125"/>
      <c r="G278" s="139"/>
    </row>
    <row r="279" spans="1:7" s="127" customFormat="1">
      <c r="A279" s="136"/>
      <c r="B279" s="141"/>
      <c r="E279" s="125"/>
      <c r="F279" s="125"/>
      <c r="G279" s="139"/>
    </row>
    <row r="280" spans="1:7" s="127" customFormat="1">
      <c r="A280" s="136"/>
      <c r="B280" s="141"/>
      <c r="E280" s="125"/>
      <c r="F280" s="125"/>
      <c r="G280" s="139"/>
    </row>
    <row r="281" spans="1:7" s="127" customFormat="1">
      <c r="A281" s="136"/>
      <c r="B281" s="141"/>
      <c r="E281" s="125"/>
      <c r="F281" s="125"/>
      <c r="G281" s="139"/>
    </row>
    <row r="282" spans="1:7" s="127" customFormat="1">
      <c r="A282" s="136"/>
      <c r="B282" s="141"/>
      <c r="E282" s="125"/>
      <c r="F282" s="125"/>
      <c r="G282" s="139"/>
    </row>
    <row r="283" spans="1:7" s="127" customFormat="1">
      <c r="A283" s="136"/>
      <c r="B283" s="141"/>
      <c r="E283" s="125"/>
      <c r="F283" s="125"/>
      <c r="G283" s="139"/>
    </row>
    <row r="284" spans="1:7" s="127" customFormat="1">
      <c r="A284" s="136"/>
      <c r="B284" s="141"/>
      <c r="E284" s="125"/>
      <c r="F284" s="125"/>
      <c r="G284" s="139"/>
    </row>
    <row r="285" spans="1:7" s="127" customFormat="1">
      <c r="A285" s="136"/>
      <c r="B285" s="141"/>
      <c r="E285" s="125"/>
      <c r="F285" s="125"/>
      <c r="G285" s="139"/>
    </row>
    <row r="286" spans="1:7" s="125" customFormat="1">
      <c r="A286" s="136"/>
      <c r="B286" s="141"/>
      <c r="C286" s="127"/>
      <c r="D286" s="127"/>
      <c r="G286" s="139"/>
    </row>
    <row r="287" spans="1:7" s="125" customFormat="1">
      <c r="A287" s="136"/>
      <c r="B287" s="141"/>
      <c r="C287" s="127"/>
      <c r="D287" s="127"/>
      <c r="G287" s="139"/>
    </row>
    <row r="288" spans="1:7" s="125" customFormat="1">
      <c r="A288" s="136"/>
      <c r="B288" s="141"/>
      <c r="C288" s="127"/>
      <c r="D288" s="127"/>
      <c r="G288" s="139"/>
    </row>
    <row r="289" spans="1:7" s="125" customFormat="1">
      <c r="A289" s="136"/>
      <c r="B289" s="141"/>
      <c r="C289" s="127"/>
      <c r="D289" s="127"/>
      <c r="G289" s="139"/>
    </row>
    <row r="290" spans="1:7" s="125" customFormat="1">
      <c r="A290" s="136"/>
      <c r="B290" s="141"/>
      <c r="C290" s="127"/>
      <c r="D290" s="127"/>
      <c r="G290" s="139"/>
    </row>
    <row r="291" spans="1:7" s="125" customFormat="1">
      <c r="A291" s="136"/>
      <c r="B291" s="141"/>
      <c r="C291" s="127"/>
      <c r="D291" s="127"/>
      <c r="G291" s="139"/>
    </row>
    <row r="292" spans="1:7" s="125" customFormat="1">
      <c r="A292" s="136"/>
      <c r="B292" s="141"/>
      <c r="C292" s="127"/>
      <c r="D292" s="127"/>
      <c r="G292" s="139"/>
    </row>
    <row r="293" spans="1:7" s="125" customFormat="1">
      <c r="A293" s="136"/>
      <c r="B293" s="141"/>
      <c r="C293" s="127"/>
      <c r="D293" s="127"/>
      <c r="G293" s="139"/>
    </row>
    <row r="294" spans="1:7" s="125" customFormat="1">
      <c r="A294" s="136"/>
      <c r="B294" s="141"/>
      <c r="C294" s="127"/>
      <c r="D294" s="127"/>
      <c r="G294" s="139"/>
    </row>
    <row r="295" spans="1:7" s="125" customFormat="1">
      <c r="A295" s="136"/>
      <c r="B295" s="141"/>
      <c r="C295" s="127"/>
      <c r="D295" s="127"/>
      <c r="G295" s="139"/>
    </row>
    <row r="296" spans="1:7" s="125" customFormat="1">
      <c r="A296" s="136"/>
      <c r="B296" s="141"/>
      <c r="C296" s="127"/>
      <c r="D296" s="127"/>
      <c r="G296" s="139"/>
    </row>
    <row r="297" spans="1:7" s="125" customFormat="1">
      <c r="A297" s="136"/>
      <c r="B297" s="141"/>
      <c r="C297" s="127"/>
      <c r="D297" s="127"/>
      <c r="G297" s="139"/>
    </row>
    <row r="298" spans="1:7" s="125" customFormat="1">
      <c r="A298" s="136"/>
      <c r="B298" s="141"/>
      <c r="C298" s="127"/>
      <c r="D298" s="127"/>
      <c r="G298" s="139"/>
    </row>
    <row r="299" spans="1:7" s="125" customFormat="1">
      <c r="A299" s="136"/>
      <c r="B299" s="141"/>
      <c r="C299" s="127"/>
      <c r="D299" s="127"/>
      <c r="G299" s="139"/>
    </row>
    <row r="300" spans="1:7" s="125" customFormat="1">
      <c r="A300" s="136"/>
      <c r="B300" s="141"/>
      <c r="C300" s="127"/>
      <c r="D300" s="127"/>
      <c r="G300" s="139"/>
    </row>
    <row r="301" spans="1:7" s="125" customFormat="1">
      <c r="A301" s="141"/>
      <c r="B301" s="141"/>
      <c r="C301" s="127"/>
      <c r="D301" s="129"/>
      <c r="G301" s="139"/>
    </row>
    <row r="302" spans="1:7" s="125" customFormat="1">
      <c r="A302" s="141"/>
      <c r="B302" s="141"/>
      <c r="C302" s="127"/>
      <c r="D302" s="129"/>
      <c r="G302" s="139"/>
    </row>
    <row r="303" spans="1:7" s="125" customFormat="1">
      <c r="A303" s="136"/>
      <c r="B303" s="141"/>
      <c r="C303" s="127"/>
      <c r="D303" s="129"/>
      <c r="G303" s="139"/>
    </row>
    <row r="304" spans="1:7" s="125" customFormat="1">
      <c r="A304" s="136"/>
      <c r="B304" s="141"/>
      <c r="C304" s="127"/>
      <c r="D304" s="129"/>
      <c r="G304" s="139"/>
    </row>
    <row r="305" spans="1:7" s="125" customFormat="1">
      <c r="A305" s="136"/>
      <c r="B305" s="141"/>
      <c r="C305" s="127"/>
      <c r="D305" s="129"/>
      <c r="G305" s="139"/>
    </row>
    <row r="306" spans="1:7" s="125" customFormat="1">
      <c r="A306" s="136"/>
      <c r="B306" s="141"/>
      <c r="C306" s="127"/>
      <c r="D306" s="129"/>
      <c r="G306" s="139"/>
    </row>
    <row r="307" spans="1:7" s="125" customFormat="1">
      <c r="A307" s="136"/>
      <c r="B307" s="141"/>
      <c r="C307" s="127"/>
      <c r="D307" s="127"/>
      <c r="G307" s="139"/>
    </row>
    <row r="308" spans="1:7" s="125" customFormat="1">
      <c r="A308" s="136"/>
      <c r="B308" s="144"/>
      <c r="C308" s="145"/>
      <c r="D308" s="145"/>
      <c r="G308" s="139"/>
    </row>
    <row r="309" spans="1:7" s="125" customFormat="1">
      <c r="A309" s="136"/>
      <c r="B309" s="144"/>
      <c r="C309" s="145"/>
      <c r="D309" s="145"/>
      <c r="G309" s="139"/>
    </row>
    <row r="310" spans="1:7" s="125" customFormat="1">
      <c r="A310" s="138"/>
      <c r="B310" s="144"/>
      <c r="C310" s="127"/>
      <c r="D310" s="127"/>
      <c r="G310" s="139"/>
    </row>
    <row r="311" spans="1:7" s="125" customFormat="1">
      <c r="A311" s="136"/>
      <c r="B311" s="141"/>
      <c r="C311" s="127"/>
      <c r="D311" s="127"/>
      <c r="G311" s="139"/>
    </row>
    <row r="312" spans="1:7" s="125" customFormat="1">
      <c r="A312" s="136"/>
      <c r="B312" s="141"/>
      <c r="C312" s="127"/>
      <c r="D312" s="127"/>
      <c r="G312" s="139"/>
    </row>
    <row r="313" spans="1:7" s="125" customFormat="1">
      <c r="A313" s="138"/>
      <c r="B313" s="141"/>
      <c r="C313" s="127"/>
      <c r="D313" s="127"/>
      <c r="G313" s="139"/>
    </row>
    <row r="314" spans="1:7" s="125" customFormat="1">
      <c r="A314" s="136"/>
      <c r="B314" s="144"/>
      <c r="C314" s="127"/>
      <c r="D314" s="127"/>
      <c r="G314" s="139"/>
    </row>
    <row r="315" spans="1:7" s="125" customFormat="1">
      <c r="A315" s="136"/>
      <c r="B315" s="141"/>
      <c r="C315" s="127"/>
      <c r="D315" s="127"/>
      <c r="G315" s="139"/>
    </row>
    <row r="316" spans="1:7" s="125" customFormat="1">
      <c r="A316" s="136"/>
      <c r="B316" s="141"/>
      <c r="C316" s="127"/>
      <c r="D316" s="127"/>
      <c r="G316" s="139"/>
    </row>
    <row r="317" spans="1:7" s="125" customFormat="1">
      <c r="A317" s="136"/>
      <c r="B317" s="141"/>
      <c r="C317" s="127"/>
      <c r="D317" s="127"/>
      <c r="G317" s="139"/>
    </row>
    <row r="318" spans="1:7" s="127" customFormat="1">
      <c r="A318" s="138"/>
      <c r="B318" s="141"/>
      <c r="E318" s="125"/>
      <c r="F318" s="125"/>
      <c r="G318" s="139"/>
    </row>
    <row r="319" spans="1:7" s="127" customFormat="1">
      <c r="A319" s="144"/>
      <c r="B319" s="141"/>
      <c r="E319" s="125"/>
      <c r="F319" s="125"/>
      <c r="G319" s="139"/>
    </row>
    <row r="320" spans="1:7" s="127" customFormat="1">
      <c r="A320" s="144"/>
      <c r="B320" s="141"/>
      <c r="E320" s="125"/>
      <c r="F320" s="125"/>
      <c r="G320" s="139"/>
    </row>
    <row r="321" spans="1:7" s="127" customFormat="1">
      <c r="A321" s="144"/>
      <c r="B321" s="141"/>
      <c r="E321" s="125"/>
      <c r="F321" s="125"/>
      <c r="G321" s="139"/>
    </row>
    <row r="322" spans="1:7" s="127" customFormat="1">
      <c r="A322" s="136"/>
      <c r="B322" s="141"/>
      <c r="E322" s="125"/>
      <c r="F322" s="125"/>
      <c r="G322" s="139"/>
    </row>
    <row r="323" spans="1:7" s="127" customFormat="1">
      <c r="A323" s="136"/>
      <c r="B323" s="141"/>
      <c r="E323" s="125"/>
      <c r="F323" s="125"/>
      <c r="G323" s="139"/>
    </row>
    <row r="324" spans="1:7" s="127" customFormat="1">
      <c r="A324" s="136"/>
      <c r="B324" s="141"/>
      <c r="E324" s="125"/>
      <c r="F324" s="125"/>
      <c r="G324" s="139"/>
    </row>
    <row r="325" spans="1:7" s="127" customFormat="1">
      <c r="A325" s="138"/>
      <c r="B325" s="141"/>
      <c r="E325" s="125"/>
      <c r="F325" s="125"/>
      <c r="G325" s="139"/>
    </row>
    <row r="326" spans="1:7" s="127" customFormat="1">
      <c r="A326" s="144"/>
      <c r="B326" s="141"/>
      <c r="E326" s="125"/>
      <c r="F326" s="125"/>
      <c r="G326" s="139"/>
    </row>
    <row r="327" spans="1:7" s="127" customFormat="1">
      <c r="A327" s="144"/>
      <c r="B327" s="141"/>
      <c r="E327" s="125"/>
      <c r="F327" s="125"/>
      <c r="G327" s="139"/>
    </row>
    <row r="328" spans="1:7" s="127" customFormat="1">
      <c r="A328" s="137"/>
      <c r="B328" s="141"/>
      <c r="E328" s="125"/>
      <c r="F328" s="125"/>
      <c r="G328" s="139"/>
    </row>
    <row r="329" spans="1:7" s="127" customFormat="1">
      <c r="A329" s="136"/>
      <c r="B329" s="141"/>
      <c r="E329" s="125"/>
      <c r="F329" s="125"/>
      <c r="G329" s="139"/>
    </row>
    <row r="330" spans="1:7" s="127" customFormat="1">
      <c r="A330" s="136"/>
      <c r="B330" s="141"/>
      <c r="E330" s="125"/>
      <c r="F330" s="125"/>
      <c r="G330" s="139"/>
    </row>
    <row r="331" spans="1:7" s="127" customFormat="1">
      <c r="A331" s="136"/>
      <c r="B331" s="141"/>
      <c r="E331" s="125"/>
      <c r="F331" s="125"/>
      <c r="G331" s="139"/>
    </row>
    <row r="332" spans="1:7" s="127" customFormat="1">
      <c r="A332" s="136"/>
      <c r="B332" s="141"/>
      <c r="E332" s="125"/>
      <c r="F332" s="125"/>
      <c r="G332" s="139"/>
    </row>
    <row r="333" spans="1:7" s="127" customFormat="1">
      <c r="A333" s="136"/>
      <c r="B333" s="141"/>
      <c r="E333" s="125"/>
      <c r="F333" s="125"/>
      <c r="G333" s="139"/>
    </row>
    <row r="334" spans="1:7" s="127" customFormat="1">
      <c r="A334" s="136"/>
      <c r="B334" s="141"/>
      <c r="E334" s="125"/>
      <c r="F334" s="125"/>
      <c r="G334" s="139"/>
    </row>
    <row r="335" spans="1:7" s="127" customFormat="1">
      <c r="A335" s="136"/>
      <c r="B335" s="141"/>
      <c r="E335" s="125"/>
      <c r="F335" s="125"/>
      <c r="G335" s="139"/>
    </row>
    <row r="336" spans="1:7" s="127" customFormat="1">
      <c r="A336" s="136"/>
      <c r="B336" s="141"/>
      <c r="E336" s="125"/>
      <c r="F336" s="125"/>
      <c r="G336" s="139"/>
    </row>
    <row r="337" spans="1:7" s="127" customFormat="1">
      <c r="A337" s="136"/>
      <c r="B337" s="141"/>
      <c r="E337" s="125"/>
      <c r="F337" s="125"/>
      <c r="G337" s="139"/>
    </row>
    <row r="338" spans="1:7" s="127" customFormat="1">
      <c r="A338" s="136"/>
      <c r="B338" s="141"/>
      <c r="E338" s="125"/>
      <c r="F338" s="125"/>
      <c r="G338" s="139"/>
    </row>
    <row r="339" spans="1:7" s="127" customFormat="1">
      <c r="A339" s="136"/>
      <c r="B339" s="141"/>
      <c r="E339" s="125"/>
      <c r="F339" s="125"/>
      <c r="G339" s="139"/>
    </row>
    <row r="340" spans="1:7" s="127" customFormat="1">
      <c r="A340" s="136"/>
      <c r="B340" s="141"/>
      <c r="E340" s="125"/>
      <c r="F340" s="125"/>
      <c r="G340" s="139"/>
    </row>
    <row r="341" spans="1:7" s="127" customFormat="1">
      <c r="A341" s="136"/>
      <c r="B341" s="141"/>
      <c r="E341" s="125"/>
      <c r="F341" s="125"/>
      <c r="G341" s="139"/>
    </row>
    <row r="342" spans="1:7" s="127" customFormat="1">
      <c r="A342" s="136"/>
      <c r="B342" s="141"/>
      <c r="E342" s="125"/>
      <c r="F342" s="125"/>
      <c r="G342" s="139"/>
    </row>
    <row r="343" spans="1:7" s="127" customFormat="1">
      <c r="A343" s="136"/>
      <c r="B343" s="141"/>
      <c r="E343" s="125"/>
      <c r="F343" s="125"/>
      <c r="G343" s="139"/>
    </row>
    <row r="344" spans="1:7" s="127" customFormat="1">
      <c r="A344" s="136"/>
      <c r="B344" s="141"/>
      <c r="E344" s="125"/>
      <c r="F344" s="125"/>
      <c r="G344" s="139"/>
    </row>
    <row r="345" spans="1:7" s="127" customFormat="1">
      <c r="A345" s="136"/>
      <c r="B345" s="141"/>
      <c r="E345" s="125"/>
      <c r="F345" s="125"/>
      <c r="G345" s="139"/>
    </row>
    <row r="346" spans="1:7" s="127" customFormat="1">
      <c r="A346" s="136"/>
      <c r="B346" s="141"/>
      <c r="E346" s="125"/>
      <c r="F346" s="125"/>
      <c r="G346" s="139"/>
    </row>
    <row r="347" spans="1:7" s="127" customFormat="1">
      <c r="A347" s="136"/>
      <c r="B347" s="141"/>
      <c r="E347" s="125"/>
      <c r="F347" s="125"/>
      <c r="G347" s="139"/>
    </row>
    <row r="348" spans="1:7" s="127" customFormat="1">
      <c r="A348" s="136"/>
      <c r="B348" s="141"/>
      <c r="E348" s="125"/>
      <c r="F348" s="125"/>
      <c r="G348" s="139"/>
    </row>
    <row r="349" spans="1:7" s="127" customFormat="1">
      <c r="A349" s="136"/>
      <c r="B349" s="141"/>
      <c r="E349" s="125"/>
      <c r="F349" s="125"/>
      <c r="G349" s="139"/>
    </row>
    <row r="350" spans="1:7" s="127" customFormat="1">
      <c r="A350" s="136"/>
      <c r="B350" s="141"/>
      <c r="E350" s="125"/>
      <c r="F350" s="125"/>
      <c r="G350" s="139"/>
    </row>
    <row r="351" spans="1:7" s="127" customFormat="1">
      <c r="A351" s="136"/>
      <c r="B351" s="141"/>
      <c r="E351" s="125"/>
      <c r="F351" s="125"/>
      <c r="G351" s="139"/>
    </row>
    <row r="352" spans="1:7" s="127" customFormat="1">
      <c r="A352" s="136"/>
      <c r="B352" s="141"/>
      <c r="E352" s="125"/>
      <c r="F352" s="125"/>
      <c r="G352" s="139"/>
    </row>
    <row r="353" spans="1:7" s="127" customFormat="1">
      <c r="A353" s="136"/>
      <c r="B353" s="141"/>
      <c r="E353" s="125"/>
      <c r="F353" s="125"/>
      <c r="G353" s="139"/>
    </row>
    <row r="354" spans="1:7" s="127" customFormat="1">
      <c r="A354" s="136"/>
      <c r="B354" s="141"/>
      <c r="E354" s="125"/>
      <c r="F354" s="125"/>
      <c r="G354" s="139"/>
    </row>
    <row r="355" spans="1:7" s="127" customFormat="1">
      <c r="A355" s="136"/>
      <c r="B355" s="141"/>
      <c r="E355" s="125"/>
      <c r="F355" s="125"/>
      <c r="G355" s="139"/>
    </row>
    <row r="356" spans="1:7" s="127" customFormat="1">
      <c r="A356" s="136"/>
      <c r="B356" s="141"/>
      <c r="E356" s="125"/>
      <c r="F356" s="125"/>
      <c r="G356" s="139"/>
    </row>
    <row r="357" spans="1:7" s="127" customFormat="1">
      <c r="A357" s="136"/>
      <c r="B357" s="141"/>
      <c r="E357" s="125"/>
      <c r="F357" s="125"/>
      <c r="G357" s="139"/>
    </row>
    <row r="358" spans="1:7" s="127" customFormat="1">
      <c r="A358" s="136"/>
      <c r="B358" s="141"/>
      <c r="E358" s="125"/>
      <c r="F358" s="125"/>
      <c r="G358" s="139"/>
    </row>
    <row r="359" spans="1:7" s="127" customFormat="1">
      <c r="A359" s="136"/>
      <c r="B359" s="141"/>
      <c r="E359" s="125"/>
      <c r="F359" s="125"/>
      <c r="G359" s="139"/>
    </row>
    <row r="360" spans="1:7" s="127" customFormat="1">
      <c r="A360" s="136"/>
      <c r="B360" s="141"/>
      <c r="E360" s="125"/>
      <c r="F360" s="125"/>
      <c r="G360" s="139"/>
    </row>
    <row r="361" spans="1:7" s="127" customFormat="1">
      <c r="A361" s="136"/>
      <c r="B361" s="141"/>
      <c r="E361" s="125"/>
      <c r="F361" s="125"/>
      <c r="G361" s="139"/>
    </row>
    <row r="362" spans="1:7" s="127" customFormat="1">
      <c r="A362" s="136"/>
      <c r="B362" s="141"/>
      <c r="E362" s="125"/>
      <c r="F362" s="125"/>
      <c r="G362" s="139"/>
    </row>
    <row r="363" spans="1:7" s="127" customFormat="1">
      <c r="A363" s="136"/>
      <c r="B363" s="141"/>
      <c r="E363" s="125"/>
      <c r="F363" s="125"/>
      <c r="G363" s="139"/>
    </row>
    <row r="364" spans="1:7" s="127" customFormat="1">
      <c r="A364" s="136"/>
      <c r="B364" s="141"/>
      <c r="E364" s="125"/>
      <c r="F364" s="125"/>
      <c r="G364" s="139"/>
    </row>
    <row r="365" spans="1:7" s="127" customFormat="1">
      <c r="A365" s="136"/>
      <c r="B365" s="141"/>
      <c r="E365" s="125"/>
      <c r="F365" s="125"/>
      <c r="G365" s="139"/>
    </row>
    <row r="366" spans="1:7" s="125" customFormat="1">
      <c r="A366" s="136"/>
      <c r="B366" s="141"/>
      <c r="C366" s="127"/>
      <c r="D366" s="127"/>
      <c r="G366" s="139"/>
    </row>
    <row r="367" spans="1:7" s="125" customFormat="1">
      <c r="A367" s="136"/>
      <c r="B367" s="141"/>
      <c r="C367" s="127"/>
      <c r="D367" s="127"/>
      <c r="G367" s="139"/>
    </row>
    <row r="368" spans="1:7" s="125" customFormat="1">
      <c r="A368" s="136"/>
      <c r="B368" s="141"/>
      <c r="C368" s="127"/>
      <c r="D368" s="127"/>
      <c r="G368" s="139"/>
    </row>
    <row r="369" spans="1:7" s="125" customFormat="1">
      <c r="A369" s="136"/>
      <c r="B369" s="141"/>
      <c r="C369" s="127"/>
      <c r="D369" s="127"/>
      <c r="G369" s="139"/>
    </row>
    <row r="370" spans="1:7" s="125" customFormat="1">
      <c r="A370" s="136"/>
      <c r="B370" s="141"/>
      <c r="C370" s="127"/>
      <c r="D370" s="127"/>
      <c r="G370" s="139"/>
    </row>
    <row r="371" spans="1:7" s="125" customFormat="1">
      <c r="A371" s="136"/>
      <c r="B371" s="141"/>
      <c r="C371" s="127"/>
      <c r="D371" s="127"/>
      <c r="G371" s="139"/>
    </row>
    <row r="372" spans="1:7" s="125" customFormat="1">
      <c r="A372" s="136"/>
      <c r="B372" s="141"/>
      <c r="C372" s="127"/>
      <c r="D372" s="127"/>
      <c r="G372" s="139"/>
    </row>
    <row r="373" spans="1:7" s="125" customFormat="1">
      <c r="A373" s="136"/>
      <c r="B373" s="141"/>
      <c r="C373" s="127"/>
      <c r="D373" s="127"/>
      <c r="G373" s="139"/>
    </row>
    <row r="374" spans="1:7" s="125" customFormat="1">
      <c r="A374" s="136"/>
      <c r="B374" s="141"/>
      <c r="C374" s="127"/>
      <c r="D374" s="127"/>
      <c r="G374" s="139"/>
    </row>
    <row r="375" spans="1:7" s="125" customFormat="1">
      <c r="A375" s="136"/>
      <c r="B375" s="141"/>
      <c r="C375" s="127"/>
      <c r="D375" s="127"/>
      <c r="G375" s="139"/>
    </row>
    <row r="376" spans="1:7" s="125" customFormat="1">
      <c r="A376" s="141"/>
      <c r="B376" s="141"/>
      <c r="C376" s="127"/>
      <c r="D376" s="129"/>
      <c r="G376" s="139"/>
    </row>
    <row r="377" spans="1:7" s="125" customFormat="1">
      <c r="A377" s="141"/>
      <c r="B377" s="141"/>
      <c r="C377" s="127"/>
      <c r="D377" s="129"/>
      <c r="G377" s="139"/>
    </row>
    <row r="378" spans="1:7" s="125" customFormat="1">
      <c r="A378" s="136"/>
      <c r="B378" s="141"/>
      <c r="C378" s="127"/>
      <c r="D378" s="129"/>
      <c r="G378" s="139"/>
    </row>
    <row r="379" spans="1:7" s="125" customFormat="1">
      <c r="A379" s="136"/>
      <c r="B379" s="141"/>
      <c r="C379" s="127"/>
      <c r="D379" s="129"/>
      <c r="G379" s="139"/>
    </row>
    <row r="380" spans="1:7" s="125" customFormat="1">
      <c r="A380" s="136"/>
      <c r="B380" s="141"/>
      <c r="C380" s="127"/>
      <c r="D380" s="129"/>
      <c r="G380" s="139"/>
    </row>
    <row r="381" spans="1:7" s="125" customFormat="1">
      <c r="A381" s="136"/>
      <c r="B381" s="141"/>
      <c r="C381" s="127"/>
      <c r="D381" s="129"/>
      <c r="G381" s="139"/>
    </row>
    <row r="382" spans="1:7" s="125" customFormat="1">
      <c r="A382" s="136"/>
      <c r="B382" s="141"/>
      <c r="C382" s="127"/>
      <c r="D382" s="127"/>
      <c r="G382" s="139"/>
    </row>
    <row r="383" spans="1:7" s="125" customFormat="1">
      <c r="A383" s="136"/>
      <c r="B383" s="144"/>
      <c r="C383" s="145"/>
      <c r="D383" s="145"/>
      <c r="G383" s="139"/>
    </row>
    <row r="384" spans="1:7" s="125" customFormat="1">
      <c r="A384" s="136"/>
      <c r="B384" s="144"/>
      <c r="C384" s="145"/>
      <c r="D384" s="145"/>
      <c r="G384" s="139"/>
    </row>
    <row r="385" spans="1:7" s="125" customFormat="1">
      <c r="A385" s="138"/>
      <c r="B385" s="144"/>
      <c r="C385" s="127"/>
      <c r="D385" s="127"/>
      <c r="G385" s="139"/>
    </row>
    <row r="386" spans="1:7" s="125" customFormat="1">
      <c r="A386" s="136"/>
      <c r="B386" s="144"/>
      <c r="C386" s="127"/>
      <c r="D386" s="127"/>
      <c r="G386" s="139"/>
    </row>
    <row r="387" spans="1:7" s="125" customFormat="1">
      <c r="A387" s="136"/>
      <c r="B387" s="141"/>
      <c r="C387" s="127"/>
      <c r="D387" s="127"/>
      <c r="G387" s="139"/>
    </row>
    <row r="388" spans="1:7" s="125" customFormat="1">
      <c r="A388" s="138"/>
      <c r="B388" s="141"/>
      <c r="C388" s="127"/>
      <c r="D388" s="127"/>
      <c r="G388" s="139"/>
    </row>
    <row r="389" spans="1:7" s="125" customFormat="1">
      <c r="A389" s="136"/>
      <c r="B389" s="144"/>
      <c r="C389" s="127"/>
      <c r="D389" s="127"/>
      <c r="G389" s="139"/>
    </row>
    <row r="390" spans="1:7" s="125" customFormat="1">
      <c r="A390" s="136"/>
      <c r="B390" s="141"/>
      <c r="C390" s="127"/>
      <c r="D390" s="127"/>
      <c r="G390" s="139"/>
    </row>
    <row r="391" spans="1:7" s="125" customFormat="1">
      <c r="A391" s="136"/>
      <c r="B391" s="141"/>
      <c r="C391" s="127"/>
      <c r="D391" s="127"/>
      <c r="G391" s="139"/>
    </row>
    <row r="392" spans="1:7" s="125" customFormat="1">
      <c r="A392" s="136"/>
      <c r="B392" s="141"/>
      <c r="C392" s="127"/>
      <c r="D392" s="127"/>
      <c r="G392" s="139"/>
    </row>
    <row r="393" spans="1:7" s="125" customFormat="1">
      <c r="A393" s="138"/>
      <c r="B393" s="141"/>
      <c r="C393" s="127"/>
      <c r="D393" s="127"/>
      <c r="G393" s="139"/>
    </row>
    <row r="394" spans="1:7" s="125" customFormat="1">
      <c r="A394" s="144"/>
      <c r="B394" s="141"/>
      <c r="C394" s="127"/>
      <c r="D394" s="127"/>
      <c r="G394" s="139"/>
    </row>
    <row r="395" spans="1:7" s="125" customFormat="1">
      <c r="A395" s="144"/>
      <c r="B395" s="141"/>
      <c r="C395" s="127"/>
      <c r="D395" s="127"/>
      <c r="G395" s="139"/>
    </row>
    <row r="396" spans="1:7" s="125" customFormat="1">
      <c r="A396" s="144"/>
      <c r="B396" s="141"/>
      <c r="C396" s="127"/>
      <c r="D396" s="127"/>
      <c r="G396" s="139"/>
    </row>
    <row r="397" spans="1:7" s="125" customFormat="1">
      <c r="A397" s="136"/>
      <c r="B397" s="141"/>
      <c r="C397" s="127"/>
      <c r="D397" s="127"/>
      <c r="G397" s="139"/>
    </row>
    <row r="398" spans="1:7" s="127" customFormat="1">
      <c r="A398" s="136"/>
      <c r="B398" s="141"/>
      <c r="E398" s="125"/>
      <c r="F398" s="125"/>
      <c r="G398" s="139"/>
    </row>
    <row r="399" spans="1:7" s="127" customFormat="1">
      <c r="A399" s="136"/>
      <c r="B399" s="141"/>
      <c r="E399" s="125"/>
      <c r="F399" s="125"/>
      <c r="G399" s="139"/>
    </row>
    <row r="400" spans="1:7" s="127" customFormat="1">
      <c r="A400" s="138"/>
      <c r="B400" s="141"/>
      <c r="E400" s="125"/>
      <c r="F400" s="125"/>
      <c r="G400" s="139"/>
    </row>
    <row r="401" spans="1:7" s="127" customFormat="1">
      <c r="A401" s="144"/>
      <c r="B401" s="141"/>
      <c r="E401" s="125"/>
      <c r="F401" s="125"/>
      <c r="G401" s="139"/>
    </row>
    <row r="402" spans="1:7" s="127" customFormat="1">
      <c r="A402" s="144"/>
      <c r="B402" s="141"/>
      <c r="E402" s="125"/>
      <c r="F402" s="125"/>
      <c r="G402" s="139"/>
    </row>
    <row r="403" spans="1:7" s="127" customFormat="1">
      <c r="A403" s="137"/>
      <c r="B403" s="141"/>
      <c r="E403" s="125"/>
      <c r="F403" s="125"/>
      <c r="G403" s="139"/>
    </row>
    <row r="404" spans="1:7" s="127" customFormat="1">
      <c r="A404" s="136"/>
      <c r="B404" s="141"/>
      <c r="E404" s="125"/>
      <c r="F404" s="125"/>
      <c r="G404" s="139"/>
    </row>
    <row r="405" spans="1:7" s="127" customFormat="1">
      <c r="A405" s="136"/>
      <c r="B405" s="141"/>
      <c r="E405" s="125"/>
      <c r="F405" s="125"/>
      <c r="G405" s="139"/>
    </row>
    <row r="406" spans="1:7" s="127" customFormat="1">
      <c r="A406" s="136"/>
      <c r="B406" s="141"/>
      <c r="E406" s="125"/>
      <c r="F406" s="125"/>
      <c r="G406" s="139"/>
    </row>
    <row r="407" spans="1:7" s="127" customFormat="1">
      <c r="A407" s="136"/>
      <c r="B407" s="141"/>
      <c r="E407" s="125"/>
      <c r="F407" s="125"/>
      <c r="G407" s="139"/>
    </row>
    <row r="408" spans="1:7" s="127" customFormat="1">
      <c r="A408" s="136"/>
      <c r="B408" s="141"/>
      <c r="E408" s="125"/>
      <c r="F408" s="125"/>
      <c r="G408" s="139"/>
    </row>
    <row r="409" spans="1:7" s="127" customFormat="1">
      <c r="A409" s="136"/>
      <c r="B409" s="141"/>
      <c r="E409" s="125"/>
      <c r="F409" s="125"/>
      <c r="G409" s="139"/>
    </row>
    <row r="410" spans="1:7" s="127" customFormat="1">
      <c r="A410" s="136"/>
      <c r="B410" s="141"/>
      <c r="E410" s="125"/>
      <c r="F410" s="125"/>
      <c r="G410" s="139"/>
    </row>
    <row r="411" spans="1:7" s="127" customFormat="1">
      <c r="A411" s="136"/>
      <c r="B411" s="141"/>
      <c r="E411" s="125"/>
      <c r="F411" s="125"/>
      <c r="G411" s="139"/>
    </row>
    <row r="412" spans="1:7" s="127" customFormat="1">
      <c r="A412" s="136"/>
      <c r="B412" s="141"/>
      <c r="E412" s="125"/>
      <c r="F412" s="125"/>
      <c r="G412" s="139"/>
    </row>
    <row r="413" spans="1:7" s="127" customFormat="1">
      <c r="A413" s="136"/>
      <c r="B413" s="141"/>
      <c r="E413" s="125"/>
      <c r="F413" s="125"/>
      <c r="G413" s="139"/>
    </row>
    <row r="414" spans="1:7" s="127" customFormat="1">
      <c r="A414" s="136"/>
      <c r="B414" s="141"/>
      <c r="E414" s="125"/>
      <c r="F414" s="125"/>
      <c r="G414" s="139"/>
    </row>
    <row r="415" spans="1:7" s="127" customFormat="1">
      <c r="A415" s="136"/>
      <c r="B415" s="141"/>
      <c r="E415" s="125"/>
      <c r="F415" s="125"/>
      <c r="G415" s="139"/>
    </row>
    <row r="416" spans="1:7" s="127" customFormat="1">
      <c r="A416" s="136"/>
      <c r="B416" s="141"/>
      <c r="E416" s="125"/>
      <c r="F416" s="125"/>
      <c r="G416" s="139"/>
    </row>
    <row r="417" spans="1:7" s="127" customFormat="1">
      <c r="A417" s="136"/>
      <c r="B417" s="141"/>
      <c r="E417" s="125"/>
      <c r="F417" s="125"/>
      <c r="G417" s="139"/>
    </row>
    <row r="418" spans="1:7" s="127" customFormat="1">
      <c r="A418" s="136"/>
      <c r="B418" s="141"/>
      <c r="E418" s="125"/>
      <c r="F418" s="125"/>
      <c r="G418" s="139"/>
    </row>
    <row r="419" spans="1:7" s="127" customFormat="1">
      <c r="A419" s="136"/>
      <c r="B419" s="141"/>
      <c r="E419" s="125"/>
      <c r="F419" s="125"/>
      <c r="G419" s="139"/>
    </row>
    <row r="420" spans="1:7" s="127" customFormat="1">
      <c r="A420" s="136"/>
      <c r="B420" s="141"/>
      <c r="E420" s="125"/>
      <c r="F420" s="125"/>
      <c r="G420" s="139"/>
    </row>
    <row r="421" spans="1:7" s="127" customFormat="1">
      <c r="A421" s="136"/>
      <c r="B421" s="141"/>
      <c r="E421" s="125"/>
      <c r="F421" s="125"/>
      <c r="G421" s="139"/>
    </row>
    <row r="422" spans="1:7" s="127" customFormat="1">
      <c r="A422" s="136"/>
      <c r="B422" s="141"/>
      <c r="E422" s="125"/>
      <c r="F422" s="125"/>
      <c r="G422" s="139"/>
    </row>
    <row r="423" spans="1:7" s="127" customFormat="1">
      <c r="A423" s="136"/>
      <c r="B423" s="141"/>
      <c r="E423" s="125"/>
      <c r="F423" s="125"/>
      <c r="G423" s="139"/>
    </row>
    <row r="424" spans="1:7" s="127" customFormat="1">
      <c r="A424" s="136"/>
      <c r="B424" s="141"/>
      <c r="E424" s="125"/>
      <c r="F424" s="125"/>
      <c r="G424" s="139"/>
    </row>
    <row r="425" spans="1:7" s="127" customFormat="1">
      <c r="A425" s="136"/>
      <c r="B425" s="141"/>
      <c r="E425" s="125"/>
      <c r="F425" s="125"/>
      <c r="G425" s="139"/>
    </row>
    <row r="426" spans="1:7" s="127" customFormat="1">
      <c r="A426" s="136"/>
      <c r="B426" s="141"/>
      <c r="E426" s="125"/>
      <c r="F426" s="125"/>
      <c r="G426" s="139"/>
    </row>
    <row r="427" spans="1:7" s="127" customFormat="1">
      <c r="A427" s="136"/>
      <c r="B427" s="141"/>
      <c r="E427" s="125"/>
      <c r="F427" s="125"/>
      <c r="G427" s="139"/>
    </row>
    <row r="428" spans="1:7" s="127" customFormat="1">
      <c r="A428" s="136"/>
      <c r="B428" s="141"/>
      <c r="E428" s="125"/>
      <c r="F428" s="125"/>
      <c r="G428" s="139"/>
    </row>
    <row r="429" spans="1:7" s="127" customFormat="1">
      <c r="A429" s="136"/>
      <c r="B429" s="141"/>
      <c r="E429" s="125"/>
      <c r="F429" s="125"/>
      <c r="G429" s="139"/>
    </row>
    <row r="430" spans="1:7" s="127" customFormat="1">
      <c r="A430" s="136"/>
      <c r="B430" s="141"/>
      <c r="E430" s="125"/>
      <c r="F430" s="125"/>
      <c r="G430" s="139"/>
    </row>
    <row r="431" spans="1:7" s="127" customFormat="1">
      <c r="A431" s="136"/>
      <c r="B431" s="141"/>
      <c r="E431" s="125"/>
      <c r="F431" s="125"/>
      <c r="G431" s="139"/>
    </row>
    <row r="432" spans="1:7" s="127" customFormat="1">
      <c r="A432" s="136"/>
      <c r="B432" s="141"/>
      <c r="E432" s="125"/>
      <c r="F432" s="125"/>
      <c r="G432" s="139"/>
    </row>
    <row r="433" spans="1:7" s="127" customFormat="1">
      <c r="A433" s="136"/>
      <c r="B433" s="141"/>
      <c r="E433" s="125"/>
      <c r="F433" s="125"/>
      <c r="G433" s="139"/>
    </row>
    <row r="434" spans="1:7" s="127" customFormat="1">
      <c r="A434" s="136"/>
      <c r="B434" s="141"/>
      <c r="E434" s="125"/>
      <c r="F434" s="125"/>
      <c r="G434" s="139"/>
    </row>
    <row r="435" spans="1:7" s="127" customFormat="1">
      <c r="A435" s="136"/>
      <c r="B435" s="141"/>
      <c r="E435" s="125"/>
      <c r="F435" s="125"/>
      <c r="G435" s="139"/>
    </row>
    <row r="436" spans="1:7" s="127" customFormat="1">
      <c r="A436" s="136"/>
      <c r="B436" s="141"/>
      <c r="E436" s="125"/>
      <c r="F436" s="125"/>
      <c r="G436" s="139"/>
    </row>
    <row r="437" spans="1:7" s="127" customFormat="1">
      <c r="A437" s="136"/>
      <c r="B437" s="141"/>
      <c r="E437" s="125"/>
      <c r="F437" s="125"/>
      <c r="G437" s="139"/>
    </row>
    <row r="438" spans="1:7" s="127" customFormat="1">
      <c r="A438" s="136"/>
      <c r="B438" s="141"/>
      <c r="E438" s="125"/>
      <c r="F438" s="125"/>
      <c r="G438" s="139"/>
    </row>
    <row r="439" spans="1:7" s="127" customFormat="1">
      <c r="A439" s="136"/>
      <c r="B439" s="141"/>
      <c r="E439" s="125"/>
      <c r="F439" s="125"/>
      <c r="G439" s="139"/>
    </row>
    <row r="440" spans="1:7" s="127" customFormat="1">
      <c r="A440" s="136"/>
      <c r="B440" s="141"/>
      <c r="E440" s="125"/>
      <c r="F440" s="125"/>
      <c r="G440" s="139"/>
    </row>
    <row r="441" spans="1:7" s="127" customFormat="1">
      <c r="A441" s="136"/>
      <c r="B441" s="141"/>
      <c r="E441" s="125"/>
      <c r="F441" s="125"/>
      <c r="G441" s="139"/>
    </row>
    <row r="442" spans="1:7" s="127" customFormat="1">
      <c r="A442" s="136"/>
      <c r="B442" s="141"/>
      <c r="E442" s="125"/>
      <c r="F442" s="125"/>
      <c r="G442" s="139"/>
    </row>
    <row r="443" spans="1:7" s="127" customFormat="1">
      <c r="A443" s="136"/>
      <c r="B443" s="141"/>
      <c r="E443" s="125"/>
      <c r="F443" s="125"/>
      <c r="G443" s="139"/>
    </row>
    <row r="444" spans="1:7" s="127" customFormat="1">
      <c r="A444" s="136"/>
      <c r="B444" s="141"/>
      <c r="E444" s="125"/>
      <c r="F444" s="125"/>
      <c r="G444" s="139"/>
    </row>
    <row r="445" spans="1:7" s="127" customFormat="1">
      <c r="A445" s="136"/>
      <c r="B445" s="141"/>
      <c r="E445" s="125"/>
      <c r="F445" s="125"/>
      <c r="G445" s="139"/>
    </row>
    <row r="446" spans="1:7" s="125" customFormat="1">
      <c r="A446" s="136"/>
      <c r="B446" s="141"/>
      <c r="C446" s="127"/>
      <c r="D446" s="127"/>
      <c r="G446" s="139"/>
    </row>
    <row r="447" spans="1:7" s="125" customFormat="1">
      <c r="A447" s="136"/>
      <c r="B447" s="141"/>
      <c r="C447" s="127"/>
      <c r="D447" s="127"/>
      <c r="G447" s="139"/>
    </row>
    <row r="448" spans="1:7" s="125" customFormat="1">
      <c r="A448" s="136"/>
      <c r="B448" s="141"/>
      <c r="C448" s="127"/>
      <c r="D448" s="127"/>
      <c r="G448" s="139"/>
    </row>
    <row r="449" spans="1:7" s="125" customFormat="1">
      <c r="A449" s="136"/>
      <c r="B449" s="141"/>
      <c r="C449" s="127"/>
      <c r="D449" s="127"/>
      <c r="G449" s="139"/>
    </row>
    <row r="450" spans="1:7" s="125" customFormat="1">
      <c r="A450" s="136"/>
      <c r="B450" s="141"/>
      <c r="C450" s="127"/>
      <c r="D450" s="127"/>
      <c r="G450" s="139"/>
    </row>
    <row r="451" spans="1:7" s="125" customFormat="1">
      <c r="A451" s="141"/>
      <c r="B451" s="141"/>
      <c r="C451" s="127"/>
      <c r="D451" s="129"/>
      <c r="G451" s="139"/>
    </row>
    <row r="452" spans="1:7" s="125" customFormat="1">
      <c r="A452" s="141"/>
      <c r="B452" s="141"/>
      <c r="C452" s="127"/>
      <c r="D452" s="129"/>
      <c r="G452" s="139"/>
    </row>
    <row r="453" spans="1:7" s="125" customFormat="1">
      <c r="A453" s="136"/>
      <c r="B453" s="141"/>
      <c r="C453" s="127"/>
      <c r="D453" s="129"/>
      <c r="G453" s="139"/>
    </row>
    <row r="454" spans="1:7" s="125" customFormat="1">
      <c r="A454" s="136"/>
      <c r="B454" s="141"/>
      <c r="C454" s="127"/>
      <c r="D454" s="129"/>
      <c r="G454" s="139"/>
    </row>
    <row r="455" spans="1:7" s="125" customFormat="1">
      <c r="A455" s="136"/>
      <c r="B455" s="141"/>
      <c r="C455" s="127"/>
      <c r="D455" s="129"/>
      <c r="G455" s="139"/>
    </row>
    <row r="456" spans="1:7" s="125" customFormat="1">
      <c r="A456" s="136"/>
      <c r="B456" s="141"/>
      <c r="C456" s="127"/>
      <c r="D456" s="129"/>
      <c r="G456" s="139"/>
    </row>
    <row r="457" spans="1:7" s="125" customFormat="1">
      <c r="A457" s="136"/>
      <c r="B457" s="141"/>
      <c r="C457" s="127"/>
      <c r="D457" s="127"/>
      <c r="G457" s="139"/>
    </row>
    <row r="458" spans="1:7" s="125" customFormat="1">
      <c r="A458" s="136"/>
      <c r="B458" s="144"/>
      <c r="C458" s="145"/>
      <c r="D458" s="145"/>
      <c r="G458" s="139"/>
    </row>
    <row r="459" spans="1:7" s="125" customFormat="1">
      <c r="A459" s="137"/>
      <c r="B459" s="141"/>
      <c r="C459" s="127"/>
      <c r="D459" s="127"/>
      <c r="G459" s="139"/>
    </row>
    <row r="460" spans="1:7" s="125" customFormat="1">
      <c r="A460" s="138"/>
      <c r="B460" s="144"/>
      <c r="C460" s="127"/>
      <c r="D460" s="127"/>
      <c r="G460" s="139"/>
    </row>
    <row r="461" spans="1:7" s="125" customFormat="1">
      <c r="A461" s="136"/>
      <c r="B461" s="144"/>
      <c r="C461" s="127"/>
      <c r="D461" s="127"/>
      <c r="G461" s="139"/>
    </row>
    <row r="462" spans="1:7" s="127" customFormat="1">
      <c r="A462" s="136"/>
      <c r="B462" s="141"/>
      <c r="E462" s="125"/>
      <c r="F462" s="125"/>
      <c r="G462" s="139"/>
    </row>
    <row r="463" spans="1:7" s="127" customFormat="1">
      <c r="A463" s="138"/>
      <c r="B463" s="141"/>
      <c r="E463" s="125"/>
      <c r="F463" s="125"/>
      <c r="G463" s="139"/>
    </row>
    <row r="464" spans="1:7" s="127" customFormat="1">
      <c r="A464" s="136"/>
      <c r="B464" s="144"/>
      <c r="E464" s="125"/>
      <c r="F464" s="125"/>
      <c r="G464" s="139"/>
    </row>
    <row r="465" spans="1:7" s="127" customFormat="1">
      <c r="A465" s="136"/>
      <c r="B465" s="141"/>
      <c r="E465" s="125"/>
      <c r="F465" s="125"/>
      <c r="G465" s="139"/>
    </row>
    <row r="466" spans="1:7" s="127" customFormat="1">
      <c r="A466" s="136"/>
      <c r="B466" s="141"/>
      <c r="E466" s="125"/>
      <c r="F466" s="125"/>
      <c r="G466" s="139"/>
    </row>
    <row r="467" spans="1:7" s="127" customFormat="1">
      <c r="A467" s="136"/>
      <c r="B467" s="141"/>
      <c r="E467" s="125"/>
      <c r="F467" s="125"/>
      <c r="G467" s="139"/>
    </row>
    <row r="468" spans="1:7" s="127" customFormat="1">
      <c r="A468" s="138"/>
      <c r="B468" s="141"/>
      <c r="E468" s="125"/>
      <c r="F468" s="125"/>
      <c r="G468" s="139"/>
    </row>
    <row r="469" spans="1:7" s="127" customFormat="1">
      <c r="A469" s="144"/>
      <c r="B469" s="141"/>
      <c r="E469" s="125"/>
      <c r="F469" s="125"/>
      <c r="G469" s="139"/>
    </row>
    <row r="470" spans="1:7" s="127" customFormat="1">
      <c r="A470" s="144"/>
      <c r="B470" s="141"/>
      <c r="E470" s="125"/>
      <c r="F470" s="125"/>
      <c r="G470" s="139"/>
    </row>
    <row r="471" spans="1:7" s="127" customFormat="1">
      <c r="A471" s="144"/>
      <c r="B471" s="141"/>
      <c r="E471" s="125"/>
      <c r="F471" s="125"/>
      <c r="G471" s="139"/>
    </row>
    <row r="472" spans="1:7" s="127" customFormat="1">
      <c r="A472" s="136"/>
      <c r="B472" s="141"/>
      <c r="E472" s="125"/>
      <c r="F472" s="125"/>
      <c r="G472" s="139"/>
    </row>
    <row r="473" spans="1:7" s="127" customFormat="1">
      <c r="A473" s="136"/>
      <c r="B473" s="141"/>
      <c r="E473" s="125"/>
      <c r="F473" s="125"/>
      <c r="G473" s="139"/>
    </row>
    <row r="474" spans="1:7" s="127" customFormat="1">
      <c r="A474" s="136"/>
      <c r="B474" s="141"/>
      <c r="E474" s="125"/>
      <c r="F474" s="125"/>
      <c r="G474" s="139"/>
    </row>
    <row r="475" spans="1:7" s="127" customFormat="1">
      <c r="A475" s="138"/>
      <c r="B475" s="141"/>
      <c r="E475" s="125"/>
      <c r="F475" s="125"/>
      <c r="G475" s="139"/>
    </row>
    <row r="476" spans="1:7" s="127" customFormat="1">
      <c r="A476" s="144"/>
      <c r="B476" s="141"/>
      <c r="E476" s="125"/>
      <c r="F476" s="125"/>
      <c r="G476" s="139"/>
    </row>
    <row r="477" spans="1:7" s="127" customFormat="1">
      <c r="A477" s="144"/>
      <c r="B477" s="141"/>
      <c r="E477" s="125"/>
      <c r="F477" s="125"/>
      <c r="G477" s="139"/>
    </row>
    <row r="478" spans="1:7" s="127" customFormat="1">
      <c r="A478" s="137"/>
      <c r="B478" s="141"/>
      <c r="E478" s="125"/>
      <c r="F478" s="125"/>
      <c r="G478" s="139"/>
    </row>
    <row r="479" spans="1:7" s="127" customFormat="1">
      <c r="A479" s="136"/>
      <c r="B479" s="141"/>
      <c r="E479" s="125"/>
      <c r="F479" s="125"/>
      <c r="G479" s="139"/>
    </row>
    <row r="480" spans="1:7" s="127" customFormat="1">
      <c r="A480" s="136"/>
      <c r="B480" s="141"/>
      <c r="E480" s="125"/>
      <c r="F480" s="125"/>
      <c r="G480" s="139"/>
    </row>
    <row r="481" spans="1:7" s="127" customFormat="1">
      <c r="A481" s="136"/>
      <c r="B481" s="141"/>
      <c r="E481" s="125"/>
      <c r="F481" s="125"/>
      <c r="G481" s="139"/>
    </row>
    <row r="482" spans="1:7" s="127" customFormat="1">
      <c r="A482" s="136"/>
      <c r="B482" s="141"/>
      <c r="E482" s="125"/>
      <c r="F482" s="125"/>
      <c r="G482" s="139"/>
    </row>
    <row r="483" spans="1:7" s="127" customFormat="1">
      <c r="A483" s="136"/>
      <c r="B483" s="141"/>
      <c r="E483" s="125"/>
      <c r="F483" s="125"/>
      <c r="G483" s="139"/>
    </row>
    <row r="484" spans="1:7" s="127" customFormat="1">
      <c r="A484" s="136"/>
      <c r="B484" s="141"/>
      <c r="E484" s="125"/>
      <c r="F484" s="125"/>
      <c r="G484" s="139"/>
    </row>
    <row r="485" spans="1:7" s="127" customFormat="1">
      <c r="A485" s="136"/>
      <c r="B485" s="141"/>
      <c r="E485" s="125"/>
      <c r="F485" s="125"/>
      <c r="G485" s="139"/>
    </row>
    <row r="486" spans="1:7" s="127" customFormat="1">
      <c r="A486" s="136"/>
      <c r="B486" s="141"/>
      <c r="E486" s="125"/>
      <c r="F486" s="125"/>
      <c r="G486" s="139"/>
    </row>
    <row r="487" spans="1:7" s="127" customFormat="1">
      <c r="A487" s="136"/>
      <c r="B487" s="141"/>
      <c r="E487" s="125"/>
      <c r="F487" s="125"/>
      <c r="G487" s="139"/>
    </row>
    <row r="488" spans="1:7" s="127" customFormat="1">
      <c r="A488" s="136"/>
      <c r="B488" s="141"/>
      <c r="E488" s="125"/>
      <c r="F488" s="125"/>
      <c r="G488" s="139"/>
    </row>
    <row r="489" spans="1:7" s="127" customFormat="1">
      <c r="A489" s="136"/>
      <c r="B489" s="141"/>
      <c r="E489" s="125"/>
      <c r="F489" s="125"/>
      <c r="G489" s="139"/>
    </row>
    <row r="490" spans="1:7" s="127" customFormat="1">
      <c r="A490" s="136"/>
      <c r="B490" s="141"/>
      <c r="E490" s="125"/>
      <c r="F490" s="125"/>
      <c r="G490" s="139"/>
    </row>
    <row r="491" spans="1:7" s="127" customFormat="1">
      <c r="A491" s="136"/>
      <c r="B491" s="141"/>
      <c r="E491" s="125"/>
      <c r="F491" s="125"/>
      <c r="G491" s="139"/>
    </row>
    <row r="492" spans="1:7" s="127" customFormat="1">
      <c r="A492" s="136"/>
      <c r="B492" s="141"/>
      <c r="E492" s="125"/>
      <c r="F492" s="125"/>
      <c r="G492" s="139"/>
    </row>
    <row r="493" spans="1:7" s="127" customFormat="1">
      <c r="A493" s="136"/>
      <c r="B493" s="141"/>
      <c r="E493" s="125"/>
      <c r="F493" s="125"/>
      <c r="G493" s="139"/>
    </row>
    <row r="494" spans="1:7" s="127" customFormat="1">
      <c r="A494" s="136"/>
      <c r="B494" s="141"/>
      <c r="E494" s="125"/>
      <c r="F494" s="125"/>
      <c r="G494" s="139"/>
    </row>
    <row r="495" spans="1:7" s="127" customFormat="1">
      <c r="A495" s="136"/>
      <c r="B495" s="141"/>
      <c r="E495" s="125"/>
      <c r="F495" s="125"/>
      <c r="G495" s="139"/>
    </row>
    <row r="496" spans="1:7" s="127" customFormat="1">
      <c r="A496" s="136"/>
      <c r="B496" s="141"/>
      <c r="E496" s="125"/>
      <c r="F496" s="125"/>
      <c r="G496" s="139"/>
    </row>
    <row r="497" spans="1:7" s="127" customFormat="1">
      <c r="A497" s="136"/>
      <c r="B497" s="141"/>
      <c r="E497" s="125"/>
      <c r="F497" s="125"/>
      <c r="G497" s="139"/>
    </row>
    <row r="498" spans="1:7" s="127" customFormat="1">
      <c r="A498" s="136"/>
      <c r="B498" s="141"/>
      <c r="E498" s="125"/>
      <c r="F498" s="125"/>
      <c r="G498" s="139"/>
    </row>
    <row r="499" spans="1:7" s="127" customFormat="1">
      <c r="A499" s="136"/>
      <c r="B499" s="141"/>
      <c r="E499" s="125"/>
      <c r="F499" s="125"/>
      <c r="G499" s="139"/>
    </row>
    <row r="500" spans="1:7" s="127" customFormat="1">
      <c r="A500" s="136"/>
      <c r="B500" s="141"/>
      <c r="E500" s="125"/>
      <c r="F500" s="125"/>
      <c r="G500" s="139"/>
    </row>
    <row r="501" spans="1:7" s="127" customFormat="1">
      <c r="A501" s="136"/>
      <c r="B501" s="141"/>
      <c r="E501" s="125"/>
      <c r="F501" s="125"/>
      <c r="G501" s="139"/>
    </row>
    <row r="502" spans="1:7" s="127" customFormat="1">
      <c r="A502" s="136"/>
      <c r="B502" s="141"/>
      <c r="E502" s="125"/>
      <c r="F502" s="125"/>
      <c r="G502" s="139"/>
    </row>
    <row r="503" spans="1:7" s="127" customFormat="1">
      <c r="A503" s="136"/>
      <c r="B503" s="141"/>
      <c r="E503" s="125"/>
      <c r="F503" s="125"/>
      <c r="G503" s="139"/>
    </row>
    <row r="504" spans="1:7" s="127" customFormat="1">
      <c r="A504" s="136"/>
      <c r="B504" s="141"/>
      <c r="E504" s="125"/>
      <c r="F504" s="125"/>
      <c r="G504" s="139"/>
    </row>
    <row r="505" spans="1:7" s="127" customFormat="1">
      <c r="A505" s="136"/>
      <c r="B505" s="141"/>
      <c r="E505" s="125"/>
      <c r="F505" s="125"/>
      <c r="G505" s="139"/>
    </row>
    <row r="506" spans="1:7" s="127" customFormat="1">
      <c r="A506" s="136"/>
      <c r="B506" s="141"/>
      <c r="E506" s="125"/>
      <c r="F506" s="125"/>
      <c r="G506" s="139"/>
    </row>
    <row r="507" spans="1:7" s="127" customFormat="1">
      <c r="A507" s="136"/>
      <c r="B507" s="141"/>
      <c r="E507" s="125"/>
      <c r="F507" s="125"/>
      <c r="G507" s="139"/>
    </row>
    <row r="508" spans="1:7" s="127" customFormat="1">
      <c r="A508" s="136"/>
      <c r="B508" s="141"/>
      <c r="E508" s="125"/>
      <c r="F508" s="125"/>
      <c r="G508" s="139"/>
    </row>
    <row r="509" spans="1:7" s="127" customFormat="1">
      <c r="A509" s="136"/>
      <c r="B509" s="141"/>
      <c r="E509" s="125"/>
      <c r="F509" s="125"/>
      <c r="G509" s="139"/>
    </row>
    <row r="510" spans="1:7" s="127" customFormat="1">
      <c r="A510" s="136"/>
      <c r="B510" s="141"/>
      <c r="E510" s="125"/>
      <c r="F510" s="125"/>
      <c r="G510" s="139"/>
    </row>
    <row r="511" spans="1:7" s="127" customFormat="1">
      <c r="A511" s="136"/>
      <c r="B511" s="141"/>
      <c r="E511" s="125"/>
      <c r="F511" s="125"/>
      <c r="G511" s="139"/>
    </row>
    <row r="512" spans="1:7" s="127" customFormat="1">
      <c r="A512" s="136"/>
      <c r="B512" s="141"/>
      <c r="E512" s="125"/>
      <c r="F512" s="125"/>
      <c r="G512" s="139"/>
    </row>
    <row r="513" spans="1:7" s="127" customFormat="1">
      <c r="A513" s="136"/>
      <c r="B513" s="141"/>
      <c r="E513" s="125"/>
      <c r="F513" s="125"/>
      <c r="G513" s="139"/>
    </row>
    <row r="514" spans="1:7" s="127" customFormat="1">
      <c r="A514" s="136"/>
      <c r="B514" s="141"/>
      <c r="E514" s="125"/>
      <c r="F514" s="125"/>
      <c r="G514" s="139"/>
    </row>
    <row r="515" spans="1:7" s="127" customFormat="1">
      <c r="A515" s="136"/>
      <c r="B515" s="141"/>
      <c r="E515" s="125"/>
      <c r="F515" s="125"/>
      <c r="G515" s="139"/>
    </row>
    <row r="516" spans="1:7" s="127" customFormat="1">
      <c r="A516" s="136"/>
      <c r="B516" s="141"/>
      <c r="E516" s="125"/>
      <c r="F516" s="125"/>
      <c r="G516" s="139"/>
    </row>
    <row r="517" spans="1:7" s="127" customFormat="1">
      <c r="A517" s="136"/>
      <c r="B517" s="141"/>
      <c r="E517" s="125"/>
      <c r="F517" s="125"/>
      <c r="G517" s="139"/>
    </row>
    <row r="518" spans="1:7" s="127" customFormat="1">
      <c r="A518" s="136"/>
      <c r="B518" s="141"/>
      <c r="E518" s="125"/>
      <c r="F518" s="125"/>
      <c r="G518" s="139"/>
    </row>
    <row r="519" spans="1:7" s="127" customFormat="1">
      <c r="A519" s="136"/>
      <c r="B519" s="141"/>
      <c r="E519" s="125"/>
      <c r="F519" s="125"/>
      <c r="G519" s="139"/>
    </row>
    <row r="520" spans="1:7" s="127" customFormat="1">
      <c r="A520" s="136"/>
      <c r="B520" s="141"/>
      <c r="E520" s="125"/>
      <c r="F520" s="125"/>
      <c r="G520" s="139"/>
    </row>
    <row r="521" spans="1:7" s="127" customFormat="1">
      <c r="A521" s="136"/>
      <c r="B521" s="141"/>
      <c r="E521" s="125"/>
      <c r="F521" s="125"/>
      <c r="G521" s="139"/>
    </row>
    <row r="522" spans="1:7" s="127" customFormat="1">
      <c r="A522" s="136"/>
      <c r="B522" s="141"/>
      <c r="E522" s="125"/>
      <c r="F522" s="125"/>
      <c r="G522" s="139"/>
    </row>
    <row r="523" spans="1:7" s="127" customFormat="1">
      <c r="A523" s="136"/>
      <c r="B523" s="141"/>
      <c r="E523" s="125"/>
      <c r="F523" s="125"/>
      <c r="G523" s="139"/>
    </row>
    <row r="524" spans="1:7" s="127" customFormat="1">
      <c r="A524" s="136"/>
      <c r="B524" s="141"/>
      <c r="E524" s="125"/>
      <c r="F524" s="125"/>
      <c r="G524" s="139"/>
    </row>
    <row r="525" spans="1:7" s="127" customFormat="1">
      <c r="A525" s="136"/>
      <c r="B525" s="141"/>
      <c r="E525" s="125"/>
      <c r="F525" s="125"/>
      <c r="G525" s="139"/>
    </row>
    <row r="526" spans="1:7" s="125" customFormat="1">
      <c r="A526" s="141"/>
      <c r="B526" s="141"/>
      <c r="C526" s="127"/>
      <c r="D526" s="129"/>
      <c r="G526" s="139"/>
    </row>
    <row r="527" spans="1:7" s="125" customFormat="1">
      <c r="A527" s="141"/>
      <c r="B527" s="141"/>
      <c r="C527" s="127"/>
      <c r="D527" s="129"/>
      <c r="G527" s="139"/>
    </row>
    <row r="528" spans="1:7" s="125" customFormat="1">
      <c r="A528" s="136"/>
      <c r="B528" s="141"/>
      <c r="C528" s="127"/>
      <c r="D528" s="129"/>
      <c r="G528" s="139"/>
    </row>
    <row r="529" spans="1:7" s="125" customFormat="1">
      <c r="A529" s="136"/>
      <c r="B529" s="141"/>
      <c r="C529" s="127"/>
      <c r="D529" s="129"/>
      <c r="G529" s="139"/>
    </row>
    <row r="530" spans="1:7" s="125" customFormat="1">
      <c r="A530" s="136"/>
      <c r="B530" s="141"/>
      <c r="C530" s="127"/>
      <c r="D530" s="129"/>
      <c r="G530" s="139"/>
    </row>
    <row r="531" spans="1:7" s="125" customFormat="1">
      <c r="A531" s="136"/>
      <c r="B531" s="141"/>
      <c r="C531" s="127"/>
      <c r="D531" s="129"/>
      <c r="G531" s="139"/>
    </row>
    <row r="532" spans="1:7" s="125" customFormat="1">
      <c r="A532" s="136"/>
      <c r="B532" s="141"/>
      <c r="C532" s="127"/>
      <c r="D532" s="127"/>
      <c r="G532" s="139"/>
    </row>
    <row r="533" spans="1:7" s="125" customFormat="1">
      <c r="A533" s="136"/>
      <c r="B533" s="144"/>
      <c r="C533" s="145"/>
      <c r="D533" s="145"/>
      <c r="G533" s="139"/>
    </row>
    <row r="534" spans="1:7" s="125" customFormat="1">
      <c r="A534" s="137"/>
      <c r="B534" s="141"/>
      <c r="C534" s="127"/>
      <c r="D534" s="127"/>
      <c r="G534" s="139"/>
    </row>
    <row r="535" spans="1:7" s="125" customFormat="1">
      <c r="A535" s="138"/>
      <c r="B535" s="144"/>
      <c r="C535" s="127"/>
      <c r="D535" s="127"/>
      <c r="G535" s="139"/>
    </row>
    <row r="536" spans="1:7" s="125" customFormat="1">
      <c r="A536" s="136"/>
      <c r="B536" s="144"/>
      <c r="C536" s="127"/>
      <c r="D536" s="127"/>
      <c r="G536" s="139"/>
    </row>
    <row r="537" spans="1:7" s="125" customFormat="1">
      <c r="A537" s="136"/>
      <c r="B537" s="141"/>
      <c r="C537" s="127"/>
      <c r="D537" s="127"/>
      <c r="G537" s="139"/>
    </row>
    <row r="538" spans="1:7" s="125" customFormat="1">
      <c r="A538" s="138"/>
      <c r="B538" s="141"/>
      <c r="C538" s="127"/>
      <c r="D538" s="127"/>
      <c r="G538" s="139"/>
    </row>
    <row r="539" spans="1:7" s="125" customFormat="1">
      <c r="A539" s="136"/>
      <c r="B539" s="144"/>
      <c r="C539" s="127"/>
      <c r="D539" s="127"/>
      <c r="G539" s="139"/>
    </row>
    <row r="540" spans="1:7" s="125" customFormat="1">
      <c r="A540" s="136"/>
      <c r="B540" s="141"/>
      <c r="C540" s="127"/>
      <c r="D540" s="127"/>
      <c r="G540" s="139"/>
    </row>
    <row r="541" spans="1:7" s="125" customFormat="1">
      <c r="A541" s="136"/>
      <c r="B541" s="141"/>
      <c r="C541" s="127"/>
      <c r="D541" s="127"/>
      <c r="G541" s="139"/>
    </row>
    <row r="542" spans="1:7" s="127" customFormat="1">
      <c r="A542" s="136"/>
      <c r="B542" s="141"/>
      <c r="E542" s="125"/>
      <c r="F542" s="125"/>
      <c r="G542" s="139"/>
    </row>
    <row r="543" spans="1:7" s="127" customFormat="1">
      <c r="A543" s="138"/>
      <c r="B543" s="141"/>
      <c r="E543" s="125"/>
      <c r="F543" s="125"/>
      <c r="G543" s="139"/>
    </row>
    <row r="544" spans="1:7" s="127" customFormat="1">
      <c r="A544" s="144"/>
      <c r="B544" s="141"/>
      <c r="E544" s="125"/>
      <c r="F544" s="125"/>
      <c r="G544" s="139"/>
    </row>
    <row r="545" spans="1:7" s="127" customFormat="1">
      <c r="A545" s="144"/>
      <c r="B545" s="141"/>
      <c r="E545" s="125"/>
      <c r="F545" s="125"/>
      <c r="G545" s="139"/>
    </row>
    <row r="546" spans="1:7" s="127" customFormat="1">
      <c r="A546" s="144"/>
      <c r="B546" s="141"/>
      <c r="E546" s="125"/>
      <c r="F546" s="125"/>
      <c r="G546" s="139"/>
    </row>
    <row r="547" spans="1:7" s="127" customFormat="1">
      <c r="A547" s="136"/>
      <c r="B547" s="141"/>
      <c r="E547" s="125"/>
      <c r="F547" s="125"/>
      <c r="G547" s="139"/>
    </row>
    <row r="548" spans="1:7" s="127" customFormat="1">
      <c r="A548" s="136"/>
      <c r="B548" s="141"/>
      <c r="E548" s="125"/>
      <c r="F548" s="125"/>
      <c r="G548" s="139"/>
    </row>
    <row r="549" spans="1:7" s="127" customFormat="1">
      <c r="A549" s="136"/>
      <c r="B549" s="141"/>
      <c r="E549" s="125"/>
      <c r="F549" s="125"/>
      <c r="G549" s="139"/>
    </row>
    <row r="550" spans="1:7" s="127" customFormat="1">
      <c r="A550" s="138"/>
      <c r="B550" s="141"/>
      <c r="E550" s="125"/>
      <c r="F550" s="125"/>
      <c r="G550" s="139"/>
    </row>
    <row r="551" spans="1:7" s="127" customFormat="1">
      <c r="A551" s="144"/>
      <c r="B551" s="141"/>
      <c r="E551" s="125"/>
      <c r="F551" s="125"/>
      <c r="G551" s="139"/>
    </row>
    <row r="552" spans="1:7" s="127" customFormat="1">
      <c r="A552" s="144"/>
      <c r="B552" s="141"/>
      <c r="E552" s="125"/>
      <c r="F552" s="125"/>
      <c r="G552" s="139"/>
    </row>
    <row r="553" spans="1:7" s="127" customFormat="1">
      <c r="A553" s="137"/>
      <c r="B553" s="141"/>
      <c r="E553" s="125"/>
      <c r="F553" s="125"/>
      <c r="G553" s="139"/>
    </row>
    <row r="554" spans="1:7" s="127" customFormat="1">
      <c r="A554" s="136"/>
      <c r="B554" s="141"/>
      <c r="E554" s="125"/>
      <c r="F554" s="125"/>
      <c r="G554" s="139"/>
    </row>
    <row r="555" spans="1:7" s="127" customFormat="1">
      <c r="A555" s="136"/>
      <c r="B555" s="141"/>
      <c r="E555" s="125"/>
      <c r="F555" s="125"/>
      <c r="G555" s="139"/>
    </row>
    <row r="556" spans="1:7" s="127" customFormat="1">
      <c r="A556" s="136"/>
      <c r="B556" s="141"/>
      <c r="E556" s="125"/>
      <c r="F556" s="125"/>
      <c r="G556" s="139"/>
    </row>
    <row r="557" spans="1:7" s="127" customFormat="1">
      <c r="A557" s="136"/>
      <c r="B557" s="141"/>
      <c r="E557" s="125"/>
      <c r="F557" s="125"/>
      <c r="G557" s="139"/>
    </row>
    <row r="558" spans="1:7" s="127" customFormat="1">
      <c r="A558" s="136"/>
      <c r="B558" s="141"/>
      <c r="E558" s="125"/>
      <c r="F558" s="125"/>
      <c r="G558" s="139"/>
    </row>
    <row r="559" spans="1:7" s="127" customFormat="1">
      <c r="A559" s="136"/>
      <c r="B559" s="141"/>
      <c r="E559" s="125"/>
      <c r="F559" s="125"/>
      <c r="G559" s="139"/>
    </row>
    <row r="560" spans="1:7" s="127" customFormat="1">
      <c r="A560" s="136"/>
      <c r="B560" s="141"/>
      <c r="E560" s="125"/>
      <c r="F560" s="125"/>
      <c r="G560" s="139"/>
    </row>
    <row r="561" spans="1:7" s="127" customFormat="1">
      <c r="A561" s="136"/>
      <c r="B561" s="141"/>
      <c r="E561" s="125"/>
      <c r="F561" s="125"/>
      <c r="G561" s="139"/>
    </row>
    <row r="562" spans="1:7" s="127" customFormat="1">
      <c r="A562" s="136"/>
      <c r="B562" s="141"/>
      <c r="E562" s="125"/>
      <c r="F562" s="125"/>
      <c r="G562" s="139"/>
    </row>
    <row r="563" spans="1:7" s="127" customFormat="1">
      <c r="A563" s="136"/>
      <c r="B563" s="141"/>
      <c r="E563" s="125"/>
      <c r="F563" s="125"/>
      <c r="G563" s="139"/>
    </row>
    <row r="564" spans="1:7" s="127" customFormat="1">
      <c r="A564" s="136"/>
      <c r="B564" s="141"/>
      <c r="E564" s="125"/>
      <c r="F564" s="125"/>
      <c r="G564" s="139"/>
    </row>
    <row r="565" spans="1:7" s="127" customFormat="1">
      <c r="A565" s="136"/>
      <c r="B565" s="141"/>
      <c r="E565" s="125"/>
      <c r="F565" s="125"/>
      <c r="G565" s="139"/>
    </row>
    <row r="566" spans="1:7" s="127" customFormat="1">
      <c r="A566" s="136"/>
      <c r="B566" s="141"/>
      <c r="E566" s="125"/>
      <c r="F566" s="125"/>
      <c r="G566" s="139"/>
    </row>
    <row r="567" spans="1:7" s="127" customFormat="1">
      <c r="A567" s="136"/>
      <c r="B567" s="141"/>
      <c r="E567" s="125"/>
      <c r="F567" s="125"/>
      <c r="G567" s="139"/>
    </row>
    <row r="568" spans="1:7" s="127" customFormat="1">
      <c r="A568" s="136"/>
      <c r="B568" s="141"/>
      <c r="E568" s="125"/>
      <c r="F568" s="125"/>
      <c r="G568" s="139"/>
    </row>
    <row r="569" spans="1:7" s="127" customFormat="1">
      <c r="A569" s="136"/>
      <c r="B569" s="141"/>
      <c r="E569" s="125"/>
      <c r="F569" s="125"/>
      <c r="G569" s="139"/>
    </row>
    <row r="570" spans="1:7" s="127" customFormat="1">
      <c r="A570" s="136"/>
      <c r="B570" s="141"/>
      <c r="E570" s="125"/>
      <c r="F570" s="125"/>
      <c r="G570" s="139"/>
    </row>
    <row r="571" spans="1:7" s="127" customFormat="1">
      <c r="A571" s="136"/>
      <c r="B571" s="141"/>
      <c r="E571" s="125"/>
      <c r="F571" s="125"/>
      <c r="G571" s="139"/>
    </row>
    <row r="572" spans="1:7" s="127" customFormat="1">
      <c r="A572" s="136"/>
      <c r="B572" s="141"/>
      <c r="E572" s="125"/>
      <c r="F572" s="125"/>
      <c r="G572" s="139"/>
    </row>
    <row r="573" spans="1:7" s="127" customFormat="1">
      <c r="A573" s="136"/>
      <c r="B573" s="141"/>
      <c r="E573" s="125"/>
      <c r="F573" s="125"/>
      <c r="G573" s="139"/>
    </row>
    <row r="574" spans="1:7" s="127" customFormat="1">
      <c r="A574" s="136"/>
      <c r="B574" s="141"/>
      <c r="E574" s="125"/>
      <c r="F574" s="125"/>
      <c r="G574" s="139"/>
    </row>
    <row r="575" spans="1:7" s="127" customFormat="1">
      <c r="A575" s="136"/>
      <c r="B575" s="141"/>
      <c r="E575" s="125"/>
      <c r="F575" s="125"/>
      <c r="G575" s="139"/>
    </row>
    <row r="576" spans="1:7" s="127" customFormat="1">
      <c r="A576" s="136"/>
      <c r="B576" s="141"/>
      <c r="E576" s="125"/>
      <c r="F576" s="125"/>
      <c r="G576" s="139"/>
    </row>
    <row r="577" spans="1:7" s="127" customFormat="1">
      <c r="A577" s="136"/>
      <c r="B577" s="141"/>
      <c r="E577" s="125"/>
      <c r="F577" s="125"/>
      <c r="G577" s="139"/>
    </row>
    <row r="578" spans="1:7" s="127" customFormat="1">
      <c r="A578" s="136"/>
      <c r="B578" s="141"/>
      <c r="E578" s="125"/>
      <c r="F578" s="125"/>
      <c r="G578" s="139"/>
    </row>
    <row r="579" spans="1:7" s="127" customFormat="1">
      <c r="A579" s="136"/>
      <c r="B579" s="141"/>
      <c r="E579" s="125"/>
      <c r="F579" s="125"/>
      <c r="G579" s="139"/>
    </row>
    <row r="580" spans="1:7" s="127" customFormat="1">
      <c r="A580" s="136"/>
      <c r="B580" s="141"/>
      <c r="E580" s="125"/>
      <c r="F580" s="125"/>
      <c r="G580" s="139"/>
    </row>
    <row r="581" spans="1:7" s="127" customFormat="1">
      <c r="A581" s="136"/>
      <c r="B581" s="141"/>
      <c r="E581" s="125"/>
      <c r="F581" s="125"/>
      <c r="G581" s="139"/>
    </row>
    <row r="582" spans="1:7" s="127" customFormat="1">
      <c r="A582" s="136"/>
      <c r="B582" s="141"/>
      <c r="E582" s="125"/>
      <c r="F582" s="125"/>
      <c r="G582" s="139"/>
    </row>
    <row r="583" spans="1:7" s="127" customFormat="1">
      <c r="A583" s="136"/>
      <c r="B583" s="141"/>
      <c r="E583" s="125"/>
      <c r="F583" s="125"/>
      <c r="G583" s="139"/>
    </row>
    <row r="584" spans="1:7" s="127" customFormat="1">
      <c r="A584" s="136"/>
      <c r="B584" s="141"/>
      <c r="E584" s="125"/>
      <c r="F584" s="125"/>
      <c r="G584" s="139"/>
    </row>
    <row r="585" spans="1:7" s="127" customFormat="1">
      <c r="A585" s="136"/>
      <c r="B585" s="141"/>
      <c r="E585" s="125"/>
      <c r="F585" s="125"/>
      <c r="G585" s="139"/>
    </row>
    <row r="586" spans="1:7" s="127" customFormat="1">
      <c r="A586" s="136"/>
      <c r="B586" s="141"/>
      <c r="E586" s="125"/>
      <c r="F586" s="125"/>
      <c r="G586" s="139"/>
    </row>
    <row r="587" spans="1:7" s="127" customFormat="1">
      <c r="A587" s="136"/>
      <c r="B587" s="141"/>
      <c r="E587" s="125"/>
      <c r="F587" s="125"/>
      <c r="G587" s="139"/>
    </row>
    <row r="588" spans="1:7" s="127" customFormat="1">
      <c r="A588" s="136"/>
      <c r="B588" s="141"/>
      <c r="E588" s="125"/>
      <c r="F588" s="125"/>
      <c r="G588" s="139"/>
    </row>
    <row r="589" spans="1:7" s="127" customFormat="1">
      <c r="A589" s="136"/>
      <c r="B589" s="141"/>
      <c r="E589" s="125"/>
      <c r="F589" s="125"/>
      <c r="G589" s="139"/>
    </row>
    <row r="590" spans="1:7" s="125" customFormat="1">
      <c r="A590" s="136"/>
      <c r="B590" s="141"/>
      <c r="C590" s="127"/>
      <c r="D590" s="127"/>
      <c r="G590" s="139"/>
    </row>
    <row r="591" spans="1:7" s="125" customFormat="1">
      <c r="A591" s="136"/>
      <c r="B591" s="141"/>
      <c r="C591" s="127"/>
      <c r="D591" s="127"/>
      <c r="G591" s="139"/>
    </row>
    <row r="592" spans="1:7" s="125" customFormat="1">
      <c r="A592" s="136"/>
      <c r="B592" s="141"/>
      <c r="C592" s="127"/>
      <c r="D592" s="127"/>
      <c r="G592" s="139"/>
    </row>
    <row r="593" spans="1:7" s="125" customFormat="1">
      <c r="A593" s="136"/>
      <c r="B593" s="141"/>
      <c r="C593" s="127"/>
      <c r="D593" s="127"/>
      <c r="G593" s="139"/>
    </row>
    <row r="594" spans="1:7" s="125" customFormat="1">
      <c r="A594" s="136"/>
      <c r="B594" s="141"/>
      <c r="C594" s="127"/>
      <c r="D594" s="127"/>
      <c r="G594" s="139"/>
    </row>
    <row r="595" spans="1:7" s="125" customFormat="1">
      <c r="A595" s="136"/>
      <c r="B595" s="141"/>
      <c r="C595" s="127"/>
      <c r="D595" s="127"/>
      <c r="G595" s="139"/>
    </row>
    <row r="596" spans="1:7" s="125" customFormat="1">
      <c r="A596" s="136"/>
      <c r="B596" s="141"/>
      <c r="C596" s="127"/>
      <c r="D596" s="127"/>
      <c r="G596" s="139"/>
    </row>
    <row r="597" spans="1:7" s="125" customFormat="1">
      <c r="A597" s="136"/>
      <c r="B597" s="141"/>
      <c r="C597" s="127"/>
      <c r="D597" s="127"/>
      <c r="G597" s="139"/>
    </row>
    <row r="598" spans="1:7" s="125" customFormat="1">
      <c r="A598" s="136"/>
      <c r="B598" s="141"/>
      <c r="C598" s="127"/>
      <c r="D598" s="127"/>
      <c r="G598" s="139"/>
    </row>
    <row r="599" spans="1:7" s="125" customFormat="1">
      <c r="A599" s="136"/>
      <c r="B599" s="141"/>
      <c r="C599" s="127"/>
      <c r="D599" s="127"/>
      <c r="G599" s="139"/>
    </row>
    <row r="600" spans="1:7" s="125" customFormat="1">
      <c r="A600" s="136"/>
      <c r="B600" s="141"/>
      <c r="C600" s="127"/>
      <c r="D600" s="127"/>
      <c r="G600" s="139"/>
    </row>
    <row r="601" spans="1:7" s="125" customFormat="1">
      <c r="A601" s="141"/>
      <c r="B601" s="141"/>
      <c r="C601" s="127"/>
      <c r="D601" s="129"/>
      <c r="G601" s="139"/>
    </row>
    <row r="602" spans="1:7" s="125" customFormat="1">
      <c r="A602" s="141"/>
      <c r="B602" s="141"/>
      <c r="C602" s="127"/>
      <c r="D602" s="129"/>
      <c r="G602" s="139"/>
    </row>
    <row r="603" spans="1:7" s="125" customFormat="1">
      <c r="A603" s="136"/>
      <c r="B603" s="141"/>
      <c r="C603" s="127"/>
      <c r="D603" s="129"/>
      <c r="G603" s="139"/>
    </row>
    <row r="604" spans="1:7" s="125" customFormat="1">
      <c r="A604" s="136"/>
      <c r="B604" s="141"/>
      <c r="C604" s="127"/>
      <c r="D604" s="129"/>
      <c r="G604" s="139"/>
    </row>
    <row r="605" spans="1:7" s="125" customFormat="1">
      <c r="A605" s="136"/>
      <c r="B605" s="141"/>
      <c r="C605" s="127"/>
      <c r="D605" s="129"/>
      <c r="G605" s="139"/>
    </row>
    <row r="606" spans="1:7" s="125" customFormat="1">
      <c r="A606" s="136"/>
      <c r="B606" s="141"/>
      <c r="C606" s="127"/>
      <c r="D606" s="129"/>
      <c r="G606" s="139"/>
    </row>
    <row r="607" spans="1:7" s="125" customFormat="1">
      <c r="A607" s="136"/>
      <c r="B607" s="141"/>
      <c r="C607" s="127"/>
      <c r="D607" s="127"/>
      <c r="G607" s="139"/>
    </row>
    <row r="608" spans="1:7" s="125" customFormat="1">
      <c r="A608" s="136"/>
      <c r="B608" s="144"/>
      <c r="C608" s="145"/>
      <c r="D608" s="145"/>
      <c r="G608" s="139"/>
    </row>
    <row r="609" spans="1:7" s="125" customFormat="1">
      <c r="A609" s="137"/>
      <c r="B609" s="141"/>
      <c r="C609" s="127"/>
      <c r="D609" s="127"/>
      <c r="G609" s="139"/>
    </row>
    <row r="610" spans="1:7" s="125" customFormat="1">
      <c r="A610" s="138"/>
      <c r="B610" s="144"/>
      <c r="C610" s="127"/>
      <c r="D610" s="127"/>
      <c r="G610" s="139"/>
    </row>
    <row r="611" spans="1:7" s="125" customFormat="1">
      <c r="A611" s="136"/>
      <c r="B611" s="144"/>
      <c r="C611" s="127"/>
      <c r="D611" s="127"/>
      <c r="G611" s="139"/>
    </row>
    <row r="612" spans="1:7" s="125" customFormat="1">
      <c r="A612" s="136"/>
      <c r="B612" s="141"/>
      <c r="C612" s="127"/>
      <c r="D612" s="127"/>
      <c r="G612" s="139"/>
    </row>
    <row r="613" spans="1:7" s="125" customFormat="1">
      <c r="A613" s="138"/>
      <c r="B613" s="141"/>
      <c r="C613" s="127"/>
      <c r="D613" s="127"/>
      <c r="G613" s="139"/>
    </row>
    <row r="614" spans="1:7" s="125" customFormat="1">
      <c r="A614" s="136"/>
      <c r="B614" s="144"/>
      <c r="C614" s="127"/>
      <c r="D614" s="127"/>
      <c r="G614" s="139"/>
    </row>
    <row r="615" spans="1:7" s="125" customFormat="1">
      <c r="A615" s="136"/>
      <c r="B615" s="141"/>
      <c r="C615" s="127"/>
      <c r="D615" s="127"/>
      <c r="G615" s="139"/>
    </row>
    <row r="616" spans="1:7" s="125" customFormat="1">
      <c r="A616" s="136"/>
      <c r="B616" s="141"/>
      <c r="C616" s="127"/>
      <c r="D616" s="127"/>
      <c r="G616" s="139"/>
    </row>
    <row r="617" spans="1:7" s="125" customFormat="1">
      <c r="A617" s="136"/>
      <c r="B617" s="141"/>
      <c r="C617" s="127"/>
      <c r="D617" s="127"/>
      <c r="G617" s="139"/>
    </row>
    <row r="618" spans="1:7" s="125" customFormat="1">
      <c r="A618" s="138"/>
      <c r="B618" s="141"/>
      <c r="C618" s="127"/>
      <c r="D618" s="127"/>
      <c r="G618" s="139"/>
    </row>
    <row r="619" spans="1:7" s="125" customFormat="1">
      <c r="A619" s="144"/>
      <c r="B619" s="141"/>
      <c r="C619" s="127"/>
      <c r="D619" s="127"/>
      <c r="G619" s="139"/>
    </row>
    <row r="620" spans="1:7" s="125" customFormat="1">
      <c r="A620" s="144"/>
      <c r="B620" s="141"/>
      <c r="C620" s="127"/>
      <c r="D620" s="127"/>
      <c r="G620" s="139"/>
    </row>
    <row r="621" spans="1:7" s="125" customFormat="1">
      <c r="A621" s="144"/>
      <c r="B621" s="141"/>
      <c r="C621" s="127"/>
      <c r="D621" s="127"/>
      <c r="G621" s="139"/>
    </row>
    <row r="622" spans="1:7" s="127" customFormat="1">
      <c r="A622" s="136"/>
      <c r="B622" s="141"/>
      <c r="E622" s="125"/>
      <c r="F622" s="125"/>
      <c r="G622" s="139"/>
    </row>
    <row r="623" spans="1:7" s="127" customFormat="1">
      <c r="A623" s="136"/>
      <c r="B623" s="141"/>
      <c r="E623" s="125"/>
      <c r="F623" s="125"/>
      <c r="G623" s="139"/>
    </row>
    <row r="624" spans="1:7" s="127" customFormat="1">
      <c r="A624" s="136"/>
      <c r="B624" s="141"/>
      <c r="E624" s="125"/>
      <c r="F624" s="125"/>
      <c r="G624" s="139"/>
    </row>
    <row r="625" spans="1:7" s="127" customFormat="1">
      <c r="A625" s="138"/>
      <c r="B625" s="141"/>
      <c r="E625" s="125"/>
      <c r="F625" s="125"/>
      <c r="G625" s="139"/>
    </row>
    <row r="626" spans="1:7" s="127" customFormat="1">
      <c r="A626" s="144"/>
      <c r="B626" s="141"/>
      <c r="E626" s="125"/>
      <c r="F626" s="125"/>
      <c r="G626" s="139"/>
    </row>
    <row r="627" spans="1:7" s="127" customFormat="1">
      <c r="A627" s="144"/>
      <c r="B627" s="141"/>
      <c r="E627" s="125"/>
      <c r="F627" s="125"/>
      <c r="G627" s="139"/>
    </row>
    <row r="628" spans="1:7" s="127" customFormat="1">
      <c r="A628" s="137"/>
      <c r="B628" s="141"/>
      <c r="E628" s="125"/>
      <c r="F628" s="125"/>
      <c r="G628" s="139"/>
    </row>
    <row r="629" spans="1:7" s="127" customFormat="1">
      <c r="A629" s="136"/>
      <c r="B629" s="141"/>
      <c r="E629" s="125"/>
      <c r="F629" s="125"/>
      <c r="G629" s="139"/>
    </row>
    <row r="630" spans="1:7" s="127" customFormat="1">
      <c r="A630" s="136"/>
      <c r="B630" s="141"/>
      <c r="E630" s="125"/>
      <c r="F630" s="125"/>
      <c r="G630" s="139"/>
    </row>
    <row r="631" spans="1:7" s="127" customFormat="1">
      <c r="A631" s="136"/>
      <c r="B631" s="141"/>
      <c r="E631" s="125"/>
      <c r="F631" s="125"/>
      <c r="G631" s="139"/>
    </row>
    <row r="632" spans="1:7" s="127" customFormat="1">
      <c r="A632" s="136"/>
      <c r="B632" s="141"/>
      <c r="E632" s="125"/>
      <c r="F632" s="125"/>
      <c r="G632" s="139"/>
    </row>
    <row r="633" spans="1:7" s="127" customFormat="1">
      <c r="A633" s="136"/>
      <c r="B633" s="141"/>
      <c r="E633" s="125"/>
      <c r="F633" s="125"/>
      <c r="G633" s="139"/>
    </row>
    <row r="634" spans="1:7" s="127" customFormat="1">
      <c r="A634" s="136"/>
      <c r="B634" s="141"/>
      <c r="E634" s="125"/>
      <c r="F634" s="125"/>
      <c r="G634" s="139"/>
    </row>
    <row r="635" spans="1:7" s="127" customFormat="1">
      <c r="A635" s="136"/>
      <c r="B635" s="141"/>
      <c r="E635" s="125"/>
      <c r="F635" s="125"/>
      <c r="G635" s="139"/>
    </row>
    <row r="636" spans="1:7" s="127" customFormat="1">
      <c r="A636" s="136"/>
      <c r="B636" s="141"/>
      <c r="E636" s="125"/>
      <c r="F636" s="125"/>
      <c r="G636" s="139"/>
    </row>
    <row r="637" spans="1:7" s="127" customFormat="1">
      <c r="A637" s="136"/>
      <c r="B637" s="141"/>
      <c r="E637" s="125"/>
      <c r="F637" s="125"/>
      <c r="G637" s="139"/>
    </row>
    <row r="638" spans="1:7" s="127" customFormat="1">
      <c r="A638" s="136"/>
      <c r="B638" s="141"/>
      <c r="E638" s="125"/>
      <c r="F638" s="125"/>
      <c r="G638" s="139"/>
    </row>
    <row r="639" spans="1:7" s="127" customFormat="1">
      <c r="A639" s="136"/>
      <c r="B639" s="141"/>
      <c r="E639" s="125"/>
      <c r="F639" s="125"/>
      <c r="G639" s="139"/>
    </row>
    <row r="640" spans="1:7" s="127" customFormat="1">
      <c r="A640" s="136"/>
      <c r="B640" s="141"/>
      <c r="E640" s="125"/>
      <c r="F640" s="125"/>
      <c r="G640" s="139"/>
    </row>
    <row r="641" spans="1:7" s="127" customFormat="1">
      <c r="A641" s="136"/>
      <c r="B641" s="141"/>
      <c r="E641" s="125"/>
      <c r="F641" s="125"/>
      <c r="G641" s="139"/>
    </row>
    <row r="642" spans="1:7" s="127" customFormat="1">
      <c r="A642" s="136"/>
      <c r="B642" s="141"/>
      <c r="E642" s="125"/>
      <c r="F642" s="125"/>
      <c r="G642" s="139"/>
    </row>
    <row r="643" spans="1:7" s="127" customFormat="1">
      <c r="A643" s="136"/>
      <c r="B643" s="141"/>
      <c r="E643" s="125"/>
      <c r="F643" s="125"/>
      <c r="G643" s="139"/>
    </row>
    <row r="644" spans="1:7" s="127" customFormat="1">
      <c r="A644" s="136"/>
      <c r="B644" s="141"/>
      <c r="E644" s="125"/>
      <c r="F644" s="125"/>
      <c r="G644" s="139"/>
    </row>
    <row r="645" spans="1:7" s="127" customFormat="1">
      <c r="A645" s="136"/>
      <c r="B645" s="141"/>
      <c r="E645" s="125"/>
      <c r="F645" s="125"/>
      <c r="G645" s="139"/>
    </row>
    <row r="646" spans="1:7" s="127" customFormat="1">
      <c r="A646" s="136"/>
      <c r="B646" s="141"/>
      <c r="E646" s="125"/>
      <c r="F646" s="125"/>
      <c r="G646" s="139"/>
    </row>
    <row r="647" spans="1:7" s="127" customFormat="1">
      <c r="A647" s="136"/>
      <c r="B647" s="141"/>
      <c r="E647" s="125"/>
      <c r="F647" s="125"/>
      <c r="G647" s="139"/>
    </row>
    <row r="648" spans="1:7" s="127" customFormat="1">
      <c r="A648" s="136"/>
      <c r="B648" s="141"/>
      <c r="E648" s="125"/>
      <c r="F648" s="125"/>
      <c r="G648" s="139"/>
    </row>
    <row r="649" spans="1:7" s="127" customFormat="1">
      <c r="A649" s="136"/>
      <c r="B649" s="141"/>
      <c r="E649" s="125"/>
      <c r="F649" s="125"/>
      <c r="G649" s="139"/>
    </row>
    <row r="650" spans="1:7" s="127" customFormat="1">
      <c r="A650" s="136"/>
      <c r="B650" s="141"/>
      <c r="E650" s="125"/>
      <c r="F650" s="125"/>
      <c r="G650" s="139"/>
    </row>
    <row r="651" spans="1:7" s="127" customFormat="1">
      <c r="A651" s="136"/>
      <c r="B651" s="141"/>
      <c r="E651" s="125"/>
      <c r="F651" s="125"/>
      <c r="G651" s="139"/>
    </row>
    <row r="652" spans="1:7" s="127" customFormat="1">
      <c r="A652" s="136"/>
      <c r="B652" s="141"/>
      <c r="E652" s="125"/>
      <c r="F652" s="125"/>
      <c r="G652" s="139"/>
    </row>
    <row r="653" spans="1:7" s="127" customFormat="1">
      <c r="A653" s="136"/>
      <c r="B653" s="141"/>
      <c r="E653" s="125"/>
      <c r="F653" s="125"/>
      <c r="G653" s="139"/>
    </row>
    <row r="654" spans="1:7" s="127" customFormat="1">
      <c r="A654" s="136"/>
      <c r="B654" s="141"/>
      <c r="E654" s="125"/>
      <c r="F654" s="125"/>
      <c r="G654" s="139"/>
    </row>
    <row r="655" spans="1:7" s="127" customFormat="1">
      <c r="A655" s="136"/>
      <c r="B655" s="141"/>
      <c r="E655" s="125"/>
      <c r="F655" s="125"/>
      <c r="G655" s="139"/>
    </row>
    <row r="656" spans="1:7" s="127" customFormat="1">
      <c r="A656" s="136"/>
      <c r="B656" s="141"/>
      <c r="E656" s="125"/>
      <c r="F656" s="125"/>
      <c r="G656" s="139"/>
    </row>
    <row r="657" spans="1:7" s="127" customFormat="1">
      <c r="A657" s="136"/>
      <c r="B657" s="141"/>
      <c r="E657" s="125"/>
      <c r="F657" s="125"/>
      <c r="G657" s="139"/>
    </row>
    <row r="658" spans="1:7" s="127" customFormat="1">
      <c r="A658" s="136"/>
      <c r="B658" s="141"/>
      <c r="E658" s="125"/>
      <c r="F658" s="125"/>
      <c r="G658" s="139"/>
    </row>
    <row r="659" spans="1:7" s="127" customFormat="1">
      <c r="A659" s="136"/>
      <c r="B659" s="141"/>
      <c r="E659" s="125"/>
      <c r="F659" s="125"/>
      <c r="G659" s="139"/>
    </row>
    <row r="660" spans="1:7" s="127" customFormat="1">
      <c r="A660" s="136"/>
      <c r="B660" s="141"/>
      <c r="E660" s="125"/>
      <c r="F660" s="125"/>
      <c r="G660" s="139"/>
    </row>
    <row r="661" spans="1:7" s="127" customFormat="1">
      <c r="A661" s="136"/>
      <c r="B661" s="141"/>
      <c r="E661" s="125"/>
      <c r="F661" s="125"/>
      <c r="G661" s="139"/>
    </row>
    <row r="662" spans="1:7" s="127" customFormat="1">
      <c r="A662" s="136"/>
      <c r="B662" s="141"/>
      <c r="E662" s="125"/>
      <c r="F662" s="125"/>
      <c r="G662" s="139"/>
    </row>
    <row r="663" spans="1:7" s="127" customFormat="1">
      <c r="A663" s="136"/>
      <c r="B663" s="141"/>
      <c r="E663" s="125"/>
      <c r="F663" s="125"/>
      <c r="G663" s="139"/>
    </row>
    <row r="664" spans="1:7" s="127" customFormat="1">
      <c r="A664" s="136"/>
      <c r="B664" s="141"/>
      <c r="E664" s="125"/>
      <c r="F664" s="125"/>
      <c r="G664" s="139"/>
    </row>
    <row r="665" spans="1:7" s="127" customFormat="1">
      <c r="A665" s="136"/>
      <c r="B665" s="141"/>
      <c r="E665" s="125"/>
      <c r="F665" s="125"/>
      <c r="G665" s="139"/>
    </row>
    <row r="666" spans="1:7" s="127" customFormat="1">
      <c r="A666" s="136"/>
      <c r="B666" s="141"/>
      <c r="E666" s="125"/>
      <c r="F666" s="125"/>
      <c r="G666" s="139"/>
    </row>
    <row r="667" spans="1:7" s="127" customFormat="1">
      <c r="A667" s="136"/>
      <c r="B667" s="141"/>
      <c r="E667" s="125"/>
      <c r="F667" s="125"/>
      <c r="G667" s="139"/>
    </row>
    <row r="668" spans="1:7" s="127" customFormat="1">
      <c r="A668" s="136"/>
      <c r="B668" s="141"/>
      <c r="E668" s="125"/>
      <c r="F668" s="125"/>
      <c r="G668" s="139"/>
    </row>
    <row r="669" spans="1:7" s="127" customFormat="1">
      <c r="A669" s="136"/>
      <c r="B669" s="141"/>
      <c r="E669" s="125"/>
      <c r="F669" s="125"/>
      <c r="G669" s="139"/>
    </row>
    <row r="670" spans="1:7" s="125" customFormat="1">
      <c r="A670" s="136"/>
      <c r="B670" s="141"/>
      <c r="C670" s="127"/>
      <c r="D670" s="127"/>
      <c r="G670" s="139"/>
    </row>
    <row r="671" spans="1:7" s="125" customFormat="1">
      <c r="A671" s="136"/>
      <c r="B671" s="141"/>
      <c r="C671" s="127"/>
      <c r="D671" s="127"/>
      <c r="G671" s="139"/>
    </row>
    <row r="672" spans="1:7" s="125" customFormat="1">
      <c r="A672" s="136"/>
      <c r="B672" s="141"/>
      <c r="C672" s="127"/>
      <c r="D672" s="127"/>
      <c r="G672" s="139"/>
    </row>
    <row r="673" spans="1:7" s="125" customFormat="1">
      <c r="A673" s="136"/>
      <c r="B673" s="141"/>
      <c r="C673" s="127"/>
      <c r="D673" s="127"/>
      <c r="G673" s="139"/>
    </row>
    <row r="674" spans="1:7" s="125" customFormat="1">
      <c r="A674" s="136"/>
      <c r="B674" s="141"/>
      <c r="C674" s="127"/>
      <c r="D674" s="127"/>
      <c r="G674" s="139"/>
    </row>
    <row r="675" spans="1:7" s="125" customFormat="1">
      <c r="A675" s="136"/>
      <c r="B675" s="141"/>
      <c r="C675" s="127"/>
      <c r="D675" s="127"/>
      <c r="G675" s="139"/>
    </row>
    <row r="676" spans="1:7" s="125" customFormat="1">
      <c r="A676" s="141"/>
      <c r="B676" s="141"/>
      <c r="C676" s="127"/>
      <c r="D676" s="129"/>
      <c r="G676" s="139"/>
    </row>
    <row r="677" spans="1:7" s="125" customFormat="1">
      <c r="A677" s="141"/>
      <c r="B677" s="141"/>
      <c r="C677" s="127"/>
      <c r="D677" s="129"/>
      <c r="G677" s="139"/>
    </row>
    <row r="678" spans="1:7" s="125" customFormat="1">
      <c r="A678" s="136"/>
      <c r="B678" s="141"/>
      <c r="C678" s="127"/>
      <c r="D678" s="129"/>
      <c r="G678" s="139"/>
    </row>
    <row r="679" spans="1:7" s="125" customFormat="1">
      <c r="A679" s="136"/>
      <c r="B679" s="141"/>
      <c r="C679" s="127"/>
      <c r="D679" s="129"/>
      <c r="G679" s="139"/>
    </row>
    <row r="680" spans="1:7" s="125" customFormat="1">
      <c r="A680" s="136"/>
      <c r="B680" s="141"/>
      <c r="C680" s="127"/>
      <c r="D680" s="129"/>
      <c r="G680" s="139"/>
    </row>
    <row r="681" spans="1:7" s="125" customFormat="1">
      <c r="A681" s="136"/>
      <c r="B681" s="141"/>
      <c r="C681" s="127"/>
      <c r="D681" s="129"/>
      <c r="G681" s="139"/>
    </row>
    <row r="682" spans="1:7" s="125" customFormat="1">
      <c r="A682" s="136"/>
      <c r="B682" s="141"/>
      <c r="C682" s="127"/>
      <c r="D682" s="127"/>
      <c r="G682" s="139"/>
    </row>
    <row r="683" spans="1:7" s="125" customFormat="1">
      <c r="A683" s="136"/>
      <c r="B683" s="144"/>
      <c r="C683" s="145"/>
      <c r="D683" s="145"/>
      <c r="G683" s="139"/>
    </row>
    <row r="684" spans="1:7" s="125" customFormat="1">
      <c r="A684" s="137"/>
      <c r="B684" s="141"/>
      <c r="C684" s="127"/>
      <c r="D684" s="127"/>
      <c r="G684" s="139"/>
    </row>
    <row r="685" spans="1:7" s="125" customFormat="1">
      <c r="A685" s="137"/>
      <c r="B685" s="141"/>
      <c r="C685" s="127"/>
      <c r="D685" s="127"/>
      <c r="G685" s="139"/>
    </row>
    <row r="686" spans="1:7" s="137" customFormat="1">
      <c r="B686" s="141"/>
      <c r="C686" s="127"/>
      <c r="D686" s="127"/>
      <c r="E686" s="125"/>
      <c r="F686" s="125"/>
      <c r="G686" s="139"/>
    </row>
    <row r="687" spans="1:7" s="137" customFormat="1">
      <c r="B687" s="141"/>
      <c r="C687" s="127"/>
      <c r="D687" s="127"/>
      <c r="E687" s="125"/>
      <c r="F687" s="125"/>
      <c r="G687" s="139"/>
    </row>
    <row r="688" spans="1:7" s="137" customFormat="1">
      <c r="B688" s="141"/>
      <c r="C688" s="127"/>
      <c r="D688" s="127"/>
      <c r="E688" s="125"/>
      <c r="F688" s="125"/>
      <c r="G688" s="139"/>
    </row>
    <row r="689" spans="2:7" s="137" customFormat="1">
      <c r="B689" s="141"/>
      <c r="C689" s="127"/>
      <c r="D689" s="127"/>
      <c r="E689" s="125"/>
      <c r="F689" s="125"/>
      <c r="G689" s="139"/>
    </row>
    <row r="690" spans="2:7" s="137" customFormat="1">
      <c r="B690" s="141"/>
      <c r="C690" s="127"/>
      <c r="D690" s="127"/>
      <c r="E690" s="125"/>
      <c r="F690" s="125"/>
      <c r="G690" s="139"/>
    </row>
    <row r="691" spans="2:7" s="137" customFormat="1">
      <c r="B691" s="141"/>
      <c r="C691" s="127"/>
      <c r="D691" s="127"/>
      <c r="E691" s="125"/>
      <c r="F691" s="125"/>
      <c r="G691" s="139"/>
    </row>
    <row r="692" spans="2:7" s="137" customFormat="1">
      <c r="B692" s="141"/>
      <c r="C692" s="127"/>
      <c r="D692" s="127"/>
      <c r="E692" s="125"/>
      <c r="F692" s="125"/>
      <c r="G692" s="139"/>
    </row>
    <row r="693" spans="2:7" s="137" customFormat="1">
      <c r="B693" s="141"/>
      <c r="C693" s="127"/>
      <c r="D693" s="127"/>
      <c r="E693" s="125"/>
      <c r="F693" s="125"/>
      <c r="G693" s="139"/>
    </row>
    <row r="694" spans="2:7" s="137" customFormat="1">
      <c r="B694" s="141"/>
      <c r="C694" s="127"/>
      <c r="D694" s="127"/>
      <c r="E694" s="125"/>
      <c r="F694" s="125"/>
      <c r="G694" s="139"/>
    </row>
    <row r="695" spans="2:7" s="137" customFormat="1">
      <c r="B695" s="141"/>
      <c r="C695" s="127"/>
      <c r="D695" s="127"/>
      <c r="E695" s="125"/>
      <c r="F695" s="125"/>
      <c r="G695" s="139"/>
    </row>
    <row r="696" spans="2:7" s="137" customFormat="1">
      <c r="B696" s="141"/>
      <c r="C696" s="127"/>
      <c r="D696" s="127"/>
      <c r="E696" s="125"/>
      <c r="F696" s="125"/>
      <c r="G696" s="139"/>
    </row>
    <row r="697" spans="2:7" s="137" customFormat="1">
      <c r="B697" s="141"/>
      <c r="C697" s="127"/>
      <c r="D697" s="127"/>
      <c r="E697" s="125"/>
      <c r="F697" s="125"/>
      <c r="G697" s="139"/>
    </row>
    <row r="698" spans="2:7" s="137" customFormat="1">
      <c r="B698" s="141"/>
      <c r="C698" s="127"/>
      <c r="D698" s="127"/>
      <c r="E698" s="125"/>
      <c r="F698" s="125"/>
      <c r="G698" s="139"/>
    </row>
    <row r="699" spans="2:7" s="137" customFormat="1">
      <c r="B699" s="141"/>
      <c r="C699" s="127"/>
      <c r="D699" s="127"/>
      <c r="E699" s="125"/>
      <c r="F699" s="125"/>
      <c r="G699" s="139"/>
    </row>
    <row r="700" spans="2:7" s="137" customFormat="1">
      <c r="B700" s="141"/>
      <c r="C700" s="127"/>
      <c r="D700" s="127"/>
      <c r="E700" s="125"/>
      <c r="F700" s="125"/>
      <c r="G700" s="139"/>
    </row>
    <row r="701" spans="2:7" s="137" customFormat="1">
      <c r="B701" s="141"/>
      <c r="C701" s="127"/>
      <c r="D701" s="127"/>
      <c r="E701" s="125"/>
      <c r="F701" s="125"/>
      <c r="G701" s="139"/>
    </row>
    <row r="702" spans="2:7" s="137" customFormat="1">
      <c r="B702" s="141"/>
      <c r="C702" s="127"/>
      <c r="D702" s="127"/>
      <c r="E702" s="125"/>
      <c r="F702" s="125"/>
      <c r="G702" s="139"/>
    </row>
    <row r="703" spans="2:7" s="137" customFormat="1">
      <c r="B703" s="141"/>
      <c r="C703" s="127"/>
      <c r="D703" s="127"/>
      <c r="E703" s="125"/>
      <c r="F703" s="125"/>
      <c r="G703" s="139"/>
    </row>
    <row r="704" spans="2:7" s="137" customFormat="1">
      <c r="B704" s="141"/>
      <c r="C704" s="127"/>
      <c r="D704" s="127"/>
      <c r="E704" s="125"/>
      <c r="F704" s="125"/>
      <c r="G704" s="139"/>
    </row>
    <row r="705" spans="2:7" s="137" customFormat="1">
      <c r="B705" s="141"/>
      <c r="C705" s="127"/>
      <c r="D705" s="127"/>
      <c r="E705" s="125"/>
      <c r="F705" s="125"/>
      <c r="G705" s="139"/>
    </row>
    <row r="706" spans="2:7" s="137" customFormat="1">
      <c r="B706" s="141"/>
      <c r="C706" s="127"/>
      <c r="D706" s="127"/>
      <c r="E706" s="125"/>
      <c r="F706" s="125"/>
      <c r="G706" s="139"/>
    </row>
    <row r="707" spans="2:7" s="137" customFormat="1">
      <c r="B707" s="141"/>
      <c r="C707" s="127"/>
      <c r="D707" s="127"/>
      <c r="E707" s="125"/>
      <c r="F707" s="125"/>
      <c r="G707" s="139"/>
    </row>
    <row r="708" spans="2:7" s="137" customFormat="1">
      <c r="B708" s="141"/>
      <c r="C708" s="127"/>
      <c r="D708" s="127"/>
      <c r="E708" s="125"/>
      <c r="F708" s="125"/>
      <c r="G708" s="139"/>
    </row>
    <row r="709" spans="2:7" s="137" customFormat="1">
      <c r="B709" s="141"/>
      <c r="C709" s="127"/>
      <c r="D709" s="127"/>
      <c r="E709" s="125"/>
      <c r="F709" s="125"/>
      <c r="G709" s="139"/>
    </row>
    <row r="710" spans="2:7" s="137" customFormat="1">
      <c r="B710" s="141"/>
      <c r="C710" s="127"/>
      <c r="D710" s="127"/>
      <c r="E710" s="125"/>
      <c r="F710" s="125"/>
      <c r="G710" s="139"/>
    </row>
    <row r="711" spans="2:7" s="137" customFormat="1">
      <c r="B711" s="141"/>
      <c r="C711" s="127"/>
      <c r="D711" s="127"/>
      <c r="E711" s="125"/>
      <c r="F711" s="125"/>
      <c r="G711" s="139"/>
    </row>
    <row r="712" spans="2:7" s="137" customFormat="1">
      <c r="B712" s="141"/>
      <c r="C712" s="127"/>
      <c r="D712" s="127"/>
      <c r="E712" s="125"/>
      <c r="F712" s="125"/>
      <c r="G712" s="139"/>
    </row>
    <row r="713" spans="2:7" s="137" customFormat="1">
      <c r="B713" s="141"/>
      <c r="C713" s="127"/>
      <c r="D713" s="127"/>
      <c r="E713" s="125"/>
      <c r="F713" s="125"/>
      <c r="G713" s="139"/>
    </row>
    <row r="714" spans="2:7" s="137" customFormat="1">
      <c r="B714" s="141"/>
      <c r="C714" s="127"/>
      <c r="D714" s="127"/>
      <c r="E714" s="125"/>
      <c r="F714" s="125"/>
      <c r="G714" s="139"/>
    </row>
    <row r="715" spans="2:7" s="137" customFormat="1">
      <c r="B715" s="141"/>
      <c r="C715" s="127"/>
      <c r="D715" s="127"/>
      <c r="E715" s="125"/>
      <c r="F715" s="125"/>
      <c r="G715" s="139"/>
    </row>
    <row r="716" spans="2:7" s="137" customFormat="1">
      <c r="B716" s="141"/>
      <c r="C716" s="127"/>
      <c r="D716" s="127"/>
      <c r="E716" s="125"/>
      <c r="F716" s="125"/>
      <c r="G716" s="139"/>
    </row>
    <row r="717" spans="2:7" s="137" customFormat="1">
      <c r="B717" s="141"/>
      <c r="C717" s="127"/>
      <c r="D717" s="127"/>
      <c r="E717" s="125"/>
      <c r="F717" s="125"/>
      <c r="G717" s="139"/>
    </row>
    <row r="718" spans="2:7" s="137" customFormat="1">
      <c r="B718" s="141"/>
      <c r="C718" s="127"/>
      <c r="D718" s="127"/>
      <c r="E718" s="125"/>
      <c r="F718" s="125"/>
      <c r="G718" s="139"/>
    </row>
    <row r="719" spans="2:7" s="137" customFormat="1">
      <c r="B719" s="141"/>
      <c r="C719" s="127"/>
      <c r="D719" s="127"/>
      <c r="E719" s="125"/>
      <c r="F719" s="125"/>
      <c r="G719" s="139"/>
    </row>
    <row r="720" spans="2:7" s="137" customFormat="1">
      <c r="B720" s="141"/>
      <c r="C720" s="127"/>
      <c r="D720" s="127"/>
      <c r="E720" s="125"/>
      <c r="F720" s="125"/>
      <c r="G720" s="139"/>
    </row>
    <row r="721" spans="2:7" s="137" customFormat="1">
      <c r="B721" s="141"/>
      <c r="C721" s="127"/>
      <c r="D721" s="127"/>
      <c r="E721" s="125"/>
      <c r="F721" s="125"/>
      <c r="G721" s="139"/>
    </row>
    <row r="722" spans="2:7" s="137" customFormat="1">
      <c r="B722" s="141"/>
      <c r="C722" s="127"/>
      <c r="D722" s="127"/>
      <c r="E722" s="125"/>
      <c r="F722" s="125"/>
      <c r="G722" s="139"/>
    </row>
    <row r="723" spans="2:7" s="137" customFormat="1">
      <c r="B723" s="141"/>
      <c r="C723" s="127"/>
      <c r="D723" s="127"/>
      <c r="E723" s="125"/>
      <c r="F723" s="125"/>
      <c r="G723" s="139"/>
    </row>
    <row r="724" spans="2:7" s="137" customFormat="1">
      <c r="B724" s="141"/>
      <c r="C724" s="127"/>
      <c r="D724" s="127"/>
      <c r="E724" s="125"/>
      <c r="F724" s="125"/>
      <c r="G724" s="139"/>
    </row>
    <row r="725" spans="2:7" s="137" customFormat="1">
      <c r="B725" s="141"/>
      <c r="C725" s="127"/>
      <c r="D725" s="127"/>
      <c r="E725" s="125"/>
      <c r="F725" s="125"/>
      <c r="G725" s="139"/>
    </row>
    <row r="726" spans="2:7" s="137" customFormat="1">
      <c r="B726" s="141"/>
      <c r="C726" s="127"/>
      <c r="D726" s="127"/>
      <c r="E726" s="125"/>
      <c r="F726" s="125"/>
      <c r="G726" s="139"/>
    </row>
    <row r="727" spans="2:7" s="137" customFormat="1">
      <c r="B727" s="141"/>
      <c r="C727" s="127"/>
      <c r="D727" s="127"/>
      <c r="E727" s="125"/>
      <c r="F727" s="125"/>
      <c r="G727" s="139"/>
    </row>
    <row r="728" spans="2:7" s="137" customFormat="1">
      <c r="B728" s="141"/>
      <c r="C728" s="127"/>
      <c r="D728" s="127"/>
      <c r="E728" s="125"/>
      <c r="F728" s="125"/>
      <c r="G728" s="139"/>
    </row>
    <row r="729" spans="2:7" s="137" customFormat="1">
      <c r="B729" s="141"/>
      <c r="C729" s="127"/>
      <c r="D729" s="127"/>
      <c r="E729" s="125"/>
      <c r="F729" s="125"/>
      <c r="G729" s="139"/>
    </row>
  </sheetData>
  <sheetProtection selectLockedCells="1"/>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rowBreaks count="1" manualBreakCount="1">
    <brk id="31" max="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FCFA0-AC43-44E2-B542-FB443BB3B706}">
  <dimension ref="A1:M1073"/>
  <sheetViews>
    <sheetView view="pageBreakPreview" zoomScaleSheetLayoutView="100" workbookViewId="0">
      <selection activeCell="E33" sqref="E33"/>
    </sheetView>
  </sheetViews>
  <sheetFormatPr defaultColWidth="9.140625" defaultRowHeight="15.75"/>
  <cols>
    <col min="1" max="1" width="6.28515625" style="102" customWidth="1"/>
    <col min="2" max="2" width="45.7109375" style="591" customWidth="1"/>
    <col min="3" max="3" width="10.42578125" style="592" customWidth="1"/>
    <col min="4" max="4" width="8.140625" style="612" customWidth="1"/>
    <col min="5" max="5" width="16.7109375" style="1504" customWidth="1"/>
    <col min="6" max="6" width="9.140625" style="613"/>
    <col min="7" max="9" width="9.140625" style="595"/>
    <col min="10" max="16384" width="9.140625" style="596"/>
  </cols>
  <sheetData>
    <row r="1" spans="1:9">
      <c r="A1" s="97"/>
      <c r="D1" s="593"/>
      <c r="E1" s="1499"/>
      <c r="F1" s="594"/>
    </row>
    <row r="2" spans="1:9" s="602" customFormat="1" ht="13.5" thickBot="1">
      <c r="A2" s="110"/>
      <c r="B2" s="597" t="s">
        <v>1369</v>
      </c>
      <c r="C2" s="598"/>
      <c r="D2" s="599"/>
      <c r="E2" s="1500"/>
      <c r="F2" s="600"/>
      <c r="G2" s="601"/>
      <c r="H2" s="601"/>
      <c r="I2" s="601"/>
    </row>
    <row r="3" spans="1:9" s="602" customFormat="1" ht="13.5" thickTop="1">
      <c r="A3" s="90"/>
      <c r="B3" s="603"/>
      <c r="C3" s="604"/>
      <c r="D3" s="605"/>
      <c r="E3" s="1501"/>
      <c r="F3" s="600"/>
      <c r="G3" s="601"/>
      <c r="H3" s="601"/>
      <c r="I3" s="601"/>
    </row>
    <row r="4" spans="1:9" s="602" customFormat="1" ht="12.75">
      <c r="A4" s="118" t="s">
        <v>155</v>
      </c>
      <c r="B4" s="150" t="s">
        <v>1360</v>
      </c>
      <c r="C4" s="606"/>
      <c r="D4" s="607"/>
      <c r="E4" s="1502">
        <f>'ELEKTRICNE INSTALACIJE'!F542</f>
        <v>0</v>
      </c>
      <c r="F4" s="600"/>
      <c r="G4" s="601"/>
      <c r="H4" s="601"/>
      <c r="I4" s="601"/>
    </row>
    <row r="5" spans="1:9" s="602" customFormat="1" ht="12.75">
      <c r="A5" s="118"/>
      <c r="B5" s="150"/>
      <c r="C5" s="606"/>
      <c r="D5" s="607"/>
      <c r="E5" s="1502"/>
      <c r="F5" s="600"/>
      <c r="G5" s="601"/>
      <c r="H5" s="601"/>
      <c r="I5" s="601"/>
    </row>
    <row r="6" spans="1:9" s="602" customFormat="1" ht="12.75">
      <c r="A6" s="118" t="s">
        <v>156</v>
      </c>
      <c r="B6" s="150" t="s">
        <v>1372</v>
      </c>
      <c r="C6" s="606"/>
      <c r="D6" s="607"/>
      <c r="E6" s="1502">
        <f>'ELEKTRICNE INSTALACIJE'!F902</f>
        <v>0</v>
      </c>
      <c r="F6" s="600"/>
      <c r="G6" s="601"/>
      <c r="H6" s="601"/>
      <c r="I6" s="601"/>
    </row>
    <row r="7" spans="1:9" s="602" customFormat="1" ht="12.75">
      <c r="A7" s="118"/>
      <c r="B7" s="150"/>
      <c r="C7" s="606"/>
      <c r="D7" s="607"/>
      <c r="E7" s="1502"/>
      <c r="F7" s="600"/>
      <c r="G7" s="601"/>
      <c r="H7" s="601"/>
      <c r="I7" s="601"/>
    </row>
    <row r="8" spans="1:9" s="602" customFormat="1" ht="12.75">
      <c r="A8" s="118" t="s">
        <v>157</v>
      </c>
      <c r="B8" s="150" t="s">
        <v>1392</v>
      </c>
      <c r="C8" s="606"/>
      <c r="D8" s="607"/>
      <c r="E8" s="1502">
        <f>'ELEKTRICNE INSTALACIJE'!F1033</f>
        <v>0</v>
      </c>
      <c r="F8" s="600"/>
      <c r="G8" s="601"/>
      <c r="H8" s="601"/>
      <c r="I8" s="601"/>
    </row>
    <row r="9" spans="1:9" s="602" customFormat="1" ht="12.75">
      <c r="A9" s="118"/>
      <c r="B9" s="150"/>
      <c r="C9" s="606"/>
      <c r="D9" s="607"/>
      <c r="E9" s="1502"/>
      <c r="F9" s="600"/>
      <c r="G9" s="601"/>
      <c r="H9" s="601"/>
      <c r="I9" s="601"/>
    </row>
    <row r="10" spans="1:9" s="602" customFormat="1" ht="12.75">
      <c r="A10" s="118" t="s">
        <v>158</v>
      </c>
      <c r="B10" s="150" t="s">
        <v>1423</v>
      </c>
      <c r="C10" s="606"/>
      <c r="D10" s="607"/>
      <c r="E10" s="1502">
        <f>'ELEKTRICNE INSTALACIJE'!F1137</f>
        <v>0</v>
      </c>
      <c r="F10" s="600"/>
      <c r="G10" s="601"/>
      <c r="H10" s="601"/>
      <c r="I10" s="601"/>
    </row>
    <row r="11" spans="1:9" s="602" customFormat="1" ht="12.75">
      <c r="A11" s="118"/>
      <c r="B11" s="150"/>
      <c r="C11" s="606"/>
      <c r="D11" s="607"/>
      <c r="E11" s="1502"/>
      <c r="F11" s="600"/>
      <c r="G11" s="601"/>
      <c r="H11" s="601"/>
      <c r="I11" s="601"/>
    </row>
    <row r="12" spans="1:9" s="602" customFormat="1" ht="12.75">
      <c r="A12" s="118" t="s">
        <v>160</v>
      </c>
      <c r="B12" s="150" t="s">
        <v>1446</v>
      </c>
      <c r="C12" s="606"/>
      <c r="D12" s="607"/>
      <c r="E12" s="1502">
        <f>'ELEKTRICNE INSTALACIJE'!F1280</f>
        <v>0</v>
      </c>
      <c r="F12" s="600"/>
      <c r="G12" s="601"/>
      <c r="H12" s="601"/>
      <c r="I12" s="601"/>
    </row>
    <row r="13" spans="1:9" s="602" customFormat="1" ht="12.75">
      <c r="A13" s="118"/>
      <c r="B13" s="150"/>
      <c r="C13" s="606"/>
      <c r="D13" s="607"/>
      <c r="E13" s="1502"/>
      <c r="F13" s="600"/>
      <c r="G13" s="601"/>
      <c r="H13" s="601"/>
      <c r="I13" s="601"/>
    </row>
    <row r="14" spans="1:9" s="602" customFormat="1" ht="12.75">
      <c r="A14" s="118" t="s">
        <v>161</v>
      </c>
      <c r="B14" s="150" t="s">
        <v>1465</v>
      </c>
      <c r="C14" s="606"/>
      <c r="D14" s="607"/>
      <c r="E14" s="1502">
        <f>'ELEKTRICNE INSTALACIJE'!F1336</f>
        <v>0</v>
      </c>
      <c r="F14" s="600"/>
      <c r="G14" s="601"/>
      <c r="H14" s="601"/>
      <c r="I14" s="601"/>
    </row>
    <row r="15" spans="1:9" s="602" customFormat="1" ht="12.75">
      <c r="A15" s="118"/>
      <c r="B15" s="150"/>
      <c r="C15" s="606"/>
      <c r="D15" s="607"/>
      <c r="E15" s="1502"/>
      <c r="F15" s="600"/>
      <c r="G15" s="601"/>
      <c r="H15" s="601"/>
      <c r="I15" s="601"/>
    </row>
    <row r="16" spans="1:9" s="602" customFormat="1" ht="25.5">
      <c r="A16" s="118" t="s">
        <v>162</v>
      </c>
      <c r="B16" s="150" t="s">
        <v>1519</v>
      </c>
      <c r="C16" s="606"/>
      <c r="D16" s="607"/>
      <c r="E16" s="1502">
        <f>'ELEKTRICNE INSTALACIJE'!F1399</f>
        <v>0</v>
      </c>
      <c r="F16" s="600"/>
      <c r="G16" s="601"/>
      <c r="H16" s="601"/>
      <c r="I16" s="601"/>
    </row>
    <row r="17" spans="1:9" s="602" customFormat="1" ht="12.75">
      <c r="A17" s="118"/>
      <c r="B17" s="150"/>
      <c r="C17" s="606"/>
      <c r="D17" s="607"/>
      <c r="E17" s="1502"/>
      <c r="F17" s="600"/>
      <c r="G17" s="601"/>
      <c r="H17" s="601"/>
      <c r="I17" s="601"/>
    </row>
    <row r="18" spans="1:9" s="602" customFormat="1" ht="12.75">
      <c r="A18" s="118" t="s">
        <v>163</v>
      </c>
      <c r="B18" s="150" t="s">
        <v>1521</v>
      </c>
      <c r="C18" s="606"/>
      <c r="D18" s="607"/>
      <c r="E18" s="1502">
        <f>'ELEKTRICNE INSTALACIJE'!F1512</f>
        <v>0</v>
      </c>
      <c r="F18" s="600"/>
      <c r="G18" s="601"/>
      <c r="H18" s="601"/>
      <c r="I18" s="601"/>
    </row>
    <row r="19" spans="1:9" s="602" customFormat="1" ht="12.75">
      <c r="A19" s="118"/>
      <c r="B19" s="150"/>
      <c r="C19" s="606"/>
      <c r="D19" s="607"/>
      <c r="E19" s="1502"/>
      <c r="F19" s="600"/>
      <c r="G19" s="601"/>
      <c r="H19" s="601"/>
      <c r="I19" s="601"/>
    </row>
    <row r="20" spans="1:9" s="602" customFormat="1" ht="12.75">
      <c r="A20" s="118" t="s">
        <v>164</v>
      </c>
      <c r="B20" s="150" t="s">
        <v>1545</v>
      </c>
      <c r="C20" s="606"/>
      <c r="D20" s="607"/>
      <c r="E20" s="1502">
        <f>'ELEKTRICNE INSTALACIJE'!F1574</f>
        <v>0</v>
      </c>
      <c r="F20" s="600"/>
      <c r="G20" s="601"/>
      <c r="H20" s="601"/>
      <c r="I20" s="601"/>
    </row>
    <row r="21" spans="1:9" s="602" customFormat="1" ht="12.75">
      <c r="A21" s="118"/>
      <c r="B21" s="150"/>
      <c r="C21" s="606"/>
      <c r="D21" s="607"/>
      <c r="E21" s="1502"/>
      <c r="F21" s="600"/>
      <c r="G21" s="601"/>
      <c r="H21" s="601"/>
      <c r="I21" s="601"/>
    </row>
    <row r="22" spans="1:9" s="602" customFormat="1" ht="12.75">
      <c r="A22" s="118" t="s">
        <v>165</v>
      </c>
      <c r="B22" s="150" t="s">
        <v>1561</v>
      </c>
      <c r="C22" s="606"/>
      <c r="D22" s="607"/>
      <c r="E22" s="1502">
        <f>'ELEKTRICNE INSTALACIJE'!F1642</f>
        <v>0</v>
      </c>
      <c r="F22" s="600"/>
      <c r="G22" s="601"/>
      <c r="H22" s="601"/>
      <c r="I22" s="601"/>
    </row>
    <row r="23" spans="1:9" s="602" customFormat="1" ht="12.75">
      <c r="A23" s="118"/>
      <c r="B23" s="150"/>
      <c r="C23" s="606"/>
      <c r="D23" s="607"/>
      <c r="E23" s="1502"/>
      <c r="F23" s="600"/>
      <c r="G23" s="601"/>
      <c r="H23" s="601"/>
      <c r="I23" s="601"/>
    </row>
    <row r="24" spans="1:9" s="602" customFormat="1" ht="12.75">
      <c r="A24" s="118" t="s">
        <v>54</v>
      </c>
      <c r="B24" s="150" t="s">
        <v>1579</v>
      </c>
      <c r="C24" s="606"/>
      <c r="D24" s="607"/>
      <c r="E24" s="1502">
        <f>'ELEKTRICNE INSTALACIJE'!F1669</f>
        <v>0</v>
      </c>
      <c r="F24" s="600"/>
      <c r="G24" s="601"/>
      <c r="H24" s="601"/>
      <c r="I24" s="601"/>
    </row>
    <row r="25" spans="1:9" s="602" customFormat="1" ht="12.75">
      <c r="A25" s="118"/>
      <c r="B25" s="150"/>
      <c r="C25" s="606"/>
      <c r="D25" s="607"/>
      <c r="E25" s="1502"/>
      <c r="F25" s="600"/>
      <c r="G25" s="601"/>
      <c r="H25" s="601"/>
      <c r="I25" s="601"/>
    </row>
    <row r="26" spans="1:9" s="602" customFormat="1" ht="12.75">
      <c r="A26" s="118" t="s">
        <v>55</v>
      </c>
      <c r="B26" s="150" t="s">
        <v>1584</v>
      </c>
      <c r="C26" s="606"/>
      <c r="D26" s="607"/>
      <c r="E26" s="1502">
        <f>'ELEKTRICNE INSTALACIJE'!F1713</f>
        <v>0</v>
      </c>
      <c r="F26" s="600"/>
      <c r="G26" s="601"/>
      <c r="H26" s="601"/>
      <c r="I26" s="601"/>
    </row>
    <row r="27" spans="1:9" s="602" customFormat="1" ht="12.75">
      <c r="A27" s="118"/>
      <c r="B27" s="150"/>
      <c r="C27" s="606"/>
      <c r="D27" s="607"/>
      <c r="E27" s="1502"/>
      <c r="F27" s="600"/>
      <c r="G27" s="601"/>
      <c r="H27" s="601"/>
      <c r="I27" s="601"/>
    </row>
    <row r="28" spans="1:9" s="602" customFormat="1" ht="12.75">
      <c r="A28" s="118" t="s">
        <v>56</v>
      </c>
      <c r="B28" s="150" t="s">
        <v>1639</v>
      </c>
      <c r="C28" s="606"/>
      <c r="D28" s="607"/>
      <c r="E28" s="1502">
        <f>'ELEKTRICNE INSTALACIJE'!F1849</f>
        <v>0</v>
      </c>
      <c r="F28" s="600"/>
      <c r="G28" s="601"/>
      <c r="H28" s="601"/>
      <c r="I28" s="601"/>
    </row>
    <row r="29" spans="1:9" s="602" customFormat="1" ht="12.75">
      <c r="A29" s="118"/>
      <c r="B29" s="150"/>
      <c r="C29" s="606"/>
      <c r="D29" s="607"/>
      <c r="E29" s="1502"/>
      <c r="F29" s="600"/>
      <c r="G29" s="601"/>
      <c r="H29" s="601"/>
      <c r="I29" s="601"/>
    </row>
    <row r="30" spans="1:9" s="602" customFormat="1" ht="25.5">
      <c r="A30" s="118" t="s">
        <v>57</v>
      </c>
      <c r="B30" s="150" t="s">
        <v>1660</v>
      </c>
      <c r="C30" s="606"/>
      <c r="D30" s="607"/>
      <c r="E30" s="1502">
        <f>'ELEKTRICNE INSTALACIJE'!F1956</f>
        <v>0</v>
      </c>
      <c r="F30" s="600"/>
      <c r="G30" s="601"/>
      <c r="H30" s="601"/>
      <c r="I30" s="601"/>
    </row>
    <row r="31" spans="1:9" s="602" customFormat="1" ht="12.75">
      <c r="A31" s="118"/>
      <c r="B31" s="150"/>
      <c r="C31" s="606"/>
      <c r="D31" s="607"/>
      <c r="E31" s="1502"/>
      <c r="F31" s="600"/>
      <c r="G31" s="601"/>
      <c r="H31" s="601"/>
      <c r="I31" s="601"/>
    </row>
    <row r="32" spans="1:9" s="602" customFormat="1" ht="12.75">
      <c r="A32" s="118" t="s">
        <v>86</v>
      </c>
      <c r="B32" s="150" t="s">
        <v>200</v>
      </c>
      <c r="C32" s="606"/>
      <c r="D32" s="607"/>
      <c r="E32" s="1502">
        <f>'ELEKTRICNE INSTALACIJE'!F1977</f>
        <v>0</v>
      </c>
      <c r="F32" s="600"/>
      <c r="G32" s="601"/>
      <c r="H32" s="601"/>
      <c r="I32" s="601"/>
    </row>
    <row r="33" spans="1:9" s="602" customFormat="1" ht="12.75">
      <c r="A33" s="90"/>
      <c r="B33" s="603"/>
      <c r="C33" s="604"/>
      <c r="D33" s="605"/>
      <c r="E33" s="1501"/>
      <c r="F33" s="600"/>
      <c r="G33" s="601"/>
      <c r="H33" s="601"/>
      <c r="I33" s="601"/>
    </row>
    <row r="34" spans="1:9" s="602" customFormat="1" ht="12.75">
      <c r="A34" s="115"/>
      <c r="B34" s="608" t="s">
        <v>1370</v>
      </c>
      <c r="C34" s="609"/>
      <c r="D34" s="610"/>
      <c r="E34" s="1503">
        <f>SUM(E3:E33)</f>
        <v>0</v>
      </c>
      <c r="F34" s="611"/>
      <c r="G34" s="601"/>
      <c r="H34" s="601"/>
      <c r="I34" s="601"/>
    </row>
    <row r="35" spans="1:9" s="602" customFormat="1" ht="12.75">
      <c r="A35" s="90"/>
      <c r="B35" s="603"/>
      <c r="C35" s="604"/>
      <c r="D35" s="605"/>
      <c r="E35" s="1501"/>
      <c r="F35" s="600"/>
      <c r="G35" s="601"/>
      <c r="H35" s="601"/>
      <c r="I35" s="601"/>
    </row>
    <row r="36" spans="1:9" s="602" customFormat="1" ht="12.75">
      <c r="A36" s="90"/>
      <c r="B36" s="603"/>
      <c r="C36" s="604"/>
      <c r="D36" s="605"/>
      <c r="E36" s="1501"/>
      <c r="F36" s="600"/>
      <c r="G36" s="601"/>
      <c r="H36" s="601"/>
      <c r="I36" s="601"/>
    </row>
    <row r="37" spans="1:9" s="602" customFormat="1" ht="12.75">
      <c r="A37" s="90"/>
      <c r="B37" s="603"/>
      <c r="C37" s="604"/>
      <c r="D37" s="605"/>
      <c r="E37" s="1501"/>
      <c r="F37" s="600"/>
      <c r="G37" s="601"/>
      <c r="H37" s="601"/>
      <c r="I37" s="601"/>
    </row>
    <row r="38" spans="1:9" s="602" customFormat="1" ht="12.75">
      <c r="A38" s="90"/>
      <c r="B38" s="603"/>
      <c r="C38" s="604"/>
      <c r="D38" s="605"/>
      <c r="E38" s="1501"/>
      <c r="F38" s="600"/>
      <c r="G38" s="601"/>
      <c r="H38" s="601"/>
      <c r="I38" s="601"/>
    </row>
    <row r="39" spans="1:9" s="602" customFormat="1" ht="12.75">
      <c r="A39" s="90"/>
      <c r="B39" s="603"/>
      <c r="C39" s="604"/>
      <c r="D39" s="605"/>
      <c r="E39" s="1501"/>
      <c r="F39" s="600"/>
      <c r="G39" s="601"/>
      <c r="H39" s="601"/>
      <c r="I39" s="601"/>
    </row>
    <row r="40" spans="1:9" s="602" customFormat="1" ht="12.75">
      <c r="A40" s="90"/>
      <c r="B40" s="603"/>
      <c r="C40" s="604"/>
      <c r="D40" s="605"/>
      <c r="E40" s="1501"/>
      <c r="F40" s="600"/>
      <c r="G40" s="601"/>
      <c r="H40" s="601"/>
      <c r="I40" s="601"/>
    </row>
    <row r="41" spans="1:9" s="602" customFormat="1" ht="12.75">
      <c r="A41" s="90"/>
      <c r="B41" s="603"/>
      <c r="C41" s="604"/>
      <c r="D41" s="605"/>
      <c r="E41" s="1501"/>
      <c r="F41" s="600"/>
      <c r="G41" s="601"/>
      <c r="H41" s="601"/>
      <c r="I41" s="601"/>
    </row>
    <row r="42" spans="1:9" s="602" customFormat="1" ht="12.75">
      <c r="A42" s="90"/>
      <c r="B42" s="603"/>
      <c r="C42" s="604"/>
      <c r="D42" s="605"/>
      <c r="E42" s="1501"/>
      <c r="F42" s="600"/>
      <c r="G42" s="601"/>
      <c r="H42" s="601"/>
      <c r="I42" s="601"/>
    </row>
    <row r="43" spans="1:9" s="602" customFormat="1" ht="12.75">
      <c r="A43" s="90"/>
      <c r="B43" s="603"/>
      <c r="C43" s="604"/>
      <c r="D43" s="605"/>
      <c r="E43" s="1501"/>
      <c r="F43" s="600"/>
      <c r="G43" s="601"/>
      <c r="H43" s="601"/>
      <c r="I43" s="601"/>
    </row>
    <row r="44" spans="1:9" s="602" customFormat="1" ht="12.75">
      <c r="A44" s="90"/>
      <c r="B44" s="603"/>
      <c r="C44" s="604"/>
      <c r="D44" s="605"/>
      <c r="E44" s="1501"/>
      <c r="F44" s="600"/>
      <c r="G44" s="601"/>
      <c r="H44" s="601"/>
      <c r="I44" s="601"/>
    </row>
    <row r="45" spans="1:9" s="602" customFormat="1" ht="12.75">
      <c r="A45" s="90"/>
      <c r="B45" s="603"/>
      <c r="C45" s="604"/>
      <c r="D45" s="605"/>
      <c r="E45" s="1501"/>
      <c r="F45" s="600"/>
      <c r="G45" s="601"/>
      <c r="H45" s="601"/>
      <c r="I45" s="601"/>
    </row>
    <row r="46" spans="1:9" s="602" customFormat="1" ht="12.75">
      <c r="A46" s="90"/>
      <c r="B46" s="603"/>
      <c r="C46" s="604"/>
      <c r="D46" s="605"/>
      <c r="E46" s="1501"/>
      <c r="F46" s="600"/>
      <c r="G46" s="601"/>
      <c r="H46" s="601"/>
      <c r="I46" s="601"/>
    </row>
    <row r="47" spans="1:9" s="602" customFormat="1" ht="12.75">
      <c r="A47" s="90"/>
      <c r="B47" s="603"/>
      <c r="C47" s="604"/>
      <c r="D47" s="605"/>
      <c r="E47" s="1501"/>
      <c r="F47" s="600"/>
      <c r="G47" s="601"/>
      <c r="H47" s="601"/>
      <c r="I47" s="601"/>
    </row>
    <row r="48" spans="1:9" s="602" customFormat="1" ht="12.75">
      <c r="A48" s="90"/>
      <c r="B48" s="603"/>
      <c r="C48" s="604"/>
      <c r="D48" s="605"/>
      <c r="E48" s="1501"/>
      <c r="F48" s="600"/>
      <c r="G48" s="601"/>
      <c r="H48" s="601"/>
      <c r="I48" s="601"/>
    </row>
    <row r="49" spans="1:9" s="602" customFormat="1" ht="12.75">
      <c r="A49" s="90"/>
      <c r="B49" s="603"/>
      <c r="C49" s="604"/>
      <c r="D49" s="605"/>
      <c r="E49" s="1501"/>
      <c r="F49" s="600"/>
      <c r="G49" s="601"/>
      <c r="H49" s="601"/>
      <c r="I49" s="601"/>
    </row>
    <row r="50" spans="1:9" s="602" customFormat="1" ht="12.75">
      <c r="A50" s="90"/>
      <c r="B50" s="603"/>
      <c r="C50" s="604"/>
      <c r="D50" s="605"/>
      <c r="E50" s="1501"/>
      <c r="F50" s="600"/>
      <c r="G50" s="601"/>
      <c r="H50" s="601"/>
      <c r="I50" s="601"/>
    </row>
    <row r="51" spans="1:9" s="602" customFormat="1" ht="12.75">
      <c r="A51" s="90"/>
      <c r="B51" s="603"/>
      <c r="C51" s="604"/>
      <c r="D51" s="605"/>
      <c r="E51" s="1501"/>
      <c r="F51" s="600"/>
      <c r="G51" s="601"/>
      <c r="H51" s="601"/>
      <c r="I51" s="601"/>
    </row>
    <row r="52" spans="1:9" s="602" customFormat="1" ht="12.75">
      <c r="A52" s="90"/>
      <c r="B52" s="603"/>
      <c r="C52" s="604"/>
      <c r="D52" s="605"/>
      <c r="E52" s="1501"/>
      <c r="F52" s="600"/>
      <c r="G52" s="601"/>
      <c r="H52" s="601"/>
      <c r="I52" s="601"/>
    </row>
    <row r="53" spans="1:9" s="602" customFormat="1" ht="12.75">
      <c r="A53" s="90"/>
      <c r="B53" s="603"/>
      <c r="C53" s="604"/>
      <c r="D53" s="605"/>
      <c r="E53" s="1501"/>
      <c r="F53" s="600"/>
      <c r="G53" s="601"/>
      <c r="H53" s="601"/>
      <c r="I53" s="601"/>
    </row>
    <row r="54" spans="1:9" s="602" customFormat="1" ht="12.75">
      <c r="A54" s="90"/>
      <c r="B54" s="603"/>
      <c r="C54" s="604"/>
      <c r="D54" s="605"/>
      <c r="E54" s="1501"/>
      <c r="F54" s="600"/>
      <c r="G54" s="601"/>
      <c r="H54" s="601"/>
      <c r="I54" s="601"/>
    </row>
    <row r="55" spans="1:9" s="602" customFormat="1" ht="12.75">
      <c r="A55" s="90"/>
      <c r="B55" s="603"/>
      <c r="C55" s="604"/>
      <c r="D55" s="605"/>
      <c r="E55" s="1501"/>
      <c r="F55" s="600"/>
      <c r="G55" s="601"/>
      <c r="H55" s="601"/>
      <c r="I55" s="601"/>
    </row>
    <row r="56" spans="1:9" s="602" customFormat="1" ht="12.75">
      <c r="A56" s="90"/>
      <c r="B56" s="603"/>
      <c r="C56" s="604"/>
      <c r="D56" s="605"/>
      <c r="E56" s="1501"/>
      <c r="F56" s="600"/>
      <c r="G56" s="601"/>
      <c r="H56" s="601"/>
      <c r="I56" s="601"/>
    </row>
    <row r="57" spans="1:9" s="602" customFormat="1" ht="12.75">
      <c r="A57" s="90"/>
      <c r="B57" s="603"/>
      <c r="C57" s="604"/>
      <c r="D57" s="605"/>
      <c r="E57" s="1501"/>
      <c r="F57" s="600"/>
      <c r="G57" s="601"/>
      <c r="H57" s="601"/>
      <c r="I57" s="601"/>
    </row>
    <row r="58" spans="1:9" s="602" customFormat="1" ht="12.75">
      <c r="A58" s="90"/>
      <c r="B58" s="603"/>
      <c r="C58" s="604"/>
      <c r="D58" s="605"/>
      <c r="E58" s="1501"/>
      <c r="F58" s="600"/>
      <c r="G58" s="601"/>
      <c r="H58" s="601"/>
      <c r="I58" s="601"/>
    </row>
    <row r="59" spans="1:9" s="602" customFormat="1" ht="12.75">
      <c r="A59" s="90"/>
      <c r="B59" s="603"/>
      <c r="C59" s="604"/>
      <c r="D59" s="605"/>
      <c r="E59" s="1501"/>
      <c r="F59" s="600"/>
      <c r="G59" s="601"/>
      <c r="H59" s="601"/>
      <c r="I59" s="601"/>
    </row>
    <row r="60" spans="1:9" s="602" customFormat="1" ht="12.75">
      <c r="A60" s="90"/>
      <c r="B60" s="603"/>
      <c r="C60" s="604"/>
      <c r="D60" s="605"/>
      <c r="E60" s="1501"/>
      <c r="F60" s="600"/>
      <c r="G60" s="601"/>
      <c r="H60" s="601"/>
      <c r="I60" s="601"/>
    </row>
    <row r="61" spans="1:9" s="602" customFormat="1" ht="12.75">
      <c r="A61" s="90"/>
      <c r="B61" s="603"/>
      <c r="C61" s="604"/>
      <c r="D61" s="605"/>
      <c r="E61" s="1501"/>
      <c r="F61" s="600"/>
      <c r="G61" s="601"/>
      <c r="H61" s="601"/>
      <c r="I61" s="601"/>
    </row>
    <row r="62" spans="1:9" s="602" customFormat="1" ht="12.75">
      <c r="A62" s="90"/>
      <c r="B62" s="603"/>
      <c r="C62" s="604"/>
      <c r="D62" s="605"/>
      <c r="E62" s="1501"/>
      <c r="F62" s="600"/>
      <c r="G62" s="601"/>
      <c r="H62" s="601"/>
      <c r="I62" s="601"/>
    </row>
    <row r="63" spans="1:9" s="602" customFormat="1" ht="12.75">
      <c r="A63" s="90"/>
      <c r="B63" s="603"/>
      <c r="C63" s="604"/>
      <c r="D63" s="605"/>
      <c r="E63" s="1501"/>
      <c r="F63" s="600"/>
      <c r="G63" s="601"/>
      <c r="H63" s="601"/>
      <c r="I63" s="601"/>
    </row>
    <row r="64" spans="1:9" s="602" customFormat="1" ht="12.75">
      <c r="A64" s="90"/>
      <c r="B64" s="603"/>
      <c r="C64" s="604"/>
      <c r="D64" s="605"/>
      <c r="E64" s="1501"/>
      <c r="F64" s="600"/>
      <c r="G64" s="601"/>
      <c r="H64" s="601"/>
      <c r="I64" s="601"/>
    </row>
    <row r="65" spans="1:9" s="602" customFormat="1" ht="12.75">
      <c r="A65" s="90"/>
      <c r="B65" s="603"/>
      <c r="C65" s="604"/>
      <c r="D65" s="605"/>
      <c r="E65" s="1501"/>
      <c r="F65" s="600"/>
      <c r="G65" s="601"/>
      <c r="H65" s="601"/>
      <c r="I65" s="601"/>
    </row>
    <row r="66" spans="1:9" s="602" customFormat="1" ht="12.75">
      <c r="A66" s="90"/>
      <c r="B66" s="603"/>
      <c r="C66" s="604"/>
      <c r="D66" s="605"/>
      <c r="E66" s="1501"/>
      <c r="F66" s="600"/>
      <c r="G66" s="601"/>
      <c r="H66" s="601"/>
      <c r="I66" s="601"/>
    </row>
    <row r="67" spans="1:9" s="602" customFormat="1" ht="12.75">
      <c r="A67" s="90"/>
      <c r="B67" s="603"/>
      <c r="C67" s="604"/>
      <c r="D67" s="605"/>
      <c r="E67" s="1501"/>
      <c r="F67" s="600"/>
      <c r="G67" s="601"/>
      <c r="H67" s="601"/>
      <c r="I67" s="601"/>
    </row>
    <row r="68" spans="1:9" s="602" customFormat="1" ht="12.75">
      <c r="A68" s="90"/>
      <c r="B68" s="603"/>
      <c r="C68" s="604"/>
      <c r="D68" s="605"/>
      <c r="E68" s="1501"/>
      <c r="F68" s="600"/>
      <c r="G68" s="601"/>
      <c r="H68" s="601"/>
      <c r="I68" s="601"/>
    </row>
    <row r="69" spans="1:9" s="602" customFormat="1" ht="12.75">
      <c r="A69" s="90"/>
      <c r="B69" s="603"/>
      <c r="C69" s="604"/>
      <c r="D69" s="605"/>
      <c r="E69" s="1501"/>
      <c r="F69" s="600"/>
      <c r="G69" s="601"/>
      <c r="H69" s="601"/>
      <c r="I69" s="601"/>
    </row>
    <row r="70" spans="1:9" s="602" customFormat="1" ht="12.75">
      <c r="A70" s="90"/>
      <c r="B70" s="603"/>
      <c r="C70" s="604"/>
      <c r="D70" s="605"/>
      <c r="E70" s="1501"/>
      <c r="F70" s="600"/>
      <c r="G70" s="601"/>
      <c r="H70" s="601"/>
      <c r="I70" s="601"/>
    </row>
    <row r="71" spans="1:9" s="602" customFormat="1" ht="12.75">
      <c r="A71" s="90"/>
      <c r="B71" s="603"/>
      <c r="C71" s="604"/>
      <c r="D71" s="605"/>
      <c r="E71" s="1501"/>
      <c r="F71" s="600"/>
      <c r="G71" s="601"/>
      <c r="H71" s="601"/>
      <c r="I71" s="601"/>
    </row>
    <row r="72" spans="1:9" s="602" customFormat="1" ht="12.75">
      <c r="A72" s="90"/>
      <c r="B72" s="603"/>
      <c r="C72" s="604"/>
      <c r="D72" s="605"/>
      <c r="E72" s="1501"/>
      <c r="F72" s="600"/>
      <c r="G72" s="601"/>
      <c r="H72" s="601"/>
      <c r="I72" s="601"/>
    </row>
    <row r="73" spans="1:9" s="602" customFormat="1" ht="12.75">
      <c r="A73" s="90"/>
      <c r="B73" s="603"/>
      <c r="C73" s="604"/>
      <c r="D73" s="605"/>
      <c r="E73" s="1501"/>
      <c r="F73" s="600"/>
      <c r="G73" s="601"/>
      <c r="H73" s="601"/>
      <c r="I73" s="601"/>
    </row>
    <row r="74" spans="1:9" s="602" customFormat="1" ht="12.75">
      <c r="A74" s="90"/>
      <c r="B74" s="603"/>
      <c r="C74" s="604"/>
      <c r="D74" s="605"/>
      <c r="E74" s="1501"/>
      <c r="F74" s="600"/>
      <c r="G74" s="601"/>
      <c r="H74" s="601"/>
      <c r="I74" s="601"/>
    </row>
    <row r="75" spans="1:9" s="602" customFormat="1" ht="12.75">
      <c r="A75" s="90"/>
      <c r="B75" s="603"/>
      <c r="C75" s="604"/>
      <c r="D75" s="605"/>
      <c r="E75" s="1501"/>
      <c r="F75" s="600"/>
      <c r="G75" s="601"/>
      <c r="H75" s="601"/>
      <c r="I75" s="601"/>
    </row>
    <row r="76" spans="1:9" s="602" customFormat="1" ht="12.75">
      <c r="A76" s="90"/>
      <c r="B76" s="603"/>
      <c r="C76" s="604"/>
      <c r="D76" s="605"/>
      <c r="E76" s="1501"/>
      <c r="F76" s="600"/>
      <c r="G76" s="601"/>
      <c r="H76" s="601"/>
      <c r="I76" s="601"/>
    </row>
    <row r="77" spans="1:9" s="602" customFormat="1" ht="12.75">
      <c r="A77" s="90"/>
      <c r="B77" s="603"/>
      <c r="C77" s="604"/>
      <c r="D77" s="605"/>
      <c r="E77" s="1501"/>
      <c r="F77" s="600"/>
      <c r="G77" s="601"/>
      <c r="H77" s="601"/>
      <c r="I77" s="601"/>
    </row>
    <row r="78" spans="1:9" s="602" customFormat="1" ht="12.75">
      <c r="A78" s="90"/>
      <c r="B78" s="603"/>
      <c r="C78" s="604"/>
      <c r="D78" s="605"/>
      <c r="E78" s="1501"/>
      <c r="F78" s="600"/>
      <c r="G78" s="601"/>
      <c r="H78" s="601"/>
      <c r="I78" s="601"/>
    </row>
    <row r="79" spans="1:9" s="602" customFormat="1" ht="12.75">
      <c r="A79" s="90"/>
      <c r="B79" s="603"/>
      <c r="C79" s="604"/>
      <c r="D79" s="605"/>
      <c r="E79" s="1501"/>
      <c r="F79" s="600"/>
      <c r="G79" s="601"/>
      <c r="H79" s="601"/>
      <c r="I79" s="601"/>
    </row>
    <row r="80" spans="1:9" s="602" customFormat="1" ht="12.75">
      <c r="A80" s="90"/>
      <c r="B80" s="603"/>
      <c r="C80" s="604"/>
      <c r="D80" s="605"/>
      <c r="E80" s="1501"/>
      <c r="F80" s="600"/>
      <c r="G80" s="601"/>
      <c r="H80" s="601"/>
      <c r="I80" s="601"/>
    </row>
    <row r="81" spans="1:9" s="602" customFormat="1" ht="12.75">
      <c r="A81" s="90"/>
      <c r="B81" s="603"/>
      <c r="C81" s="604"/>
      <c r="D81" s="605"/>
      <c r="E81" s="1501"/>
      <c r="F81" s="600"/>
      <c r="G81" s="601"/>
      <c r="H81" s="601"/>
      <c r="I81" s="601"/>
    </row>
    <row r="82" spans="1:9" s="602" customFormat="1" ht="12.75">
      <c r="A82" s="90"/>
      <c r="B82" s="603"/>
      <c r="C82" s="604"/>
      <c r="D82" s="605"/>
      <c r="E82" s="1501"/>
      <c r="F82" s="600"/>
      <c r="G82" s="601"/>
      <c r="H82" s="601"/>
      <c r="I82" s="601"/>
    </row>
    <row r="83" spans="1:9" s="602" customFormat="1" ht="12.75">
      <c r="A83" s="90"/>
      <c r="B83" s="603"/>
      <c r="C83" s="604"/>
      <c r="D83" s="605"/>
      <c r="E83" s="1501"/>
      <c r="F83" s="600"/>
      <c r="G83" s="601"/>
      <c r="H83" s="601"/>
      <c r="I83" s="601"/>
    </row>
    <row r="84" spans="1:9" s="602" customFormat="1" ht="12.75">
      <c r="A84" s="90"/>
      <c r="B84" s="603"/>
      <c r="C84" s="604"/>
      <c r="D84" s="605"/>
      <c r="E84" s="1501"/>
      <c r="F84" s="600"/>
      <c r="G84" s="601"/>
      <c r="H84" s="601"/>
      <c r="I84" s="601"/>
    </row>
    <row r="85" spans="1:9" s="602" customFormat="1" ht="12.75">
      <c r="A85" s="90"/>
      <c r="B85" s="603"/>
      <c r="C85" s="604"/>
      <c r="D85" s="605"/>
      <c r="E85" s="1501"/>
      <c r="F85" s="600"/>
      <c r="G85" s="601"/>
      <c r="H85" s="601"/>
      <c r="I85" s="601"/>
    </row>
    <row r="86" spans="1:9" s="602" customFormat="1" ht="12.75">
      <c r="A86" s="90"/>
      <c r="B86" s="603"/>
      <c r="C86" s="604"/>
      <c r="D86" s="605"/>
      <c r="E86" s="1501"/>
      <c r="F86" s="600"/>
      <c r="G86" s="601"/>
      <c r="H86" s="601"/>
      <c r="I86" s="601"/>
    </row>
    <row r="87" spans="1:9" s="602" customFormat="1" ht="12.75">
      <c r="A87" s="90"/>
      <c r="B87" s="603"/>
      <c r="C87" s="604"/>
      <c r="D87" s="605"/>
      <c r="E87" s="1501"/>
      <c r="F87" s="600"/>
      <c r="G87" s="601"/>
      <c r="H87" s="601"/>
      <c r="I87" s="601"/>
    </row>
    <row r="88" spans="1:9" s="602" customFormat="1" ht="12.75">
      <c r="A88" s="90"/>
      <c r="B88" s="603"/>
      <c r="C88" s="604"/>
      <c r="D88" s="605"/>
      <c r="E88" s="1501"/>
      <c r="F88" s="600"/>
      <c r="G88" s="601"/>
      <c r="H88" s="601"/>
      <c r="I88" s="601"/>
    </row>
    <row r="89" spans="1:9" s="602" customFormat="1" ht="12.75">
      <c r="A89" s="90"/>
      <c r="B89" s="603"/>
      <c r="C89" s="604"/>
      <c r="D89" s="605"/>
      <c r="E89" s="1501"/>
      <c r="F89" s="600"/>
      <c r="G89" s="601"/>
      <c r="H89" s="601"/>
      <c r="I89" s="601"/>
    </row>
    <row r="90" spans="1:9" s="602" customFormat="1" ht="12.75">
      <c r="A90" s="90"/>
      <c r="B90" s="603"/>
      <c r="C90" s="604"/>
      <c r="D90" s="605"/>
      <c r="E90" s="1501"/>
      <c r="F90" s="600"/>
      <c r="G90" s="601"/>
      <c r="H90" s="601"/>
      <c r="I90" s="601"/>
    </row>
    <row r="91" spans="1:9" s="602" customFormat="1" ht="12.75">
      <c r="A91" s="90"/>
      <c r="B91" s="603"/>
      <c r="C91" s="604"/>
      <c r="D91" s="605"/>
      <c r="E91" s="1501"/>
      <c r="F91" s="600"/>
      <c r="G91" s="601"/>
      <c r="H91" s="601"/>
      <c r="I91" s="601"/>
    </row>
    <row r="92" spans="1:9" s="602" customFormat="1" ht="12.75">
      <c r="A92" s="90"/>
      <c r="B92" s="603"/>
      <c r="C92" s="604"/>
      <c r="D92" s="605"/>
      <c r="E92" s="1501"/>
      <c r="F92" s="600"/>
      <c r="G92" s="601"/>
      <c r="H92" s="601"/>
      <c r="I92" s="601"/>
    </row>
    <row r="93" spans="1:9" s="602" customFormat="1" ht="12.75">
      <c r="A93" s="90"/>
      <c r="B93" s="603"/>
      <c r="C93" s="604"/>
      <c r="D93" s="605"/>
      <c r="E93" s="1501"/>
      <c r="F93" s="600"/>
      <c r="G93" s="601"/>
      <c r="H93" s="601"/>
      <c r="I93" s="601"/>
    </row>
    <row r="94" spans="1:9" s="602" customFormat="1" ht="12.75">
      <c r="A94" s="90"/>
      <c r="B94" s="603"/>
      <c r="C94" s="604"/>
      <c r="D94" s="605"/>
      <c r="E94" s="1501"/>
      <c r="F94" s="600"/>
      <c r="G94" s="601"/>
      <c r="H94" s="601"/>
      <c r="I94" s="601"/>
    </row>
    <row r="95" spans="1:9" s="602" customFormat="1" ht="12.75">
      <c r="A95" s="90"/>
      <c r="B95" s="603"/>
      <c r="C95" s="604"/>
      <c r="D95" s="605"/>
      <c r="E95" s="1501"/>
      <c r="F95" s="600"/>
      <c r="G95" s="601"/>
      <c r="H95" s="601"/>
      <c r="I95" s="601"/>
    </row>
    <row r="96" spans="1:9" s="602" customFormat="1" ht="12.75">
      <c r="A96" s="90"/>
      <c r="B96" s="603"/>
      <c r="C96" s="604"/>
      <c r="D96" s="605"/>
      <c r="E96" s="1501"/>
      <c r="F96" s="600"/>
      <c r="G96" s="601"/>
      <c r="H96" s="601"/>
      <c r="I96" s="601"/>
    </row>
    <row r="97" spans="1:9" s="602" customFormat="1" ht="12.75">
      <c r="A97" s="90"/>
      <c r="B97" s="603"/>
      <c r="C97" s="604"/>
      <c r="D97" s="605"/>
      <c r="E97" s="1501"/>
      <c r="F97" s="600"/>
      <c r="G97" s="601"/>
      <c r="H97" s="601"/>
      <c r="I97" s="601"/>
    </row>
    <row r="98" spans="1:9" s="602" customFormat="1" ht="12.75">
      <c r="A98" s="90"/>
      <c r="B98" s="603"/>
      <c r="C98" s="604"/>
      <c r="D98" s="605"/>
      <c r="E98" s="1501"/>
      <c r="F98" s="600"/>
      <c r="G98" s="601"/>
      <c r="H98" s="601"/>
      <c r="I98" s="601"/>
    </row>
    <row r="99" spans="1:9" s="602" customFormat="1" ht="12.75">
      <c r="A99" s="90"/>
      <c r="B99" s="603"/>
      <c r="C99" s="604"/>
      <c r="D99" s="605"/>
      <c r="E99" s="1501"/>
      <c r="F99" s="600"/>
      <c r="G99" s="601"/>
      <c r="H99" s="601"/>
      <c r="I99" s="601"/>
    </row>
    <row r="100" spans="1:9" s="602" customFormat="1" ht="12.75">
      <c r="A100" s="90"/>
      <c r="B100" s="603"/>
      <c r="C100" s="604"/>
      <c r="D100" s="605"/>
      <c r="E100" s="1501"/>
      <c r="F100" s="600"/>
      <c r="G100" s="601"/>
      <c r="H100" s="601"/>
      <c r="I100" s="601"/>
    </row>
    <row r="101" spans="1:9" s="602" customFormat="1" ht="12.75">
      <c r="A101" s="90"/>
      <c r="B101" s="603"/>
      <c r="C101" s="604"/>
      <c r="D101" s="605"/>
      <c r="E101" s="1501"/>
      <c r="F101" s="600"/>
      <c r="G101" s="601"/>
      <c r="H101" s="601"/>
      <c r="I101" s="601"/>
    </row>
    <row r="102" spans="1:9" s="602" customFormat="1" ht="12.75">
      <c r="A102" s="90"/>
      <c r="B102" s="603"/>
      <c r="C102" s="604"/>
      <c r="D102" s="605"/>
      <c r="E102" s="1501"/>
      <c r="F102" s="600"/>
      <c r="G102" s="601"/>
      <c r="H102" s="601"/>
      <c r="I102" s="601"/>
    </row>
    <row r="103" spans="1:9" s="602" customFormat="1" ht="12.75">
      <c r="A103" s="90"/>
      <c r="B103" s="603"/>
      <c r="C103" s="604"/>
      <c r="D103" s="605"/>
      <c r="E103" s="1501"/>
      <c r="F103" s="600"/>
      <c r="G103" s="601"/>
      <c r="H103" s="601"/>
      <c r="I103" s="601"/>
    </row>
    <row r="104" spans="1:9" s="602" customFormat="1" ht="12.75">
      <c r="A104" s="90"/>
      <c r="B104" s="603"/>
      <c r="C104" s="604"/>
      <c r="D104" s="605"/>
      <c r="E104" s="1501"/>
      <c r="F104" s="600"/>
      <c r="G104" s="601"/>
      <c r="H104" s="601"/>
      <c r="I104" s="601"/>
    </row>
    <row r="105" spans="1:9" s="602" customFormat="1" ht="12.75">
      <c r="A105" s="90"/>
      <c r="B105" s="603"/>
      <c r="C105" s="604"/>
      <c r="D105" s="605"/>
      <c r="E105" s="1501"/>
      <c r="F105" s="600"/>
      <c r="G105" s="601"/>
      <c r="H105" s="601"/>
      <c r="I105" s="601"/>
    </row>
    <row r="106" spans="1:9" s="602" customFormat="1" ht="12.75">
      <c r="A106" s="90"/>
      <c r="B106" s="603"/>
      <c r="C106" s="604"/>
      <c r="D106" s="605"/>
      <c r="E106" s="1501"/>
      <c r="F106" s="600"/>
      <c r="G106" s="601"/>
      <c r="H106" s="601"/>
      <c r="I106" s="601"/>
    </row>
    <row r="107" spans="1:9" s="602" customFormat="1" ht="12.75">
      <c r="A107" s="90"/>
      <c r="B107" s="603"/>
      <c r="C107" s="604"/>
      <c r="D107" s="605"/>
      <c r="E107" s="1501"/>
      <c r="F107" s="600"/>
      <c r="G107" s="601"/>
      <c r="H107" s="601"/>
      <c r="I107" s="601"/>
    </row>
    <row r="108" spans="1:9" s="602" customFormat="1" ht="12.75">
      <c r="A108" s="90"/>
      <c r="B108" s="603"/>
      <c r="C108" s="604"/>
      <c r="D108" s="605"/>
      <c r="E108" s="1501"/>
      <c r="F108" s="600"/>
      <c r="G108" s="601"/>
      <c r="H108" s="601"/>
      <c r="I108" s="601"/>
    </row>
    <row r="109" spans="1:9" s="602" customFormat="1" ht="12.75">
      <c r="A109" s="90"/>
      <c r="B109" s="603"/>
      <c r="C109" s="604"/>
      <c r="D109" s="605"/>
      <c r="E109" s="1501"/>
      <c r="F109" s="600"/>
      <c r="G109" s="601"/>
      <c r="H109" s="601"/>
      <c r="I109" s="601"/>
    </row>
    <row r="110" spans="1:9" s="602" customFormat="1" ht="12.75">
      <c r="A110" s="90"/>
      <c r="B110" s="603"/>
      <c r="C110" s="604"/>
      <c r="D110" s="605"/>
      <c r="E110" s="1501"/>
      <c r="F110" s="600"/>
      <c r="G110" s="601"/>
      <c r="H110" s="601"/>
      <c r="I110" s="601"/>
    </row>
    <row r="111" spans="1:9" s="602" customFormat="1" ht="12.75">
      <c r="A111" s="90"/>
      <c r="B111" s="603"/>
      <c r="C111" s="604"/>
      <c r="D111" s="605"/>
      <c r="E111" s="1501"/>
      <c r="F111" s="600"/>
      <c r="G111" s="601"/>
      <c r="H111" s="601"/>
      <c r="I111" s="601"/>
    </row>
    <row r="112" spans="1:9" s="602" customFormat="1" ht="12.75">
      <c r="A112" s="90"/>
      <c r="B112" s="603"/>
      <c r="C112" s="604"/>
      <c r="D112" s="605"/>
      <c r="E112" s="1501"/>
      <c r="F112" s="600"/>
      <c r="G112" s="601"/>
      <c r="H112" s="601"/>
      <c r="I112" s="601"/>
    </row>
    <row r="113" spans="1:9" s="602" customFormat="1" ht="12.75">
      <c r="A113" s="90"/>
      <c r="B113" s="603"/>
      <c r="C113" s="604"/>
      <c r="D113" s="605"/>
      <c r="E113" s="1501"/>
      <c r="F113" s="600"/>
      <c r="G113" s="601"/>
      <c r="H113" s="601"/>
      <c r="I113" s="601"/>
    </row>
    <row r="114" spans="1:9" s="602" customFormat="1" ht="12.75">
      <c r="A114" s="90"/>
      <c r="B114" s="603"/>
      <c r="C114" s="604"/>
      <c r="D114" s="605"/>
      <c r="E114" s="1501"/>
      <c r="F114" s="600"/>
      <c r="G114" s="601"/>
      <c r="H114" s="601"/>
      <c r="I114" s="601"/>
    </row>
    <row r="115" spans="1:9" s="602" customFormat="1" ht="12.75">
      <c r="A115" s="90"/>
      <c r="B115" s="603"/>
      <c r="C115" s="604"/>
      <c r="D115" s="605"/>
      <c r="E115" s="1501"/>
      <c r="F115" s="600"/>
      <c r="G115" s="601"/>
      <c r="H115" s="601"/>
      <c r="I115" s="601"/>
    </row>
    <row r="116" spans="1:9" s="602" customFormat="1" ht="12.75">
      <c r="A116" s="90"/>
      <c r="B116" s="603"/>
      <c r="C116" s="604"/>
      <c r="D116" s="605"/>
      <c r="E116" s="1501"/>
      <c r="F116" s="600"/>
      <c r="G116" s="601"/>
      <c r="H116" s="601"/>
      <c r="I116" s="601"/>
    </row>
    <row r="117" spans="1:9" s="602" customFormat="1" ht="12.75">
      <c r="A117" s="90"/>
      <c r="B117" s="603"/>
      <c r="C117" s="604"/>
      <c r="D117" s="605"/>
      <c r="E117" s="1501"/>
      <c r="F117" s="600"/>
      <c r="G117" s="601"/>
      <c r="H117" s="601"/>
      <c r="I117" s="601"/>
    </row>
    <row r="118" spans="1:9" s="602" customFormat="1" ht="12.75">
      <c r="A118" s="90"/>
      <c r="B118" s="603"/>
      <c r="C118" s="604"/>
      <c r="D118" s="605"/>
      <c r="E118" s="1501"/>
      <c r="F118" s="600"/>
      <c r="G118" s="601"/>
      <c r="H118" s="601"/>
      <c r="I118" s="601"/>
    </row>
    <row r="119" spans="1:9" s="602" customFormat="1" ht="12.75">
      <c r="A119" s="90"/>
      <c r="B119" s="603"/>
      <c r="C119" s="604"/>
      <c r="D119" s="605"/>
      <c r="E119" s="1501"/>
      <c r="F119" s="600"/>
      <c r="G119" s="601"/>
      <c r="H119" s="601"/>
      <c r="I119" s="601"/>
    </row>
    <row r="120" spans="1:9" s="602" customFormat="1" ht="12.75">
      <c r="A120" s="90"/>
      <c r="B120" s="603"/>
      <c r="C120" s="604"/>
      <c r="D120" s="605"/>
      <c r="E120" s="1501"/>
      <c r="F120" s="600"/>
      <c r="G120" s="601"/>
      <c r="H120" s="601"/>
      <c r="I120" s="601"/>
    </row>
    <row r="121" spans="1:9" s="602" customFormat="1" ht="12.75">
      <c r="A121" s="90"/>
      <c r="B121" s="603"/>
      <c r="C121" s="604"/>
      <c r="D121" s="605"/>
      <c r="E121" s="1501"/>
      <c r="F121" s="600"/>
      <c r="G121" s="601"/>
      <c r="H121" s="601"/>
      <c r="I121" s="601"/>
    </row>
    <row r="122" spans="1:9" s="602" customFormat="1" ht="12.75">
      <c r="A122" s="90"/>
      <c r="B122" s="603"/>
      <c r="C122" s="604"/>
      <c r="D122" s="605"/>
      <c r="E122" s="1501"/>
      <c r="F122" s="600"/>
      <c r="G122" s="601"/>
      <c r="H122" s="601"/>
      <c r="I122" s="601"/>
    </row>
    <row r="123" spans="1:9" s="602" customFormat="1" ht="12.75">
      <c r="A123" s="90"/>
      <c r="B123" s="603"/>
      <c r="C123" s="604"/>
      <c r="D123" s="605"/>
      <c r="E123" s="1501"/>
      <c r="F123" s="600"/>
      <c r="G123" s="601"/>
      <c r="H123" s="601"/>
      <c r="I123" s="601"/>
    </row>
    <row r="124" spans="1:9" s="602" customFormat="1" ht="12.75">
      <c r="A124" s="90"/>
      <c r="B124" s="603"/>
      <c r="C124" s="604"/>
      <c r="D124" s="605"/>
      <c r="E124" s="1501"/>
      <c r="F124" s="600"/>
      <c r="G124" s="601"/>
      <c r="H124" s="601"/>
      <c r="I124" s="601"/>
    </row>
    <row r="125" spans="1:9" s="602" customFormat="1" ht="12.75">
      <c r="A125" s="90"/>
      <c r="B125" s="603"/>
      <c r="C125" s="604"/>
      <c r="D125" s="605"/>
      <c r="E125" s="1501"/>
      <c r="F125" s="600"/>
      <c r="G125" s="601"/>
      <c r="H125" s="601"/>
      <c r="I125" s="601"/>
    </row>
    <row r="126" spans="1:9" s="602" customFormat="1" ht="12.75">
      <c r="A126" s="90"/>
      <c r="B126" s="603"/>
      <c r="C126" s="604"/>
      <c r="D126" s="605"/>
      <c r="E126" s="1501"/>
      <c r="F126" s="600"/>
      <c r="G126" s="601"/>
      <c r="H126" s="601"/>
      <c r="I126" s="601"/>
    </row>
    <row r="127" spans="1:9" s="602" customFormat="1" ht="12.75">
      <c r="A127" s="90"/>
      <c r="B127" s="603"/>
      <c r="C127" s="604"/>
      <c r="D127" s="605"/>
      <c r="E127" s="1501"/>
      <c r="F127" s="600"/>
      <c r="G127" s="601"/>
      <c r="H127" s="601"/>
      <c r="I127" s="601"/>
    </row>
    <row r="128" spans="1:9" s="602" customFormat="1" ht="12.75">
      <c r="A128" s="90"/>
      <c r="B128" s="603"/>
      <c r="C128" s="604"/>
      <c r="D128" s="605"/>
      <c r="E128" s="1501"/>
      <c r="F128" s="600"/>
      <c r="G128" s="601"/>
      <c r="H128" s="601"/>
      <c r="I128" s="601"/>
    </row>
    <row r="129" spans="1:9" s="602" customFormat="1" ht="12.75">
      <c r="A129" s="90"/>
      <c r="B129" s="603"/>
      <c r="C129" s="604"/>
      <c r="D129" s="605"/>
      <c r="E129" s="1501"/>
      <c r="F129" s="600"/>
      <c r="G129" s="601"/>
      <c r="H129" s="601"/>
      <c r="I129" s="601"/>
    </row>
    <row r="130" spans="1:9" s="602" customFormat="1" ht="12.75">
      <c r="A130" s="90"/>
      <c r="B130" s="603"/>
      <c r="C130" s="604"/>
      <c r="D130" s="605"/>
      <c r="E130" s="1501"/>
      <c r="F130" s="600"/>
      <c r="G130" s="601"/>
      <c r="H130" s="601"/>
      <c r="I130" s="601"/>
    </row>
    <row r="131" spans="1:9" s="602" customFormat="1" ht="12.75">
      <c r="A131" s="90"/>
      <c r="B131" s="603"/>
      <c r="C131" s="604"/>
      <c r="D131" s="605"/>
      <c r="E131" s="1501"/>
      <c r="F131" s="600"/>
      <c r="G131" s="601"/>
      <c r="H131" s="601"/>
      <c r="I131" s="601"/>
    </row>
    <row r="132" spans="1:9" s="602" customFormat="1" ht="12.75">
      <c r="A132" s="90"/>
      <c r="B132" s="603"/>
      <c r="C132" s="604"/>
      <c r="D132" s="605"/>
      <c r="E132" s="1501"/>
      <c r="F132" s="600"/>
      <c r="G132" s="601"/>
      <c r="H132" s="601"/>
      <c r="I132" s="601"/>
    </row>
    <row r="133" spans="1:9" s="602" customFormat="1" ht="12.75">
      <c r="A133" s="90"/>
      <c r="B133" s="603"/>
      <c r="C133" s="604"/>
      <c r="D133" s="605"/>
      <c r="E133" s="1501"/>
      <c r="F133" s="600"/>
      <c r="G133" s="601"/>
      <c r="H133" s="601"/>
      <c r="I133" s="601"/>
    </row>
    <row r="134" spans="1:9" s="602" customFormat="1" ht="12.75">
      <c r="A134" s="90"/>
      <c r="B134" s="603"/>
      <c r="C134" s="604"/>
      <c r="D134" s="605"/>
      <c r="E134" s="1501"/>
      <c r="F134" s="600"/>
      <c r="G134" s="601"/>
      <c r="H134" s="601"/>
      <c r="I134" s="601"/>
    </row>
    <row r="135" spans="1:9" s="602" customFormat="1" ht="12.75">
      <c r="A135" s="90"/>
      <c r="B135" s="603"/>
      <c r="C135" s="604"/>
      <c r="D135" s="605"/>
      <c r="E135" s="1501"/>
      <c r="F135" s="600"/>
      <c r="G135" s="601"/>
      <c r="H135" s="601"/>
      <c r="I135" s="601"/>
    </row>
    <row r="136" spans="1:9" s="602" customFormat="1" ht="12.75">
      <c r="A136" s="90"/>
      <c r="B136" s="603"/>
      <c r="C136" s="604"/>
      <c r="D136" s="605"/>
      <c r="E136" s="1501"/>
      <c r="F136" s="600"/>
      <c r="G136" s="601"/>
      <c r="H136" s="601"/>
      <c r="I136" s="601"/>
    </row>
    <row r="137" spans="1:9" s="602" customFormat="1" ht="12.75">
      <c r="A137" s="90"/>
      <c r="B137" s="603"/>
      <c r="C137" s="604"/>
      <c r="D137" s="605"/>
      <c r="E137" s="1501"/>
      <c r="F137" s="600"/>
      <c r="G137" s="601"/>
      <c r="H137" s="601"/>
      <c r="I137" s="601"/>
    </row>
    <row r="138" spans="1:9" s="602" customFormat="1" ht="12.75">
      <c r="A138" s="90"/>
      <c r="B138" s="603"/>
      <c r="C138" s="604"/>
      <c r="D138" s="605"/>
      <c r="E138" s="1501"/>
      <c r="F138" s="600"/>
      <c r="G138" s="601"/>
      <c r="H138" s="601"/>
      <c r="I138" s="601"/>
    </row>
    <row r="139" spans="1:9" s="602" customFormat="1" ht="12.75">
      <c r="A139" s="90"/>
      <c r="B139" s="603"/>
      <c r="C139" s="604"/>
      <c r="D139" s="605"/>
      <c r="E139" s="1501"/>
      <c r="F139" s="600"/>
      <c r="G139" s="601"/>
      <c r="H139" s="601"/>
      <c r="I139" s="601"/>
    </row>
    <row r="140" spans="1:9" s="602" customFormat="1" ht="12.75">
      <c r="A140" s="90"/>
      <c r="B140" s="603"/>
      <c r="C140" s="604"/>
      <c r="D140" s="605"/>
      <c r="E140" s="1501"/>
      <c r="F140" s="600"/>
      <c r="G140" s="601"/>
      <c r="H140" s="601"/>
      <c r="I140" s="601"/>
    </row>
    <row r="141" spans="1:9">
      <c r="A141" s="90"/>
      <c r="B141" s="603"/>
      <c r="C141" s="604"/>
      <c r="D141" s="605"/>
      <c r="E141" s="1501"/>
      <c r="F141" s="600"/>
    </row>
    <row r="142" spans="1:9">
      <c r="A142" s="90"/>
      <c r="B142" s="603"/>
      <c r="C142" s="604"/>
      <c r="D142" s="605"/>
      <c r="E142" s="1501"/>
      <c r="F142" s="600"/>
    </row>
    <row r="143" spans="1:9">
      <c r="A143" s="90"/>
      <c r="B143" s="603"/>
      <c r="C143" s="604"/>
      <c r="D143" s="605"/>
      <c r="E143" s="1501"/>
      <c r="F143" s="600"/>
    </row>
    <row r="144" spans="1:9">
      <c r="A144" s="90"/>
      <c r="B144" s="603"/>
      <c r="C144" s="604"/>
      <c r="D144" s="605"/>
      <c r="E144" s="1501"/>
      <c r="F144" s="600"/>
    </row>
    <row r="145" spans="1:13">
      <c r="A145" s="90"/>
      <c r="B145" s="603"/>
      <c r="C145" s="604"/>
      <c r="D145" s="605"/>
      <c r="E145" s="1501"/>
      <c r="F145" s="600"/>
    </row>
    <row r="146" spans="1:13">
      <c r="A146" s="90"/>
      <c r="B146" s="603"/>
      <c r="C146" s="604"/>
      <c r="D146" s="605"/>
      <c r="E146" s="1501"/>
      <c r="F146" s="600"/>
    </row>
    <row r="147" spans="1:13">
      <c r="A147" s="90"/>
      <c r="B147" s="603"/>
      <c r="C147" s="604"/>
      <c r="D147" s="605"/>
      <c r="E147" s="1501"/>
      <c r="F147" s="600"/>
    </row>
    <row r="148" spans="1:13">
      <c r="A148" s="97"/>
      <c r="D148" s="593"/>
      <c r="E148" s="1499"/>
      <c r="F148" s="594"/>
    </row>
    <row r="149" spans="1:13">
      <c r="A149" s="97"/>
      <c r="D149" s="593"/>
      <c r="E149" s="1499"/>
      <c r="F149" s="594"/>
    </row>
    <row r="150" spans="1:13">
      <c r="A150" s="97"/>
      <c r="D150" s="593"/>
      <c r="E150" s="1499"/>
      <c r="F150" s="594"/>
    </row>
    <row r="151" spans="1:13">
      <c r="A151" s="97"/>
      <c r="D151" s="593"/>
      <c r="E151" s="1499"/>
      <c r="F151" s="594"/>
    </row>
    <row r="152" spans="1:13">
      <c r="A152" s="97"/>
      <c r="D152" s="593"/>
      <c r="E152" s="1499"/>
      <c r="F152" s="594"/>
    </row>
    <row r="153" spans="1:13">
      <c r="A153" s="97"/>
      <c r="D153" s="593"/>
      <c r="E153" s="1499"/>
      <c r="F153" s="594"/>
    </row>
    <row r="154" spans="1:13">
      <c r="A154" s="97"/>
      <c r="D154" s="593"/>
      <c r="E154" s="1499"/>
      <c r="F154" s="594"/>
    </row>
    <row r="155" spans="1:13">
      <c r="A155" s="97"/>
      <c r="D155" s="593"/>
      <c r="E155" s="1499"/>
      <c r="F155" s="594"/>
    </row>
    <row r="156" spans="1:13" s="595" customFormat="1">
      <c r="A156" s="97"/>
      <c r="B156" s="591"/>
      <c r="C156" s="592"/>
      <c r="D156" s="593"/>
      <c r="E156" s="1499"/>
      <c r="F156" s="594"/>
      <c r="J156" s="596"/>
      <c r="K156" s="596"/>
      <c r="L156" s="596"/>
      <c r="M156" s="596"/>
    </row>
    <row r="157" spans="1:13" s="595" customFormat="1">
      <c r="A157" s="97"/>
      <c r="B157" s="591"/>
      <c r="C157" s="592"/>
      <c r="D157" s="593"/>
      <c r="E157" s="1499"/>
      <c r="F157" s="594"/>
      <c r="J157" s="596"/>
      <c r="K157" s="596"/>
      <c r="L157" s="596"/>
      <c r="M157" s="596"/>
    </row>
    <row r="158" spans="1:13" s="595" customFormat="1">
      <c r="A158" s="97"/>
      <c r="B158" s="591"/>
      <c r="C158" s="592"/>
      <c r="D158" s="593"/>
      <c r="E158" s="1499"/>
      <c r="F158" s="594"/>
      <c r="J158" s="596"/>
      <c r="K158" s="596"/>
      <c r="L158" s="596"/>
      <c r="M158" s="596"/>
    </row>
    <row r="159" spans="1:13" s="595" customFormat="1">
      <c r="A159" s="97"/>
      <c r="B159" s="591"/>
      <c r="C159" s="592"/>
      <c r="D159" s="593"/>
      <c r="E159" s="1499"/>
      <c r="F159" s="594"/>
      <c r="J159" s="596"/>
      <c r="K159" s="596"/>
      <c r="L159" s="596"/>
      <c r="M159" s="596"/>
    </row>
    <row r="160" spans="1:13" s="595" customFormat="1">
      <c r="A160" s="97"/>
      <c r="B160" s="591"/>
      <c r="C160" s="592"/>
      <c r="D160" s="593"/>
      <c r="E160" s="1499"/>
      <c r="F160" s="594"/>
      <c r="J160" s="596"/>
      <c r="K160" s="596"/>
      <c r="L160" s="596"/>
      <c r="M160" s="596"/>
    </row>
    <row r="161" spans="1:13" s="595" customFormat="1">
      <c r="A161" s="97"/>
      <c r="B161" s="591"/>
      <c r="C161" s="592"/>
      <c r="D161" s="593"/>
      <c r="E161" s="1499"/>
      <c r="F161" s="594"/>
      <c r="J161" s="596"/>
      <c r="K161" s="596"/>
      <c r="L161" s="596"/>
      <c r="M161" s="596"/>
    </row>
    <row r="162" spans="1:13" s="595" customFormat="1">
      <c r="A162" s="97"/>
      <c r="B162" s="591"/>
      <c r="C162" s="592"/>
      <c r="D162" s="593"/>
      <c r="E162" s="1499"/>
      <c r="F162" s="594"/>
      <c r="J162" s="596"/>
      <c r="K162" s="596"/>
      <c r="L162" s="596"/>
      <c r="M162" s="596"/>
    </row>
    <row r="163" spans="1:13" s="595" customFormat="1">
      <c r="A163" s="97"/>
      <c r="B163" s="591"/>
      <c r="C163" s="592"/>
      <c r="D163" s="593"/>
      <c r="E163" s="1499"/>
      <c r="F163" s="594"/>
      <c r="J163" s="596"/>
      <c r="K163" s="596"/>
      <c r="L163" s="596"/>
      <c r="M163" s="596"/>
    </row>
    <row r="164" spans="1:13" s="595" customFormat="1">
      <c r="A164" s="97"/>
      <c r="B164" s="591"/>
      <c r="C164" s="592"/>
      <c r="D164" s="593"/>
      <c r="E164" s="1499"/>
      <c r="F164" s="594"/>
      <c r="J164" s="596"/>
      <c r="K164" s="596"/>
      <c r="L164" s="596"/>
      <c r="M164" s="596"/>
    </row>
    <row r="165" spans="1:13" s="595" customFormat="1">
      <c r="A165" s="97"/>
      <c r="B165" s="591"/>
      <c r="C165" s="592"/>
      <c r="D165" s="593"/>
      <c r="E165" s="1499"/>
      <c r="F165" s="594"/>
      <c r="J165" s="596"/>
      <c r="K165" s="596"/>
      <c r="L165" s="596"/>
      <c r="M165" s="596"/>
    </row>
    <row r="166" spans="1:13" s="595" customFormat="1">
      <c r="A166" s="97"/>
      <c r="B166" s="591"/>
      <c r="C166" s="592"/>
      <c r="D166" s="593"/>
      <c r="E166" s="1499"/>
      <c r="F166" s="594"/>
      <c r="J166" s="596"/>
      <c r="K166" s="596"/>
      <c r="L166" s="596"/>
      <c r="M166" s="596"/>
    </row>
    <row r="167" spans="1:13" s="595" customFormat="1">
      <c r="A167" s="97"/>
      <c r="B167" s="591"/>
      <c r="C167" s="592"/>
      <c r="D167" s="593"/>
      <c r="E167" s="1499"/>
      <c r="F167" s="594"/>
      <c r="J167" s="596"/>
      <c r="K167" s="596"/>
      <c r="L167" s="596"/>
      <c r="M167" s="596"/>
    </row>
    <row r="168" spans="1:13" s="595" customFormat="1">
      <c r="A168" s="97"/>
      <c r="B168" s="591"/>
      <c r="C168" s="592"/>
      <c r="D168" s="593"/>
      <c r="E168" s="1499"/>
      <c r="F168" s="594"/>
      <c r="J168" s="596"/>
      <c r="K168" s="596"/>
      <c r="L168" s="596"/>
      <c r="M168" s="596"/>
    </row>
    <row r="169" spans="1:13" s="595" customFormat="1">
      <c r="A169" s="97"/>
      <c r="B169" s="591"/>
      <c r="C169" s="592"/>
      <c r="D169" s="593"/>
      <c r="E169" s="1499"/>
      <c r="F169" s="594"/>
      <c r="J169" s="596"/>
      <c r="K169" s="596"/>
      <c r="L169" s="596"/>
      <c r="M169" s="596"/>
    </row>
    <row r="170" spans="1:13" s="595" customFormat="1">
      <c r="A170" s="97"/>
      <c r="B170" s="591"/>
      <c r="C170" s="592"/>
      <c r="D170" s="593"/>
      <c r="E170" s="1499"/>
      <c r="F170" s="594"/>
      <c r="J170" s="596"/>
      <c r="K170" s="596"/>
      <c r="L170" s="596"/>
      <c r="M170" s="596"/>
    </row>
    <row r="171" spans="1:13" s="595" customFormat="1">
      <c r="A171" s="97"/>
      <c r="B171" s="591"/>
      <c r="C171" s="592"/>
      <c r="D171" s="593"/>
      <c r="E171" s="1499"/>
      <c r="F171" s="594"/>
      <c r="J171" s="596"/>
      <c r="K171" s="596"/>
      <c r="L171" s="596"/>
      <c r="M171" s="596"/>
    </row>
    <row r="172" spans="1:13" s="595" customFormat="1">
      <c r="A172" s="97"/>
      <c r="B172" s="591"/>
      <c r="C172" s="592"/>
      <c r="D172" s="593"/>
      <c r="E172" s="1499"/>
      <c r="F172" s="594"/>
      <c r="J172" s="596"/>
      <c r="K172" s="596"/>
      <c r="L172" s="596"/>
      <c r="M172" s="596"/>
    </row>
    <row r="173" spans="1:13" s="595" customFormat="1">
      <c r="A173" s="97"/>
      <c r="B173" s="591"/>
      <c r="C173" s="592"/>
      <c r="D173" s="593"/>
      <c r="E173" s="1499"/>
      <c r="F173" s="594"/>
      <c r="J173" s="596"/>
      <c r="K173" s="596"/>
      <c r="L173" s="596"/>
      <c r="M173" s="596"/>
    </row>
    <row r="174" spans="1:13" s="595" customFormat="1">
      <c r="A174" s="97"/>
      <c r="B174" s="591"/>
      <c r="C174" s="592"/>
      <c r="D174" s="593"/>
      <c r="E174" s="1499"/>
      <c r="F174" s="594"/>
      <c r="J174" s="596"/>
      <c r="K174" s="596"/>
      <c r="L174" s="596"/>
      <c r="M174" s="596"/>
    </row>
    <row r="175" spans="1:13" s="595" customFormat="1">
      <c r="A175" s="97"/>
      <c r="B175" s="591"/>
      <c r="C175" s="592"/>
      <c r="D175" s="593"/>
      <c r="E175" s="1499"/>
      <c r="F175" s="594"/>
      <c r="J175" s="596"/>
      <c r="K175" s="596"/>
      <c r="L175" s="596"/>
      <c r="M175" s="596"/>
    </row>
    <row r="176" spans="1:13" s="595" customFormat="1">
      <c r="A176" s="97"/>
      <c r="B176" s="591"/>
      <c r="C176" s="592"/>
      <c r="D176" s="593"/>
      <c r="E176" s="1499"/>
      <c r="F176" s="594"/>
      <c r="J176" s="596"/>
      <c r="K176" s="596"/>
      <c r="L176" s="596"/>
      <c r="M176" s="596"/>
    </row>
    <row r="177" spans="1:13" s="595" customFormat="1">
      <c r="A177" s="97"/>
      <c r="B177" s="591"/>
      <c r="C177" s="592"/>
      <c r="D177" s="593"/>
      <c r="E177" s="1499"/>
      <c r="F177" s="594"/>
      <c r="J177" s="596"/>
      <c r="K177" s="596"/>
      <c r="L177" s="596"/>
      <c r="M177" s="596"/>
    </row>
    <row r="178" spans="1:13" s="595" customFormat="1">
      <c r="A178" s="97"/>
      <c r="B178" s="591"/>
      <c r="C178" s="592"/>
      <c r="D178" s="593"/>
      <c r="E178" s="1499"/>
      <c r="F178" s="594"/>
      <c r="J178" s="596"/>
      <c r="K178" s="596"/>
      <c r="L178" s="596"/>
      <c r="M178" s="596"/>
    </row>
    <row r="179" spans="1:13" s="595" customFormat="1">
      <c r="A179" s="97"/>
      <c r="B179" s="591"/>
      <c r="C179" s="592"/>
      <c r="D179" s="593"/>
      <c r="E179" s="1499"/>
      <c r="F179" s="594"/>
      <c r="J179" s="596"/>
      <c r="K179" s="596"/>
      <c r="L179" s="596"/>
      <c r="M179" s="596"/>
    </row>
    <row r="180" spans="1:13" s="595" customFormat="1">
      <c r="A180" s="97"/>
      <c r="B180" s="591"/>
      <c r="C180" s="592"/>
      <c r="D180" s="593"/>
      <c r="E180" s="1499"/>
      <c r="F180" s="594"/>
      <c r="J180" s="596"/>
      <c r="K180" s="596"/>
      <c r="L180" s="596"/>
      <c r="M180" s="596"/>
    </row>
    <row r="181" spans="1:13" s="595" customFormat="1">
      <c r="A181" s="97"/>
      <c r="B181" s="591"/>
      <c r="C181" s="592"/>
      <c r="D181" s="593"/>
      <c r="E181" s="1499"/>
      <c r="F181" s="594"/>
      <c r="J181" s="596"/>
      <c r="K181" s="596"/>
      <c r="L181" s="596"/>
      <c r="M181" s="596"/>
    </row>
    <row r="182" spans="1:13" s="595" customFormat="1">
      <c r="A182" s="97"/>
      <c r="B182" s="591"/>
      <c r="C182" s="592"/>
      <c r="D182" s="593"/>
      <c r="E182" s="1499"/>
      <c r="F182" s="594"/>
      <c r="J182" s="596"/>
      <c r="K182" s="596"/>
      <c r="L182" s="596"/>
      <c r="M182" s="596"/>
    </row>
    <row r="183" spans="1:13" s="595" customFormat="1">
      <c r="A183" s="97"/>
      <c r="B183" s="591"/>
      <c r="C183" s="592"/>
      <c r="D183" s="593"/>
      <c r="E183" s="1499"/>
      <c r="F183" s="594"/>
      <c r="J183" s="596"/>
      <c r="K183" s="596"/>
      <c r="L183" s="596"/>
      <c r="M183" s="596"/>
    </row>
    <row r="184" spans="1:13" s="595" customFormat="1">
      <c r="A184" s="97"/>
      <c r="B184" s="591"/>
      <c r="C184" s="592"/>
      <c r="D184" s="593"/>
      <c r="E184" s="1499"/>
      <c r="F184" s="594"/>
      <c r="J184" s="596"/>
      <c r="K184" s="596"/>
      <c r="L184" s="596"/>
      <c r="M184" s="596"/>
    </row>
    <row r="185" spans="1:13" s="595" customFormat="1">
      <c r="A185" s="97"/>
      <c r="B185" s="591"/>
      <c r="C185" s="592"/>
      <c r="D185" s="593"/>
      <c r="E185" s="1499"/>
      <c r="F185" s="594"/>
      <c r="J185" s="596"/>
      <c r="K185" s="596"/>
      <c r="L185" s="596"/>
      <c r="M185" s="596"/>
    </row>
    <row r="186" spans="1:13" s="595" customFormat="1">
      <c r="A186" s="97"/>
      <c r="B186" s="591"/>
      <c r="C186" s="592"/>
      <c r="D186" s="593"/>
      <c r="E186" s="1499"/>
      <c r="F186" s="594"/>
      <c r="J186" s="596"/>
      <c r="K186" s="596"/>
      <c r="L186" s="596"/>
      <c r="M186" s="596"/>
    </row>
    <row r="187" spans="1:13" s="595" customFormat="1">
      <c r="A187" s="97"/>
      <c r="B187" s="591"/>
      <c r="C187" s="592"/>
      <c r="D187" s="593"/>
      <c r="E187" s="1499"/>
      <c r="F187" s="594"/>
      <c r="J187" s="596"/>
      <c r="K187" s="596"/>
      <c r="L187" s="596"/>
      <c r="M187" s="596"/>
    </row>
    <row r="188" spans="1:13" s="595" customFormat="1">
      <c r="A188" s="97"/>
      <c r="B188" s="591"/>
      <c r="C188" s="592"/>
      <c r="D188" s="593"/>
      <c r="E188" s="1499"/>
      <c r="F188" s="594"/>
      <c r="J188" s="596"/>
      <c r="K188" s="596"/>
      <c r="L188" s="596"/>
      <c r="M188" s="596"/>
    </row>
    <row r="189" spans="1:13" s="595" customFormat="1">
      <c r="A189" s="97"/>
      <c r="B189" s="591"/>
      <c r="C189" s="592"/>
      <c r="D189" s="593"/>
      <c r="E189" s="1499"/>
      <c r="F189" s="594"/>
      <c r="J189" s="596"/>
      <c r="K189" s="596"/>
      <c r="L189" s="596"/>
      <c r="M189" s="596"/>
    </row>
    <row r="190" spans="1:13" s="595" customFormat="1">
      <c r="A190" s="97"/>
      <c r="B190" s="591"/>
      <c r="C190" s="592"/>
      <c r="D190" s="593"/>
      <c r="E190" s="1499"/>
      <c r="F190" s="594"/>
      <c r="J190" s="596"/>
      <c r="K190" s="596"/>
      <c r="L190" s="596"/>
      <c r="M190" s="596"/>
    </row>
    <row r="191" spans="1:13" s="595" customFormat="1">
      <c r="A191" s="97"/>
      <c r="B191" s="591"/>
      <c r="C191" s="592"/>
      <c r="D191" s="593"/>
      <c r="E191" s="1499"/>
      <c r="F191" s="594"/>
      <c r="J191" s="596"/>
      <c r="K191" s="596"/>
      <c r="L191" s="596"/>
      <c r="M191" s="596"/>
    </row>
    <row r="192" spans="1:13" s="595" customFormat="1">
      <c r="A192" s="97"/>
      <c r="B192" s="591"/>
      <c r="C192" s="592"/>
      <c r="D192" s="593"/>
      <c r="E192" s="1499"/>
      <c r="F192" s="594"/>
      <c r="J192" s="596"/>
      <c r="K192" s="596"/>
      <c r="L192" s="596"/>
      <c r="M192" s="596"/>
    </row>
    <row r="193" spans="1:13" s="595" customFormat="1">
      <c r="A193" s="97"/>
      <c r="B193" s="591"/>
      <c r="C193" s="592"/>
      <c r="D193" s="593"/>
      <c r="E193" s="1499"/>
      <c r="F193" s="594"/>
      <c r="J193" s="596"/>
      <c r="K193" s="596"/>
      <c r="L193" s="596"/>
      <c r="M193" s="596"/>
    </row>
    <row r="194" spans="1:13" s="595" customFormat="1">
      <c r="A194" s="97"/>
      <c r="B194" s="591"/>
      <c r="C194" s="592"/>
      <c r="D194" s="593"/>
      <c r="E194" s="1499"/>
      <c r="F194" s="594"/>
      <c r="J194" s="596"/>
      <c r="K194" s="596"/>
      <c r="L194" s="596"/>
      <c r="M194" s="596"/>
    </row>
    <row r="195" spans="1:13" s="595" customFormat="1">
      <c r="A195" s="97"/>
      <c r="B195" s="591"/>
      <c r="C195" s="592"/>
      <c r="D195" s="593"/>
      <c r="E195" s="1499"/>
      <c r="F195" s="594"/>
      <c r="J195" s="596"/>
      <c r="K195" s="596"/>
      <c r="L195" s="596"/>
      <c r="M195" s="596"/>
    </row>
    <row r="196" spans="1:13" s="595" customFormat="1">
      <c r="A196" s="97"/>
      <c r="B196" s="591"/>
      <c r="C196" s="592"/>
      <c r="D196" s="593"/>
      <c r="E196" s="1499"/>
      <c r="F196" s="594"/>
      <c r="J196" s="596"/>
      <c r="K196" s="596"/>
      <c r="L196" s="596"/>
      <c r="M196" s="596"/>
    </row>
    <row r="197" spans="1:13" s="595" customFormat="1">
      <c r="A197" s="97"/>
      <c r="B197" s="591"/>
      <c r="C197" s="592"/>
      <c r="D197" s="593"/>
      <c r="E197" s="1499"/>
      <c r="F197" s="594"/>
      <c r="J197" s="596"/>
      <c r="K197" s="596"/>
      <c r="L197" s="596"/>
      <c r="M197" s="596"/>
    </row>
    <row r="198" spans="1:13" s="595" customFormat="1">
      <c r="A198" s="97"/>
      <c r="B198" s="591"/>
      <c r="C198" s="592"/>
      <c r="D198" s="593"/>
      <c r="E198" s="1499"/>
      <c r="F198" s="594"/>
      <c r="J198" s="596"/>
      <c r="K198" s="596"/>
      <c r="L198" s="596"/>
      <c r="M198" s="596"/>
    </row>
    <row r="199" spans="1:13" s="595" customFormat="1">
      <c r="A199" s="97"/>
      <c r="B199" s="591"/>
      <c r="C199" s="592"/>
      <c r="D199" s="593"/>
      <c r="E199" s="1499"/>
      <c r="F199" s="594"/>
      <c r="J199" s="596"/>
      <c r="K199" s="596"/>
      <c r="L199" s="596"/>
      <c r="M199" s="596"/>
    </row>
    <row r="200" spans="1:13" s="595" customFormat="1">
      <c r="A200" s="97"/>
      <c r="B200" s="591"/>
      <c r="C200" s="592"/>
      <c r="D200" s="593"/>
      <c r="E200" s="1499"/>
      <c r="F200" s="594"/>
      <c r="J200" s="596"/>
      <c r="K200" s="596"/>
      <c r="L200" s="596"/>
      <c r="M200" s="596"/>
    </row>
    <row r="201" spans="1:13" s="595" customFormat="1">
      <c r="A201" s="97"/>
      <c r="B201" s="591"/>
      <c r="C201" s="592"/>
      <c r="D201" s="593"/>
      <c r="E201" s="1499"/>
      <c r="F201" s="594"/>
      <c r="J201" s="596"/>
      <c r="K201" s="596"/>
      <c r="L201" s="596"/>
      <c r="M201" s="596"/>
    </row>
    <row r="202" spans="1:13" s="595" customFormat="1">
      <c r="A202" s="97"/>
      <c r="B202" s="591"/>
      <c r="C202" s="592"/>
      <c r="D202" s="593"/>
      <c r="E202" s="1499"/>
      <c r="F202" s="594"/>
      <c r="J202" s="596"/>
      <c r="K202" s="596"/>
      <c r="L202" s="596"/>
      <c r="M202" s="596"/>
    </row>
    <row r="203" spans="1:13" s="595" customFormat="1">
      <c r="A203" s="97"/>
      <c r="B203" s="591"/>
      <c r="C203" s="592"/>
      <c r="D203" s="593"/>
      <c r="E203" s="1499"/>
      <c r="F203" s="594"/>
      <c r="J203" s="596"/>
      <c r="K203" s="596"/>
      <c r="L203" s="596"/>
      <c r="M203" s="596"/>
    </row>
    <row r="204" spans="1:13" s="595" customFormat="1">
      <c r="A204" s="97"/>
      <c r="B204" s="591"/>
      <c r="C204" s="592"/>
      <c r="D204" s="593"/>
      <c r="E204" s="1499"/>
      <c r="F204" s="594"/>
      <c r="J204" s="596"/>
      <c r="K204" s="596"/>
      <c r="L204" s="596"/>
      <c r="M204" s="596"/>
    </row>
    <row r="205" spans="1:13" s="595" customFormat="1">
      <c r="A205" s="97"/>
      <c r="B205" s="591"/>
      <c r="C205" s="592"/>
      <c r="D205" s="593"/>
      <c r="E205" s="1499"/>
      <c r="F205" s="594"/>
      <c r="J205" s="596"/>
      <c r="K205" s="596"/>
      <c r="L205" s="596"/>
      <c r="M205" s="596"/>
    </row>
    <row r="206" spans="1:13" s="595" customFormat="1">
      <c r="A206" s="97"/>
      <c r="B206" s="591"/>
      <c r="C206" s="592"/>
      <c r="D206" s="593"/>
      <c r="E206" s="1499"/>
      <c r="F206" s="594"/>
      <c r="J206" s="596"/>
      <c r="K206" s="596"/>
      <c r="L206" s="596"/>
      <c r="M206" s="596"/>
    </row>
    <row r="207" spans="1:13" s="595" customFormat="1">
      <c r="A207" s="97"/>
      <c r="B207" s="591"/>
      <c r="C207" s="592"/>
      <c r="D207" s="593"/>
      <c r="E207" s="1499"/>
      <c r="F207" s="594"/>
      <c r="J207" s="596"/>
      <c r="K207" s="596"/>
      <c r="L207" s="596"/>
      <c r="M207" s="596"/>
    </row>
    <row r="208" spans="1:13" s="595" customFormat="1">
      <c r="A208" s="97"/>
      <c r="B208" s="591"/>
      <c r="C208" s="592"/>
      <c r="D208" s="593"/>
      <c r="E208" s="1499"/>
      <c r="F208" s="594"/>
      <c r="J208" s="596"/>
      <c r="K208" s="596"/>
      <c r="L208" s="596"/>
      <c r="M208" s="596"/>
    </row>
    <row r="209" spans="1:13" s="595" customFormat="1">
      <c r="A209" s="97"/>
      <c r="B209" s="591"/>
      <c r="C209" s="592"/>
      <c r="D209" s="593"/>
      <c r="E209" s="1499"/>
      <c r="F209" s="594"/>
      <c r="J209" s="596"/>
      <c r="K209" s="596"/>
      <c r="L209" s="596"/>
      <c r="M209" s="596"/>
    </row>
    <row r="210" spans="1:13" s="595" customFormat="1">
      <c r="A210" s="97"/>
      <c r="B210" s="591"/>
      <c r="C210" s="592"/>
      <c r="D210" s="593"/>
      <c r="E210" s="1499"/>
      <c r="F210" s="594"/>
      <c r="J210" s="596"/>
      <c r="K210" s="596"/>
      <c r="L210" s="596"/>
      <c r="M210" s="596"/>
    </row>
    <row r="211" spans="1:13" s="595" customFormat="1">
      <c r="A211" s="97"/>
      <c r="B211" s="591"/>
      <c r="C211" s="592"/>
      <c r="D211" s="593"/>
      <c r="E211" s="1499"/>
      <c r="F211" s="594"/>
      <c r="J211" s="596"/>
      <c r="K211" s="596"/>
      <c r="L211" s="596"/>
      <c r="M211" s="596"/>
    </row>
    <row r="212" spans="1:13" s="595" customFormat="1">
      <c r="A212" s="97"/>
      <c r="B212" s="591"/>
      <c r="C212" s="592"/>
      <c r="D212" s="593"/>
      <c r="E212" s="1499"/>
      <c r="F212" s="594"/>
      <c r="J212" s="596"/>
      <c r="K212" s="596"/>
      <c r="L212" s="596"/>
      <c r="M212" s="596"/>
    </row>
    <row r="213" spans="1:13" s="595" customFormat="1">
      <c r="A213" s="97"/>
      <c r="B213" s="591"/>
      <c r="C213" s="592"/>
      <c r="D213" s="593"/>
      <c r="E213" s="1499"/>
      <c r="F213" s="594"/>
      <c r="J213" s="596"/>
      <c r="K213" s="596"/>
      <c r="L213" s="596"/>
      <c r="M213" s="596"/>
    </row>
    <row r="214" spans="1:13" s="595" customFormat="1">
      <c r="A214" s="97"/>
      <c r="B214" s="591"/>
      <c r="C214" s="592"/>
      <c r="D214" s="593"/>
      <c r="E214" s="1499"/>
      <c r="F214" s="594"/>
      <c r="J214" s="596"/>
      <c r="K214" s="596"/>
      <c r="L214" s="596"/>
      <c r="M214" s="596"/>
    </row>
    <row r="215" spans="1:13" s="595" customFormat="1">
      <c r="A215" s="97"/>
      <c r="B215" s="591"/>
      <c r="C215" s="592"/>
      <c r="D215" s="593"/>
      <c r="E215" s="1499"/>
      <c r="F215" s="594"/>
      <c r="J215" s="596"/>
      <c r="K215" s="596"/>
      <c r="L215" s="596"/>
      <c r="M215" s="596"/>
    </row>
    <row r="216" spans="1:13" s="595" customFormat="1">
      <c r="A216" s="97"/>
      <c r="B216" s="591"/>
      <c r="C216" s="592"/>
      <c r="D216" s="593"/>
      <c r="E216" s="1499"/>
      <c r="F216" s="594"/>
      <c r="J216" s="596"/>
      <c r="K216" s="596"/>
      <c r="L216" s="596"/>
      <c r="M216" s="596"/>
    </row>
    <row r="217" spans="1:13" s="595" customFormat="1">
      <c r="A217" s="97"/>
      <c r="B217" s="591"/>
      <c r="C217" s="592"/>
      <c r="D217" s="593"/>
      <c r="E217" s="1499"/>
      <c r="F217" s="594"/>
      <c r="J217" s="596"/>
      <c r="K217" s="596"/>
      <c r="L217" s="596"/>
      <c r="M217" s="596"/>
    </row>
    <row r="218" spans="1:13" s="595" customFormat="1">
      <c r="A218" s="97"/>
      <c r="B218" s="591"/>
      <c r="C218" s="592"/>
      <c r="D218" s="593"/>
      <c r="E218" s="1499"/>
      <c r="F218" s="594"/>
      <c r="J218" s="596"/>
      <c r="K218" s="596"/>
      <c r="L218" s="596"/>
      <c r="M218" s="596"/>
    </row>
    <row r="219" spans="1:13" s="595" customFormat="1">
      <c r="A219" s="97"/>
      <c r="B219" s="591"/>
      <c r="C219" s="592"/>
      <c r="D219" s="593"/>
      <c r="E219" s="1499"/>
      <c r="F219" s="594"/>
      <c r="J219" s="596"/>
      <c r="K219" s="596"/>
      <c r="L219" s="596"/>
      <c r="M219" s="596"/>
    </row>
    <row r="220" spans="1:13" s="595" customFormat="1">
      <c r="A220" s="97"/>
      <c r="B220" s="591"/>
      <c r="C220" s="592"/>
      <c r="D220" s="593"/>
      <c r="E220" s="1499"/>
      <c r="F220" s="594"/>
      <c r="J220" s="596"/>
      <c r="K220" s="596"/>
      <c r="L220" s="596"/>
      <c r="M220" s="596"/>
    </row>
    <row r="221" spans="1:13" s="595" customFormat="1">
      <c r="A221" s="97"/>
      <c r="B221" s="591"/>
      <c r="C221" s="592"/>
      <c r="D221" s="593"/>
      <c r="E221" s="1499"/>
      <c r="F221" s="594"/>
      <c r="J221" s="596"/>
      <c r="K221" s="596"/>
      <c r="L221" s="596"/>
      <c r="M221" s="596"/>
    </row>
    <row r="222" spans="1:13" s="595" customFormat="1">
      <c r="A222" s="97"/>
      <c r="B222" s="591"/>
      <c r="C222" s="592"/>
      <c r="D222" s="593"/>
      <c r="E222" s="1499"/>
      <c r="F222" s="594"/>
      <c r="J222" s="596"/>
      <c r="K222" s="596"/>
      <c r="L222" s="596"/>
      <c r="M222" s="596"/>
    </row>
    <row r="223" spans="1:13" s="595" customFormat="1">
      <c r="A223" s="97"/>
      <c r="B223" s="591"/>
      <c r="C223" s="592"/>
      <c r="D223" s="593"/>
      <c r="E223" s="1499"/>
      <c r="F223" s="594"/>
      <c r="J223" s="596"/>
      <c r="K223" s="596"/>
      <c r="L223" s="596"/>
      <c r="M223" s="596"/>
    </row>
    <row r="224" spans="1:13" s="595" customFormat="1">
      <c r="A224" s="97"/>
      <c r="B224" s="591"/>
      <c r="C224" s="592"/>
      <c r="D224" s="593"/>
      <c r="E224" s="1499"/>
      <c r="F224" s="594"/>
      <c r="J224" s="596"/>
      <c r="K224" s="596"/>
      <c r="L224" s="596"/>
      <c r="M224" s="596"/>
    </row>
    <row r="225" spans="1:13" s="595" customFormat="1">
      <c r="A225" s="97"/>
      <c r="B225" s="591"/>
      <c r="C225" s="592"/>
      <c r="D225" s="593"/>
      <c r="E225" s="1499"/>
      <c r="F225" s="594"/>
      <c r="J225" s="596"/>
      <c r="K225" s="596"/>
      <c r="L225" s="596"/>
      <c r="M225" s="596"/>
    </row>
    <row r="226" spans="1:13" s="595" customFormat="1">
      <c r="A226" s="97"/>
      <c r="B226" s="591"/>
      <c r="C226" s="592"/>
      <c r="D226" s="593"/>
      <c r="E226" s="1499"/>
      <c r="F226" s="594"/>
      <c r="J226" s="596"/>
      <c r="K226" s="596"/>
      <c r="L226" s="596"/>
      <c r="M226" s="596"/>
    </row>
    <row r="227" spans="1:13" s="595" customFormat="1">
      <c r="A227" s="97"/>
      <c r="B227" s="591"/>
      <c r="C227" s="592"/>
      <c r="D227" s="593"/>
      <c r="E227" s="1499"/>
      <c r="F227" s="594"/>
      <c r="J227" s="596"/>
      <c r="K227" s="596"/>
      <c r="L227" s="596"/>
      <c r="M227" s="596"/>
    </row>
    <row r="228" spans="1:13" s="595" customFormat="1">
      <c r="A228" s="97"/>
      <c r="B228" s="591"/>
      <c r="C228" s="592"/>
      <c r="D228" s="593"/>
      <c r="E228" s="1499"/>
      <c r="F228" s="594"/>
      <c r="J228" s="596"/>
      <c r="K228" s="596"/>
      <c r="L228" s="596"/>
      <c r="M228" s="596"/>
    </row>
    <row r="229" spans="1:13" s="595" customFormat="1">
      <c r="A229" s="97"/>
      <c r="B229" s="591"/>
      <c r="C229" s="592"/>
      <c r="D229" s="593"/>
      <c r="E229" s="1499"/>
      <c r="F229" s="594"/>
      <c r="J229" s="596"/>
      <c r="K229" s="596"/>
      <c r="L229" s="596"/>
      <c r="M229" s="596"/>
    </row>
    <row r="230" spans="1:13" s="595" customFormat="1">
      <c r="A230" s="97"/>
      <c r="B230" s="591"/>
      <c r="C230" s="592"/>
      <c r="D230" s="593"/>
      <c r="E230" s="1499"/>
      <c r="F230" s="594"/>
      <c r="J230" s="596"/>
      <c r="K230" s="596"/>
      <c r="L230" s="596"/>
      <c r="M230" s="596"/>
    </row>
    <row r="231" spans="1:13" s="595" customFormat="1">
      <c r="A231" s="97"/>
      <c r="B231" s="591"/>
      <c r="C231" s="592"/>
      <c r="D231" s="593"/>
      <c r="E231" s="1499"/>
      <c r="F231" s="594"/>
      <c r="J231" s="596"/>
      <c r="K231" s="596"/>
      <c r="L231" s="596"/>
      <c r="M231" s="596"/>
    </row>
    <row r="232" spans="1:13" s="595" customFormat="1">
      <c r="A232" s="97"/>
      <c r="B232" s="591"/>
      <c r="C232" s="592"/>
      <c r="D232" s="593"/>
      <c r="E232" s="1499"/>
      <c r="F232" s="594"/>
      <c r="J232" s="596"/>
      <c r="K232" s="596"/>
      <c r="L232" s="596"/>
      <c r="M232" s="596"/>
    </row>
    <row r="233" spans="1:13" s="595" customFormat="1">
      <c r="A233" s="97"/>
      <c r="B233" s="591"/>
      <c r="C233" s="592"/>
      <c r="D233" s="593"/>
      <c r="E233" s="1499"/>
      <c r="F233" s="594"/>
      <c r="J233" s="596"/>
      <c r="K233" s="596"/>
      <c r="L233" s="596"/>
      <c r="M233" s="596"/>
    </row>
    <row r="234" spans="1:13" s="595" customFormat="1">
      <c r="A234" s="97"/>
      <c r="B234" s="591"/>
      <c r="C234" s="592"/>
      <c r="D234" s="593"/>
      <c r="E234" s="1499"/>
      <c r="F234" s="594"/>
      <c r="J234" s="596"/>
      <c r="K234" s="596"/>
      <c r="L234" s="596"/>
      <c r="M234" s="596"/>
    </row>
    <row r="235" spans="1:13" s="595" customFormat="1">
      <c r="A235" s="97"/>
      <c r="B235" s="591"/>
      <c r="C235" s="592"/>
      <c r="D235" s="593"/>
      <c r="E235" s="1499"/>
      <c r="F235" s="594"/>
      <c r="J235" s="596"/>
      <c r="K235" s="596"/>
      <c r="L235" s="596"/>
      <c r="M235" s="596"/>
    </row>
    <row r="236" spans="1:13" s="595" customFormat="1">
      <c r="A236" s="97"/>
      <c r="B236" s="591"/>
      <c r="C236" s="592"/>
      <c r="D236" s="593"/>
      <c r="E236" s="1499"/>
      <c r="F236" s="594"/>
      <c r="J236" s="596"/>
      <c r="K236" s="596"/>
      <c r="L236" s="596"/>
      <c r="M236" s="596"/>
    </row>
    <row r="237" spans="1:13" s="595" customFormat="1">
      <c r="A237" s="97"/>
      <c r="B237" s="591"/>
      <c r="C237" s="592"/>
      <c r="D237" s="593"/>
      <c r="E237" s="1499"/>
      <c r="F237" s="594"/>
      <c r="J237" s="596"/>
      <c r="K237" s="596"/>
      <c r="L237" s="596"/>
      <c r="M237" s="596"/>
    </row>
    <row r="238" spans="1:13" s="595" customFormat="1">
      <c r="A238" s="97"/>
      <c r="B238" s="591"/>
      <c r="C238" s="592"/>
      <c r="D238" s="593"/>
      <c r="E238" s="1499"/>
      <c r="F238" s="594"/>
      <c r="J238" s="596"/>
      <c r="K238" s="596"/>
      <c r="L238" s="596"/>
      <c r="M238" s="596"/>
    </row>
    <row r="239" spans="1:13" s="595" customFormat="1">
      <c r="A239" s="97"/>
      <c r="B239" s="591"/>
      <c r="C239" s="592"/>
      <c r="D239" s="593"/>
      <c r="E239" s="1499"/>
      <c r="F239" s="594"/>
      <c r="J239" s="596"/>
      <c r="K239" s="596"/>
      <c r="L239" s="596"/>
      <c r="M239" s="596"/>
    </row>
    <row r="240" spans="1:13" s="595" customFormat="1">
      <c r="A240" s="97"/>
      <c r="B240" s="591"/>
      <c r="C240" s="592"/>
      <c r="D240" s="593"/>
      <c r="E240" s="1499"/>
      <c r="F240" s="594"/>
      <c r="J240" s="596"/>
      <c r="K240" s="596"/>
      <c r="L240" s="596"/>
      <c r="M240" s="596"/>
    </row>
    <row r="241" spans="1:13" s="595" customFormat="1">
      <c r="A241" s="97"/>
      <c r="B241" s="591"/>
      <c r="C241" s="592"/>
      <c r="D241" s="593"/>
      <c r="E241" s="1499"/>
      <c r="F241" s="594"/>
      <c r="J241" s="596"/>
      <c r="K241" s="596"/>
      <c r="L241" s="596"/>
      <c r="M241" s="596"/>
    </row>
    <row r="242" spans="1:13" s="595" customFormat="1">
      <c r="A242" s="97"/>
      <c r="B242" s="591"/>
      <c r="C242" s="592"/>
      <c r="D242" s="593"/>
      <c r="E242" s="1499"/>
      <c r="F242" s="594"/>
      <c r="J242" s="596"/>
      <c r="K242" s="596"/>
      <c r="L242" s="596"/>
      <c r="M242" s="596"/>
    </row>
    <row r="243" spans="1:13" s="595" customFormat="1">
      <c r="A243" s="97"/>
      <c r="B243" s="591"/>
      <c r="C243" s="592"/>
      <c r="D243" s="593"/>
      <c r="E243" s="1499"/>
      <c r="F243" s="594"/>
      <c r="J243" s="596"/>
      <c r="K243" s="596"/>
      <c r="L243" s="596"/>
      <c r="M243" s="596"/>
    </row>
    <row r="244" spans="1:13" s="595" customFormat="1">
      <c r="A244" s="97"/>
      <c r="B244" s="591"/>
      <c r="C244" s="592"/>
      <c r="D244" s="593"/>
      <c r="E244" s="1499"/>
      <c r="F244" s="594"/>
      <c r="J244" s="596"/>
      <c r="K244" s="596"/>
      <c r="L244" s="596"/>
      <c r="M244" s="596"/>
    </row>
    <row r="245" spans="1:13" s="595" customFormat="1">
      <c r="A245" s="97"/>
      <c r="B245" s="591"/>
      <c r="C245" s="592"/>
      <c r="D245" s="593"/>
      <c r="E245" s="1499"/>
      <c r="F245" s="594"/>
      <c r="J245" s="596"/>
      <c r="K245" s="596"/>
      <c r="L245" s="596"/>
      <c r="M245" s="596"/>
    </row>
    <row r="246" spans="1:13" s="595" customFormat="1">
      <c r="A246" s="97"/>
      <c r="B246" s="591"/>
      <c r="C246" s="592"/>
      <c r="D246" s="593"/>
      <c r="E246" s="1499"/>
      <c r="F246" s="594"/>
      <c r="J246" s="596"/>
      <c r="K246" s="596"/>
      <c r="L246" s="596"/>
      <c r="M246" s="596"/>
    </row>
    <row r="247" spans="1:13" s="595" customFormat="1">
      <c r="A247" s="97"/>
      <c r="B247" s="591"/>
      <c r="C247" s="592"/>
      <c r="D247" s="593"/>
      <c r="E247" s="1499"/>
      <c r="F247" s="594"/>
      <c r="J247" s="596"/>
      <c r="K247" s="596"/>
      <c r="L247" s="596"/>
      <c r="M247" s="596"/>
    </row>
    <row r="248" spans="1:13" s="595" customFormat="1">
      <c r="A248" s="97"/>
      <c r="B248" s="591"/>
      <c r="C248" s="592"/>
      <c r="D248" s="593"/>
      <c r="E248" s="1499"/>
      <c r="F248" s="594"/>
      <c r="J248" s="596"/>
      <c r="K248" s="596"/>
      <c r="L248" s="596"/>
      <c r="M248" s="596"/>
    </row>
    <row r="249" spans="1:13" s="595" customFormat="1">
      <c r="A249" s="97"/>
      <c r="B249" s="591"/>
      <c r="C249" s="592"/>
      <c r="D249" s="593"/>
      <c r="E249" s="1499"/>
      <c r="F249" s="594"/>
      <c r="J249" s="596"/>
      <c r="K249" s="596"/>
      <c r="L249" s="596"/>
      <c r="M249" s="596"/>
    </row>
    <row r="250" spans="1:13" s="595" customFormat="1">
      <c r="A250" s="97"/>
      <c r="B250" s="591"/>
      <c r="C250" s="592"/>
      <c r="D250" s="593"/>
      <c r="E250" s="1499"/>
      <c r="F250" s="594"/>
      <c r="J250" s="596"/>
      <c r="K250" s="596"/>
      <c r="L250" s="596"/>
      <c r="M250" s="596"/>
    </row>
    <row r="251" spans="1:13" s="595" customFormat="1">
      <c r="A251" s="97"/>
      <c r="B251" s="591"/>
      <c r="C251" s="592"/>
      <c r="D251" s="593"/>
      <c r="E251" s="1499"/>
      <c r="F251" s="594"/>
      <c r="J251" s="596"/>
      <c r="K251" s="596"/>
      <c r="L251" s="596"/>
      <c r="M251" s="596"/>
    </row>
    <row r="252" spans="1:13" s="595" customFormat="1">
      <c r="A252" s="97"/>
      <c r="B252" s="591"/>
      <c r="C252" s="592"/>
      <c r="D252" s="593"/>
      <c r="E252" s="1499"/>
      <c r="F252" s="594"/>
      <c r="J252" s="596"/>
      <c r="K252" s="596"/>
      <c r="L252" s="596"/>
      <c r="M252" s="596"/>
    </row>
    <row r="253" spans="1:13" s="595" customFormat="1">
      <c r="A253" s="97"/>
      <c r="B253" s="591"/>
      <c r="C253" s="592"/>
      <c r="D253" s="593"/>
      <c r="E253" s="1499"/>
      <c r="F253" s="594"/>
      <c r="J253" s="596"/>
      <c r="K253" s="596"/>
      <c r="L253" s="596"/>
      <c r="M253" s="596"/>
    </row>
    <row r="254" spans="1:13" s="595" customFormat="1">
      <c r="A254" s="97"/>
      <c r="B254" s="591"/>
      <c r="C254" s="592"/>
      <c r="D254" s="593"/>
      <c r="E254" s="1499"/>
      <c r="F254" s="594"/>
      <c r="J254" s="596"/>
      <c r="K254" s="596"/>
      <c r="L254" s="596"/>
      <c r="M254" s="596"/>
    </row>
    <row r="255" spans="1:13" s="595" customFormat="1">
      <c r="A255" s="97"/>
      <c r="B255" s="591"/>
      <c r="C255" s="592"/>
      <c r="D255" s="593"/>
      <c r="E255" s="1499"/>
      <c r="F255" s="594"/>
      <c r="J255" s="596"/>
      <c r="K255" s="596"/>
      <c r="L255" s="596"/>
      <c r="M255" s="596"/>
    </row>
    <row r="256" spans="1:13" s="595" customFormat="1">
      <c r="A256" s="97"/>
      <c r="B256" s="591"/>
      <c r="C256" s="592"/>
      <c r="D256" s="593"/>
      <c r="E256" s="1499"/>
      <c r="F256" s="594"/>
      <c r="J256" s="596"/>
      <c r="K256" s="596"/>
      <c r="L256" s="596"/>
      <c r="M256" s="596"/>
    </row>
    <row r="257" spans="1:13" s="595" customFormat="1">
      <c r="A257" s="97"/>
      <c r="B257" s="591"/>
      <c r="C257" s="592"/>
      <c r="D257" s="593"/>
      <c r="E257" s="1499"/>
      <c r="F257" s="594"/>
      <c r="J257" s="596"/>
      <c r="K257" s="596"/>
      <c r="L257" s="596"/>
      <c r="M257" s="596"/>
    </row>
    <row r="258" spans="1:13" s="595" customFormat="1">
      <c r="A258" s="97"/>
      <c r="B258" s="591"/>
      <c r="C258" s="592"/>
      <c r="D258" s="593"/>
      <c r="E258" s="1499"/>
      <c r="F258" s="594"/>
      <c r="J258" s="596"/>
      <c r="K258" s="596"/>
      <c r="L258" s="596"/>
      <c r="M258" s="596"/>
    </row>
    <row r="259" spans="1:13" s="595" customFormat="1">
      <c r="A259" s="97"/>
      <c r="B259" s="591"/>
      <c r="C259" s="592"/>
      <c r="D259" s="593"/>
      <c r="E259" s="1499"/>
      <c r="F259" s="594"/>
      <c r="J259" s="596"/>
      <c r="K259" s="596"/>
      <c r="L259" s="596"/>
      <c r="M259" s="596"/>
    </row>
    <row r="260" spans="1:13" s="595" customFormat="1">
      <c r="A260" s="97"/>
      <c r="B260" s="591"/>
      <c r="C260" s="592"/>
      <c r="D260" s="593"/>
      <c r="E260" s="1499"/>
      <c r="F260" s="594"/>
      <c r="J260" s="596"/>
      <c r="K260" s="596"/>
      <c r="L260" s="596"/>
      <c r="M260" s="596"/>
    </row>
    <row r="261" spans="1:13" s="595" customFormat="1">
      <c r="A261" s="97"/>
      <c r="B261" s="591"/>
      <c r="C261" s="592"/>
      <c r="D261" s="593"/>
      <c r="E261" s="1499"/>
      <c r="F261" s="594"/>
      <c r="J261" s="596"/>
      <c r="K261" s="596"/>
      <c r="L261" s="596"/>
      <c r="M261" s="596"/>
    </row>
    <row r="262" spans="1:13" s="595" customFormat="1">
      <c r="A262" s="97"/>
      <c r="B262" s="591"/>
      <c r="C262" s="592"/>
      <c r="D262" s="593"/>
      <c r="E262" s="1499"/>
      <c r="F262" s="594"/>
      <c r="J262" s="596"/>
      <c r="K262" s="596"/>
      <c r="L262" s="596"/>
      <c r="M262" s="596"/>
    </row>
    <row r="263" spans="1:13" s="595" customFormat="1">
      <c r="A263" s="97"/>
      <c r="B263" s="591"/>
      <c r="C263" s="592"/>
      <c r="D263" s="593"/>
      <c r="E263" s="1499"/>
      <c r="F263" s="594"/>
      <c r="J263" s="596"/>
      <c r="K263" s="596"/>
      <c r="L263" s="596"/>
      <c r="M263" s="596"/>
    </row>
    <row r="264" spans="1:13" s="595" customFormat="1">
      <c r="A264" s="97"/>
      <c r="B264" s="591"/>
      <c r="C264" s="592"/>
      <c r="D264" s="593"/>
      <c r="E264" s="1499"/>
      <c r="F264" s="594"/>
      <c r="J264" s="596"/>
      <c r="K264" s="596"/>
      <c r="L264" s="596"/>
      <c r="M264" s="596"/>
    </row>
    <row r="265" spans="1:13" s="595" customFormat="1">
      <c r="A265" s="97"/>
      <c r="B265" s="591"/>
      <c r="C265" s="592"/>
      <c r="D265" s="593"/>
      <c r="E265" s="1499"/>
      <c r="F265" s="594"/>
      <c r="J265" s="596"/>
      <c r="K265" s="596"/>
      <c r="L265" s="596"/>
      <c r="M265" s="596"/>
    </row>
    <row r="266" spans="1:13" s="595" customFormat="1">
      <c r="A266" s="97"/>
      <c r="B266" s="591"/>
      <c r="C266" s="592"/>
      <c r="D266" s="593"/>
      <c r="E266" s="1499"/>
      <c r="F266" s="594"/>
      <c r="J266" s="596"/>
      <c r="K266" s="596"/>
      <c r="L266" s="596"/>
      <c r="M266" s="596"/>
    </row>
    <row r="267" spans="1:13" s="595" customFormat="1">
      <c r="A267" s="97"/>
      <c r="B267" s="591"/>
      <c r="C267" s="592"/>
      <c r="D267" s="593"/>
      <c r="E267" s="1499"/>
      <c r="F267" s="594"/>
      <c r="J267" s="596"/>
      <c r="K267" s="596"/>
      <c r="L267" s="596"/>
      <c r="M267" s="596"/>
    </row>
    <row r="268" spans="1:13" s="595" customFormat="1">
      <c r="A268" s="97"/>
      <c r="B268" s="591"/>
      <c r="C268" s="592"/>
      <c r="D268" s="593"/>
      <c r="E268" s="1499"/>
      <c r="F268" s="594"/>
      <c r="J268" s="596"/>
      <c r="K268" s="596"/>
      <c r="L268" s="596"/>
      <c r="M268" s="596"/>
    </row>
    <row r="269" spans="1:13" s="595" customFormat="1">
      <c r="A269" s="97"/>
      <c r="B269" s="591"/>
      <c r="C269" s="592"/>
      <c r="D269" s="593"/>
      <c r="E269" s="1499"/>
      <c r="F269" s="594"/>
      <c r="J269" s="596"/>
      <c r="K269" s="596"/>
      <c r="L269" s="596"/>
      <c r="M269" s="596"/>
    </row>
    <row r="270" spans="1:13" s="595" customFormat="1">
      <c r="A270" s="97"/>
      <c r="B270" s="591"/>
      <c r="C270" s="592"/>
      <c r="D270" s="593"/>
      <c r="E270" s="1499"/>
      <c r="F270" s="594"/>
      <c r="J270" s="596"/>
      <c r="K270" s="596"/>
      <c r="L270" s="596"/>
      <c r="M270" s="596"/>
    </row>
    <row r="271" spans="1:13" s="595" customFormat="1">
      <c r="A271" s="97"/>
      <c r="B271" s="591"/>
      <c r="C271" s="592"/>
      <c r="D271" s="593"/>
      <c r="E271" s="1499"/>
      <c r="F271" s="594"/>
      <c r="J271" s="596"/>
      <c r="K271" s="596"/>
      <c r="L271" s="596"/>
      <c r="M271" s="596"/>
    </row>
    <row r="272" spans="1:13" s="595" customFormat="1">
      <c r="A272" s="97"/>
      <c r="B272" s="591"/>
      <c r="C272" s="592"/>
      <c r="D272" s="593"/>
      <c r="E272" s="1499"/>
      <c r="F272" s="594"/>
      <c r="J272" s="596"/>
      <c r="K272" s="596"/>
      <c r="L272" s="596"/>
      <c r="M272" s="596"/>
    </row>
    <row r="273" spans="1:13" s="595" customFormat="1">
      <c r="A273" s="97"/>
      <c r="B273" s="591"/>
      <c r="C273" s="592"/>
      <c r="D273" s="593"/>
      <c r="E273" s="1499"/>
      <c r="F273" s="594"/>
      <c r="J273" s="596"/>
      <c r="K273" s="596"/>
      <c r="L273" s="596"/>
      <c r="M273" s="596"/>
    </row>
    <row r="274" spans="1:13" s="595" customFormat="1">
      <c r="A274" s="97"/>
      <c r="B274" s="591"/>
      <c r="C274" s="592"/>
      <c r="D274" s="593"/>
      <c r="E274" s="1499"/>
      <c r="F274" s="594"/>
      <c r="J274" s="596"/>
      <c r="K274" s="596"/>
      <c r="L274" s="596"/>
      <c r="M274" s="596"/>
    </row>
    <row r="275" spans="1:13" s="595" customFormat="1">
      <c r="A275" s="97"/>
      <c r="B275" s="591"/>
      <c r="C275" s="592"/>
      <c r="D275" s="593"/>
      <c r="E275" s="1499"/>
      <c r="F275" s="594"/>
      <c r="J275" s="596"/>
      <c r="K275" s="596"/>
      <c r="L275" s="596"/>
      <c r="M275" s="596"/>
    </row>
    <row r="276" spans="1:13" s="595" customFormat="1">
      <c r="A276" s="97"/>
      <c r="B276" s="591"/>
      <c r="C276" s="592"/>
      <c r="D276" s="593"/>
      <c r="E276" s="1499"/>
      <c r="F276" s="594"/>
      <c r="J276" s="596"/>
      <c r="K276" s="596"/>
      <c r="L276" s="596"/>
      <c r="M276" s="596"/>
    </row>
    <row r="277" spans="1:13" s="595" customFormat="1">
      <c r="A277" s="97"/>
      <c r="B277" s="591"/>
      <c r="C277" s="592"/>
      <c r="D277" s="593"/>
      <c r="E277" s="1499"/>
      <c r="F277" s="594"/>
      <c r="J277" s="596"/>
      <c r="K277" s="596"/>
      <c r="L277" s="596"/>
      <c r="M277" s="596"/>
    </row>
    <row r="278" spans="1:13" s="595" customFormat="1">
      <c r="A278" s="97"/>
      <c r="B278" s="591"/>
      <c r="C278" s="592"/>
      <c r="D278" s="593"/>
      <c r="E278" s="1499"/>
      <c r="F278" s="594"/>
      <c r="J278" s="596"/>
      <c r="K278" s="596"/>
      <c r="L278" s="596"/>
      <c r="M278" s="596"/>
    </row>
    <row r="279" spans="1:13" s="595" customFormat="1">
      <c r="A279" s="97"/>
      <c r="B279" s="591"/>
      <c r="C279" s="592"/>
      <c r="D279" s="593"/>
      <c r="E279" s="1499"/>
      <c r="F279" s="594"/>
      <c r="J279" s="596"/>
      <c r="K279" s="596"/>
      <c r="L279" s="596"/>
      <c r="M279" s="596"/>
    </row>
    <row r="280" spans="1:13" s="595" customFormat="1">
      <c r="A280" s="97"/>
      <c r="B280" s="591"/>
      <c r="C280" s="592"/>
      <c r="D280" s="593"/>
      <c r="E280" s="1499"/>
      <c r="F280" s="594"/>
      <c r="J280" s="596"/>
      <c r="K280" s="596"/>
      <c r="L280" s="596"/>
      <c r="M280" s="596"/>
    </row>
    <row r="281" spans="1:13" s="595" customFormat="1">
      <c r="A281" s="97"/>
      <c r="B281" s="591"/>
      <c r="C281" s="592"/>
      <c r="D281" s="593"/>
      <c r="E281" s="1499"/>
      <c r="F281" s="594"/>
      <c r="J281" s="596"/>
      <c r="K281" s="596"/>
      <c r="L281" s="596"/>
      <c r="M281" s="596"/>
    </row>
    <row r="282" spans="1:13" s="595" customFormat="1">
      <c r="A282" s="97"/>
      <c r="B282" s="591"/>
      <c r="C282" s="592"/>
      <c r="D282" s="593"/>
      <c r="E282" s="1499"/>
      <c r="F282" s="594"/>
      <c r="J282" s="596"/>
      <c r="K282" s="596"/>
      <c r="L282" s="596"/>
      <c r="M282" s="596"/>
    </row>
    <row r="283" spans="1:13" s="595" customFormat="1">
      <c r="A283" s="97"/>
      <c r="B283" s="591"/>
      <c r="C283" s="592"/>
      <c r="D283" s="593"/>
      <c r="E283" s="1499"/>
      <c r="F283" s="594"/>
      <c r="J283" s="596"/>
      <c r="K283" s="596"/>
      <c r="L283" s="596"/>
      <c r="M283" s="596"/>
    </row>
    <row r="284" spans="1:13" s="595" customFormat="1">
      <c r="A284" s="97"/>
      <c r="B284" s="591"/>
      <c r="C284" s="592"/>
      <c r="D284" s="593"/>
      <c r="E284" s="1499"/>
      <c r="F284" s="594"/>
      <c r="J284" s="596"/>
      <c r="K284" s="596"/>
      <c r="L284" s="596"/>
      <c r="M284" s="596"/>
    </row>
    <row r="285" spans="1:13" s="595" customFormat="1">
      <c r="A285" s="97"/>
      <c r="B285" s="591"/>
      <c r="C285" s="592"/>
      <c r="D285" s="593"/>
      <c r="E285" s="1499"/>
      <c r="F285" s="594"/>
      <c r="J285" s="596"/>
      <c r="K285" s="596"/>
      <c r="L285" s="596"/>
      <c r="M285" s="596"/>
    </row>
    <row r="286" spans="1:13" s="595" customFormat="1">
      <c r="A286" s="97"/>
      <c r="B286" s="591"/>
      <c r="C286" s="592"/>
      <c r="D286" s="593"/>
      <c r="E286" s="1499"/>
      <c r="F286" s="594"/>
      <c r="J286" s="596"/>
      <c r="K286" s="596"/>
      <c r="L286" s="596"/>
      <c r="M286" s="596"/>
    </row>
    <row r="287" spans="1:13" s="595" customFormat="1">
      <c r="A287" s="97"/>
      <c r="B287" s="591"/>
      <c r="C287" s="592"/>
      <c r="D287" s="593"/>
      <c r="E287" s="1499"/>
      <c r="F287" s="594"/>
      <c r="J287" s="596"/>
      <c r="K287" s="596"/>
      <c r="L287" s="596"/>
      <c r="M287" s="596"/>
    </row>
    <row r="288" spans="1:13" s="595" customFormat="1">
      <c r="A288" s="97"/>
      <c r="B288" s="591"/>
      <c r="C288" s="592"/>
      <c r="D288" s="593"/>
      <c r="E288" s="1499"/>
      <c r="F288" s="594"/>
      <c r="J288" s="596"/>
      <c r="K288" s="596"/>
      <c r="L288" s="596"/>
      <c r="M288" s="596"/>
    </row>
    <row r="289" spans="1:13" s="595" customFormat="1">
      <c r="A289" s="97"/>
      <c r="B289" s="591"/>
      <c r="C289" s="592"/>
      <c r="D289" s="593"/>
      <c r="E289" s="1499"/>
      <c r="F289" s="594"/>
      <c r="J289" s="596"/>
      <c r="K289" s="596"/>
      <c r="L289" s="596"/>
      <c r="M289" s="596"/>
    </row>
    <row r="290" spans="1:13" s="595" customFormat="1">
      <c r="A290" s="97"/>
      <c r="B290" s="591"/>
      <c r="C290" s="592"/>
      <c r="D290" s="593"/>
      <c r="E290" s="1499"/>
      <c r="F290" s="594"/>
      <c r="J290" s="596"/>
      <c r="K290" s="596"/>
      <c r="L290" s="596"/>
      <c r="M290" s="596"/>
    </row>
    <row r="291" spans="1:13" s="595" customFormat="1">
      <c r="A291" s="97"/>
      <c r="B291" s="591"/>
      <c r="C291" s="592"/>
      <c r="D291" s="593"/>
      <c r="E291" s="1499"/>
      <c r="F291" s="594"/>
      <c r="J291" s="596"/>
      <c r="K291" s="596"/>
      <c r="L291" s="596"/>
      <c r="M291" s="596"/>
    </row>
    <row r="292" spans="1:13" s="595" customFormat="1">
      <c r="A292" s="97"/>
      <c r="B292" s="591"/>
      <c r="C292" s="592"/>
      <c r="D292" s="593"/>
      <c r="E292" s="1499"/>
      <c r="F292" s="594"/>
      <c r="J292" s="596"/>
      <c r="K292" s="596"/>
      <c r="L292" s="596"/>
      <c r="M292" s="596"/>
    </row>
    <row r="293" spans="1:13" s="595" customFormat="1">
      <c r="A293" s="97"/>
      <c r="B293" s="591"/>
      <c r="C293" s="592"/>
      <c r="D293" s="593"/>
      <c r="E293" s="1499"/>
      <c r="F293" s="594"/>
      <c r="J293" s="596"/>
      <c r="K293" s="596"/>
      <c r="L293" s="596"/>
      <c r="M293" s="596"/>
    </row>
    <row r="294" spans="1:13" s="595" customFormat="1">
      <c r="A294" s="97"/>
      <c r="B294" s="591"/>
      <c r="C294" s="592"/>
      <c r="D294" s="593"/>
      <c r="E294" s="1499"/>
      <c r="F294" s="594"/>
      <c r="J294" s="596"/>
      <c r="K294" s="596"/>
      <c r="L294" s="596"/>
      <c r="M294" s="596"/>
    </row>
    <row r="295" spans="1:13" s="595" customFormat="1">
      <c r="A295" s="97"/>
      <c r="B295" s="591"/>
      <c r="C295" s="592"/>
      <c r="D295" s="593"/>
      <c r="E295" s="1499"/>
      <c r="F295" s="594"/>
      <c r="J295" s="596"/>
      <c r="K295" s="596"/>
      <c r="L295" s="596"/>
      <c r="M295" s="596"/>
    </row>
    <row r="296" spans="1:13" s="595" customFormat="1">
      <c r="A296" s="97"/>
      <c r="B296" s="591"/>
      <c r="C296" s="592"/>
      <c r="D296" s="593"/>
      <c r="E296" s="1499"/>
      <c r="F296" s="594"/>
      <c r="J296" s="596"/>
      <c r="K296" s="596"/>
      <c r="L296" s="596"/>
      <c r="M296" s="596"/>
    </row>
    <row r="297" spans="1:13" s="595" customFormat="1">
      <c r="A297" s="97"/>
      <c r="B297" s="591"/>
      <c r="C297" s="592"/>
      <c r="D297" s="593"/>
      <c r="E297" s="1499"/>
      <c r="F297" s="594"/>
      <c r="J297" s="596"/>
      <c r="K297" s="596"/>
      <c r="L297" s="596"/>
      <c r="M297" s="596"/>
    </row>
    <row r="298" spans="1:13" s="595" customFormat="1">
      <c r="A298" s="97"/>
      <c r="B298" s="591"/>
      <c r="C298" s="592"/>
      <c r="D298" s="593"/>
      <c r="E298" s="1499"/>
      <c r="F298" s="594"/>
      <c r="J298" s="596"/>
      <c r="K298" s="596"/>
      <c r="L298" s="596"/>
      <c r="M298" s="596"/>
    </row>
    <row r="299" spans="1:13" s="595" customFormat="1">
      <c r="A299" s="97"/>
      <c r="B299" s="591"/>
      <c r="C299" s="592"/>
      <c r="D299" s="593"/>
      <c r="E299" s="1499"/>
      <c r="F299" s="594"/>
      <c r="J299" s="596"/>
      <c r="K299" s="596"/>
      <c r="L299" s="596"/>
      <c r="M299" s="596"/>
    </row>
    <row r="300" spans="1:13" s="595" customFormat="1">
      <c r="A300" s="97"/>
      <c r="B300" s="591"/>
      <c r="C300" s="592"/>
      <c r="D300" s="593"/>
      <c r="E300" s="1499"/>
      <c r="F300" s="594"/>
      <c r="J300" s="596"/>
      <c r="K300" s="596"/>
      <c r="L300" s="596"/>
      <c r="M300" s="596"/>
    </row>
    <row r="301" spans="1:13" s="595" customFormat="1">
      <c r="A301" s="97"/>
      <c r="B301" s="591"/>
      <c r="C301" s="592"/>
      <c r="D301" s="593"/>
      <c r="E301" s="1499"/>
      <c r="F301" s="594"/>
      <c r="J301" s="596"/>
      <c r="K301" s="596"/>
      <c r="L301" s="596"/>
      <c r="M301" s="596"/>
    </row>
    <row r="302" spans="1:13" s="595" customFormat="1">
      <c r="A302" s="97"/>
      <c r="B302" s="591"/>
      <c r="C302" s="592"/>
      <c r="D302" s="593"/>
      <c r="E302" s="1499"/>
      <c r="F302" s="594"/>
      <c r="J302" s="596"/>
      <c r="K302" s="596"/>
      <c r="L302" s="596"/>
      <c r="M302" s="596"/>
    </row>
    <row r="303" spans="1:13" s="595" customFormat="1">
      <c r="A303" s="97"/>
      <c r="B303" s="591"/>
      <c r="C303" s="592"/>
      <c r="D303" s="593"/>
      <c r="E303" s="1499"/>
      <c r="F303" s="594"/>
      <c r="J303" s="596"/>
      <c r="K303" s="596"/>
      <c r="L303" s="596"/>
      <c r="M303" s="596"/>
    </row>
    <row r="304" spans="1:13" s="595" customFormat="1">
      <c r="A304" s="97"/>
      <c r="B304" s="591"/>
      <c r="C304" s="592"/>
      <c r="D304" s="593"/>
      <c r="E304" s="1499"/>
      <c r="F304" s="594"/>
      <c r="J304" s="596"/>
      <c r="K304" s="596"/>
      <c r="L304" s="596"/>
      <c r="M304" s="596"/>
    </row>
    <row r="305" spans="1:13" s="595" customFormat="1">
      <c r="A305" s="97"/>
      <c r="B305" s="591"/>
      <c r="C305" s="592"/>
      <c r="D305" s="593"/>
      <c r="E305" s="1499"/>
      <c r="F305" s="594"/>
      <c r="J305" s="596"/>
      <c r="K305" s="596"/>
      <c r="L305" s="596"/>
      <c r="M305" s="596"/>
    </row>
    <row r="306" spans="1:13" s="595" customFormat="1">
      <c r="A306" s="97"/>
      <c r="B306" s="591"/>
      <c r="C306" s="592"/>
      <c r="D306" s="593"/>
      <c r="E306" s="1499"/>
      <c r="F306" s="594"/>
      <c r="J306" s="596"/>
      <c r="K306" s="596"/>
      <c r="L306" s="596"/>
      <c r="M306" s="596"/>
    </row>
    <row r="307" spans="1:13" s="595" customFormat="1">
      <c r="A307" s="97"/>
      <c r="B307" s="591"/>
      <c r="C307" s="592"/>
      <c r="D307" s="593"/>
      <c r="E307" s="1499"/>
      <c r="F307" s="594"/>
      <c r="J307" s="596"/>
      <c r="K307" s="596"/>
      <c r="L307" s="596"/>
      <c r="M307" s="596"/>
    </row>
    <row r="308" spans="1:13" s="595" customFormat="1">
      <c r="A308" s="97"/>
      <c r="B308" s="591"/>
      <c r="C308" s="592"/>
      <c r="D308" s="593"/>
      <c r="E308" s="1499"/>
      <c r="F308" s="594"/>
      <c r="J308" s="596"/>
      <c r="K308" s="596"/>
      <c r="L308" s="596"/>
      <c r="M308" s="596"/>
    </row>
    <row r="309" spans="1:13" s="595" customFormat="1">
      <c r="A309" s="97"/>
      <c r="B309" s="591"/>
      <c r="C309" s="592"/>
      <c r="D309" s="593"/>
      <c r="E309" s="1499"/>
      <c r="F309" s="594"/>
      <c r="J309" s="596"/>
      <c r="K309" s="596"/>
      <c r="L309" s="596"/>
      <c r="M309" s="596"/>
    </row>
    <row r="310" spans="1:13" s="595" customFormat="1">
      <c r="A310" s="97"/>
      <c r="B310" s="591"/>
      <c r="C310" s="592"/>
      <c r="D310" s="593"/>
      <c r="E310" s="1499"/>
      <c r="F310" s="594"/>
      <c r="J310" s="596"/>
      <c r="K310" s="596"/>
      <c r="L310" s="596"/>
      <c r="M310" s="596"/>
    </row>
    <row r="311" spans="1:13" s="595" customFormat="1">
      <c r="A311" s="97"/>
      <c r="B311" s="591"/>
      <c r="C311" s="592"/>
      <c r="D311" s="593"/>
      <c r="E311" s="1499"/>
      <c r="F311" s="594"/>
      <c r="J311" s="596"/>
      <c r="K311" s="596"/>
      <c r="L311" s="596"/>
      <c r="M311" s="596"/>
    </row>
    <row r="312" spans="1:13" s="595" customFormat="1">
      <c r="A312" s="97"/>
      <c r="B312" s="591"/>
      <c r="C312" s="592"/>
      <c r="D312" s="593"/>
      <c r="E312" s="1499"/>
      <c r="F312" s="594"/>
      <c r="J312" s="596"/>
      <c r="K312" s="596"/>
      <c r="L312" s="596"/>
      <c r="M312" s="596"/>
    </row>
    <row r="313" spans="1:13" s="595" customFormat="1">
      <c r="A313" s="97"/>
      <c r="B313" s="591"/>
      <c r="C313" s="592"/>
      <c r="D313" s="593"/>
      <c r="E313" s="1499"/>
      <c r="F313" s="594"/>
      <c r="J313" s="596"/>
      <c r="K313" s="596"/>
      <c r="L313" s="596"/>
      <c r="M313" s="596"/>
    </row>
    <row r="314" spans="1:13" s="595" customFormat="1">
      <c r="A314" s="97"/>
      <c r="B314" s="591"/>
      <c r="C314" s="592"/>
      <c r="D314" s="593"/>
      <c r="E314" s="1499"/>
      <c r="F314" s="594"/>
      <c r="J314" s="596"/>
      <c r="K314" s="596"/>
      <c r="L314" s="596"/>
      <c r="M314" s="596"/>
    </row>
    <row r="315" spans="1:13" s="595" customFormat="1">
      <c r="A315" s="97"/>
      <c r="B315" s="591"/>
      <c r="C315" s="592"/>
      <c r="D315" s="593"/>
      <c r="E315" s="1499"/>
      <c r="F315" s="594"/>
      <c r="J315" s="596"/>
      <c r="K315" s="596"/>
      <c r="L315" s="596"/>
      <c r="M315" s="596"/>
    </row>
    <row r="316" spans="1:13" s="595" customFormat="1">
      <c r="A316" s="97"/>
      <c r="B316" s="591"/>
      <c r="C316" s="592"/>
      <c r="D316" s="593"/>
      <c r="E316" s="1499"/>
      <c r="F316" s="594"/>
      <c r="J316" s="596"/>
      <c r="K316" s="596"/>
      <c r="L316" s="596"/>
      <c r="M316" s="596"/>
    </row>
    <row r="317" spans="1:13" s="595" customFormat="1">
      <c r="A317" s="97"/>
      <c r="B317" s="591"/>
      <c r="C317" s="592"/>
      <c r="D317" s="593"/>
      <c r="E317" s="1499"/>
      <c r="F317" s="594"/>
      <c r="J317" s="596"/>
      <c r="K317" s="596"/>
      <c r="L317" s="596"/>
      <c r="M317" s="596"/>
    </row>
    <row r="318" spans="1:13" s="595" customFormat="1">
      <c r="A318" s="97"/>
      <c r="B318" s="591"/>
      <c r="C318" s="592"/>
      <c r="D318" s="593"/>
      <c r="E318" s="1499"/>
      <c r="F318" s="594"/>
      <c r="J318" s="596"/>
      <c r="K318" s="596"/>
      <c r="L318" s="596"/>
      <c r="M318" s="596"/>
    </row>
    <row r="319" spans="1:13" s="595" customFormat="1">
      <c r="A319" s="97"/>
      <c r="B319" s="591"/>
      <c r="C319" s="592"/>
      <c r="D319" s="593"/>
      <c r="E319" s="1499"/>
      <c r="F319" s="594"/>
      <c r="J319" s="596"/>
      <c r="K319" s="596"/>
      <c r="L319" s="596"/>
      <c r="M319" s="596"/>
    </row>
    <row r="320" spans="1:13" s="595" customFormat="1">
      <c r="A320" s="97"/>
      <c r="B320" s="591"/>
      <c r="C320" s="592"/>
      <c r="D320" s="593"/>
      <c r="E320" s="1499"/>
      <c r="F320" s="594"/>
      <c r="J320" s="596"/>
      <c r="K320" s="596"/>
      <c r="L320" s="596"/>
      <c r="M320" s="596"/>
    </row>
    <row r="321" spans="1:13" s="595" customFormat="1">
      <c r="A321" s="97"/>
      <c r="B321" s="591"/>
      <c r="C321" s="592"/>
      <c r="D321" s="593"/>
      <c r="E321" s="1499"/>
      <c r="F321" s="594"/>
      <c r="J321" s="596"/>
      <c r="K321" s="596"/>
      <c r="L321" s="596"/>
      <c r="M321" s="596"/>
    </row>
    <row r="322" spans="1:13" s="595" customFormat="1">
      <c r="A322" s="97"/>
      <c r="B322" s="591"/>
      <c r="C322" s="592"/>
      <c r="D322" s="593"/>
      <c r="E322" s="1499"/>
      <c r="F322" s="594"/>
      <c r="J322" s="596"/>
      <c r="K322" s="596"/>
      <c r="L322" s="596"/>
      <c r="M322" s="596"/>
    </row>
    <row r="323" spans="1:13" s="595" customFormat="1">
      <c r="A323" s="97"/>
      <c r="B323" s="591"/>
      <c r="C323" s="592"/>
      <c r="D323" s="593"/>
      <c r="E323" s="1499"/>
      <c r="F323" s="594"/>
      <c r="J323" s="596"/>
      <c r="K323" s="596"/>
      <c r="L323" s="596"/>
      <c r="M323" s="596"/>
    </row>
    <row r="324" spans="1:13" s="595" customFormat="1">
      <c r="A324" s="97"/>
      <c r="B324" s="591"/>
      <c r="C324" s="592"/>
      <c r="D324" s="593"/>
      <c r="E324" s="1499"/>
      <c r="F324" s="594"/>
      <c r="J324" s="596"/>
      <c r="K324" s="596"/>
      <c r="L324" s="596"/>
      <c r="M324" s="596"/>
    </row>
    <row r="325" spans="1:13" s="595" customFormat="1">
      <c r="A325" s="97"/>
      <c r="B325" s="591"/>
      <c r="C325" s="592"/>
      <c r="D325" s="593"/>
      <c r="E325" s="1499"/>
      <c r="F325" s="594"/>
      <c r="J325" s="596"/>
      <c r="K325" s="596"/>
      <c r="L325" s="596"/>
      <c r="M325" s="596"/>
    </row>
    <row r="326" spans="1:13" s="595" customFormat="1">
      <c r="A326" s="97"/>
      <c r="B326" s="591"/>
      <c r="C326" s="592"/>
      <c r="D326" s="593"/>
      <c r="E326" s="1499"/>
      <c r="F326" s="594"/>
      <c r="J326" s="596"/>
      <c r="K326" s="596"/>
      <c r="L326" s="596"/>
      <c r="M326" s="596"/>
    </row>
    <row r="327" spans="1:13" s="595" customFormat="1">
      <c r="A327" s="97"/>
      <c r="B327" s="591"/>
      <c r="C327" s="592"/>
      <c r="D327" s="593"/>
      <c r="E327" s="1499"/>
      <c r="F327" s="594"/>
      <c r="J327" s="596"/>
      <c r="K327" s="596"/>
      <c r="L327" s="596"/>
      <c r="M327" s="596"/>
    </row>
    <row r="328" spans="1:13" s="595" customFormat="1">
      <c r="A328" s="97"/>
      <c r="B328" s="591"/>
      <c r="C328" s="592"/>
      <c r="D328" s="593"/>
      <c r="E328" s="1499"/>
      <c r="F328" s="594"/>
      <c r="J328" s="596"/>
      <c r="K328" s="596"/>
      <c r="L328" s="596"/>
      <c r="M328" s="596"/>
    </row>
    <row r="329" spans="1:13" s="595" customFormat="1">
      <c r="A329" s="97"/>
      <c r="B329" s="591"/>
      <c r="C329" s="592"/>
      <c r="D329" s="593"/>
      <c r="E329" s="1499"/>
      <c r="F329" s="594"/>
      <c r="J329" s="596"/>
      <c r="K329" s="596"/>
      <c r="L329" s="596"/>
      <c r="M329" s="596"/>
    </row>
    <row r="330" spans="1:13" s="595" customFormat="1">
      <c r="A330" s="97"/>
      <c r="B330" s="591"/>
      <c r="C330" s="592"/>
      <c r="D330" s="593"/>
      <c r="E330" s="1499"/>
      <c r="F330" s="594"/>
      <c r="J330" s="596"/>
      <c r="K330" s="596"/>
      <c r="L330" s="596"/>
      <c r="M330" s="596"/>
    </row>
    <row r="331" spans="1:13" s="595" customFormat="1">
      <c r="A331" s="97"/>
      <c r="B331" s="591"/>
      <c r="C331" s="592"/>
      <c r="D331" s="593"/>
      <c r="E331" s="1499"/>
      <c r="F331" s="594"/>
      <c r="J331" s="596"/>
      <c r="K331" s="596"/>
      <c r="L331" s="596"/>
      <c r="M331" s="596"/>
    </row>
    <row r="332" spans="1:13" s="595" customFormat="1">
      <c r="A332" s="97"/>
      <c r="B332" s="591"/>
      <c r="C332" s="592"/>
      <c r="D332" s="593"/>
      <c r="E332" s="1499"/>
      <c r="F332" s="594"/>
      <c r="J332" s="596"/>
      <c r="K332" s="596"/>
      <c r="L332" s="596"/>
      <c r="M332" s="596"/>
    </row>
    <row r="333" spans="1:13" s="595" customFormat="1">
      <c r="A333" s="97"/>
      <c r="B333" s="591"/>
      <c r="C333" s="592"/>
      <c r="D333" s="593"/>
      <c r="E333" s="1499"/>
      <c r="F333" s="594"/>
      <c r="J333" s="596"/>
      <c r="K333" s="596"/>
      <c r="L333" s="596"/>
      <c r="M333" s="596"/>
    </row>
    <row r="334" spans="1:13" s="595" customFormat="1">
      <c r="A334" s="97"/>
      <c r="B334" s="591"/>
      <c r="C334" s="592"/>
      <c r="D334" s="593"/>
      <c r="E334" s="1499"/>
      <c r="F334" s="594"/>
      <c r="J334" s="596"/>
      <c r="K334" s="596"/>
      <c r="L334" s="596"/>
      <c r="M334" s="596"/>
    </row>
    <row r="335" spans="1:13" s="595" customFormat="1">
      <c r="A335" s="97"/>
      <c r="B335" s="591"/>
      <c r="C335" s="592"/>
      <c r="D335" s="593"/>
      <c r="E335" s="1499"/>
      <c r="F335" s="594"/>
      <c r="J335" s="596"/>
      <c r="K335" s="596"/>
      <c r="L335" s="596"/>
      <c r="M335" s="596"/>
    </row>
    <row r="336" spans="1:13" s="595" customFormat="1">
      <c r="A336" s="97"/>
      <c r="B336" s="591"/>
      <c r="C336" s="592"/>
      <c r="D336" s="593"/>
      <c r="E336" s="1499"/>
      <c r="F336" s="594"/>
      <c r="J336" s="596"/>
      <c r="K336" s="596"/>
      <c r="L336" s="596"/>
      <c r="M336" s="596"/>
    </row>
    <row r="337" spans="1:13" s="595" customFormat="1">
      <c r="A337" s="97"/>
      <c r="B337" s="591"/>
      <c r="C337" s="592"/>
      <c r="D337" s="593"/>
      <c r="E337" s="1499"/>
      <c r="F337" s="594"/>
      <c r="J337" s="596"/>
      <c r="K337" s="596"/>
      <c r="L337" s="596"/>
      <c r="M337" s="596"/>
    </row>
    <row r="338" spans="1:13" s="595" customFormat="1">
      <c r="A338" s="97"/>
      <c r="B338" s="591"/>
      <c r="C338" s="592"/>
      <c r="D338" s="593"/>
      <c r="E338" s="1499"/>
      <c r="F338" s="594"/>
      <c r="J338" s="596"/>
      <c r="K338" s="596"/>
      <c r="L338" s="596"/>
      <c r="M338" s="596"/>
    </row>
    <row r="339" spans="1:13" s="595" customFormat="1">
      <c r="A339" s="97"/>
      <c r="B339" s="591"/>
      <c r="C339" s="592"/>
      <c r="D339" s="593"/>
      <c r="E339" s="1499"/>
      <c r="F339" s="594"/>
      <c r="J339" s="596"/>
      <c r="K339" s="596"/>
      <c r="L339" s="596"/>
      <c r="M339" s="596"/>
    </row>
    <row r="340" spans="1:13" s="595" customFormat="1">
      <c r="A340" s="97"/>
      <c r="B340" s="591"/>
      <c r="C340" s="592"/>
      <c r="D340" s="593"/>
      <c r="E340" s="1499"/>
      <c r="F340" s="594"/>
      <c r="J340" s="596"/>
      <c r="K340" s="596"/>
      <c r="L340" s="596"/>
      <c r="M340" s="596"/>
    </row>
    <row r="341" spans="1:13" s="595" customFormat="1">
      <c r="A341" s="97"/>
      <c r="B341" s="591"/>
      <c r="C341" s="592"/>
      <c r="D341" s="593"/>
      <c r="E341" s="1499"/>
      <c r="F341" s="594"/>
      <c r="J341" s="596"/>
      <c r="K341" s="596"/>
      <c r="L341" s="596"/>
      <c r="M341" s="596"/>
    </row>
    <row r="342" spans="1:13" s="595" customFormat="1">
      <c r="A342" s="97"/>
      <c r="B342" s="591"/>
      <c r="C342" s="592"/>
      <c r="D342" s="593"/>
      <c r="E342" s="1499"/>
      <c r="F342" s="594"/>
      <c r="J342" s="596"/>
      <c r="K342" s="596"/>
      <c r="L342" s="596"/>
      <c r="M342" s="596"/>
    </row>
    <row r="343" spans="1:13" s="595" customFormat="1">
      <c r="A343" s="97"/>
      <c r="B343" s="591"/>
      <c r="C343" s="592"/>
      <c r="D343" s="593"/>
      <c r="E343" s="1499"/>
      <c r="F343" s="594"/>
      <c r="J343" s="596"/>
      <c r="K343" s="596"/>
      <c r="L343" s="596"/>
      <c r="M343" s="596"/>
    </row>
    <row r="344" spans="1:13" s="595" customFormat="1">
      <c r="A344" s="97"/>
      <c r="B344" s="591"/>
      <c r="C344" s="592"/>
      <c r="D344" s="593"/>
      <c r="E344" s="1499"/>
      <c r="F344" s="594"/>
      <c r="J344" s="596"/>
      <c r="K344" s="596"/>
      <c r="L344" s="596"/>
      <c r="M344" s="596"/>
    </row>
    <row r="345" spans="1:13" s="595" customFormat="1">
      <c r="A345" s="97"/>
      <c r="B345" s="591"/>
      <c r="C345" s="592"/>
      <c r="D345" s="593"/>
      <c r="E345" s="1499"/>
      <c r="F345" s="594"/>
      <c r="J345" s="596"/>
      <c r="K345" s="596"/>
      <c r="L345" s="596"/>
      <c r="M345" s="596"/>
    </row>
    <row r="346" spans="1:13" s="595" customFormat="1">
      <c r="A346" s="97"/>
      <c r="B346" s="591"/>
      <c r="C346" s="592"/>
      <c r="D346" s="593"/>
      <c r="E346" s="1499"/>
      <c r="F346" s="594"/>
      <c r="J346" s="596"/>
      <c r="K346" s="596"/>
      <c r="L346" s="596"/>
      <c r="M346" s="596"/>
    </row>
    <row r="347" spans="1:13" s="595" customFormat="1">
      <c r="A347" s="97"/>
      <c r="B347" s="591"/>
      <c r="C347" s="592"/>
      <c r="D347" s="593"/>
      <c r="E347" s="1499"/>
      <c r="F347" s="594"/>
      <c r="J347" s="596"/>
      <c r="K347" s="596"/>
      <c r="L347" s="596"/>
      <c r="M347" s="596"/>
    </row>
    <row r="348" spans="1:13" s="595" customFormat="1">
      <c r="A348" s="97"/>
      <c r="B348" s="591"/>
      <c r="C348" s="592"/>
      <c r="D348" s="593"/>
      <c r="E348" s="1499"/>
      <c r="F348" s="594"/>
      <c r="J348" s="596"/>
      <c r="K348" s="596"/>
      <c r="L348" s="596"/>
      <c r="M348" s="596"/>
    </row>
    <row r="349" spans="1:13" s="595" customFormat="1">
      <c r="A349" s="97"/>
      <c r="B349" s="591"/>
      <c r="C349" s="592"/>
      <c r="D349" s="593"/>
      <c r="E349" s="1499"/>
      <c r="F349" s="594"/>
      <c r="J349" s="596"/>
      <c r="K349" s="596"/>
      <c r="L349" s="596"/>
      <c r="M349" s="596"/>
    </row>
    <row r="350" spans="1:13" s="595" customFormat="1">
      <c r="A350" s="97"/>
      <c r="B350" s="591"/>
      <c r="C350" s="592"/>
      <c r="D350" s="593"/>
      <c r="E350" s="1499"/>
      <c r="F350" s="594"/>
      <c r="J350" s="596"/>
      <c r="K350" s="596"/>
      <c r="L350" s="596"/>
      <c r="M350" s="596"/>
    </row>
    <row r="351" spans="1:13" s="595" customFormat="1">
      <c r="A351" s="97"/>
      <c r="B351" s="591"/>
      <c r="C351" s="592"/>
      <c r="D351" s="593"/>
      <c r="E351" s="1499"/>
      <c r="F351" s="594"/>
      <c r="J351" s="596"/>
      <c r="K351" s="596"/>
      <c r="L351" s="596"/>
      <c r="M351" s="596"/>
    </row>
    <row r="352" spans="1:13" s="595" customFormat="1">
      <c r="A352" s="97"/>
      <c r="B352" s="591"/>
      <c r="C352" s="592"/>
      <c r="D352" s="593"/>
      <c r="E352" s="1499"/>
      <c r="F352" s="594"/>
      <c r="J352" s="596"/>
      <c r="K352" s="596"/>
      <c r="L352" s="596"/>
      <c r="M352" s="596"/>
    </row>
    <row r="353" spans="1:13" s="595" customFormat="1">
      <c r="A353" s="97"/>
      <c r="B353" s="591"/>
      <c r="C353" s="592"/>
      <c r="D353" s="593"/>
      <c r="E353" s="1499"/>
      <c r="F353" s="594"/>
      <c r="J353" s="596"/>
      <c r="K353" s="596"/>
      <c r="L353" s="596"/>
      <c r="M353" s="596"/>
    </row>
    <row r="354" spans="1:13" s="595" customFormat="1">
      <c r="A354" s="97"/>
      <c r="B354" s="591"/>
      <c r="C354" s="592"/>
      <c r="D354" s="593"/>
      <c r="E354" s="1499"/>
      <c r="F354" s="594"/>
      <c r="J354" s="596"/>
      <c r="K354" s="596"/>
      <c r="L354" s="596"/>
      <c r="M354" s="596"/>
    </row>
    <row r="355" spans="1:13" s="595" customFormat="1">
      <c r="A355" s="97"/>
      <c r="B355" s="591"/>
      <c r="C355" s="592"/>
      <c r="D355" s="593"/>
      <c r="E355" s="1499"/>
      <c r="F355" s="594"/>
      <c r="J355" s="596"/>
      <c r="K355" s="596"/>
      <c r="L355" s="596"/>
      <c r="M355" s="596"/>
    </row>
    <row r="356" spans="1:13" s="595" customFormat="1">
      <c r="A356" s="97"/>
      <c r="B356" s="591"/>
      <c r="C356" s="592"/>
      <c r="D356" s="593"/>
      <c r="E356" s="1499"/>
      <c r="F356" s="594"/>
      <c r="J356" s="596"/>
      <c r="K356" s="596"/>
      <c r="L356" s="596"/>
      <c r="M356" s="596"/>
    </row>
    <row r="357" spans="1:13" s="595" customFormat="1">
      <c r="A357" s="97"/>
      <c r="B357" s="591"/>
      <c r="C357" s="592"/>
      <c r="D357" s="593"/>
      <c r="E357" s="1499"/>
      <c r="F357" s="594"/>
      <c r="J357" s="596"/>
      <c r="K357" s="596"/>
      <c r="L357" s="596"/>
      <c r="M357" s="596"/>
    </row>
    <row r="358" spans="1:13" s="595" customFormat="1">
      <c r="A358" s="97"/>
      <c r="B358" s="591"/>
      <c r="C358" s="592"/>
      <c r="D358" s="593"/>
      <c r="E358" s="1499"/>
      <c r="F358" s="594"/>
      <c r="J358" s="596"/>
      <c r="K358" s="596"/>
      <c r="L358" s="596"/>
      <c r="M358" s="596"/>
    </row>
    <row r="359" spans="1:13" s="595" customFormat="1">
      <c r="A359" s="97"/>
      <c r="B359" s="591"/>
      <c r="C359" s="592"/>
      <c r="D359" s="593"/>
      <c r="E359" s="1499"/>
      <c r="F359" s="594"/>
      <c r="J359" s="596"/>
      <c r="K359" s="596"/>
      <c r="L359" s="596"/>
      <c r="M359" s="596"/>
    </row>
    <row r="360" spans="1:13" s="595" customFormat="1">
      <c r="A360" s="97"/>
      <c r="B360" s="591"/>
      <c r="C360" s="592"/>
      <c r="D360" s="593"/>
      <c r="E360" s="1499"/>
      <c r="F360" s="594"/>
      <c r="J360" s="596"/>
      <c r="K360" s="596"/>
      <c r="L360" s="596"/>
      <c r="M360" s="596"/>
    </row>
    <row r="361" spans="1:13" s="595" customFormat="1">
      <c r="A361" s="97"/>
      <c r="B361" s="591"/>
      <c r="C361" s="592"/>
      <c r="D361" s="593"/>
      <c r="E361" s="1499"/>
      <c r="F361" s="594"/>
      <c r="J361" s="596"/>
      <c r="K361" s="596"/>
      <c r="L361" s="596"/>
      <c r="M361" s="596"/>
    </row>
    <row r="362" spans="1:13" s="595" customFormat="1">
      <c r="A362" s="97"/>
      <c r="B362" s="591"/>
      <c r="C362" s="592"/>
      <c r="D362" s="593"/>
      <c r="E362" s="1499"/>
      <c r="F362" s="594"/>
      <c r="J362" s="596"/>
      <c r="K362" s="596"/>
      <c r="L362" s="596"/>
      <c r="M362" s="596"/>
    </row>
    <row r="363" spans="1:13" s="595" customFormat="1">
      <c r="A363" s="97"/>
      <c r="B363" s="591"/>
      <c r="C363" s="592"/>
      <c r="D363" s="593"/>
      <c r="E363" s="1499"/>
      <c r="F363" s="594"/>
      <c r="J363" s="596"/>
      <c r="K363" s="596"/>
      <c r="L363" s="596"/>
      <c r="M363" s="596"/>
    </row>
    <row r="364" spans="1:13" s="595" customFormat="1">
      <c r="A364" s="97"/>
      <c r="B364" s="591"/>
      <c r="C364" s="592"/>
      <c r="D364" s="593"/>
      <c r="E364" s="1499"/>
      <c r="F364" s="594"/>
      <c r="J364" s="596"/>
      <c r="K364" s="596"/>
      <c r="L364" s="596"/>
      <c r="M364" s="596"/>
    </row>
    <row r="365" spans="1:13" s="595" customFormat="1">
      <c r="A365" s="97"/>
      <c r="B365" s="591"/>
      <c r="C365" s="592"/>
      <c r="D365" s="593"/>
      <c r="E365" s="1499"/>
      <c r="F365" s="594"/>
      <c r="J365" s="596"/>
      <c r="K365" s="596"/>
      <c r="L365" s="596"/>
      <c r="M365" s="596"/>
    </row>
    <row r="366" spans="1:13" s="595" customFormat="1">
      <c r="A366" s="97"/>
      <c r="B366" s="591"/>
      <c r="C366" s="592"/>
      <c r="D366" s="593"/>
      <c r="E366" s="1499"/>
      <c r="F366" s="594"/>
      <c r="J366" s="596"/>
      <c r="K366" s="596"/>
      <c r="L366" s="596"/>
      <c r="M366" s="596"/>
    </row>
    <row r="367" spans="1:13" s="595" customFormat="1">
      <c r="A367" s="97"/>
      <c r="B367" s="591"/>
      <c r="C367" s="592"/>
      <c r="D367" s="593"/>
      <c r="E367" s="1499"/>
      <c r="F367" s="594"/>
      <c r="J367" s="596"/>
      <c r="K367" s="596"/>
      <c r="L367" s="596"/>
      <c r="M367" s="596"/>
    </row>
    <row r="368" spans="1:13" s="595" customFormat="1">
      <c r="A368" s="97"/>
      <c r="B368" s="591"/>
      <c r="C368" s="592"/>
      <c r="D368" s="593"/>
      <c r="E368" s="1499"/>
      <c r="F368" s="594"/>
      <c r="J368" s="596"/>
      <c r="K368" s="596"/>
      <c r="L368" s="596"/>
      <c r="M368" s="596"/>
    </row>
    <row r="369" spans="1:13" s="595" customFormat="1">
      <c r="A369" s="97"/>
      <c r="B369" s="591"/>
      <c r="C369" s="592"/>
      <c r="D369" s="593"/>
      <c r="E369" s="1499"/>
      <c r="F369" s="594"/>
      <c r="J369" s="596"/>
      <c r="K369" s="596"/>
      <c r="L369" s="596"/>
      <c r="M369" s="596"/>
    </row>
    <row r="370" spans="1:13" s="595" customFormat="1">
      <c r="A370" s="97"/>
      <c r="B370" s="591"/>
      <c r="C370" s="592"/>
      <c r="D370" s="593"/>
      <c r="E370" s="1499"/>
      <c r="F370" s="594"/>
      <c r="J370" s="596"/>
      <c r="K370" s="596"/>
      <c r="L370" s="596"/>
      <c r="M370" s="596"/>
    </row>
    <row r="371" spans="1:13" s="595" customFormat="1">
      <c r="A371" s="97"/>
      <c r="B371" s="591"/>
      <c r="C371" s="592"/>
      <c r="D371" s="593"/>
      <c r="E371" s="1499"/>
      <c r="F371" s="594"/>
      <c r="J371" s="596"/>
      <c r="K371" s="596"/>
      <c r="L371" s="596"/>
      <c r="M371" s="596"/>
    </row>
    <row r="372" spans="1:13" s="595" customFormat="1">
      <c r="A372" s="97"/>
      <c r="B372" s="591"/>
      <c r="C372" s="592"/>
      <c r="D372" s="593"/>
      <c r="E372" s="1499"/>
      <c r="F372" s="594"/>
      <c r="J372" s="596"/>
      <c r="K372" s="596"/>
      <c r="L372" s="596"/>
      <c r="M372" s="596"/>
    </row>
    <row r="373" spans="1:13" s="595" customFormat="1">
      <c r="A373" s="97"/>
      <c r="B373" s="591"/>
      <c r="C373" s="592"/>
      <c r="D373" s="593"/>
      <c r="E373" s="1499"/>
      <c r="F373" s="594"/>
      <c r="J373" s="596"/>
      <c r="K373" s="596"/>
      <c r="L373" s="596"/>
      <c r="M373" s="596"/>
    </row>
    <row r="374" spans="1:13" s="595" customFormat="1">
      <c r="A374" s="97"/>
      <c r="B374" s="591"/>
      <c r="C374" s="592"/>
      <c r="D374" s="593"/>
      <c r="E374" s="1499"/>
      <c r="F374" s="594"/>
      <c r="J374" s="596"/>
      <c r="K374" s="596"/>
      <c r="L374" s="596"/>
      <c r="M374" s="596"/>
    </row>
    <row r="375" spans="1:13" s="595" customFormat="1">
      <c r="A375" s="97"/>
      <c r="B375" s="591"/>
      <c r="C375" s="592"/>
      <c r="D375" s="593"/>
      <c r="E375" s="1499"/>
      <c r="F375" s="594"/>
      <c r="J375" s="596"/>
      <c r="K375" s="596"/>
      <c r="L375" s="596"/>
      <c r="M375" s="596"/>
    </row>
    <row r="376" spans="1:13" s="595" customFormat="1">
      <c r="A376" s="97"/>
      <c r="B376" s="591"/>
      <c r="C376" s="592"/>
      <c r="D376" s="593"/>
      <c r="E376" s="1499"/>
      <c r="F376" s="594"/>
      <c r="J376" s="596"/>
      <c r="K376" s="596"/>
      <c r="L376" s="596"/>
      <c r="M376" s="596"/>
    </row>
    <row r="377" spans="1:13" s="595" customFormat="1">
      <c r="A377" s="97"/>
      <c r="B377" s="591"/>
      <c r="C377" s="592"/>
      <c r="D377" s="593"/>
      <c r="E377" s="1499"/>
      <c r="F377" s="594"/>
      <c r="J377" s="596"/>
      <c r="K377" s="596"/>
      <c r="L377" s="596"/>
      <c r="M377" s="596"/>
    </row>
    <row r="378" spans="1:13" s="595" customFormat="1">
      <c r="A378" s="97"/>
      <c r="B378" s="591"/>
      <c r="C378" s="592"/>
      <c r="D378" s="593"/>
      <c r="E378" s="1499"/>
      <c r="F378" s="594"/>
      <c r="J378" s="596"/>
      <c r="K378" s="596"/>
      <c r="L378" s="596"/>
      <c r="M378" s="596"/>
    </row>
    <row r="379" spans="1:13" s="595" customFormat="1">
      <c r="A379" s="97"/>
      <c r="B379" s="591"/>
      <c r="C379" s="592"/>
      <c r="D379" s="593"/>
      <c r="E379" s="1499"/>
      <c r="F379" s="594"/>
      <c r="J379" s="596"/>
      <c r="K379" s="596"/>
      <c r="L379" s="596"/>
      <c r="M379" s="596"/>
    </row>
    <row r="380" spans="1:13" s="595" customFormat="1">
      <c r="A380" s="97"/>
      <c r="B380" s="591"/>
      <c r="C380" s="592"/>
      <c r="D380" s="593"/>
      <c r="E380" s="1499"/>
      <c r="F380" s="594"/>
      <c r="J380" s="596"/>
      <c r="K380" s="596"/>
      <c r="L380" s="596"/>
      <c r="M380" s="596"/>
    </row>
    <row r="381" spans="1:13" s="595" customFormat="1">
      <c r="A381" s="97"/>
      <c r="B381" s="591"/>
      <c r="C381" s="592"/>
      <c r="D381" s="593"/>
      <c r="E381" s="1499"/>
      <c r="F381" s="594"/>
      <c r="J381" s="596"/>
      <c r="K381" s="596"/>
      <c r="L381" s="596"/>
      <c r="M381" s="596"/>
    </row>
    <row r="382" spans="1:13" s="595" customFormat="1">
      <c r="A382" s="97"/>
      <c r="B382" s="591"/>
      <c r="C382" s="592"/>
      <c r="D382" s="593"/>
      <c r="E382" s="1499"/>
      <c r="F382" s="594"/>
      <c r="J382" s="596"/>
      <c r="K382" s="596"/>
      <c r="L382" s="596"/>
      <c r="M382" s="596"/>
    </row>
    <row r="383" spans="1:13" s="595" customFormat="1">
      <c r="A383" s="97"/>
      <c r="B383" s="591"/>
      <c r="C383" s="592"/>
      <c r="D383" s="593"/>
      <c r="E383" s="1499"/>
      <c r="F383" s="594"/>
      <c r="J383" s="596"/>
      <c r="K383" s="596"/>
      <c r="L383" s="596"/>
      <c r="M383" s="596"/>
    </row>
    <row r="384" spans="1:13" s="595" customFormat="1">
      <c r="A384" s="97"/>
      <c r="B384" s="591"/>
      <c r="C384" s="592"/>
      <c r="D384" s="593"/>
      <c r="E384" s="1499"/>
      <c r="F384" s="594"/>
      <c r="J384" s="596"/>
      <c r="K384" s="596"/>
      <c r="L384" s="596"/>
      <c r="M384" s="596"/>
    </row>
    <row r="385" spans="1:13" s="595" customFormat="1">
      <c r="A385" s="97"/>
      <c r="B385" s="591"/>
      <c r="C385" s="592"/>
      <c r="D385" s="593"/>
      <c r="E385" s="1499"/>
      <c r="F385" s="594"/>
      <c r="J385" s="596"/>
      <c r="K385" s="596"/>
      <c r="L385" s="596"/>
      <c r="M385" s="596"/>
    </row>
    <row r="386" spans="1:13" s="595" customFormat="1">
      <c r="A386" s="97"/>
      <c r="B386" s="591"/>
      <c r="C386" s="592"/>
      <c r="D386" s="593"/>
      <c r="E386" s="1499"/>
      <c r="F386" s="594"/>
      <c r="J386" s="596"/>
      <c r="K386" s="596"/>
      <c r="L386" s="596"/>
      <c r="M386" s="596"/>
    </row>
    <row r="387" spans="1:13" s="595" customFormat="1">
      <c r="A387" s="97"/>
      <c r="B387" s="591"/>
      <c r="C387" s="592"/>
      <c r="D387" s="593"/>
      <c r="E387" s="1499"/>
      <c r="F387" s="594"/>
      <c r="J387" s="596"/>
      <c r="K387" s="596"/>
      <c r="L387" s="596"/>
      <c r="M387" s="596"/>
    </row>
    <row r="388" spans="1:13" s="595" customFormat="1">
      <c r="A388" s="97"/>
      <c r="B388" s="591"/>
      <c r="C388" s="592"/>
      <c r="D388" s="593"/>
      <c r="E388" s="1499"/>
      <c r="F388" s="594"/>
      <c r="J388" s="596"/>
      <c r="K388" s="596"/>
      <c r="L388" s="596"/>
      <c r="M388" s="596"/>
    </row>
    <row r="389" spans="1:13" s="595" customFormat="1">
      <c r="A389" s="97"/>
      <c r="B389" s="591"/>
      <c r="C389" s="592"/>
      <c r="D389" s="593"/>
      <c r="E389" s="1499"/>
      <c r="F389" s="594"/>
      <c r="J389" s="596"/>
      <c r="K389" s="596"/>
      <c r="L389" s="596"/>
      <c r="M389" s="596"/>
    </row>
    <row r="390" spans="1:13" s="595" customFormat="1">
      <c r="A390" s="97"/>
      <c r="B390" s="591"/>
      <c r="C390" s="592"/>
      <c r="D390" s="593"/>
      <c r="E390" s="1499"/>
      <c r="F390" s="594"/>
      <c r="J390" s="596"/>
      <c r="K390" s="596"/>
      <c r="L390" s="596"/>
      <c r="M390" s="596"/>
    </row>
    <row r="391" spans="1:13" s="595" customFormat="1">
      <c r="A391" s="97"/>
      <c r="B391" s="591"/>
      <c r="C391" s="592"/>
      <c r="D391" s="593"/>
      <c r="E391" s="1499"/>
      <c r="F391" s="594"/>
      <c r="J391" s="596"/>
      <c r="K391" s="596"/>
      <c r="L391" s="596"/>
      <c r="M391" s="596"/>
    </row>
    <row r="392" spans="1:13" s="595" customFormat="1">
      <c r="A392" s="97"/>
      <c r="B392" s="591"/>
      <c r="C392" s="592"/>
      <c r="D392" s="593"/>
      <c r="E392" s="1499"/>
      <c r="F392" s="594"/>
      <c r="J392" s="596"/>
      <c r="K392" s="596"/>
      <c r="L392" s="596"/>
      <c r="M392" s="596"/>
    </row>
    <row r="393" spans="1:13" s="595" customFormat="1">
      <c r="A393" s="97"/>
      <c r="B393" s="591"/>
      <c r="C393" s="592"/>
      <c r="D393" s="593"/>
      <c r="E393" s="1499"/>
      <c r="F393" s="594"/>
      <c r="J393" s="596"/>
      <c r="K393" s="596"/>
      <c r="L393" s="596"/>
      <c r="M393" s="596"/>
    </row>
    <row r="394" spans="1:13" s="595" customFormat="1">
      <c r="A394" s="97"/>
      <c r="B394" s="591"/>
      <c r="C394" s="592"/>
      <c r="D394" s="593"/>
      <c r="E394" s="1499"/>
      <c r="F394" s="594"/>
      <c r="J394" s="596"/>
      <c r="K394" s="596"/>
      <c r="L394" s="596"/>
      <c r="M394" s="596"/>
    </row>
    <row r="395" spans="1:13" s="595" customFormat="1">
      <c r="A395" s="97"/>
      <c r="B395" s="591"/>
      <c r="C395" s="592"/>
      <c r="D395" s="593"/>
      <c r="E395" s="1499"/>
      <c r="F395" s="594"/>
      <c r="J395" s="596"/>
      <c r="K395" s="596"/>
      <c r="L395" s="596"/>
      <c r="M395" s="596"/>
    </row>
    <row r="396" spans="1:13" s="595" customFormat="1">
      <c r="A396" s="97"/>
      <c r="B396" s="591"/>
      <c r="C396" s="592"/>
      <c r="D396" s="593"/>
      <c r="E396" s="1499"/>
      <c r="F396" s="594"/>
      <c r="J396" s="596"/>
      <c r="K396" s="596"/>
      <c r="L396" s="596"/>
      <c r="M396" s="596"/>
    </row>
    <row r="397" spans="1:13" s="595" customFormat="1">
      <c r="A397" s="97"/>
      <c r="B397" s="591"/>
      <c r="C397" s="592"/>
      <c r="D397" s="593"/>
      <c r="E397" s="1499"/>
      <c r="F397" s="594"/>
      <c r="J397" s="596"/>
      <c r="K397" s="596"/>
      <c r="L397" s="596"/>
      <c r="M397" s="596"/>
    </row>
    <row r="398" spans="1:13" s="595" customFormat="1">
      <c r="A398" s="97"/>
      <c r="B398" s="591"/>
      <c r="C398" s="592"/>
      <c r="D398" s="593"/>
      <c r="E398" s="1499"/>
      <c r="F398" s="594"/>
      <c r="J398" s="596"/>
      <c r="K398" s="596"/>
      <c r="L398" s="596"/>
      <c r="M398" s="596"/>
    </row>
    <row r="399" spans="1:13" s="595" customFormat="1">
      <c r="A399" s="97"/>
      <c r="B399" s="591"/>
      <c r="C399" s="592"/>
      <c r="D399" s="593"/>
      <c r="E399" s="1499"/>
      <c r="F399" s="594"/>
      <c r="J399" s="596"/>
      <c r="K399" s="596"/>
      <c r="L399" s="596"/>
      <c r="M399" s="596"/>
    </row>
    <row r="400" spans="1:13" s="595" customFormat="1">
      <c r="A400" s="97"/>
      <c r="B400" s="591"/>
      <c r="C400" s="592"/>
      <c r="D400" s="593"/>
      <c r="E400" s="1499"/>
      <c r="F400" s="594"/>
      <c r="J400" s="596"/>
      <c r="K400" s="596"/>
      <c r="L400" s="596"/>
      <c r="M400" s="596"/>
    </row>
    <row r="401" spans="1:13" s="595" customFormat="1">
      <c r="A401" s="97"/>
      <c r="B401" s="591"/>
      <c r="C401" s="592"/>
      <c r="D401" s="593"/>
      <c r="E401" s="1499"/>
      <c r="F401" s="594"/>
      <c r="J401" s="596"/>
      <c r="K401" s="596"/>
      <c r="L401" s="596"/>
      <c r="M401" s="596"/>
    </row>
    <row r="402" spans="1:13" s="595" customFormat="1">
      <c r="A402" s="97"/>
      <c r="B402" s="591"/>
      <c r="C402" s="592"/>
      <c r="D402" s="593"/>
      <c r="E402" s="1499"/>
      <c r="F402" s="594"/>
      <c r="J402" s="596"/>
      <c r="K402" s="596"/>
      <c r="L402" s="596"/>
      <c r="M402" s="596"/>
    </row>
    <row r="403" spans="1:13" s="595" customFormat="1">
      <c r="A403" s="97"/>
      <c r="B403" s="591"/>
      <c r="C403" s="592"/>
      <c r="D403" s="593"/>
      <c r="E403" s="1499"/>
      <c r="F403" s="594"/>
      <c r="J403" s="596"/>
      <c r="K403" s="596"/>
      <c r="L403" s="596"/>
      <c r="M403" s="596"/>
    </row>
    <row r="404" spans="1:13" s="595" customFormat="1">
      <c r="A404" s="97"/>
      <c r="B404" s="591"/>
      <c r="C404" s="592"/>
      <c r="D404" s="593"/>
      <c r="E404" s="1499"/>
      <c r="F404" s="594"/>
      <c r="J404" s="596"/>
      <c r="K404" s="596"/>
      <c r="L404" s="596"/>
      <c r="M404" s="596"/>
    </row>
    <row r="405" spans="1:13" s="595" customFormat="1">
      <c r="A405" s="97"/>
      <c r="B405" s="591"/>
      <c r="C405" s="592"/>
      <c r="D405" s="593"/>
      <c r="E405" s="1499"/>
      <c r="F405" s="594"/>
      <c r="J405" s="596"/>
      <c r="K405" s="596"/>
      <c r="L405" s="596"/>
      <c r="M405" s="596"/>
    </row>
    <row r="406" spans="1:13" s="595" customFormat="1">
      <c r="A406" s="97"/>
      <c r="B406" s="591"/>
      <c r="C406" s="592"/>
      <c r="D406" s="593"/>
      <c r="E406" s="1499"/>
      <c r="F406" s="594"/>
      <c r="J406" s="596"/>
      <c r="K406" s="596"/>
      <c r="L406" s="596"/>
      <c r="M406" s="596"/>
    </row>
    <row r="407" spans="1:13" s="595" customFormat="1">
      <c r="A407" s="97"/>
      <c r="B407" s="591"/>
      <c r="C407" s="592"/>
      <c r="D407" s="593"/>
      <c r="E407" s="1499"/>
      <c r="F407" s="594"/>
      <c r="J407" s="596"/>
      <c r="K407" s="596"/>
      <c r="L407" s="596"/>
      <c r="M407" s="596"/>
    </row>
    <row r="408" spans="1:13" s="595" customFormat="1">
      <c r="A408" s="97"/>
      <c r="B408" s="591"/>
      <c r="C408" s="592"/>
      <c r="D408" s="593"/>
      <c r="E408" s="1499"/>
      <c r="F408" s="594"/>
      <c r="J408" s="596"/>
      <c r="K408" s="596"/>
      <c r="L408" s="596"/>
      <c r="M408" s="596"/>
    </row>
    <row r="409" spans="1:13" s="595" customFormat="1">
      <c r="A409" s="97"/>
      <c r="B409" s="591"/>
      <c r="C409" s="592"/>
      <c r="D409" s="593"/>
      <c r="E409" s="1499"/>
      <c r="F409" s="594"/>
      <c r="J409" s="596"/>
      <c r="K409" s="596"/>
      <c r="L409" s="596"/>
      <c r="M409" s="596"/>
    </row>
    <row r="410" spans="1:13" s="595" customFormat="1">
      <c r="A410" s="97"/>
      <c r="B410" s="591"/>
      <c r="C410" s="592"/>
      <c r="D410" s="593"/>
      <c r="E410" s="1499"/>
      <c r="F410" s="594"/>
      <c r="J410" s="596"/>
      <c r="K410" s="596"/>
      <c r="L410" s="596"/>
      <c r="M410" s="596"/>
    </row>
    <row r="411" spans="1:13" s="595" customFormat="1">
      <c r="A411" s="97"/>
      <c r="B411" s="591"/>
      <c r="C411" s="592"/>
      <c r="D411" s="593"/>
      <c r="E411" s="1499"/>
      <c r="F411" s="594"/>
      <c r="J411" s="596"/>
      <c r="K411" s="596"/>
      <c r="L411" s="596"/>
      <c r="M411" s="596"/>
    </row>
    <row r="412" spans="1:13" s="595" customFormat="1">
      <c r="A412" s="97"/>
      <c r="B412" s="591"/>
      <c r="C412" s="592"/>
      <c r="D412" s="593"/>
      <c r="E412" s="1499"/>
      <c r="F412" s="594"/>
      <c r="J412" s="596"/>
      <c r="K412" s="596"/>
      <c r="L412" s="596"/>
      <c r="M412" s="596"/>
    </row>
    <row r="413" spans="1:13" s="595" customFormat="1">
      <c r="A413" s="97"/>
      <c r="B413" s="591"/>
      <c r="C413" s="592"/>
      <c r="D413" s="593"/>
      <c r="E413" s="1499"/>
      <c r="F413" s="594"/>
      <c r="J413" s="596"/>
      <c r="K413" s="596"/>
      <c r="L413" s="596"/>
      <c r="M413" s="596"/>
    </row>
    <row r="414" spans="1:13" s="595" customFormat="1">
      <c r="A414" s="97"/>
      <c r="B414" s="591"/>
      <c r="C414" s="592"/>
      <c r="D414" s="593"/>
      <c r="E414" s="1499"/>
      <c r="F414" s="594"/>
      <c r="J414" s="596"/>
      <c r="K414" s="596"/>
      <c r="L414" s="596"/>
      <c r="M414" s="596"/>
    </row>
    <row r="415" spans="1:13" s="595" customFormat="1">
      <c r="A415" s="97"/>
      <c r="B415" s="591"/>
      <c r="C415" s="592"/>
      <c r="D415" s="593"/>
      <c r="E415" s="1499"/>
      <c r="F415" s="594"/>
      <c r="J415" s="596"/>
      <c r="K415" s="596"/>
      <c r="L415" s="596"/>
      <c r="M415" s="596"/>
    </row>
    <row r="416" spans="1:13" s="595" customFormat="1">
      <c r="A416" s="97"/>
      <c r="B416" s="591"/>
      <c r="C416" s="592"/>
      <c r="D416" s="593"/>
      <c r="E416" s="1499"/>
      <c r="F416" s="594"/>
      <c r="J416" s="596"/>
      <c r="K416" s="596"/>
      <c r="L416" s="596"/>
      <c r="M416" s="596"/>
    </row>
    <row r="417" spans="1:13" s="595" customFormat="1">
      <c r="A417" s="97"/>
      <c r="B417" s="591"/>
      <c r="C417" s="592"/>
      <c r="D417" s="593"/>
      <c r="E417" s="1499"/>
      <c r="F417" s="594"/>
      <c r="J417" s="596"/>
      <c r="K417" s="596"/>
      <c r="L417" s="596"/>
      <c r="M417" s="596"/>
    </row>
    <row r="418" spans="1:13" s="595" customFormat="1">
      <c r="A418" s="97"/>
      <c r="B418" s="591"/>
      <c r="C418" s="592"/>
      <c r="D418" s="593"/>
      <c r="E418" s="1499"/>
      <c r="F418" s="594"/>
      <c r="J418" s="596"/>
      <c r="K418" s="596"/>
      <c r="L418" s="596"/>
      <c r="M418" s="596"/>
    </row>
    <row r="419" spans="1:13" s="595" customFormat="1">
      <c r="A419" s="97"/>
      <c r="B419" s="591"/>
      <c r="C419" s="592"/>
      <c r="D419" s="593"/>
      <c r="E419" s="1499"/>
      <c r="F419" s="594"/>
      <c r="J419" s="596"/>
      <c r="K419" s="596"/>
      <c r="L419" s="596"/>
      <c r="M419" s="596"/>
    </row>
    <row r="420" spans="1:13" s="595" customFormat="1">
      <c r="A420" s="97"/>
      <c r="B420" s="591"/>
      <c r="C420" s="592"/>
      <c r="D420" s="593"/>
      <c r="E420" s="1499"/>
      <c r="F420" s="594"/>
      <c r="J420" s="596"/>
      <c r="K420" s="596"/>
      <c r="L420" s="596"/>
      <c r="M420" s="596"/>
    </row>
    <row r="421" spans="1:13" s="595" customFormat="1">
      <c r="A421" s="97"/>
      <c r="B421" s="591"/>
      <c r="C421" s="592"/>
      <c r="D421" s="593"/>
      <c r="E421" s="1499"/>
      <c r="F421" s="594"/>
      <c r="J421" s="596"/>
      <c r="K421" s="596"/>
      <c r="L421" s="596"/>
      <c r="M421" s="596"/>
    </row>
    <row r="422" spans="1:13" s="595" customFormat="1">
      <c r="A422" s="97"/>
      <c r="B422" s="591"/>
      <c r="C422" s="592"/>
      <c r="D422" s="593"/>
      <c r="E422" s="1499"/>
      <c r="F422" s="594"/>
      <c r="J422" s="596"/>
      <c r="K422" s="596"/>
      <c r="L422" s="596"/>
      <c r="M422" s="596"/>
    </row>
    <row r="423" spans="1:13" s="595" customFormat="1">
      <c r="A423" s="97"/>
      <c r="B423" s="591"/>
      <c r="C423" s="592"/>
      <c r="D423" s="593"/>
      <c r="E423" s="1499"/>
      <c r="F423" s="594"/>
      <c r="J423" s="596"/>
      <c r="K423" s="596"/>
      <c r="L423" s="596"/>
      <c r="M423" s="596"/>
    </row>
    <row r="424" spans="1:13" s="595" customFormat="1">
      <c r="A424" s="97"/>
      <c r="B424" s="591"/>
      <c r="C424" s="592"/>
      <c r="D424" s="593"/>
      <c r="E424" s="1499"/>
      <c r="F424" s="594"/>
      <c r="J424" s="596"/>
      <c r="K424" s="596"/>
      <c r="L424" s="596"/>
      <c r="M424" s="596"/>
    </row>
    <row r="425" spans="1:13" s="595" customFormat="1">
      <c r="A425" s="97"/>
      <c r="B425" s="591"/>
      <c r="C425" s="592"/>
      <c r="D425" s="593"/>
      <c r="E425" s="1499"/>
      <c r="F425" s="594"/>
      <c r="J425" s="596"/>
      <c r="K425" s="596"/>
      <c r="L425" s="596"/>
      <c r="M425" s="596"/>
    </row>
    <row r="426" spans="1:13" s="595" customFormat="1">
      <c r="A426" s="97"/>
      <c r="B426" s="591"/>
      <c r="C426" s="592"/>
      <c r="D426" s="593"/>
      <c r="E426" s="1499"/>
      <c r="F426" s="594"/>
      <c r="J426" s="596"/>
      <c r="K426" s="596"/>
      <c r="L426" s="596"/>
      <c r="M426" s="596"/>
    </row>
    <row r="427" spans="1:13" s="595" customFormat="1">
      <c r="A427" s="97"/>
      <c r="B427" s="591"/>
      <c r="C427" s="592"/>
      <c r="D427" s="593"/>
      <c r="E427" s="1499"/>
      <c r="F427" s="594"/>
      <c r="J427" s="596"/>
      <c r="K427" s="596"/>
      <c r="L427" s="596"/>
      <c r="M427" s="596"/>
    </row>
    <row r="428" spans="1:13" s="595" customFormat="1">
      <c r="A428" s="97"/>
      <c r="B428" s="591"/>
      <c r="C428" s="592"/>
      <c r="D428" s="593"/>
      <c r="E428" s="1499"/>
      <c r="F428" s="594"/>
      <c r="J428" s="596"/>
      <c r="K428" s="596"/>
      <c r="L428" s="596"/>
      <c r="M428" s="596"/>
    </row>
    <row r="429" spans="1:13" s="595" customFormat="1">
      <c r="A429" s="97"/>
      <c r="B429" s="591"/>
      <c r="C429" s="592"/>
      <c r="D429" s="593"/>
      <c r="E429" s="1499"/>
      <c r="F429" s="594"/>
      <c r="J429" s="596"/>
      <c r="K429" s="596"/>
      <c r="L429" s="596"/>
      <c r="M429" s="596"/>
    </row>
    <row r="430" spans="1:13" s="595" customFormat="1">
      <c r="A430" s="97"/>
      <c r="B430" s="591"/>
      <c r="C430" s="592"/>
      <c r="D430" s="593"/>
      <c r="E430" s="1499"/>
      <c r="F430" s="594"/>
      <c r="J430" s="596"/>
      <c r="K430" s="596"/>
      <c r="L430" s="596"/>
      <c r="M430" s="596"/>
    </row>
    <row r="431" spans="1:13" s="595" customFormat="1">
      <c r="A431" s="97"/>
      <c r="B431" s="591"/>
      <c r="C431" s="592"/>
      <c r="D431" s="593"/>
      <c r="E431" s="1499"/>
      <c r="F431" s="594"/>
      <c r="J431" s="596"/>
      <c r="K431" s="596"/>
      <c r="L431" s="596"/>
      <c r="M431" s="596"/>
    </row>
    <row r="432" spans="1:13" s="595" customFormat="1">
      <c r="A432" s="97"/>
      <c r="B432" s="591"/>
      <c r="C432" s="592"/>
      <c r="D432" s="593"/>
      <c r="E432" s="1499"/>
      <c r="F432" s="594"/>
      <c r="J432" s="596"/>
      <c r="K432" s="596"/>
      <c r="L432" s="596"/>
      <c r="M432" s="596"/>
    </row>
    <row r="433" spans="1:13" s="595" customFormat="1">
      <c r="A433" s="97"/>
      <c r="B433" s="591"/>
      <c r="C433" s="592"/>
      <c r="D433" s="593"/>
      <c r="E433" s="1499"/>
      <c r="F433" s="594"/>
      <c r="J433" s="596"/>
      <c r="K433" s="596"/>
      <c r="L433" s="596"/>
      <c r="M433" s="596"/>
    </row>
    <row r="434" spans="1:13" s="595" customFormat="1">
      <c r="A434" s="97"/>
      <c r="B434" s="591"/>
      <c r="C434" s="592"/>
      <c r="D434" s="593"/>
      <c r="E434" s="1499"/>
      <c r="F434" s="594"/>
      <c r="J434" s="596"/>
      <c r="K434" s="596"/>
      <c r="L434" s="596"/>
      <c r="M434" s="596"/>
    </row>
    <row r="435" spans="1:13" s="595" customFormat="1">
      <c r="A435" s="97"/>
      <c r="B435" s="591"/>
      <c r="C435" s="592"/>
      <c r="D435" s="593"/>
      <c r="E435" s="1499"/>
      <c r="F435" s="594"/>
      <c r="J435" s="596"/>
      <c r="K435" s="596"/>
      <c r="L435" s="596"/>
      <c r="M435" s="596"/>
    </row>
    <row r="436" spans="1:13" s="595" customFormat="1">
      <c r="A436" s="97"/>
      <c r="B436" s="591"/>
      <c r="C436" s="592"/>
      <c r="D436" s="593"/>
      <c r="E436" s="1499"/>
      <c r="F436" s="594"/>
      <c r="J436" s="596"/>
      <c r="K436" s="596"/>
      <c r="L436" s="596"/>
      <c r="M436" s="596"/>
    </row>
    <row r="437" spans="1:13" s="595" customFormat="1">
      <c r="A437" s="97"/>
      <c r="B437" s="591"/>
      <c r="C437" s="592"/>
      <c r="D437" s="593"/>
      <c r="E437" s="1499"/>
      <c r="F437" s="594"/>
      <c r="J437" s="596"/>
      <c r="K437" s="596"/>
      <c r="L437" s="596"/>
      <c r="M437" s="596"/>
    </row>
    <row r="438" spans="1:13" s="595" customFormat="1">
      <c r="A438" s="97"/>
      <c r="B438" s="591"/>
      <c r="C438" s="592"/>
      <c r="D438" s="593"/>
      <c r="E438" s="1499"/>
      <c r="F438" s="594"/>
      <c r="J438" s="596"/>
      <c r="K438" s="596"/>
      <c r="L438" s="596"/>
      <c r="M438" s="596"/>
    </row>
    <row r="439" spans="1:13" s="595" customFormat="1">
      <c r="A439" s="97"/>
      <c r="B439" s="591"/>
      <c r="C439" s="592"/>
      <c r="D439" s="593"/>
      <c r="E439" s="1499"/>
      <c r="F439" s="594"/>
      <c r="J439" s="596"/>
      <c r="K439" s="596"/>
      <c r="L439" s="596"/>
      <c r="M439" s="596"/>
    </row>
    <row r="440" spans="1:13" s="595" customFormat="1">
      <c r="A440" s="97"/>
      <c r="B440" s="591"/>
      <c r="C440" s="592"/>
      <c r="D440" s="593"/>
      <c r="E440" s="1499"/>
      <c r="F440" s="594"/>
      <c r="J440" s="596"/>
      <c r="K440" s="596"/>
      <c r="L440" s="596"/>
      <c r="M440" s="596"/>
    </row>
    <row r="441" spans="1:13" s="595" customFormat="1">
      <c r="A441" s="97"/>
      <c r="B441" s="591"/>
      <c r="C441" s="592"/>
      <c r="D441" s="593"/>
      <c r="E441" s="1499"/>
      <c r="F441" s="594"/>
      <c r="J441" s="596"/>
      <c r="K441" s="596"/>
      <c r="L441" s="596"/>
      <c r="M441" s="596"/>
    </row>
    <row r="442" spans="1:13" s="595" customFormat="1">
      <c r="A442" s="97"/>
      <c r="B442" s="591"/>
      <c r="C442" s="592"/>
      <c r="D442" s="593"/>
      <c r="E442" s="1499"/>
      <c r="F442" s="594"/>
      <c r="J442" s="596"/>
      <c r="K442" s="596"/>
      <c r="L442" s="596"/>
      <c r="M442" s="596"/>
    </row>
    <row r="443" spans="1:13" s="595" customFormat="1">
      <c r="A443" s="97"/>
      <c r="B443" s="591"/>
      <c r="C443" s="592"/>
      <c r="D443" s="593"/>
      <c r="E443" s="1499"/>
      <c r="F443" s="594"/>
      <c r="J443" s="596"/>
      <c r="K443" s="596"/>
      <c r="L443" s="596"/>
      <c r="M443" s="596"/>
    </row>
    <row r="444" spans="1:13" s="595" customFormat="1">
      <c r="A444" s="97"/>
      <c r="B444" s="591"/>
      <c r="C444" s="592"/>
      <c r="D444" s="593"/>
      <c r="E444" s="1499"/>
      <c r="F444" s="594"/>
      <c r="J444" s="596"/>
      <c r="K444" s="596"/>
      <c r="L444" s="596"/>
      <c r="M444" s="596"/>
    </row>
    <row r="445" spans="1:13" s="595" customFormat="1">
      <c r="A445" s="97"/>
      <c r="B445" s="591"/>
      <c r="C445" s="592"/>
      <c r="D445" s="593"/>
      <c r="E445" s="1499"/>
      <c r="F445" s="594"/>
      <c r="J445" s="596"/>
      <c r="K445" s="596"/>
      <c r="L445" s="596"/>
      <c r="M445" s="596"/>
    </row>
    <row r="446" spans="1:13" s="595" customFormat="1">
      <c r="A446" s="97"/>
      <c r="B446" s="591"/>
      <c r="C446" s="592"/>
      <c r="D446" s="593"/>
      <c r="E446" s="1499"/>
      <c r="F446" s="594"/>
      <c r="J446" s="596"/>
      <c r="K446" s="596"/>
      <c r="L446" s="596"/>
      <c r="M446" s="596"/>
    </row>
    <row r="447" spans="1:13" s="595" customFormat="1">
      <c r="A447" s="97"/>
      <c r="B447" s="591"/>
      <c r="C447" s="592"/>
      <c r="D447" s="593"/>
      <c r="E447" s="1499"/>
      <c r="F447" s="594"/>
      <c r="J447" s="596"/>
      <c r="K447" s="596"/>
      <c r="L447" s="596"/>
      <c r="M447" s="596"/>
    </row>
    <row r="448" spans="1:13" s="595" customFormat="1">
      <c r="A448" s="97"/>
      <c r="B448" s="591"/>
      <c r="C448" s="592"/>
      <c r="D448" s="593"/>
      <c r="E448" s="1499"/>
      <c r="F448" s="594"/>
      <c r="J448" s="596"/>
      <c r="K448" s="596"/>
      <c r="L448" s="596"/>
      <c r="M448" s="596"/>
    </row>
    <row r="449" spans="1:13" s="595" customFormat="1">
      <c r="A449" s="97"/>
      <c r="B449" s="591"/>
      <c r="C449" s="592"/>
      <c r="D449" s="593"/>
      <c r="E449" s="1499"/>
      <c r="F449" s="594"/>
      <c r="J449" s="596"/>
      <c r="K449" s="596"/>
      <c r="L449" s="596"/>
      <c r="M449" s="596"/>
    </row>
    <row r="450" spans="1:13" s="595" customFormat="1">
      <c r="A450" s="97"/>
      <c r="B450" s="591"/>
      <c r="C450" s="592"/>
      <c r="D450" s="593"/>
      <c r="E450" s="1499"/>
      <c r="F450" s="594"/>
      <c r="J450" s="596"/>
      <c r="K450" s="596"/>
      <c r="L450" s="596"/>
      <c r="M450" s="596"/>
    </row>
    <row r="451" spans="1:13" s="595" customFormat="1">
      <c r="A451" s="97"/>
      <c r="B451" s="591"/>
      <c r="C451" s="592"/>
      <c r="D451" s="593"/>
      <c r="E451" s="1499"/>
      <c r="F451" s="594"/>
      <c r="J451" s="596"/>
      <c r="K451" s="596"/>
      <c r="L451" s="596"/>
      <c r="M451" s="596"/>
    </row>
    <row r="452" spans="1:13" s="595" customFormat="1">
      <c r="A452" s="97"/>
      <c r="B452" s="591"/>
      <c r="C452" s="592"/>
      <c r="D452" s="593"/>
      <c r="E452" s="1499"/>
      <c r="F452" s="594"/>
      <c r="J452" s="596"/>
      <c r="K452" s="596"/>
      <c r="L452" s="596"/>
      <c r="M452" s="596"/>
    </row>
    <row r="453" spans="1:13" s="595" customFormat="1">
      <c r="A453" s="97"/>
      <c r="B453" s="591"/>
      <c r="C453" s="592"/>
      <c r="D453" s="593"/>
      <c r="E453" s="1499"/>
      <c r="F453" s="594"/>
      <c r="J453" s="596"/>
      <c r="K453" s="596"/>
      <c r="L453" s="596"/>
      <c r="M453" s="596"/>
    </row>
    <row r="454" spans="1:13" s="595" customFormat="1">
      <c r="A454" s="97"/>
      <c r="B454" s="591"/>
      <c r="C454" s="592"/>
      <c r="D454" s="593"/>
      <c r="E454" s="1499"/>
      <c r="F454" s="594"/>
      <c r="J454" s="596"/>
      <c r="K454" s="596"/>
      <c r="L454" s="596"/>
      <c r="M454" s="596"/>
    </row>
    <row r="455" spans="1:13" s="595" customFormat="1">
      <c r="A455" s="97"/>
      <c r="B455" s="591"/>
      <c r="C455" s="592"/>
      <c r="D455" s="593"/>
      <c r="E455" s="1499"/>
      <c r="F455" s="594"/>
      <c r="J455" s="596"/>
      <c r="K455" s="596"/>
      <c r="L455" s="596"/>
      <c r="M455" s="596"/>
    </row>
    <row r="456" spans="1:13" s="595" customFormat="1">
      <c r="A456" s="97"/>
      <c r="B456" s="591"/>
      <c r="C456" s="592"/>
      <c r="D456" s="593"/>
      <c r="E456" s="1499"/>
      <c r="F456" s="594"/>
      <c r="J456" s="596"/>
      <c r="K456" s="596"/>
      <c r="L456" s="596"/>
      <c r="M456" s="596"/>
    </row>
    <row r="457" spans="1:13" s="595" customFormat="1">
      <c r="A457" s="97"/>
      <c r="B457" s="591"/>
      <c r="C457" s="592"/>
      <c r="D457" s="593"/>
      <c r="E457" s="1499"/>
      <c r="F457" s="594"/>
      <c r="J457" s="596"/>
      <c r="K457" s="596"/>
      <c r="L457" s="596"/>
      <c r="M457" s="596"/>
    </row>
    <row r="458" spans="1:13" s="595" customFormat="1">
      <c r="A458" s="97"/>
      <c r="B458" s="591"/>
      <c r="C458" s="592"/>
      <c r="D458" s="593"/>
      <c r="E458" s="1499"/>
      <c r="F458" s="594"/>
      <c r="J458" s="596"/>
      <c r="K458" s="596"/>
      <c r="L458" s="596"/>
      <c r="M458" s="596"/>
    </row>
    <row r="459" spans="1:13" s="595" customFormat="1">
      <c r="A459" s="97"/>
      <c r="B459" s="591"/>
      <c r="C459" s="592"/>
      <c r="D459" s="593"/>
      <c r="E459" s="1499"/>
      <c r="F459" s="594"/>
      <c r="J459" s="596"/>
      <c r="K459" s="596"/>
      <c r="L459" s="596"/>
      <c r="M459" s="596"/>
    </row>
    <row r="460" spans="1:13" s="595" customFormat="1">
      <c r="A460" s="97"/>
      <c r="B460" s="591"/>
      <c r="C460" s="592"/>
      <c r="D460" s="593"/>
      <c r="E460" s="1499"/>
      <c r="F460" s="594"/>
      <c r="J460" s="596"/>
      <c r="K460" s="596"/>
      <c r="L460" s="596"/>
      <c r="M460" s="596"/>
    </row>
    <row r="461" spans="1:13" s="595" customFormat="1">
      <c r="A461" s="97"/>
      <c r="B461" s="591"/>
      <c r="C461" s="592"/>
      <c r="D461" s="593"/>
      <c r="E461" s="1499"/>
      <c r="F461" s="594"/>
      <c r="J461" s="596"/>
      <c r="K461" s="596"/>
      <c r="L461" s="596"/>
      <c r="M461" s="596"/>
    </row>
    <row r="462" spans="1:13" s="595" customFormat="1">
      <c r="A462" s="97"/>
      <c r="B462" s="591"/>
      <c r="C462" s="592"/>
      <c r="D462" s="593"/>
      <c r="E462" s="1499"/>
      <c r="F462" s="594"/>
      <c r="J462" s="596"/>
      <c r="K462" s="596"/>
      <c r="L462" s="596"/>
      <c r="M462" s="596"/>
    </row>
    <row r="463" spans="1:13" s="595" customFormat="1">
      <c r="A463" s="97"/>
      <c r="B463" s="591"/>
      <c r="C463" s="592"/>
      <c r="D463" s="593"/>
      <c r="E463" s="1499"/>
      <c r="F463" s="594"/>
      <c r="J463" s="596"/>
      <c r="K463" s="596"/>
      <c r="L463" s="596"/>
      <c r="M463" s="596"/>
    </row>
    <row r="464" spans="1:13" s="595" customFormat="1">
      <c r="A464" s="97"/>
      <c r="B464" s="591"/>
      <c r="C464" s="592"/>
      <c r="D464" s="593"/>
      <c r="E464" s="1499"/>
      <c r="F464" s="594"/>
      <c r="J464" s="596"/>
      <c r="K464" s="596"/>
      <c r="L464" s="596"/>
      <c r="M464" s="596"/>
    </row>
    <row r="465" spans="1:13" s="595" customFormat="1">
      <c r="A465" s="97"/>
      <c r="B465" s="591"/>
      <c r="C465" s="592"/>
      <c r="D465" s="593"/>
      <c r="E465" s="1499"/>
      <c r="F465" s="594"/>
      <c r="J465" s="596"/>
      <c r="K465" s="596"/>
      <c r="L465" s="596"/>
      <c r="M465" s="596"/>
    </row>
    <row r="466" spans="1:13" s="595" customFormat="1">
      <c r="A466" s="97"/>
      <c r="B466" s="591"/>
      <c r="C466" s="592"/>
      <c r="D466" s="593"/>
      <c r="E466" s="1499"/>
      <c r="F466" s="594"/>
      <c r="J466" s="596"/>
      <c r="K466" s="596"/>
      <c r="L466" s="596"/>
      <c r="M466" s="596"/>
    </row>
    <row r="467" spans="1:13" s="595" customFormat="1">
      <c r="A467" s="97"/>
      <c r="B467" s="591"/>
      <c r="C467" s="592"/>
      <c r="D467" s="593"/>
      <c r="E467" s="1499"/>
      <c r="F467" s="594"/>
      <c r="J467" s="596"/>
      <c r="K467" s="596"/>
      <c r="L467" s="596"/>
      <c r="M467" s="596"/>
    </row>
    <row r="468" spans="1:13" s="595" customFormat="1">
      <c r="A468" s="97"/>
      <c r="B468" s="591"/>
      <c r="C468" s="592"/>
      <c r="D468" s="593"/>
      <c r="E468" s="1499"/>
      <c r="F468" s="594"/>
      <c r="J468" s="596"/>
      <c r="K468" s="596"/>
      <c r="L468" s="596"/>
      <c r="M468" s="596"/>
    </row>
    <row r="469" spans="1:13" s="595" customFormat="1">
      <c r="A469" s="97"/>
      <c r="B469" s="591"/>
      <c r="C469" s="592"/>
      <c r="D469" s="593"/>
      <c r="E469" s="1499"/>
      <c r="F469" s="594"/>
      <c r="J469" s="596"/>
      <c r="K469" s="596"/>
      <c r="L469" s="596"/>
      <c r="M469" s="596"/>
    </row>
    <row r="470" spans="1:13" s="595" customFormat="1">
      <c r="A470" s="97"/>
      <c r="B470" s="591"/>
      <c r="C470" s="592"/>
      <c r="D470" s="593"/>
      <c r="E470" s="1499"/>
      <c r="F470" s="594"/>
      <c r="J470" s="596"/>
      <c r="K470" s="596"/>
      <c r="L470" s="596"/>
      <c r="M470" s="596"/>
    </row>
    <row r="471" spans="1:13" s="595" customFormat="1">
      <c r="A471" s="97"/>
      <c r="B471" s="591"/>
      <c r="C471" s="592"/>
      <c r="D471" s="593"/>
      <c r="E471" s="1499"/>
      <c r="F471" s="594"/>
      <c r="J471" s="596"/>
      <c r="K471" s="596"/>
      <c r="L471" s="596"/>
      <c r="M471" s="596"/>
    </row>
    <row r="472" spans="1:13" s="595" customFormat="1">
      <c r="A472" s="97"/>
      <c r="B472" s="591"/>
      <c r="C472" s="592"/>
      <c r="D472" s="593"/>
      <c r="E472" s="1499"/>
      <c r="F472" s="594"/>
      <c r="J472" s="596"/>
      <c r="K472" s="596"/>
      <c r="L472" s="596"/>
      <c r="M472" s="596"/>
    </row>
    <row r="473" spans="1:13" s="595" customFormat="1">
      <c r="A473" s="97"/>
      <c r="B473" s="591"/>
      <c r="C473" s="592"/>
      <c r="D473" s="593"/>
      <c r="E473" s="1499"/>
      <c r="F473" s="594"/>
      <c r="J473" s="596"/>
      <c r="K473" s="596"/>
      <c r="L473" s="596"/>
      <c r="M473" s="596"/>
    </row>
    <row r="474" spans="1:13" s="595" customFormat="1">
      <c r="A474" s="97"/>
      <c r="B474" s="591"/>
      <c r="C474" s="592"/>
      <c r="D474" s="593"/>
      <c r="E474" s="1499"/>
      <c r="F474" s="594"/>
      <c r="J474" s="596"/>
      <c r="K474" s="596"/>
      <c r="L474" s="596"/>
      <c r="M474" s="596"/>
    </row>
    <row r="475" spans="1:13" s="595" customFormat="1">
      <c r="A475" s="97"/>
      <c r="B475" s="591"/>
      <c r="C475" s="592"/>
      <c r="D475" s="593"/>
      <c r="E475" s="1499"/>
      <c r="F475" s="594"/>
      <c r="J475" s="596"/>
      <c r="K475" s="596"/>
      <c r="L475" s="596"/>
      <c r="M475" s="596"/>
    </row>
    <row r="476" spans="1:13" s="595" customFormat="1">
      <c r="A476" s="97"/>
      <c r="B476" s="591"/>
      <c r="C476" s="592"/>
      <c r="D476" s="593"/>
      <c r="E476" s="1499"/>
      <c r="F476" s="594"/>
      <c r="J476" s="596"/>
      <c r="K476" s="596"/>
      <c r="L476" s="596"/>
      <c r="M476" s="596"/>
    </row>
    <row r="477" spans="1:13" s="595" customFormat="1">
      <c r="A477" s="97"/>
      <c r="B477" s="591"/>
      <c r="C477" s="592"/>
      <c r="D477" s="593"/>
      <c r="E477" s="1499"/>
      <c r="F477" s="594"/>
      <c r="J477" s="596"/>
      <c r="K477" s="596"/>
      <c r="L477" s="596"/>
      <c r="M477" s="596"/>
    </row>
    <row r="478" spans="1:13" s="595" customFormat="1">
      <c r="A478" s="97"/>
      <c r="B478" s="591"/>
      <c r="C478" s="592"/>
      <c r="D478" s="593"/>
      <c r="E478" s="1499"/>
      <c r="F478" s="594"/>
      <c r="J478" s="596"/>
      <c r="K478" s="596"/>
      <c r="L478" s="596"/>
      <c r="M478" s="596"/>
    </row>
    <row r="479" spans="1:13" s="595" customFormat="1">
      <c r="A479" s="97"/>
      <c r="B479" s="591"/>
      <c r="C479" s="592"/>
      <c r="D479" s="593"/>
      <c r="E479" s="1499"/>
      <c r="F479" s="594"/>
      <c r="J479" s="596"/>
      <c r="K479" s="596"/>
      <c r="L479" s="596"/>
      <c r="M479" s="596"/>
    </row>
    <row r="480" spans="1:13" s="595" customFormat="1">
      <c r="A480" s="97"/>
      <c r="B480" s="591"/>
      <c r="C480" s="592"/>
      <c r="D480" s="593"/>
      <c r="E480" s="1499"/>
      <c r="F480" s="594"/>
      <c r="J480" s="596"/>
      <c r="K480" s="596"/>
      <c r="L480" s="596"/>
      <c r="M480" s="596"/>
    </row>
    <row r="481" spans="1:13" s="595" customFormat="1">
      <c r="A481" s="97"/>
      <c r="B481" s="591"/>
      <c r="C481" s="592"/>
      <c r="D481" s="593"/>
      <c r="E481" s="1499"/>
      <c r="F481" s="594"/>
      <c r="J481" s="596"/>
      <c r="K481" s="596"/>
      <c r="L481" s="596"/>
      <c r="M481" s="596"/>
    </row>
    <row r="482" spans="1:13" s="595" customFormat="1">
      <c r="A482" s="97"/>
      <c r="B482" s="591"/>
      <c r="C482" s="592"/>
      <c r="D482" s="593"/>
      <c r="E482" s="1499"/>
      <c r="F482" s="594"/>
      <c r="J482" s="596"/>
      <c r="K482" s="596"/>
      <c r="L482" s="596"/>
      <c r="M482" s="596"/>
    </row>
    <row r="483" spans="1:13" s="595" customFormat="1">
      <c r="A483" s="97"/>
      <c r="B483" s="591"/>
      <c r="C483" s="592"/>
      <c r="D483" s="593"/>
      <c r="E483" s="1499"/>
      <c r="F483" s="594"/>
      <c r="J483" s="596"/>
      <c r="K483" s="596"/>
      <c r="L483" s="596"/>
      <c r="M483" s="596"/>
    </row>
    <row r="484" spans="1:13" s="595" customFormat="1">
      <c r="A484" s="97"/>
      <c r="B484" s="591"/>
      <c r="C484" s="592"/>
      <c r="D484" s="593"/>
      <c r="E484" s="1499"/>
      <c r="F484" s="594"/>
      <c r="J484" s="596"/>
      <c r="K484" s="596"/>
      <c r="L484" s="596"/>
      <c r="M484" s="596"/>
    </row>
    <row r="485" spans="1:13" s="595" customFormat="1">
      <c r="A485" s="97"/>
      <c r="B485" s="591"/>
      <c r="C485" s="592"/>
      <c r="D485" s="593"/>
      <c r="E485" s="1499"/>
      <c r="F485" s="594"/>
      <c r="J485" s="596"/>
      <c r="K485" s="596"/>
      <c r="L485" s="596"/>
      <c r="M485" s="596"/>
    </row>
    <row r="486" spans="1:13" s="595" customFormat="1">
      <c r="A486" s="97"/>
      <c r="B486" s="591"/>
      <c r="C486" s="592"/>
      <c r="D486" s="593"/>
      <c r="E486" s="1499"/>
      <c r="F486" s="594"/>
      <c r="J486" s="596"/>
      <c r="K486" s="596"/>
      <c r="L486" s="596"/>
      <c r="M486" s="596"/>
    </row>
    <row r="487" spans="1:13" s="595" customFormat="1">
      <c r="A487" s="97"/>
      <c r="B487" s="591"/>
      <c r="C487" s="592"/>
      <c r="D487" s="593"/>
      <c r="E487" s="1499"/>
      <c r="F487" s="594"/>
      <c r="J487" s="596"/>
      <c r="K487" s="596"/>
      <c r="L487" s="596"/>
      <c r="M487" s="596"/>
    </row>
    <row r="488" spans="1:13" s="595" customFormat="1">
      <c r="A488" s="97"/>
      <c r="B488" s="591"/>
      <c r="C488" s="592"/>
      <c r="D488" s="593"/>
      <c r="E488" s="1499"/>
      <c r="F488" s="594"/>
      <c r="J488" s="596"/>
      <c r="K488" s="596"/>
      <c r="L488" s="596"/>
      <c r="M488" s="596"/>
    </row>
    <row r="489" spans="1:13" s="595" customFormat="1">
      <c r="A489" s="97"/>
      <c r="B489" s="591"/>
      <c r="C489" s="592"/>
      <c r="D489" s="593"/>
      <c r="E489" s="1499"/>
      <c r="F489" s="594"/>
      <c r="J489" s="596"/>
      <c r="K489" s="596"/>
      <c r="L489" s="596"/>
      <c r="M489" s="596"/>
    </row>
    <row r="490" spans="1:13" s="595" customFormat="1">
      <c r="A490" s="97"/>
      <c r="B490" s="591"/>
      <c r="C490" s="592"/>
      <c r="D490" s="593"/>
      <c r="E490" s="1499"/>
      <c r="F490" s="594"/>
      <c r="J490" s="596"/>
      <c r="K490" s="596"/>
      <c r="L490" s="596"/>
      <c r="M490" s="596"/>
    </row>
    <row r="491" spans="1:13" s="595" customFormat="1">
      <c r="A491" s="97"/>
      <c r="B491" s="591"/>
      <c r="C491" s="592"/>
      <c r="D491" s="593"/>
      <c r="E491" s="1499"/>
      <c r="F491" s="594"/>
      <c r="J491" s="596"/>
      <c r="K491" s="596"/>
      <c r="L491" s="596"/>
      <c r="M491" s="596"/>
    </row>
    <row r="492" spans="1:13" s="595" customFormat="1">
      <c r="A492" s="97"/>
      <c r="B492" s="591"/>
      <c r="C492" s="592"/>
      <c r="D492" s="593"/>
      <c r="E492" s="1499"/>
      <c r="F492" s="594"/>
      <c r="J492" s="596"/>
      <c r="K492" s="596"/>
      <c r="L492" s="596"/>
      <c r="M492" s="596"/>
    </row>
    <row r="493" spans="1:13" s="595" customFormat="1">
      <c r="A493" s="97"/>
      <c r="B493" s="591"/>
      <c r="C493" s="592"/>
      <c r="D493" s="593"/>
      <c r="E493" s="1499"/>
      <c r="F493" s="594"/>
      <c r="J493" s="596"/>
      <c r="K493" s="596"/>
      <c r="L493" s="596"/>
      <c r="M493" s="596"/>
    </row>
    <row r="494" spans="1:13" s="595" customFormat="1">
      <c r="A494" s="97"/>
      <c r="B494" s="591"/>
      <c r="C494" s="592"/>
      <c r="D494" s="593"/>
      <c r="E494" s="1499"/>
      <c r="F494" s="594"/>
      <c r="J494" s="596"/>
      <c r="K494" s="596"/>
      <c r="L494" s="596"/>
      <c r="M494" s="596"/>
    </row>
    <row r="495" spans="1:13" s="595" customFormat="1">
      <c r="A495" s="97"/>
      <c r="B495" s="591"/>
      <c r="C495" s="592"/>
      <c r="D495" s="593"/>
      <c r="E495" s="1499"/>
      <c r="F495" s="594"/>
      <c r="J495" s="596"/>
      <c r="K495" s="596"/>
      <c r="L495" s="596"/>
      <c r="M495" s="596"/>
    </row>
    <row r="496" spans="1:13" s="595" customFormat="1">
      <c r="A496" s="97"/>
      <c r="B496" s="591"/>
      <c r="C496" s="592"/>
      <c r="D496" s="593"/>
      <c r="E496" s="1499"/>
      <c r="F496" s="594"/>
      <c r="J496" s="596"/>
      <c r="K496" s="596"/>
      <c r="L496" s="596"/>
      <c r="M496" s="596"/>
    </row>
    <row r="497" spans="1:13" s="595" customFormat="1">
      <c r="A497" s="97"/>
      <c r="B497" s="591"/>
      <c r="C497" s="592"/>
      <c r="D497" s="593"/>
      <c r="E497" s="1499"/>
      <c r="F497" s="594"/>
      <c r="J497" s="596"/>
      <c r="K497" s="596"/>
      <c r="L497" s="596"/>
      <c r="M497" s="596"/>
    </row>
    <row r="498" spans="1:13" s="595" customFormat="1">
      <c r="A498" s="97"/>
      <c r="B498" s="591"/>
      <c r="C498" s="592"/>
      <c r="D498" s="593"/>
      <c r="E498" s="1499"/>
      <c r="F498" s="594"/>
      <c r="J498" s="596"/>
      <c r="K498" s="596"/>
      <c r="L498" s="596"/>
      <c r="M498" s="596"/>
    </row>
    <row r="499" spans="1:13" s="595" customFormat="1">
      <c r="A499" s="97"/>
      <c r="B499" s="591"/>
      <c r="C499" s="592"/>
      <c r="D499" s="593"/>
      <c r="E499" s="1499"/>
      <c r="F499" s="594"/>
      <c r="J499" s="596"/>
      <c r="K499" s="596"/>
      <c r="L499" s="596"/>
      <c r="M499" s="596"/>
    </row>
    <row r="500" spans="1:13" s="595" customFormat="1">
      <c r="A500" s="97"/>
      <c r="B500" s="591"/>
      <c r="C500" s="592"/>
      <c r="D500" s="593"/>
      <c r="E500" s="1499"/>
      <c r="F500" s="594"/>
      <c r="J500" s="596"/>
      <c r="K500" s="596"/>
      <c r="L500" s="596"/>
      <c r="M500" s="596"/>
    </row>
    <row r="501" spans="1:13" s="595" customFormat="1">
      <c r="A501" s="97"/>
      <c r="B501" s="591"/>
      <c r="C501" s="592"/>
      <c r="D501" s="593"/>
      <c r="E501" s="1499"/>
      <c r="F501" s="594"/>
      <c r="J501" s="596"/>
      <c r="K501" s="596"/>
      <c r="L501" s="596"/>
      <c r="M501" s="596"/>
    </row>
    <row r="502" spans="1:13" s="595" customFormat="1">
      <c r="A502" s="97"/>
      <c r="B502" s="591"/>
      <c r="C502" s="592"/>
      <c r="D502" s="593"/>
      <c r="E502" s="1499"/>
      <c r="F502" s="594"/>
      <c r="J502" s="596"/>
      <c r="K502" s="596"/>
      <c r="L502" s="596"/>
      <c r="M502" s="596"/>
    </row>
    <row r="503" spans="1:13" s="595" customFormat="1">
      <c r="A503" s="97"/>
      <c r="B503" s="591"/>
      <c r="C503" s="592"/>
      <c r="D503" s="593"/>
      <c r="E503" s="1499"/>
      <c r="F503" s="594"/>
      <c r="J503" s="596"/>
      <c r="K503" s="596"/>
      <c r="L503" s="596"/>
      <c r="M503" s="596"/>
    </row>
    <row r="504" spans="1:13" s="595" customFormat="1">
      <c r="A504" s="97"/>
      <c r="B504" s="591"/>
      <c r="C504" s="592"/>
      <c r="D504" s="593"/>
      <c r="E504" s="1499"/>
      <c r="F504" s="594"/>
      <c r="J504" s="596"/>
      <c r="K504" s="596"/>
      <c r="L504" s="596"/>
      <c r="M504" s="596"/>
    </row>
    <row r="505" spans="1:13" s="595" customFormat="1">
      <c r="A505" s="97"/>
      <c r="B505" s="591"/>
      <c r="C505" s="592"/>
      <c r="D505" s="593"/>
      <c r="E505" s="1499"/>
      <c r="F505" s="594"/>
      <c r="J505" s="596"/>
      <c r="K505" s="596"/>
      <c r="L505" s="596"/>
      <c r="M505" s="596"/>
    </row>
    <row r="506" spans="1:13" s="595" customFormat="1">
      <c r="A506" s="97"/>
      <c r="B506" s="591"/>
      <c r="C506" s="592"/>
      <c r="D506" s="593"/>
      <c r="E506" s="1499"/>
      <c r="F506" s="594"/>
      <c r="J506" s="596"/>
      <c r="K506" s="596"/>
      <c r="L506" s="596"/>
      <c r="M506" s="596"/>
    </row>
    <row r="507" spans="1:13" s="595" customFormat="1">
      <c r="A507" s="97"/>
      <c r="B507" s="591"/>
      <c r="C507" s="592"/>
      <c r="D507" s="593"/>
      <c r="E507" s="1499"/>
      <c r="F507" s="594"/>
      <c r="J507" s="596"/>
      <c r="K507" s="596"/>
      <c r="L507" s="596"/>
      <c r="M507" s="596"/>
    </row>
    <row r="508" spans="1:13" s="595" customFormat="1">
      <c r="A508" s="97"/>
      <c r="B508" s="591"/>
      <c r="C508" s="592"/>
      <c r="D508" s="593"/>
      <c r="E508" s="1499"/>
      <c r="F508" s="594"/>
      <c r="J508" s="596"/>
      <c r="K508" s="596"/>
      <c r="L508" s="596"/>
      <c r="M508" s="596"/>
    </row>
    <row r="509" spans="1:13" s="595" customFormat="1">
      <c r="A509" s="97"/>
      <c r="B509" s="591"/>
      <c r="C509" s="592"/>
      <c r="D509" s="593"/>
      <c r="E509" s="1499"/>
      <c r="F509" s="594"/>
      <c r="J509" s="596"/>
      <c r="K509" s="596"/>
      <c r="L509" s="596"/>
      <c r="M509" s="596"/>
    </row>
    <row r="510" spans="1:13" s="595" customFormat="1">
      <c r="A510" s="97"/>
      <c r="B510" s="591"/>
      <c r="C510" s="592"/>
      <c r="D510" s="593"/>
      <c r="E510" s="1499"/>
      <c r="F510" s="594"/>
      <c r="J510" s="596"/>
      <c r="K510" s="596"/>
      <c r="L510" s="596"/>
      <c r="M510" s="596"/>
    </row>
    <row r="511" spans="1:13" s="595" customFormat="1">
      <c r="A511" s="97"/>
      <c r="B511" s="591"/>
      <c r="C511" s="592"/>
      <c r="D511" s="593"/>
      <c r="E511" s="1499"/>
      <c r="F511" s="594"/>
      <c r="J511" s="596"/>
      <c r="K511" s="596"/>
      <c r="L511" s="596"/>
      <c r="M511" s="596"/>
    </row>
    <row r="512" spans="1:13" s="595" customFormat="1">
      <c r="A512" s="97"/>
      <c r="B512" s="591"/>
      <c r="C512" s="592"/>
      <c r="D512" s="593"/>
      <c r="E512" s="1499"/>
      <c r="F512" s="594"/>
      <c r="J512" s="596"/>
      <c r="K512" s="596"/>
      <c r="L512" s="596"/>
      <c r="M512" s="596"/>
    </row>
    <row r="513" spans="1:13" s="595" customFormat="1">
      <c r="A513" s="97"/>
      <c r="B513" s="591"/>
      <c r="C513" s="592"/>
      <c r="D513" s="593"/>
      <c r="E513" s="1499"/>
      <c r="F513" s="594"/>
      <c r="J513" s="596"/>
      <c r="K513" s="596"/>
      <c r="L513" s="596"/>
      <c r="M513" s="596"/>
    </row>
    <row r="514" spans="1:13" s="595" customFormat="1">
      <c r="A514" s="97"/>
      <c r="B514" s="591"/>
      <c r="C514" s="592"/>
      <c r="D514" s="593"/>
      <c r="E514" s="1499"/>
      <c r="F514" s="594"/>
      <c r="J514" s="596"/>
      <c r="K514" s="596"/>
      <c r="L514" s="596"/>
      <c r="M514" s="596"/>
    </row>
    <row r="515" spans="1:13" s="595" customFormat="1">
      <c r="A515" s="97"/>
      <c r="B515" s="591"/>
      <c r="C515" s="592"/>
      <c r="D515" s="593"/>
      <c r="E515" s="1499"/>
      <c r="F515" s="594"/>
      <c r="J515" s="596"/>
      <c r="K515" s="596"/>
      <c r="L515" s="596"/>
      <c r="M515" s="596"/>
    </row>
    <row r="516" spans="1:13" s="595" customFormat="1">
      <c r="A516" s="97"/>
      <c r="B516" s="591"/>
      <c r="C516" s="592"/>
      <c r="D516" s="593"/>
      <c r="E516" s="1499"/>
      <c r="F516" s="594"/>
      <c r="J516" s="596"/>
      <c r="K516" s="596"/>
      <c r="L516" s="596"/>
      <c r="M516" s="596"/>
    </row>
    <row r="517" spans="1:13" s="595" customFormat="1">
      <c r="A517" s="97"/>
      <c r="B517" s="591"/>
      <c r="C517" s="592"/>
      <c r="D517" s="593"/>
      <c r="E517" s="1499"/>
      <c r="F517" s="594"/>
      <c r="J517" s="596"/>
      <c r="K517" s="596"/>
      <c r="L517" s="596"/>
      <c r="M517" s="596"/>
    </row>
    <row r="518" spans="1:13" s="595" customFormat="1">
      <c r="A518" s="97"/>
      <c r="B518" s="591"/>
      <c r="C518" s="592"/>
      <c r="D518" s="593"/>
      <c r="E518" s="1499"/>
      <c r="F518" s="594"/>
      <c r="J518" s="596"/>
      <c r="K518" s="596"/>
      <c r="L518" s="596"/>
      <c r="M518" s="596"/>
    </row>
    <row r="519" spans="1:13" s="595" customFormat="1">
      <c r="A519" s="97"/>
      <c r="B519" s="591"/>
      <c r="C519" s="592"/>
      <c r="D519" s="593"/>
      <c r="E519" s="1499"/>
      <c r="F519" s="594"/>
      <c r="J519" s="596"/>
      <c r="K519" s="596"/>
      <c r="L519" s="596"/>
      <c r="M519" s="596"/>
    </row>
    <row r="520" spans="1:13" s="595" customFormat="1">
      <c r="A520" s="97"/>
      <c r="B520" s="591"/>
      <c r="C520" s="592"/>
      <c r="D520" s="593"/>
      <c r="E520" s="1499"/>
      <c r="F520" s="594"/>
      <c r="J520" s="596"/>
      <c r="K520" s="596"/>
      <c r="L520" s="596"/>
      <c r="M520" s="596"/>
    </row>
    <row r="521" spans="1:13" s="595" customFormat="1">
      <c r="A521" s="97"/>
      <c r="B521" s="591"/>
      <c r="C521" s="592"/>
      <c r="D521" s="593"/>
      <c r="E521" s="1499"/>
      <c r="F521" s="594"/>
      <c r="J521" s="596"/>
      <c r="K521" s="596"/>
      <c r="L521" s="596"/>
      <c r="M521" s="596"/>
    </row>
    <row r="522" spans="1:13" s="595" customFormat="1">
      <c r="A522" s="97"/>
      <c r="B522" s="591"/>
      <c r="C522" s="592"/>
      <c r="D522" s="593"/>
      <c r="E522" s="1499"/>
      <c r="F522" s="594"/>
      <c r="J522" s="596"/>
      <c r="K522" s="596"/>
      <c r="L522" s="596"/>
      <c r="M522" s="596"/>
    </row>
    <row r="523" spans="1:13" s="595" customFormat="1">
      <c r="A523" s="97"/>
      <c r="B523" s="591"/>
      <c r="C523" s="592"/>
      <c r="D523" s="593"/>
      <c r="E523" s="1499"/>
      <c r="F523" s="594"/>
      <c r="J523" s="596"/>
      <c r="K523" s="596"/>
      <c r="L523" s="596"/>
      <c r="M523" s="596"/>
    </row>
    <row r="524" spans="1:13" s="595" customFormat="1">
      <c r="A524" s="97"/>
      <c r="B524" s="591"/>
      <c r="C524" s="592"/>
      <c r="D524" s="593"/>
      <c r="E524" s="1499"/>
      <c r="F524" s="594"/>
      <c r="J524" s="596"/>
      <c r="K524" s="596"/>
      <c r="L524" s="596"/>
      <c r="M524" s="596"/>
    </row>
    <row r="525" spans="1:13" s="595" customFormat="1">
      <c r="A525" s="97"/>
      <c r="B525" s="591"/>
      <c r="C525" s="592"/>
      <c r="D525" s="593"/>
      <c r="E525" s="1499"/>
      <c r="F525" s="594"/>
      <c r="J525" s="596"/>
      <c r="K525" s="596"/>
      <c r="L525" s="596"/>
      <c r="M525" s="596"/>
    </row>
    <row r="526" spans="1:13" s="595" customFormat="1">
      <c r="A526" s="97"/>
      <c r="B526" s="591"/>
      <c r="C526" s="592"/>
      <c r="D526" s="593"/>
      <c r="E526" s="1499"/>
      <c r="F526" s="594"/>
      <c r="J526" s="596"/>
      <c r="K526" s="596"/>
      <c r="L526" s="596"/>
      <c r="M526" s="596"/>
    </row>
    <row r="527" spans="1:13" s="595" customFormat="1">
      <c r="A527" s="97"/>
      <c r="B527" s="591"/>
      <c r="C527" s="592"/>
      <c r="D527" s="593"/>
      <c r="E527" s="1499"/>
      <c r="F527" s="594"/>
      <c r="J527" s="596"/>
      <c r="K527" s="596"/>
      <c r="L527" s="596"/>
      <c r="M527" s="596"/>
    </row>
    <row r="528" spans="1:13" s="595" customFormat="1">
      <c r="A528" s="97"/>
      <c r="B528" s="591"/>
      <c r="C528" s="592"/>
      <c r="D528" s="593"/>
      <c r="E528" s="1499"/>
      <c r="F528" s="594"/>
      <c r="J528" s="596"/>
      <c r="K528" s="596"/>
      <c r="L528" s="596"/>
      <c r="M528" s="596"/>
    </row>
    <row r="529" spans="1:13" s="595" customFormat="1">
      <c r="A529" s="97"/>
      <c r="B529" s="591"/>
      <c r="C529" s="592"/>
      <c r="D529" s="593"/>
      <c r="E529" s="1499"/>
      <c r="F529" s="594"/>
      <c r="J529" s="596"/>
      <c r="K529" s="596"/>
      <c r="L529" s="596"/>
      <c r="M529" s="596"/>
    </row>
    <row r="530" spans="1:13" s="595" customFormat="1">
      <c r="A530" s="97"/>
      <c r="B530" s="591"/>
      <c r="C530" s="592"/>
      <c r="D530" s="593"/>
      <c r="E530" s="1499"/>
      <c r="F530" s="594"/>
      <c r="J530" s="596"/>
      <c r="K530" s="596"/>
      <c r="L530" s="596"/>
      <c r="M530" s="596"/>
    </row>
    <row r="531" spans="1:13" s="595" customFormat="1">
      <c r="A531" s="97"/>
      <c r="B531" s="591"/>
      <c r="C531" s="592"/>
      <c r="D531" s="593"/>
      <c r="E531" s="1499"/>
      <c r="F531" s="594"/>
      <c r="J531" s="596"/>
      <c r="K531" s="596"/>
      <c r="L531" s="596"/>
      <c r="M531" s="596"/>
    </row>
    <row r="532" spans="1:13" s="595" customFormat="1">
      <c r="A532" s="97"/>
      <c r="B532" s="591"/>
      <c r="C532" s="592"/>
      <c r="D532" s="593"/>
      <c r="E532" s="1499"/>
      <c r="F532" s="594"/>
      <c r="J532" s="596"/>
      <c r="K532" s="596"/>
      <c r="L532" s="596"/>
      <c r="M532" s="596"/>
    </row>
    <row r="533" spans="1:13" s="595" customFormat="1">
      <c r="A533" s="97"/>
      <c r="B533" s="591"/>
      <c r="C533" s="592"/>
      <c r="D533" s="593"/>
      <c r="E533" s="1499"/>
      <c r="F533" s="594"/>
      <c r="J533" s="596"/>
      <c r="K533" s="596"/>
      <c r="L533" s="596"/>
      <c r="M533" s="596"/>
    </row>
    <row r="534" spans="1:13" s="595" customFormat="1">
      <c r="A534" s="97"/>
      <c r="B534" s="591"/>
      <c r="C534" s="592"/>
      <c r="D534" s="593"/>
      <c r="E534" s="1499"/>
      <c r="F534" s="594"/>
      <c r="J534" s="596"/>
      <c r="K534" s="596"/>
      <c r="L534" s="596"/>
      <c r="M534" s="596"/>
    </row>
    <row r="535" spans="1:13" s="595" customFormat="1">
      <c r="A535" s="97"/>
      <c r="B535" s="591"/>
      <c r="C535" s="592"/>
      <c r="D535" s="593"/>
      <c r="E535" s="1499"/>
      <c r="F535" s="594"/>
      <c r="J535" s="596"/>
      <c r="K535" s="596"/>
      <c r="L535" s="596"/>
      <c r="M535" s="596"/>
    </row>
    <row r="536" spans="1:13" s="595" customFormat="1">
      <c r="A536" s="97"/>
      <c r="B536" s="591"/>
      <c r="C536" s="592"/>
      <c r="D536" s="593"/>
      <c r="E536" s="1499"/>
      <c r="F536" s="594"/>
      <c r="J536" s="596"/>
      <c r="K536" s="596"/>
      <c r="L536" s="596"/>
      <c r="M536" s="596"/>
    </row>
    <row r="537" spans="1:13" s="595" customFormat="1">
      <c r="A537" s="97"/>
      <c r="B537" s="591"/>
      <c r="C537" s="592"/>
      <c r="D537" s="593"/>
      <c r="E537" s="1499"/>
      <c r="F537" s="594"/>
      <c r="J537" s="596"/>
      <c r="K537" s="596"/>
      <c r="L537" s="596"/>
      <c r="M537" s="596"/>
    </row>
    <row r="538" spans="1:13" s="595" customFormat="1">
      <c r="A538" s="97"/>
      <c r="B538" s="591"/>
      <c r="C538" s="592"/>
      <c r="D538" s="593"/>
      <c r="E538" s="1499"/>
      <c r="F538" s="594"/>
      <c r="J538" s="596"/>
      <c r="K538" s="596"/>
      <c r="L538" s="596"/>
      <c r="M538" s="596"/>
    </row>
    <row r="539" spans="1:13" s="595" customFormat="1">
      <c r="A539" s="97"/>
      <c r="B539" s="591"/>
      <c r="C539" s="592"/>
      <c r="D539" s="593"/>
      <c r="E539" s="1499"/>
      <c r="F539" s="594"/>
      <c r="J539" s="596"/>
      <c r="K539" s="596"/>
      <c r="L539" s="596"/>
      <c r="M539" s="596"/>
    </row>
    <row r="540" spans="1:13" s="595" customFormat="1">
      <c r="A540" s="97"/>
      <c r="B540" s="591"/>
      <c r="C540" s="592"/>
      <c r="D540" s="593"/>
      <c r="E540" s="1499"/>
      <c r="F540" s="594"/>
      <c r="J540" s="596"/>
      <c r="K540" s="596"/>
      <c r="L540" s="596"/>
      <c r="M540" s="596"/>
    </row>
    <row r="541" spans="1:13" s="595" customFormat="1">
      <c r="A541" s="97"/>
      <c r="B541" s="591"/>
      <c r="C541" s="592"/>
      <c r="D541" s="593"/>
      <c r="E541" s="1499"/>
      <c r="F541" s="594"/>
      <c r="J541" s="596"/>
      <c r="K541" s="596"/>
      <c r="L541" s="596"/>
      <c r="M541" s="596"/>
    </row>
    <row r="542" spans="1:13" s="595" customFormat="1">
      <c r="A542" s="97"/>
      <c r="B542" s="591"/>
      <c r="C542" s="592"/>
      <c r="D542" s="593"/>
      <c r="E542" s="1499"/>
      <c r="F542" s="594"/>
      <c r="J542" s="596"/>
      <c r="K542" s="596"/>
      <c r="L542" s="596"/>
      <c r="M542" s="596"/>
    </row>
    <row r="543" spans="1:13" s="595" customFormat="1">
      <c r="A543" s="97"/>
      <c r="B543" s="591"/>
      <c r="C543" s="592"/>
      <c r="D543" s="593"/>
      <c r="E543" s="1499"/>
      <c r="F543" s="594"/>
      <c r="J543" s="596"/>
      <c r="K543" s="596"/>
      <c r="L543" s="596"/>
      <c r="M543" s="596"/>
    </row>
    <row r="544" spans="1:13" s="595" customFormat="1">
      <c r="A544" s="97"/>
      <c r="B544" s="591"/>
      <c r="C544" s="592"/>
      <c r="D544" s="593"/>
      <c r="E544" s="1499"/>
      <c r="F544" s="594"/>
      <c r="J544" s="596"/>
      <c r="K544" s="596"/>
      <c r="L544" s="596"/>
      <c r="M544" s="596"/>
    </row>
    <row r="545" spans="1:13" s="595" customFormat="1">
      <c r="A545" s="97"/>
      <c r="B545" s="591"/>
      <c r="C545" s="592"/>
      <c r="D545" s="593"/>
      <c r="E545" s="1499"/>
      <c r="F545" s="594"/>
      <c r="J545" s="596"/>
      <c r="K545" s="596"/>
      <c r="L545" s="596"/>
      <c r="M545" s="596"/>
    </row>
    <row r="546" spans="1:13" s="595" customFormat="1">
      <c r="A546" s="97"/>
      <c r="B546" s="591"/>
      <c r="C546" s="592"/>
      <c r="D546" s="593"/>
      <c r="E546" s="1499"/>
      <c r="F546" s="594"/>
      <c r="J546" s="596"/>
      <c r="K546" s="596"/>
      <c r="L546" s="596"/>
      <c r="M546" s="596"/>
    </row>
    <row r="547" spans="1:13" s="595" customFormat="1">
      <c r="A547" s="97"/>
      <c r="B547" s="591"/>
      <c r="C547" s="592"/>
      <c r="D547" s="593"/>
      <c r="E547" s="1499"/>
      <c r="F547" s="594"/>
      <c r="J547" s="596"/>
      <c r="K547" s="596"/>
      <c r="L547" s="596"/>
      <c r="M547" s="596"/>
    </row>
    <row r="548" spans="1:13" s="595" customFormat="1">
      <c r="A548" s="97"/>
      <c r="B548" s="591"/>
      <c r="C548" s="592"/>
      <c r="D548" s="593"/>
      <c r="E548" s="1499"/>
      <c r="F548" s="594"/>
      <c r="J548" s="596"/>
      <c r="K548" s="596"/>
      <c r="L548" s="596"/>
      <c r="M548" s="596"/>
    </row>
    <row r="549" spans="1:13" s="595" customFormat="1">
      <c r="A549" s="97"/>
      <c r="B549" s="591"/>
      <c r="C549" s="592"/>
      <c r="D549" s="593"/>
      <c r="E549" s="1499"/>
      <c r="F549" s="594"/>
      <c r="J549" s="596"/>
      <c r="K549" s="596"/>
      <c r="L549" s="596"/>
      <c r="M549" s="596"/>
    </row>
    <row r="550" spans="1:13" s="595" customFormat="1">
      <c r="A550" s="97"/>
      <c r="B550" s="591"/>
      <c r="C550" s="592"/>
      <c r="D550" s="593"/>
      <c r="E550" s="1499"/>
      <c r="F550" s="594"/>
      <c r="J550" s="596"/>
      <c r="K550" s="596"/>
      <c r="L550" s="596"/>
      <c r="M550" s="596"/>
    </row>
    <row r="551" spans="1:13" s="595" customFormat="1">
      <c r="A551" s="97"/>
      <c r="B551" s="591"/>
      <c r="C551" s="592"/>
      <c r="D551" s="593"/>
      <c r="E551" s="1499"/>
      <c r="F551" s="594"/>
      <c r="J551" s="596"/>
      <c r="K551" s="596"/>
      <c r="L551" s="596"/>
      <c r="M551" s="596"/>
    </row>
    <row r="552" spans="1:13" s="595" customFormat="1">
      <c r="A552" s="97"/>
      <c r="B552" s="591"/>
      <c r="C552" s="592"/>
      <c r="D552" s="593"/>
      <c r="E552" s="1499"/>
      <c r="F552" s="594"/>
      <c r="J552" s="596"/>
      <c r="K552" s="596"/>
      <c r="L552" s="596"/>
      <c r="M552" s="596"/>
    </row>
    <row r="553" spans="1:13" s="595" customFormat="1">
      <c r="A553" s="97"/>
      <c r="B553" s="591"/>
      <c r="C553" s="592"/>
      <c r="D553" s="593"/>
      <c r="E553" s="1499"/>
      <c r="F553" s="594"/>
      <c r="J553" s="596"/>
      <c r="K553" s="596"/>
      <c r="L553" s="596"/>
      <c r="M553" s="596"/>
    </row>
    <row r="554" spans="1:13" s="595" customFormat="1">
      <c r="A554" s="97"/>
      <c r="B554" s="591"/>
      <c r="C554" s="592"/>
      <c r="D554" s="593"/>
      <c r="E554" s="1499"/>
      <c r="F554" s="594"/>
      <c r="J554" s="596"/>
      <c r="K554" s="596"/>
      <c r="L554" s="596"/>
      <c r="M554" s="596"/>
    </row>
    <row r="555" spans="1:13" s="595" customFormat="1">
      <c r="A555" s="97"/>
      <c r="B555" s="591"/>
      <c r="C555" s="592"/>
      <c r="D555" s="593"/>
      <c r="E555" s="1499"/>
      <c r="F555" s="594"/>
      <c r="J555" s="596"/>
      <c r="K555" s="596"/>
      <c r="L555" s="596"/>
      <c r="M555" s="596"/>
    </row>
    <row r="556" spans="1:13" s="595" customFormat="1">
      <c r="A556" s="97"/>
      <c r="B556" s="591"/>
      <c r="C556" s="592"/>
      <c r="D556" s="593"/>
      <c r="E556" s="1499"/>
      <c r="F556" s="594"/>
      <c r="J556" s="596"/>
      <c r="K556" s="596"/>
      <c r="L556" s="596"/>
      <c r="M556" s="596"/>
    </row>
    <row r="557" spans="1:13" s="595" customFormat="1">
      <c r="A557" s="97"/>
      <c r="B557" s="591"/>
      <c r="C557" s="592"/>
      <c r="D557" s="593"/>
      <c r="E557" s="1499"/>
      <c r="F557" s="594"/>
      <c r="J557" s="596"/>
      <c r="K557" s="596"/>
      <c r="L557" s="596"/>
      <c r="M557" s="596"/>
    </row>
    <row r="558" spans="1:13" s="595" customFormat="1">
      <c r="A558" s="97"/>
      <c r="B558" s="591"/>
      <c r="C558" s="592"/>
      <c r="D558" s="593"/>
      <c r="E558" s="1499"/>
      <c r="F558" s="594"/>
      <c r="J558" s="596"/>
      <c r="K558" s="596"/>
      <c r="L558" s="596"/>
      <c r="M558" s="596"/>
    </row>
    <row r="559" spans="1:13" s="595" customFormat="1">
      <c r="A559" s="97"/>
      <c r="B559" s="591"/>
      <c r="C559" s="592"/>
      <c r="D559" s="593"/>
      <c r="E559" s="1499"/>
      <c r="F559" s="594"/>
      <c r="J559" s="596"/>
      <c r="K559" s="596"/>
      <c r="L559" s="596"/>
      <c r="M559" s="596"/>
    </row>
    <row r="560" spans="1:13" s="595" customFormat="1">
      <c r="A560" s="97"/>
      <c r="B560" s="591"/>
      <c r="C560" s="592"/>
      <c r="D560" s="593"/>
      <c r="E560" s="1499"/>
      <c r="F560" s="594"/>
      <c r="J560" s="596"/>
      <c r="K560" s="596"/>
      <c r="L560" s="596"/>
      <c r="M560" s="596"/>
    </row>
    <row r="561" spans="1:13" s="595" customFormat="1">
      <c r="A561" s="97"/>
      <c r="B561" s="591"/>
      <c r="C561" s="592"/>
      <c r="D561" s="593"/>
      <c r="E561" s="1499"/>
      <c r="F561" s="594"/>
      <c r="J561" s="596"/>
      <c r="K561" s="596"/>
      <c r="L561" s="596"/>
      <c r="M561" s="596"/>
    </row>
    <row r="562" spans="1:13" s="595" customFormat="1">
      <c r="A562" s="97"/>
      <c r="B562" s="591"/>
      <c r="C562" s="592"/>
      <c r="D562" s="593"/>
      <c r="E562" s="1499"/>
      <c r="F562" s="594"/>
      <c r="J562" s="596"/>
      <c r="K562" s="596"/>
      <c r="L562" s="596"/>
      <c r="M562" s="596"/>
    </row>
    <row r="563" spans="1:13" s="595" customFormat="1">
      <c r="A563" s="97"/>
      <c r="B563" s="591"/>
      <c r="C563" s="592"/>
      <c r="D563" s="593"/>
      <c r="E563" s="1499"/>
      <c r="F563" s="594"/>
      <c r="J563" s="596"/>
      <c r="K563" s="596"/>
      <c r="L563" s="596"/>
      <c r="M563" s="596"/>
    </row>
    <row r="564" spans="1:13" s="595" customFormat="1">
      <c r="A564" s="97"/>
      <c r="B564" s="591"/>
      <c r="C564" s="592"/>
      <c r="D564" s="593"/>
      <c r="E564" s="1499"/>
      <c r="F564" s="594"/>
      <c r="J564" s="596"/>
      <c r="K564" s="596"/>
      <c r="L564" s="596"/>
      <c r="M564" s="596"/>
    </row>
    <row r="565" spans="1:13" s="595" customFormat="1">
      <c r="A565" s="97"/>
      <c r="B565" s="591"/>
      <c r="C565" s="592"/>
      <c r="D565" s="593"/>
      <c r="E565" s="1499"/>
      <c r="F565" s="594"/>
      <c r="J565" s="596"/>
      <c r="K565" s="596"/>
      <c r="L565" s="596"/>
      <c r="M565" s="596"/>
    </row>
    <row r="566" spans="1:13" s="595" customFormat="1">
      <c r="A566" s="97"/>
      <c r="B566" s="591"/>
      <c r="C566" s="592"/>
      <c r="D566" s="593"/>
      <c r="E566" s="1499"/>
      <c r="F566" s="594"/>
      <c r="J566" s="596"/>
      <c r="K566" s="596"/>
      <c r="L566" s="596"/>
      <c r="M566" s="596"/>
    </row>
    <row r="567" spans="1:13" s="595" customFormat="1">
      <c r="A567" s="97"/>
      <c r="B567" s="591"/>
      <c r="C567" s="592"/>
      <c r="D567" s="593"/>
      <c r="E567" s="1499"/>
      <c r="F567" s="594"/>
      <c r="J567" s="596"/>
      <c r="K567" s="596"/>
      <c r="L567" s="596"/>
      <c r="M567" s="596"/>
    </row>
    <row r="568" spans="1:13" s="595" customFormat="1">
      <c r="A568" s="97"/>
      <c r="B568" s="591"/>
      <c r="C568" s="592"/>
      <c r="D568" s="593"/>
      <c r="E568" s="1499"/>
      <c r="F568" s="594"/>
      <c r="J568" s="596"/>
      <c r="K568" s="596"/>
      <c r="L568" s="596"/>
      <c r="M568" s="596"/>
    </row>
    <row r="569" spans="1:13" s="595" customFormat="1">
      <c r="A569" s="97"/>
      <c r="B569" s="591"/>
      <c r="C569" s="592"/>
      <c r="D569" s="593"/>
      <c r="E569" s="1499"/>
      <c r="F569" s="594"/>
      <c r="J569" s="596"/>
      <c r="K569" s="596"/>
      <c r="L569" s="596"/>
      <c r="M569" s="596"/>
    </row>
    <row r="570" spans="1:13" s="595" customFormat="1">
      <c r="A570" s="97"/>
      <c r="B570" s="591"/>
      <c r="C570" s="592"/>
      <c r="D570" s="593"/>
      <c r="E570" s="1499"/>
      <c r="F570" s="594"/>
      <c r="J570" s="596"/>
      <c r="K570" s="596"/>
      <c r="L570" s="596"/>
      <c r="M570" s="596"/>
    </row>
    <row r="571" spans="1:13" s="595" customFormat="1">
      <c r="A571" s="97"/>
      <c r="B571" s="591"/>
      <c r="C571" s="592"/>
      <c r="D571" s="593"/>
      <c r="E571" s="1499"/>
      <c r="F571" s="594"/>
      <c r="J571" s="596"/>
      <c r="K571" s="596"/>
      <c r="L571" s="596"/>
      <c r="M571" s="596"/>
    </row>
    <row r="572" spans="1:13" s="595" customFormat="1">
      <c r="A572" s="97"/>
      <c r="B572" s="591"/>
      <c r="C572" s="592"/>
      <c r="D572" s="593"/>
      <c r="E572" s="1499"/>
      <c r="F572" s="594"/>
      <c r="J572" s="596"/>
      <c r="K572" s="596"/>
      <c r="L572" s="596"/>
      <c r="M572" s="596"/>
    </row>
    <row r="573" spans="1:13" s="595" customFormat="1">
      <c r="A573" s="97"/>
      <c r="B573" s="591"/>
      <c r="C573" s="592"/>
      <c r="D573" s="593"/>
      <c r="E573" s="1499"/>
      <c r="F573" s="594"/>
      <c r="J573" s="596"/>
      <c r="K573" s="596"/>
      <c r="L573" s="596"/>
      <c r="M573" s="596"/>
    </row>
    <row r="574" spans="1:13" s="595" customFormat="1">
      <c r="A574" s="97"/>
      <c r="B574" s="591"/>
      <c r="C574" s="592"/>
      <c r="D574" s="593"/>
      <c r="E574" s="1499"/>
      <c r="F574" s="594"/>
      <c r="J574" s="596"/>
      <c r="K574" s="596"/>
      <c r="L574" s="596"/>
      <c r="M574" s="596"/>
    </row>
    <row r="575" spans="1:13" s="595" customFormat="1">
      <c r="A575" s="97"/>
      <c r="B575" s="591"/>
      <c r="C575" s="592"/>
      <c r="D575" s="593"/>
      <c r="E575" s="1499"/>
      <c r="F575" s="594"/>
      <c r="J575" s="596"/>
      <c r="K575" s="596"/>
      <c r="L575" s="596"/>
      <c r="M575" s="596"/>
    </row>
    <row r="576" spans="1:13" s="595" customFormat="1">
      <c r="A576" s="97"/>
      <c r="B576" s="591"/>
      <c r="C576" s="592"/>
      <c r="D576" s="593"/>
      <c r="E576" s="1499"/>
      <c r="F576" s="594"/>
      <c r="J576" s="596"/>
      <c r="K576" s="596"/>
      <c r="L576" s="596"/>
      <c r="M576" s="596"/>
    </row>
    <row r="577" spans="1:13" s="595" customFormat="1">
      <c r="A577" s="97"/>
      <c r="B577" s="591"/>
      <c r="C577" s="592"/>
      <c r="D577" s="593"/>
      <c r="E577" s="1499"/>
      <c r="F577" s="594"/>
      <c r="J577" s="596"/>
      <c r="K577" s="596"/>
      <c r="L577" s="596"/>
      <c r="M577" s="596"/>
    </row>
    <row r="578" spans="1:13" s="595" customFormat="1">
      <c r="A578" s="97"/>
      <c r="B578" s="591"/>
      <c r="C578" s="592"/>
      <c r="D578" s="593"/>
      <c r="E578" s="1499"/>
      <c r="F578" s="594"/>
      <c r="J578" s="596"/>
      <c r="K578" s="596"/>
      <c r="L578" s="596"/>
      <c r="M578" s="596"/>
    </row>
    <row r="579" spans="1:13" s="595" customFormat="1">
      <c r="A579" s="97"/>
      <c r="B579" s="591"/>
      <c r="C579" s="592"/>
      <c r="D579" s="593"/>
      <c r="E579" s="1499"/>
      <c r="F579" s="594"/>
      <c r="J579" s="596"/>
      <c r="K579" s="596"/>
      <c r="L579" s="596"/>
      <c r="M579" s="596"/>
    </row>
    <row r="580" spans="1:13" s="595" customFormat="1">
      <c r="A580" s="97"/>
      <c r="B580" s="591"/>
      <c r="C580" s="592"/>
      <c r="D580" s="593"/>
      <c r="E580" s="1499"/>
      <c r="F580" s="594"/>
      <c r="J580" s="596"/>
      <c r="K580" s="596"/>
      <c r="L580" s="596"/>
      <c r="M580" s="596"/>
    </row>
    <row r="581" spans="1:13" s="595" customFormat="1">
      <c r="A581" s="97"/>
      <c r="B581" s="591"/>
      <c r="C581" s="592"/>
      <c r="D581" s="593"/>
      <c r="E581" s="1499"/>
      <c r="F581" s="594"/>
      <c r="J581" s="596"/>
      <c r="K581" s="596"/>
      <c r="L581" s="596"/>
      <c r="M581" s="596"/>
    </row>
    <row r="582" spans="1:13" s="595" customFormat="1">
      <c r="A582" s="97"/>
      <c r="B582" s="591"/>
      <c r="C582" s="592"/>
      <c r="D582" s="593"/>
      <c r="E582" s="1499"/>
      <c r="F582" s="594"/>
      <c r="J582" s="596"/>
      <c r="K582" s="596"/>
      <c r="L582" s="596"/>
      <c r="M582" s="596"/>
    </row>
    <row r="583" spans="1:13" s="595" customFormat="1">
      <c r="A583" s="97"/>
      <c r="B583" s="591"/>
      <c r="C583" s="592"/>
      <c r="D583" s="593"/>
      <c r="E583" s="1499"/>
      <c r="F583" s="594"/>
      <c r="J583" s="596"/>
      <c r="K583" s="596"/>
      <c r="L583" s="596"/>
      <c r="M583" s="596"/>
    </row>
    <row r="584" spans="1:13" s="595" customFormat="1">
      <c r="A584" s="97"/>
      <c r="B584" s="591"/>
      <c r="C584" s="592"/>
      <c r="D584" s="593"/>
      <c r="E584" s="1499"/>
      <c r="F584" s="594"/>
      <c r="J584" s="596"/>
      <c r="K584" s="596"/>
      <c r="L584" s="596"/>
      <c r="M584" s="596"/>
    </row>
    <row r="585" spans="1:13" s="595" customFormat="1">
      <c r="A585" s="97"/>
      <c r="B585" s="591"/>
      <c r="C585" s="592"/>
      <c r="D585" s="593"/>
      <c r="E585" s="1499"/>
      <c r="F585" s="594"/>
      <c r="J585" s="596"/>
      <c r="K585" s="596"/>
      <c r="L585" s="596"/>
      <c r="M585" s="596"/>
    </row>
    <row r="586" spans="1:13" s="595" customFormat="1">
      <c r="A586" s="97"/>
      <c r="B586" s="591"/>
      <c r="C586" s="592"/>
      <c r="D586" s="593"/>
      <c r="E586" s="1499"/>
      <c r="F586" s="594"/>
      <c r="J586" s="596"/>
      <c r="K586" s="596"/>
      <c r="L586" s="596"/>
      <c r="M586" s="596"/>
    </row>
    <row r="587" spans="1:13" s="595" customFormat="1">
      <c r="A587" s="97"/>
      <c r="B587" s="591"/>
      <c r="C587" s="592"/>
      <c r="D587" s="593"/>
      <c r="E587" s="1499"/>
      <c r="F587" s="594"/>
      <c r="J587" s="596"/>
      <c r="K587" s="596"/>
      <c r="L587" s="596"/>
      <c r="M587" s="596"/>
    </row>
    <row r="588" spans="1:13" s="595" customFormat="1">
      <c r="A588" s="97"/>
      <c r="B588" s="591"/>
      <c r="C588" s="592"/>
      <c r="D588" s="593"/>
      <c r="E588" s="1499"/>
      <c r="F588" s="594"/>
      <c r="J588" s="596"/>
      <c r="K588" s="596"/>
      <c r="L588" s="596"/>
      <c r="M588" s="596"/>
    </row>
    <row r="589" spans="1:13" s="595" customFormat="1">
      <c r="A589" s="97"/>
      <c r="B589" s="591"/>
      <c r="C589" s="592"/>
      <c r="D589" s="593"/>
      <c r="E589" s="1499"/>
      <c r="F589" s="594"/>
      <c r="J589" s="596"/>
      <c r="K589" s="596"/>
      <c r="L589" s="596"/>
      <c r="M589" s="596"/>
    </row>
    <row r="590" spans="1:13" s="595" customFormat="1">
      <c r="A590" s="97"/>
      <c r="B590" s="591"/>
      <c r="C590" s="592"/>
      <c r="D590" s="593"/>
      <c r="E590" s="1499"/>
      <c r="F590" s="594"/>
      <c r="J590" s="596"/>
      <c r="K590" s="596"/>
      <c r="L590" s="596"/>
      <c r="M590" s="596"/>
    </row>
    <row r="591" spans="1:13" s="595" customFormat="1">
      <c r="A591" s="97"/>
      <c r="B591" s="591"/>
      <c r="C591" s="592"/>
      <c r="D591" s="593"/>
      <c r="E591" s="1499"/>
      <c r="F591" s="594"/>
      <c r="J591" s="596"/>
      <c r="K591" s="596"/>
      <c r="L591" s="596"/>
      <c r="M591" s="596"/>
    </row>
    <row r="592" spans="1:13" s="595" customFormat="1">
      <c r="A592" s="97"/>
      <c r="B592" s="591"/>
      <c r="C592" s="592"/>
      <c r="D592" s="593"/>
      <c r="E592" s="1499"/>
      <c r="F592" s="594"/>
      <c r="J592" s="596"/>
      <c r="K592" s="596"/>
      <c r="L592" s="596"/>
      <c r="M592" s="596"/>
    </row>
    <row r="593" spans="1:13" s="595" customFormat="1">
      <c r="A593" s="97"/>
      <c r="B593" s="591"/>
      <c r="C593" s="592"/>
      <c r="D593" s="593"/>
      <c r="E593" s="1499"/>
      <c r="F593" s="594"/>
      <c r="J593" s="596"/>
      <c r="K593" s="596"/>
      <c r="L593" s="596"/>
      <c r="M593" s="596"/>
    </row>
    <row r="594" spans="1:13" s="595" customFormat="1">
      <c r="A594" s="97"/>
      <c r="B594" s="591"/>
      <c r="C594" s="592"/>
      <c r="D594" s="593"/>
      <c r="E594" s="1499"/>
      <c r="F594" s="594"/>
      <c r="J594" s="596"/>
      <c r="K594" s="596"/>
      <c r="L594" s="596"/>
      <c r="M594" s="596"/>
    </row>
    <row r="595" spans="1:13" s="595" customFormat="1">
      <c r="A595" s="97"/>
      <c r="B595" s="591"/>
      <c r="C595" s="592"/>
      <c r="D595" s="593"/>
      <c r="E595" s="1499"/>
      <c r="F595" s="594"/>
      <c r="J595" s="596"/>
      <c r="K595" s="596"/>
      <c r="L595" s="596"/>
      <c r="M595" s="596"/>
    </row>
    <row r="596" spans="1:13" s="595" customFormat="1">
      <c r="A596" s="97"/>
      <c r="B596" s="591"/>
      <c r="C596" s="592"/>
      <c r="D596" s="593"/>
      <c r="E596" s="1499"/>
      <c r="F596" s="594"/>
      <c r="J596" s="596"/>
      <c r="K596" s="596"/>
      <c r="L596" s="596"/>
      <c r="M596" s="596"/>
    </row>
    <row r="597" spans="1:13" s="595" customFormat="1">
      <c r="A597" s="97"/>
      <c r="B597" s="591"/>
      <c r="C597" s="592"/>
      <c r="D597" s="593"/>
      <c r="E597" s="1499"/>
      <c r="F597" s="594"/>
      <c r="J597" s="596"/>
      <c r="K597" s="596"/>
      <c r="L597" s="596"/>
      <c r="M597" s="596"/>
    </row>
    <row r="598" spans="1:13" s="595" customFormat="1">
      <c r="A598" s="97"/>
      <c r="B598" s="591"/>
      <c r="C598" s="592"/>
      <c r="D598" s="593"/>
      <c r="E598" s="1499"/>
      <c r="F598" s="594"/>
      <c r="J598" s="596"/>
      <c r="K598" s="596"/>
      <c r="L598" s="596"/>
      <c r="M598" s="596"/>
    </row>
    <row r="599" spans="1:13" s="595" customFormat="1">
      <c r="A599" s="97"/>
      <c r="B599" s="591"/>
      <c r="C599" s="592"/>
      <c r="D599" s="593"/>
      <c r="E599" s="1499"/>
      <c r="F599" s="594"/>
      <c r="J599" s="596"/>
      <c r="K599" s="596"/>
      <c r="L599" s="596"/>
      <c r="M599" s="596"/>
    </row>
    <row r="600" spans="1:13" s="595" customFormat="1">
      <c r="A600" s="97"/>
      <c r="B600" s="591"/>
      <c r="C600" s="592"/>
      <c r="D600" s="593"/>
      <c r="E600" s="1499"/>
      <c r="F600" s="594"/>
      <c r="J600" s="596"/>
      <c r="K600" s="596"/>
      <c r="L600" s="596"/>
      <c r="M600" s="596"/>
    </row>
    <row r="601" spans="1:13" s="595" customFormat="1">
      <c r="A601" s="97"/>
      <c r="B601" s="591"/>
      <c r="C601" s="592"/>
      <c r="D601" s="593"/>
      <c r="E601" s="1499"/>
      <c r="F601" s="594"/>
      <c r="J601" s="596"/>
      <c r="K601" s="596"/>
      <c r="L601" s="596"/>
      <c r="M601" s="596"/>
    </row>
    <row r="602" spans="1:13" s="595" customFormat="1">
      <c r="A602" s="97"/>
      <c r="B602" s="591"/>
      <c r="C602" s="592"/>
      <c r="D602" s="593"/>
      <c r="E602" s="1499"/>
      <c r="F602" s="594"/>
      <c r="J602" s="596"/>
      <c r="K602" s="596"/>
      <c r="L602" s="596"/>
      <c r="M602" s="596"/>
    </row>
    <row r="603" spans="1:13" s="595" customFormat="1">
      <c r="A603" s="97"/>
      <c r="B603" s="591"/>
      <c r="C603" s="592"/>
      <c r="D603" s="593"/>
      <c r="E603" s="1499"/>
      <c r="F603" s="594"/>
      <c r="J603" s="596"/>
      <c r="K603" s="596"/>
      <c r="L603" s="596"/>
      <c r="M603" s="596"/>
    </row>
    <row r="604" spans="1:13" s="595" customFormat="1">
      <c r="A604" s="97"/>
      <c r="B604" s="591"/>
      <c r="C604" s="592"/>
      <c r="D604" s="593"/>
      <c r="E604" s="1499"/>
      <c r="F604" s="594"/>
      <c r="J604" s="596"/>
      <c r="K604" s="596"/>
      <c r="L604" s="596"/>
      <c r="M604" s="596"/>
    </row>
    <row r="605" spans="1:13" s="595" customFormat="1">
      <c r="A605" s="97"/>
      <c r="B605" s="591"/>
      <c r="C605" s="592"/>
      <c r="D605" s="593"/>
      <c r="E605" s="1499"/>
      <c r="F605" s="594"/>
      <c r="J605" s="596"/>
      <c r="K605" s="596"/>
      <c r="L605" s="596"/>
      <c r="M605" s="596"/>
    </row>
    <row r="606" spans="1:13" s="595" customFormat="1">
      <c r="A606" s="97"/>
      <c r="B606" s="591"/>
      <c r="C606" s="592"/>
      <c r="D606" s="593"/>
      <c r="E606" s="1499"/>
      <c r="F606" s="594"/>
      <c r="J606" s="596"/>
      <c r="K606" s="596"/>
      <c r="L606" s="596"/>
      <c r="M606" s="596"/>
    </row>
    <row r="607" spans="1:13" s="595" customFormat="1">
      <c r="A607" s="97"/>
      <c r="B607" s="591"/>
      <c r="C607" s="592"/>
      <c r="D607" s="593"/>
      <c r="E607" s="1499"/>
      <c r="F607" s="594"/>
      <c r="J607" s="596"/>
      <c r="K607" s="596"/>
      <c r="L607" s="596"/>
      <c r="M607" s="596"/>
    </row>
    <row r="608" spans="1:13" s="595" customFormat="1">
      <c r="A608" s="97"/>
      <c r="B608" s="591"/>
      <c r="C608" s="592"/>
      <c r="D608" s="593"/>
      <c r="E608" s="1499"/>
      <c r="F608" s="594"/>
      <c r="J608" s="596"/>
      <c r="K608" s="596"/>
      <c r="L608" s="596"/>
      <c r="M608" s="596"/>
    </row>
    <row r="609" spans="1:13" s="595" customFormat="1">
      <c r="A609" s="97"/>
      <c r="B609" s="591"/>
      <c r="C609" s="592"/>
      <c r="D609" s="593"/>
      <c r="E609" s="1499"/>
      <c r="F609" s="594"/>
      <c r="J609" s="596"/>
      <c r="K609" s="596"/>
      <c r="L609" s="596"/>
      <c r="M609" s="596"/>
    </row>
    <row r="610" spans="1:13" s="595" customFormat="1">
      <c r="A610" s="97"/>
      <c r="B610" s="591"/>
      <c r="C610" s="592"/>
      <c r="D610" s="593"/>
      <c r="E610" s="1499"/>
      <c r="F610" s="594"/>
      <c r="J610" s="596"/>
      <c r="K610" s="596"/>
      <c r="L610" s="596"/>
      <c r="M610" s="596"/>
    </row>
    <row r="611" spans="1:13" s="595" customFormat="1">
      <c r="A611" s="97"/>
      <c r="B611" s="591"/>
      <c r="C611" s="592"/>
      <c r="D611" s="593"/>
      <c r="E611" s="1499"/>
      <c r="F611" s="594"/>
      <c r="J611" s="596"/>
      <c r="K611" s="596"/>
      <c r="L611" s="596"/>
      <c r="M611" s="596"/>
    </row>
    <row r="612" spans="1:13" s="595" customFormat="1">
      <c r="A612" s="97"/>
      <c r="B612" s="591"/>
      <c r="C612" s="592"/>
      <c r="D612" s="593"/>
      <c r="E612" s="1499"/>
      <c r="F612" s="594"/>
      <c r="J612" s="596"/>
      <c r="K612" s="596"/>
      <c r="L612" s="596"/>
      <c r="M612" s="596"/>
    </row>
    <row r="613" spans="1:13" s="595" customFormat="1">
      <c r="A613" s="97"/>
      <c r="B613" s="591"/>
      <c r="C613" s="592"/>
      <c r="D613" s="593"/>
      <c r="E613" s="1499"/>
      <c r="F613" s="594"/>
      <c r="J613" s="596"/>
      <c r="K613" s="596"/>
      <c r="L613" s="596"/>
      <c r="M613" s="596"/>
    </row>
    <row r="614" spans="1:13" s="595" customFormat="1">
      <c r="A614" s="97"/>
      <c r="B614" s="591"/>
      <c r="C614" s="592"/>
      <c r="D614" s="593"/>
      <c r="E614" s="1499"/>
      <c r="F614" s="594"/>
      <c r="J614" s="596"/>
      <c r="K614" s="596"/>
      <c r="L614" s="596"/>
      <c r="M614" s="596"/>
    </row>
    <row r="615" spans="1:13" s="595" customFormat="1">
      <c r="A615" s="97"/>
      <c r="B615" s="591"/>
      <c r="C615" s="592"/>
      <c r="D615" s="593"/>
      <c r="E615" s="1499"/>
      <c r="F615" s="594"/>
      <c r="J615" s="596"/>
      <c r="K615" s="596"/>
      <c r="L615" s="596"/>
      <c r="M615" s="596"/>
    </row>
    <row r="616" spans="1:13" s="595" customFormat="1">
      <c r="A616" s="97"/>
      <c r="B616" s="591"/>
      <c r="C616" s="592"/>
      <c r="D616" s="593"/>
      <c r="E616" s="1499"/>
      <c r="F616" s="594"/>
      <c r="J616" s="596"/>
      <c r="K616" s="596"/>
      <c r="L616" s="596"/>
      <c r="M616" s="596"/>
    </row>
    <row r="617" spans="1:13" s="595" customFormat="1">
      <c r="A617" s="97"/>
      <c r="B617" s="591"/>
      <c r="C617" s="592"/>
      <c r="D617" s="593"/>
      <c r="E617" s="1499"/>
      <c r="F617" s="594"/>
      <c r="J617" s="596"/>
      <c r="K617" s="596"/>
      <c r="L617" s="596"/>
      <c r="M617" s="596"/>
    </row>
    <row r="618" spans="1:13" s="595" customFormat="1">
      <c r="A618" s="97"/>
      <c r="B618" s="591"/>
      <c r="C618" s="592"/>
      <c r="D618" s="593"/>
      <c r="E618" s="1499"/>
      <c r="F618" s="594"/>
      <c r="J618" s="596"/>
      <c r="K618" s="596"/>
      <c r="L618" s="596"/>
      <c r="M618" s="596"/>
    </row>
    <row r="619" spans="1:13" s="595" customFormat="1">
      <c r="A619" s="97"/>
      <c r="B619" s="591"/>
      <c r="C619" s="592"/>
      <c r="D619" s="593"/>
      <c r="E619" s="1499"/>
      <c r="F619" s="594"/>
      <c r="J619" s="596"/>
      <c r="K619" s="596"/>
      <c r="L619" s="596"/>
      <c r="M619" s="596"/>
    </row>
    <row r="620" spans="1:13" s="595" customFormat="1">
      <c r="A620" s="97"/>
      <c r="B620" s="591"/>
      <c r="C620" s="592"/>
      <c r="D620" s="593"/>
      <c r="E620" s="1499"/>
      <c r="F620" s="594"/>
      <c r="J620" s="596"/>
      <c r="K620" s="596"/>
      <c r="L620" s="596"/>
      <c r="M620" s="596"/>
    </row>
    <row r="621" spans="1:13" s="595" customFormat="1">
      <c r="A621" s="97"/>
      <c r="B621" s="591"/>
      <c r="C621" s="592"/>
      <c r="D621" s="593"/>
      <c r="E621" s="1499"/>
      <c r="F621" s="594"/>
      <c r="J621" s="596"/>
      <c r="K621" s="596"/>
      <c r="L621" s="596"/>
      <c r="M621" s="596"/>
    </row>
    <row r="622" spans="1:13" s="595" customFormat="1">
      <c r="A622" s="97"/>
      <c r="B622" s="591"/>
      <c r="C622" s="592"/>
      <c r="D622" s="593"/>
      <c r="E622" s="1499"/>
      <c r="F622" s="594"/>
      <c r="J622" s="596"/>
      <c r="K622" s="596"/>
      <c r="L622" s="596"/>
      <c r="M622" s="596"/>
    </row>
    <row r="623" spans="1:13" s="595" customFormat="1">
      <c r="A623" s="97"/>
      <c r="B623" s="591"/>
      <c r="C623" s="592"/>
      <c r="D623" s="593"/>
      <c r="E623" s="1499"/>
      <c r="F623" s="594"/>
      <c r="J623" s="596"/>
      <c r="K623" s="596"/>
      <c r="L623" s="596"/>
      <c r="M623" s="596"/>
    </row>
    <row r="624" spans="1:13" s="595" customFormat="1">
      <c r="A624" s="97"/>
      <c r="B624" s="591"/>
      <c r="C624" s="592"/>
      <c r="D624" s="593"/>
      <c r="E624" s="1499"/>
      <c r="F624" s="594"/>
      <c r="J624" s="596"/>
      <c r="K624" s="596"/>
      <c r="L624" s="596"/>
      <c r="M624" s="596"/>
    </row>
    <row r="625" spans="1:13" s="595" customFormat="1">
      <c r="A625" s="97"/>
      <c r="B625" s="591"/>
      <c r="C625" s="592"/>
      <c r="D625" s="593"/>
      <c r="E625" s="1499"/>
      <c r="F625" s="594"/>
      <c r="J625" s="596"/>
      <c r="K625" s="596"/>
      <c r="L625" s="596"/>
      <c r="M625" s="596"/>
    </row>
    <row r="626" spans="1:13" s="595" customFormat="1">
      <c r="A626" s="97"/>
      <c r="B626" s="591"/>
      <c r="C626" s="592"/>
      <c r="D626" s="593"/>
      <c r="E626" s="1499"/>
      <c r="F626" s="594"/>
      <c r="J626" s="596"/>
      <c r="K626" s="596"/>
      <c r="L626" s="596"/>
      <c r="M626" s="596"/>
    </row>
    <row r="627" spans="1:13" s="595" customFormat="1">
      <c r="A627" s="97"/>
      <c r="B627" s="591"/>
      <c r="C627" s="592"/>
      <c r="D627" s="593"/>
      <c r="E627" s="1499"/>
      <c r="F627" s="594"/>
      <c r="J627" s="596"/>
      <c r="K627" s="596"/>
      <c r="L627" s="596"/>
      <c r="M627" s="596"/>
    </row>
    <row r="628" spans="1:13" s="595" customFormat="1">
      <c r="A628" s="97"/>
      <c r="B628" s="591"/>
      <c r="C628" s="592"/>
      <c r="D628" s="593"/>
      <c r="E628" s="1499"/>
      <c r="F628" s="594"/>
      <c r="J628" s="596"/>
      <c r="K628" s="596"/>
      <c r="L628" s="596"/>
      <c r="M628" s="596"/>
    </row>
    <row r="629" spans="1:13" s="595" customFormat="1">
      <c r="A629" s="97"/>
      <c r="B629" s="591"/>
      <c r="C629" s="592"/>
      <c r="D629" s="593"/>
      <c r="E629" s="1499"/>
      <c r="F629" s="594"/>
      <c r="J629" s="596"/>
      <c r="K629" s="596"/>
      <c r="L629" s="596"/>
      <c r="M629" s="596"/>
    </row>
    <row r="630" spans="1:13" s="595" customFormat="1">
      <c r="A630" s="97"/>
      <c r="B630" s="591"/>
      <c r="C630" s="592"/>
      <c r="D630" s="593"/>
      <c r="E630" s="1499"/>
      <c r="F630" s="594"/>
      <c r="J630" s="596"/>
      <c r="K630" s="596"/>
      <c r="L630" s="596"/>
      <c r="M630" s="596"/>
    </row>
    <row r="631" spans="1:13" s="595" customFormat="1">
      <c r="A631" s="97"/>
      <c r="B631" s="591"/>
      <c r="C631" s="592"/>
      <c r="D631" s="593"/>
      <c r="E631" s="1499"/>
      <c r="F631" s="594"/>
      <c r="J631" s="596"/>
      <c r="K631" s="596"/>
      <c r="L631" s="596"/>
      <c r="M631" s="596"/>
    </row>
    <row r="632" spans="1:13" s="595" customFormat="1">
      <c r="A632" s="97"/>
      <c r="B632" s="591"/>
      <c r="C632" s="592"/>
      <c r="D632" s="593"/>
      <c r="E632" s="1499"/>
      <c r="F632" s="594"/>
      <c r="J632" s="596"/>
      <c r="K632" s="596"/>
      <c r="L632" s="596"/>
      <c r="M632" s="596"/>
    </row>
    <row r="633" spans="1:13" s="595" customFormat="1">
      <c r="A633" s="97"/>
      <c r="B633" s="591"/>
      <c r="C633" s="592"/>
      <c r="D633" s="593"/>
      <c r="E633" s="1499"/>
      <c r="F633" s="594"/>
      <c r="J633" s="596"/>
      <c r="K633" s="596"/>
      <c r="L633" s="596"/>
      <c r="M633" s="596"/>
    </row>
    <row r="634" spans="1:13" s="595" customFormat="1">
      <c r="A634" s="97"/>
      <c r="B634" s="591"/>
      <c r="C634" s="592"/>
      <c r="D634" s="593"/>
      <c r="E634" s="1499"/>
      <c r="F634" s="594"/>
      <c r="J634" s="596"/>
      <c r="K634" s="596"/>
      <c r="L634" s="596"/>
      <c r="M634" s="596"/>
    </row>
    <row r="635" spans="1:13" s="595" customFormat="1">
      <c r="A635" s="97"/>
      <c r="B635" s="591"/>
      <c r="C635" s="592"/>
      <c r="D635" s="593"/>
      <c r="E635" s="1499"/>
      <c r="F635" s="594"/>
      <c r="J635" s="596"/>
      <c r="K635" s="596"/>
      <c r="L635" s="596"/>
      <c r="M635" s="596"/>
    </row>
    <row r="636" spans="1:13" s="595" customFormat="1">
      <c r="A636" s="97"/>
      <c r="B636" s="591"/>
      <c r="C636" s="592"/>
      <c r="D636" s="593"/>
      <c r="E636" s="1499"/>
      <c r="F636" s="594"/>
      <c r="J636" s="596"/>
      <c r="K636" s="596"/>
      <c r="L636" s="596"/>
      <c r="M636" s="596"/>
    </row>
    <row r="637" spans="1:13" s="595" customFormat="1">
      <c r="A637" s="97"/>
      <c r="B637" s="591"/>
      <c r="C637" s="592"/>
      <c r="D637" s="593"/>
      <c r="E637" s="1499"/>
      <c r="F637" s="594"/>
      <c r="J637" s="596"/>
      <c r="K637" s="596"/>
      <c r="L637" s="596"/>
      <c r="M637" s="596"/>
    </row>
    <row r="638" spans="1:13" s="595" customFormat="1">
      <c r="A638" s="97"/>
      <c r="B638" s="591"/>
      <c r="C638" s="592"/>
      <c r="D638" s="593"/>
      <c r="E638" s="1499"/>
      <c r="F638" s="594"/>
      <c r="J638" s="596"/>
      <c r="K638" s="596"/>
      <c r="L638" s="596"/>
      <c r="M638" s="596"/>
    </row>
    <row r="639" spans="1:13" s="595" customFormat="1">
      <c r="A639" s="97"/>
      <c r="B639" s="591"/>
      <c r="C639" s="592"/>
      <c r="D639" s="593"/>
      <c r="E639" s="1499"/>
      <c r="F639" s="594"/>
      <c r="J639" s="596"/>
      <c r="K639" s="596"/>
      <c r="L639" s="596"/>
      <c r="M639" s="596"/>
    </row>
    <row r="640" spans="1:13" s="595" customFormat="1">
      <c r="A640" s="97"/>
      <c r="B640" s="591"/>
      <c r="C640" s="592"/>
      <c r="D640" s="593"/>
      <c r="E640" s="1499"/>
      <c r="F640" s="594"/>
      <c r="J640" s="596"/>
      <c r="K640" s="596"/>
      <c r="L640" s="596"/>
      <c r="M640" s="596"/>
    </row>
    <row r="641" spans="1:13" s="595" customFormat="1">
      <c r="A641" s="97"/>
      <c r="B641" s="591"/>
      <c r="C641" s="592"/>
      <c r="D641" s="593"/>
      <c r="E641" s="1499"/>
      <c r="F641" s="594"/>
      <c r="J641" s="596"/>
      <c r="K641" s="596"/>
      <c r="L641" s="596"/>
      <c r="M641" s="596"/>
    </row>
    <row r="642" spans="1:13" s="595" customFormat="1">
      <c r="A642" s="97"/>
      <c r="B642" s="591"/>
      <c r="C642" s="592"/>
      <c r="D642" s="593"/>
      <c r="E642" s="1499"/>
      <c r="F642" s="594"/>
      <c r="J642" s="596"/>
      <c r="K642" s="596"/>
      <c r="L642" s="596"/>
      <c r="M642" s="596"/>
    </row>
    <row r="643" spans="1:13" s="595" customFormat="1">
      <c r="A643" s="97"/>
      <c r="B643" s="591"/>
      <c r="C643" s="592"/>
      <c r="D643" s="593"/>
      <c r="E643" s="1499"/>
      <c r="F643" s="594"/>
      <c r="J643" s="596"/>
      <c r="K643" s="596"/>
      <c r="L643" s="596"/>
      <c r="M643" s="596"/>
    </row>
    <row r="644" spans="1:13" s="595" customFormat="1">
      <c r="A644" s="97"/>
      <c r="B644" s="591"/>
      <c r="C644" s="592"/>
      <c r="D644" s="593"/>
      <c r="E644" s="1499"/>
      <c r="F644" s="594"/>
      <c r="J644" s="596"/>
      <c r="K644" s="596"/>
      <c r="L644" s="596"/>
      <c r="M644" s="596"/>
    </row>
    <row r="645" spans="1:13" s="595" customFormat="1">
      <c r="A645" s="97"/>
      <c r="B645" s="591"/>
      <c r="C645" s="592"/>
      <c r="D645" s="593"/>
      <c r="E645" s="1499"/>
      <c r="F645" s="594"/>
      <c r="J645" s="596"/>
      <c r="K645" s="596"/>
      <c r="L645" s="596"/>
      <c r="M645" s="596"/>
    </row>
    <row r="646" spans="1:13" s="595" customFormat="1">
      <c r="A646" s="97"/>
      <c r="B646" s="591"/>
      <c r="C646" s="592"/>
      <c r="D646" s="593"/>
      <c r="E646" s="1499"/>
      <c r="F646" s="594"/>
      <c r="J646" s="596"/>
      <c r="K646" s="596"/>
      <c r="L646" s="596"/>
      <c r="M646" s="596"/>
    </row>
    <row r="647" spans="1:13" s="595" customFormat="1">
      <c r="A647" s="97"/>
      <c r="B647" s="591"/>
      <c r="C647" s="592"/>
      <c r="D647" s="593"/>
      <c r="E647" s="1499"/>
      <c r="F647" s="594"/>
      <c r="J647" s="596"/>
      <c r="K647" s="596"/>
      <c r="L647" s="596"/>
      <c r="M647" s="596"/>
    </row>
    <row r="648" spans="1:13" s="595" customFormat="1">
      <c r="A648" s="97"/>
      <c r="B648" s="591"/>
      <c r="C648" s="592"/>
      <c r="D648" s="593"/>
      <c r="E648" s="1499"/>
      <c r="F648" s="594"/>
      <c r="J648" s="596"/>
      <c r="K648" s="596"/>
      <c r="L648" s="596"/>
      <c r="M648" s="596"/>
    </row>
    <row r="649" spans="1:13" s="595" customFormat="1">
      <c r="A649" s="97"/>
      <c r="B649" s="591"/>
      <c r="C649" s="592"/>
      <c r="D649" s="593"/>
      <c r="E649" s="1499"/>
      <c r="F649" s="594"/>
      <c r="J649" s="596"/>
      <c r="K649" s="596"/>
      <c r="L649" s="596"/>
      <c r="M649" s="596"/>
    </row>
    <row r="650" spans="1:13" s="595" customFormat="1">
      <c r="A650" s="97"/>
      <c r="B650" s="591"/>
      <c r="C650" s="592"/>
      <c r="D650" s="593"/>
      <c r="E650" s="1499"/>
      <c r="F650" s="594"/>
      <c r="J650" s="596"/>
      <c r="K650" s="596"/>
      <c r="L650" s="596"/>
      <c r="M650" s="596"/>
    </row>
    <row r="651" spans="1:13" s="595" customFormat="1">
      <c r="A651" s="97"/>
      <c r="B651" s="591"/>
      <c r="C651" s="592"/>
      <c r="D651" s="593"/>
      <c r="E651" s="1499"/>
      <c r="F651" s="594"/>
      <c r="J651" s="596"/>
      <c r="K651" s="596"/>
      <c r="L651" s="596"/>
      <c r="M651" s="596"/>
    </row>
    <row r="652" spans="1:13" s="595" customFormat="1">
      <c r="A652" s="97"/>
      <c r="B652" s="591"/>
      <c r="C652" s="592"/>
      <c r="D652" s="593"/>
      <c r="E652" s="1499"/>
      <c r="F652" s="594"/>
      <c r="J652" s="596"/>
      <c r="K652" s="596"/>
      <c r="L652" s="596"/>
      <c r="M652" s="596"/>
    </row>
    <row r="653" spans="1:13" s="595" customFormat="1">
      <c r="A653" s="97"/>
      <c r="B653" s="591"/>
      <c r="C653" s="592"/>
      <c r="D653" s="593"/>
      <c r="E653" s="1499"/>
      <c r="F653" s="594"/>
      <c r="J653" s="596"/>
      <c r="K653" s="596"/>
      <c r="L653" s="596"/>
      <c r="M653" s="596"/>
    </row>
    <row r="654" spans="1:13" s="595" customFormat="1">
      <c r="A654" s="97"/>
      <c r="B654" s="591"/>
      <c r="C654" s="592"/>
      <c r="D654" s="593"/>
      <c r="E654" s="1499"/>
      <c r="F654" s="594"/>
      <c r="J654" s="596"/>
      <c r="K654" s="596"/>
      <c r="L654" s="596"/>
      <c r="M654" s="596"/>
    </row>
    <row r="655" spans="1:13" s="595" customFormat="1">
      <c r="A655" s="97"/>
      <c r="B655" s="591"/>
      <c r="C655" s="592"/>
      <c r="D655" s="593"/>
      <c r="E655" s="1499"/>
      <c r="F655" s="594"/>
      <c r="J655" s="596"/>
      <c r="K655" s="596"/>
      <c r="L655" s="596"/>
      <c r="M655" s="596"/>
    </row>
    <row r="656" spans="1:13" s="595" customFormat="1">
      <c r="A656" s="97"/>
      <c r="B656" s="591"/>
      <c r="C656" s="592"/>
      <c r="D656" s="593"/>
      <c r="E656" s="1499"/>
      <c r="F656" s="594"/>
      <c r="J656" s="596"/>
      <c r="K656" s="596"/>
      <c r="L656" s="596"/>
      <c r="M656" s="596"/>
    </row>
    <row r="657" spans="1:13" s="595" customFormat="1">
      <c r="A657" s="97"/>
      <c r="B657" s="591"/>
      <c r="C657" s="592"/>
      <c r="D657" s="593"/>
      <c r="E657" s="1499"/>
      <c r="F657" s="594"/>
      <c r="J657" s="596"/>
      <c r="K657" s="596"/>
      <c r="L657" s="596"/>
      <c r="M657" s="596"/>
    </row>
    <row r="658" spans="1:13" s="595" customFormat="1">
      <c r="A658" s="97"/>
      <c r="B658" s="591"/>
      <c r="C658" s="592"/>
      <c r="D658" s="593"/>
      <c r="E658" s="1499"/>
      <c r="F658" s="594"/>
      <c r="J658" s="596"/>
      <c r="K658" s="596"/>
      <c r="L658" s="596"/>
      <c r="M658" s="596"/>
    </row>
    <row r="659" spans="1:13" s="595" customFormat="1">
      <c r="A659" s="97"/>
      <c r="B659" s="591"/>
      <c r="C659" s="592"/>
      <c r="D659" s="593"/>
      <c r="E659" s="1499"/>
      <c r="F659" s="594"/>
      <c r="J659" s="596"/>
      <c r="K659" s="596"/>
      <c r="L659" s="596"/>
      <c r="M659" s="596"/>
    </row>
    <row r="660" spans="1:13" s="595" customFormat="1">
      <c r="A660" s="97"/>
      <c r="B660" s="591"/>
      <c r="C660" s="592"/>
      <c r="D660" s="593"/>
      <c r="E660" s="1499"/>
      <c r="F660" s="594"/>
      <c r="J660" s="596"/>
      <c r="K660" s="596"/>
      <c r="L660" s="596"/>
      <c r="M660" s="596"/>
    </row>
    <row r="661" spans="1:13" s="595" customFormat="1">
      <c r="A661" s="97"/>
      <c r="B661" s="591"/>
      <c r="C661" s="592"/>
      <c r="D661" s="593"/>
      <c r="E661" s="1499"/>
      <c r="F661" s="594"/>
      <c r="J661" s="596"/>
      <c r="K661" s="596"/>
      <c r="L661" s="596"/>
      <c r="M661" s="596"/>
    </row>
    <row r="662" spans="1:13" s="595" customFormat="1">
      <c r="A662" s="97"/>
      <c r="B662" s="591"/>
      <c r="C662" s="592"/>
      <c r="D662" s="593"/>
      <c r="E662" s="1499"/>
      <c r="F662" s="594"/>
      <c r="J662" s="596"/>
      <c r="K662" s="596"/>
      <c r="L662" s="596"/>
      <c r="M662" s="596"/>
    </row>
    <row r="663" spans="1:13" s="595" customFormat="1">
      <c r="A663" s="97"/>
      <c r="B663" s="591"/>
      <c r="C663" s="592"/>
      <c r="D663" s="593"/>
      <c r="E663" s="1499"/>
      <c r="F663" s="594"/>
      <c r="J663" s="596"/>
      <c r="K663" s="596"/>
      <c r="L663" s="596"/>
      <c r="M663" s="596"/>
    </row>
    <row r="664" spans="1:13" s="595" customFormat="1">
      <c r="A664" s="97"/>
      <c r="B664" s="591"/>
      <c r="C664" s="592"/>
      <c r="D664" s="593"/>
      <c r="E664" s="1499"/>
      <c r="F664" s="594"/>
      <c r="J664" s="596"/>
      <c r="K664" s="596"/>
      <c r="L664" s="596"/>
      <c r="M664" s="596"/>
    </row>
    <row r="665" spans="1:13" s="595" customFormat="1">
      <c r="A665" s="97"/>
      <c r="B665" s="591"/>
      <c r="C665" s="592"/>
      <c r="D665" s="593"/>
      <c r="E665" s="1499"/>
      <c r="F665" s="594"/>
      <c r="J665" s="596"/>
      <c r="K665" s="596"/>
      <c r="L665" s="596"/>
      <c r="M665" s="596"/>
    </row>
    <row r="666" spans="1:13" s="595" customFormat="1">
      <c r="A666" s="97"/>
      <c r="B666" s="591"/>
      <c r="C666" s="592"/>
      <c r="D666" s="593"/>
      <c r="E666" s="1499"/>
      <c r="F666" s="594"/>
      <c r="J666" s="596"/>
      <c r="K666" s="596"/>
      <c r="L666" s="596"/>
      <c r="M666" s="596"/>
    </row>
    <row r="667" spans="1:13" s="595" customFormat="1">
      <c r="A667" s="97"/>
      <c r="B667" s="591"/>
      <c r="C667" s="592"/>
      <c r="D667" s="593"/>
      <c r="E667" s="1499"/>
      <c r="F667" s="594"/>
      <c r="J667" s="596"/>
      <c r="K667" s="596"/>
      <c r="L667" s="596"/>
      <c r="M667" s="596"/>
    </row>
    <row r="668" spans="1:13" s="595" customFormat="1">
      <c r="A668" s="97"/>
      <c r="B668" s="591"/>
      <c r="C668" s="592"/>
      <c r="D668" s="593"/>
      <c r="E668" s="1499"/>
      <c r="F668" s="594"/>
      <c r="J668" s="596"/>
      <c r="K668" s="596"/>
      <c r="L668" s="596"/>
      <c r="M668" s="596"/>
    </row>
    <row r="669" spans="1:13" s="595" customFormat="1">
      <c r="A669" s="97"/>
      <c r="B669" s="591"/>
      <c r="C669" s="592"/>
      <c r="D669" s="593"/>
      <c r="E669" s="1499"/>
      <c r="F669" s="594"/>
      <c r="J669" s="596"/>
      <c r="K669" s="596"/>
      <c r="L669" s="596"/>
      <c r="M669" s="596"/>
    </row>
    <row r="670" spans="1:13" s="595" customFormat="1">
      <c r="A670" s="97"/>
      <c r="B670" s="591"/>
      <c r="C670" s="592"/>
      <c r="D670" s="593"/>
      <c r="E670" s="1499"/>
      <c r="F670" s="594"/>
      <c r="J670" s="596"/>
      <c r="K670" s="596"/>
      <c r="L670" s="596"/>
      <c r="M670" s="596"/>
    </row>
    <row r="671" spans="1:13" s="595" customFormat="1">
      <c r="A671" s="97"/>
      <c r="B671" s="591"/>
      <c r="C671" s="592"/>
      <c r="D671" s="593"/>
      <c r="E671" s="1499"/>
      <c r="F671" s="594"/>
      <c r="J671" s="596"/>
      <c r="K671" s="596"/>
      <c r="L671" s="596"/>
      <c r="M671" s="596"/>
    </row>
    <row r="672" spans="1:13" s="595" customFormat="1">
      <c r="A672" s="97"/>
      <c r="B672" s="591"/>
      <c r="C672" s="592"/>
      <c r="D672" s="593"/>
      <c r="E672" s="1499"/>
      <c r="F672" s="594"/>
      <c r="J672" s="596"/>
      <c r="K672" s="596"/>
      <c r="L672" s="596"/>
      <c r="M672" s="596"/>
    </row>
    <row r="673" spans="1:13" s="595" customFormat="1">
      <c r="A673" s="97"/>
      <c r="B673" s="591"/>
      <c r="C673" s="592"/>
      <c r="D673" s="593"/>
      <c r="E673" s="1499"/>
      <c r="F673" s="594"/>
      <c r="J673" s="596"/>
      <c r="K673" s="596"/>
      <c r="L673" s="596"/>
      <c r="M673" s="596"/>
    </row>
    <row r="674" spans="1:13" s="595" customFormat="1">
      <c r="A674" s="97"/>
      <c r="B674" s="591"/>
      <c r="C674" s="592"/>
      <c r="D674" s="593"/>
      <c r="E674" s="1499"/>
      <c r="F674" s="594"/>
      <c r="J674" s="596"/>
      <c r="K674" s="596"/>
      <c r="L674" s="596"/>
      <c r="M674" s="596"/>
    </row>
    <row r="675" spans="1:13" s="595" customFormat="1">
      <c r="A675" s="97"/>
      <c r="B675" s="591"/>
      <c r="C675" s="592"/>
      <c r="D675" s="593"/>
      <c r="E675" s="1499"/>
      <c r="F675" s="594"/>
      <c r="J675" s="596"/>
      <c r="K675" s="596"/>
      <c r="L675" s="596"/>
      <c r="M675" s="596"/>
    </row>
    <row r="676" spans="1:13" s="595" customFormat="1">
      <c r="A676" s="97"/>
      <c r="B676" s="591"/>
      <c r="C676" s="592"/>
      <c r="D676" s="593"/>
      <c r="E676" s="1499"/>
      <c r="F676" s="594"/>
      <c r="J676" s="596"/>
      <c r="K676" s="596"/>
      <c r="L676" s="596"/>
      <c r="M676" s="596"/>
    </row>
    <row r="677" spans="1:13" s="595" customFormat="1">
      <c r="A677" s="97"/>
      <c r="B677" s="591"/>
      <c r="C677" s="592"/>
      <c r="D677" s="593"/>
      <c r="E677" s="1499"/>
      <c r="F677" s="594"/>
      <c r="J677" s="596"/>
      <c r="K677" s="596"/>
      <c r="L677" s="596"/>
      <c r="M677" s="596"/>
    </row>
    <row r="678" spans="1:13" s="595" customFormat="1">
      <c r="A678" s="97"/>
      <c r="B678" s="591"/>
      <c r="C678" s="592"/>
      <c r="D678" s="593"/>
      <c r="E678" s="1499"/>
      <c r="F678" s="594"/>
      <c r="J678" s="596"/>
      <c r="K678" s="596"/>
      <c r="L678" s="596"/>
      <c r="M678" s="596"/>
    </row>
    <row r="679" spans="1:13" s="595" customFormat="1">
      <c r="A679" s="97"/>
      <c r="B679" s="591"/>
      <c r="C679" s="592"/>
      <c r="D679" s="593"/>
      <c r="E679" s="1499"/>
      <c r="F679" s="594"/>
      <c r="J679" s="596"/>
      <c r="K679" s="596"/>
      <c r="L679" s="596"/>
      <c r="M679" s="596"/>
    </row>
    <row r="680" spans="1:13" s="595" customFormat="1">
      <c r="A680" s="97"/>
      <c r="B680" s="591"/>
      <c r="C680" s="592"/>
      <c r="D680" s="593"/>
      <c r="E680" s="1499"/>
      <c r="F680" s="594"/>
      <c r="J680" s="596"/>
      <c r="K680" s="596"/>
      <c r="L680" s="596"/>
      <c r="M680" s="596"/>
    </row>
    <row r="681" spans="1:13" s="595" customFormat="1">
      <c r="A681" s="97"/>
      <c r="B681" s="591"/>
      <c r="C681" s="592"/>
      <c r="D681" s="593"/>
      <c r="E681" s="1499"/>
      <c r="F681" s="594"/>
      <c r="J681" s="596"/>
      <c r="K681" s="596"/>
      <c r="L681" s="596"/>
      <c r="M681" s="596"/>
    </row>
    <row r="682" spans="1:13" s="595" customFormat="1">
      <c r="A682" s="97"/>
      <c r="B682" s="591"/>
      <c r="C682" s="592"/>
      <c r="D682" s="593"/>
      <c r="E682" s="1499"/>
      <c r="F682" s="594"/>
      <c r="J682" s="596"/>
      <c r="K682" s="596"/>
      <c r="L682" s="596"/>
      <c r="M682" s="596"/>
    </row>
    <row r="683" spans="1:13" s="595" customFormat="1">
      <c r="A683" s="97"/>
      <c r="B683" s="591"/>
      <c r="C683" s="592"/>
      <c r="D683" s="593"/>
      <c r="E683" s="1499"/>
      <c r="F683" s="594"/>
      <c r="J683" s="596"/>
      <c r="K683" s="596"/>
      <c r="L683" s="596"/>
      <c r="M683" s="596"/>
    </row>
    <row r="684" spans="1:13" s="595" customFormat="1">
      <c r="A684" s="97"/>
      <c r="B684" s="591"/>
      <c r="C684" s="592"/>
      <c r="D684" s="593"/>
      <c r="E684" s="1499"/>
      <c r="F684" s="594"/>
      <c r="J684" s="596"/>
      <c r="K684" s="596"/>
      <c r="L684" s="596"/>
      <c r="M684" s="596"/>
    </row>
    <row r="685" spans="1:13" s="595" customFormat="1">
      <c r="A685" s="97"/>
      <c r="B685" s="591"/>
      <c r="C685" s="592"/>
      <c r="D685" s="593"/>
      <c r="E685" s="1499"/>
      <c r="F685" s="594"/>
      <c r="J685" s="596"/>
      <c r="K685" s="596"/>
      <c r="L685" s="596"/>
      <c r="M685" s="596"/>
    </row>
    <row r="686" spans="1:13" s="595" customFormat="1">
      <c r="A686" s="97"/>
      <c r="B686" s="591"/>
      <c r="C686" s="592"/>
      <c r="D686" s="593"/>
      <c r="E686" s="1499"/>
      <c r="F686" s="594"/>
      <c r="J686" s="596"/>
      <c r="K686" s="596"/>
      <c r="L686" s="596"/>
      <c r="M686" s="596"/>
    </row>
    <row r="687" spans="1:13" s="595" customFormat="1">
      <c r="A687" s="97"/>
      <c r="B687" s="591"/>
      <c r="C687" s="592"/>
      <c r="D687" s="593"/>
      <c r="E687" s="1499"/>
      <c r="F687" s="594"/>
      <c r="J687" s="596"/>
      <c r="K687" s="596"/>
      <c r="L687" s="596"/>
      <c r="M687" s="596"/>
    </row>
    <row r="688" spans="1:13" s="595" customFormat="1">
      <c r="A688" s="97"/>
      <c r="B688" s="591"/>
      <c r="C688" s="592"/>
      <c r="D688" s="593"/>
      <c r="E688" s="1499"/>
      <c r="F688" s="594"/>
      <c r="J688" s="596"/>
      <c r="K688" s="596"/>
      <c r="L688" s="596"/>
      <c r="M688" s="596"/>
    </row>
    <row r="689" spans="1:13" s="595" customFormat="1">
      <c r="A689" s="97"/>
      <c r="B689" s="591"/>
      <c r="C689" s="592"/>
      <c r="D689" s="593"/>
      <c r="E689" s="1499"/>
      <c r="F689" s="594"/>
      <c r="J689" s="596"/>
      <c r="K689" s="596"/>
      <c r="L689" s="596"/>
      <c r="M689" s="596"/>
    </row>
    <row r="690" spans="1:13" s="595" customFormat="1">
      <c r="A690" s="97"/>
      <c r="B690" s="591"/>
      <c r="C690" s="592"/>
      <c r="D690" s="593"/>
      <c r="E690" s="1499"/>
      <c r="F690" s="594"/>
      <c r="J690" s="596"/>
      <c r="K690" s="596"/>
      <c r="L690" s="596"/>
      <c r="M690" s="596"/>
    </row>
    <row r="691" spans="1:13" s="595" customFormat="1">
      <c r="A691" s="97"/>
      <c r="B691" s="591"/>
      <c r="C691" s="592"/>
      <c r="D691" s="593"/>
      <c r="E691" s="1499"/>
      <c r="F691" s="594"/>
      <c r="J691" s="596"/>
      <c r="K691" s="596"/>
      <c r="L691" s="596"/>
      <c r="M691" s="596"/>
    </row>
    <row r="692" spans="1:13" s="595" customFormat="1">
      <c r="A692" s="97"/>
      <c r="B692" s="591"/>
      <c r="C692" s="592"/>
      <c r="D692" s="593"/>
      <c r="E692" s="1499"/>
      <c r="F692" s="594"/>
      <c r="J692" s="596"/>
      <c r="K692" s="596"/>
      <c r="L692" s="596"/>
      <c r="M692" s="596"/>
    </row>
    <row r="693" spans="1:13" s="595" customFormat="1">
      <c r="A693" s="97"/>
      <c r="B693" s="591"/>
      <c r="C693" s="592"/>
      <c r="D693" s="593"/>
      <c r="E693" s="1499"/>
      <c r="F693" s="594"/>
      <c r="J693" s="596"/>
      <c r="K693" s="596"/>
      <c r="L693" s="596"/>
      <c r="M693" s="596"/>
    </row>
    <row r="694" spans="1:13" s="595" customFormat="1">
      <c r="A694" s="97"/>
      <c r="B694" s="591"/>
      <c r="C694" s="592"/>
      <c r="D694" s="593"/>
      <c r="E694" s="1499"/>
      <c r="F694" s="594"/>
      <c r="J694" s="596"/>
      <c r="K694" s="596"/>
      <c r="L694" s="596"/>
      <c r="M694" s="596"/>
    </row>
    <row r="695" spans="1:13" s="595" customFormat="1">
      <c r="A695" s="97"/>
      <c r="B695" s="591"/>
      <c r="C695" s="592"/>
      <c r="D695" s="593"/>
      <c r="E695" s="1499"/>
      <c r="F695" s="594"/>
      <c r="J695" s="596"/>
      <c r="K695" s="596"/>
      <c r="L695" s="596"/>
      <c r="M695" s="596"/>
    </row>
    <row r="696" spans="1:13" s="595" customFormat="1">
      <c r="A696" s="97"/>
      <c r="B696" s="591"/>
      <c r="C696" s="592"/>
      <c r="D696" s="593"/>
      <c r="E696" s="1499"/>
      <c r="F696" s="594"/>
      <c r="J696" s="596"/>
      <c r="K696" s="596"/>
      <c r="L696" s="596"/>
      <c r="M696" s="596"/>
    </row>
    <row r="697" spans="1:13" s="595" customFormat="1">
      <c r="A697" s="97"/>
      <c r="B697" s="591"/>
      <c r="C697" s="592"/>
      <c r="D697" s="593"/>
      <c r="E697" s="1499"/>
      <c r="F697" s="594"/>
      <c r="J697" s="596"/>
      <c r="K697" s="596"/>
      <c r="L697" s="596"/>
      <c r="M697" s="596"/>
    </row>
    <row r="698" spans="1:13" s="595" customFormat="1">
      <c r="A698" s="97"/>
      <c r="B698" s="591"/>
      <c r="C698" s="592"/>
      <c r="D698" s="593"/>
      <c r="E698" s="1499"/>
      <c r="F698" s="594"/>
      <c r="J698" s="596"/>
      <c r="K698" s="596"/>
      <c r="L698" s="596"/>
      <c r="M698" s="596"/>
    </row>
    <row r="699" spans="1:13" s="595" customFormat="1">
      <c r="A699" s="97"/>
      <c r="B699" s="591"/>
      <c r="C699" s="592"/>
      <c r="D699" s="593"/>
      <c r="E699" s="1499"/>
      <c r="F699" s="594"/>
      <c r="J699" s="596"/>
      <c r="K699" s="596"/>
      <c r="L699" s="596"/>
      <c r="M699" s="596"/>
    </row>
    <row r="700" spans="1:13" s="595" customFormat="1">
      <c r="A700" s="97"/>
      <c r="B700" s="591"/>
      <c r="C700" s="592"/>
      <c r="D700" s="593"/>
      <c r="E700" s="1499"/>
      <c r="F700" s="594"/>
      <c r="J700" s="596"/>
      <c r="K700" s="596"/>
      <c r="L700" s="596"/>
      <c r="M700" s="596"/>
    </row>
    <row r="701" spans="1:13" s="595" customFormat="1">
      <c r="A701" s="97"/>
      <c r="B701" s="591"/>
      <c r="C701" s="592"/>
      <c r="D701" s="593"/>
      <c r="E701" s="1499"/>
      <c r="F701" s="594"/>
      <c r="J701" s="596"/>
      <c r="K701" s="596"/>
      <c r="L701" s="596"/>
      <c r="M701" s="596"/>
    </row>
    <row r="702" spans="1:13" s="595" customFormat="1">
      <c r="A702" s="97"/>
      <c r="B702" s="591"/>
      <c r="C702" s="592"/>
      <c r="D702" s="593"/>
      <c r="E702" s="1499"/>
      <c r="F702" s="594"/>
      <c r="J702" s="596"/>
      <c r="K702" s="596"/>
      <c r="L702" s="596"/>
      <c r="M702" s="596"/>
    </row>
    <row r="703" spans="1:13" s="595" customFormat="1">
      <c r="A703" s="97"/>
      <c r="B703" s="591"/>
      <c r="C703" s="592"/>
      <c r="D703" s="593"/>
      <c r="E703" s="1499"/>
      <c r="F703" s="594"/>
      <c r="J703" s="596"/>
      <c r="K703" s="596"/>
      <c r="L703" s="596"/>
      <c r="M703" s="596"/>
    </row>
    <row r="704" spans="1:13" s="595" customFormat="1">
      <c r="A704" s="97"/>
      <c r="B704" s="591"/>
      <c r="C704" s="592"/>
      <c r="D704" s="593"/>
      <c r="E704" s="1499"/>
      <c r="F704" s="594"/>
      <c r="J704" s="596"/>
      <c r="K704" s="596"/>
      <c r="L704" s="596"/>
      <c r="M704" s="596"/>
    </row>
    <row r="705" spans="1:13" s="595" customFormat="1">
      <c r="A705" s="97"/>
      <c r="B705" s="591"/>
      <c r="C705" s="592"/>
      <c r="D705" s="593"/>
      <c r="E705" s="1499"/>
      <c r="F705" s="594"/>
      <c r="J705" s="596"/>
      <c r="K705" s="596"/>
      <c r="L705" s="596"/>
      <c r="M705" s="596"/>
    </row>
    <row r="706" spans="1:13" s="595" customFormat="1">
      <c r="A706" s="97"/>
      <c r="B706" s="591"/>
      <c r="C706" s="592"/>
      <c r="D706" s="593"/>
      <c r="E706" s="1499"/>
      <c r="F706" s="594"/>
      <c r="J706" s="596"/>
      <c r="K706" s="596"/>
      <c r="L706" s="596"/>
      <c r="M706" s="596"/>
    </row>
    <row r="707" spans="1:13" s="595" customFormat="1">
      <c r="A707" s="97"/>
      <c r="B707" s="591"/>
      <c r="C707" s="592"/>
      <c r="D707" s="593"/>
      <c r="E707" s="1499"/>
      <c r="F707" s="594"/>
      <c r="J707" s="596"/>
      <c r="K707" s="596"/>
      <c r="L707" s="596"/>
      <c r="M707" s="596"/>
    </row>
    <row r="708" spans="1:13" s="595" customFormat="1">
      <c r="A708" s="97"/>
      <c r="B708" s="591"/>
      <c r="C708" s="592"/>
      <c r="D708" s="593"/>
      <c r="E708" s="1499"/>
      <c r="F708" s="594"/>
      <c r="J708" s="596"/>
      <c r="K708" s="596"/>
      <c r="L708" s="596"/>
      <c r="M708" s="596"/>
    </row>
    <row r="709" spans="1:13" s="595" customFormat="1">
      <c r="A709" s="97"/>
      <c r="B709" s="591"/>
      <c r="C709" s="592"/>
      <c r="D709" s="593"/>
      <c r="E709" s="1499"/>
      <c r="F709" s="594"/>
      <c r="J709" s="596"/>
      <c r="K709" s="596"/>
      <c r="L709" s="596"/>
      <c r="M709" s="596"/>
    </row>
    <row r="710" spans="1:13" s="595" customFormat="1">
      <c r="A710" s="97"/>
      <c r="B710" s="591"/>
      <c r="C710" s="592"/>
      <c r="D710" s="593"/>
      <c r="E710" s="1499"/>
      <c r="F710" s="594"/>
      <c r="J710" s="596"/>
      <c r="K710" s="596"/>
      <c r="L710" s="596"/>
      <c r="M710" s="596"/>
    </row>
    <row r="711" spans="1:13" s="595" customFormat="1">
      <c r="A711" s="97"/>
      <c r="B711" s="591"/>
      <c r="C711" s="592"/>
      <c r="D711" s="593"/>
      <c r="E711" s="1499"/>
      <c r="F711" s="594"/>
      <c r="J711" s="596"/>
      <c r="K711" s="596"/>
      <c r="L711" s="596"/>
      <c r="M711" s="596"/>
    </row>
    <row r="712" spans="1:13" s="595" customFormat="1">
      <c r="A712" s="97"/>
      <c r="B712" s="591"/>
      <c r="C712" s="592"/>
      <c r="D712" s="593"/>
      <c r="E712" s="1499"/>
      <c r="F712" s="594"/>
      <c r="J712" s="596"/>
      <c r="K712" s="596"/>
      <c r="L712" s="596"/>
      <c r="M712" s="596"/>
    </row>
    <row r="713" spans="1:13" s="595" customFormat="1">
      <c r="A713" s="97"/>
      <c r="B713" s="591"/>
      <c r="C713" s="592"/>
      <c r="D713" s="593"/>
      <c r="E713" s="1499"/>
      <c r="F713" s="594"/>
      <c r="J713" s="596"/>
      <c r="K713" s="596"/>
      <c r="L713" s="596"/>
      <c r="M713" s="596"/>
    </row>
    <row r="714" spans="1:13" s="595" customFormat="1">
      <c r="A714" s="97"/>
      <c r="B714" s="591"/>
      <c r="C714" s="592"/>
      <c r="D714" s="593"/>
      <c r="E714" s="1499"/>
      <c r="F714" s="594"/>
      <c r="J714" s="596"/>
      <c r="K714" s="596"/>
      <c r="L714" s="596"/>
      <c r="M714" s="596"/>
    </row>
    <row r="715" spans="1:13" s="595" customFormat="1">
      <c r="A715" s="97"/>
      <c r="B715" s="591"/>
      <c r="C715" s="592"/>
      <c r="D715" s="593"/>
      <c r="E715" s="1499"/>
      <c r="F715" s="594"/>
      <c r="J715" s="596"/>
      <c r="K715" s="596"/>
      <c r="L715" s="596"/>
      <c r="M715" s="596"/>
    </row>
    <row r="716" spans="1:13" s="595" customFormat="1">
      <c r="A716" s="97"/>
      <c r="B716" s="591"/>
      <c r="C716" s="592"/>
      <c r="D716" s="593"/>
      <c r="E716" s="1499"/>
      <c r="F716" s="594"/>
      <c r="J716" s="596"/>
      <c r="K716" s="596"/>
      <c r="L716" s="596"/>
      <c r="M716" s="596"/>
    </row>
    <row r="717" spans="1:13" s="595" customFormat="1">
      <c r="A717" s="97"/>
      <c r="B717" s="591"/>
      <c r="C717" s="592"/>
      <c r="D717" s="593"/>
      <c r="E717" s="1499"/>
      <c r="F717" s="594"/>
      <c r="J717" s="596"/>
      <c r="K717" s="596"/>
      <c r="L717" s="596"/>
      <c r="M717" s="596"/>
    </row>
    <row r="718" spans="1:13" s="595" customFormat="1">
      <c r="A718" s="97"/>
      <c r="B718" s="591"/>
      <c r="C718" s="592"/>
      <c r="D718" s="593"/>
      <c r="E718" s="1499"/>
      <c r="F718" s="594"/>
      <c r="J718" s="596"/>
      <c r="K718" s="596"/>
      <c r="L718" s="596"/>
      <c r="M718" s="596"/>
    </row>
    <row r="719" spans="1:13" s="595" customFormat="1">
      <c r="A719" s="97"/>
      <c r="B719" s="591"/>
      <c r="C719" s="592"/>
      <c r="D719" s="593"/>
      <c r="E719" s="1499"/>
      <c r="F719" s="594"/>
      <c r="J719" s="596"/>
      <c r="K719" s="596"/>
      <c r="L719" s="596"/>
      <c r="M719" s="596"/>
    </row>
    <row r="720" spans="1:13" s="595" customFormat="1">
      <c r="A720" s="97"/>
      <c r="B720" s="591"/>
      <c r="C720" s="592"/>
      <c r="D720" s="593"/>
      <c r="E720" s="1499"/>
      <c r="F720" s="594"/>
      <c r="J720" s="596"/>
      <c r="K720" s="596"/>
      <c r="L720" s="596"/>
      <c r="M720" s="596"/>
    </row>
    <row r="721" spans="1:13" s="595" customFormat="1">
      <c r="A721" s="97"/>
      <c r="B721" s="591"/>
      <c r="C721" s="592"/>
      <c r="D721" s="593"/>
      <c r="E721" s="1499"/>
      <c r="F721" s="594"/>
      <c r="J721" s="596"/>
      <c r="K721" s="596"/>
      <c r="L721" s="596"/>
      <c r="M721" s="596"/>
    </row>
    <row r="722" spans="1:13" s="595" customFormat="1">
      <c r="A722" s="97"/>
      <c r="B722" s="591"/>
      <c r="C722" s="592"/>
      <c r="D722" s="593"/>
      <c r="E722" s="1499"/>
      <c r="F722" s="594"/>
      <c r="J722" s="596"/>
      <c r="K722" s="596"/>
      <c r="L722" s="596"/>
      <c r="M722" s="596"/>
    </row>
    <row r="723" spans="1:13" s="595" customFormat="1">
      <c r="A723" s="97"/>
      <c r="B723" s="591"/>
      <c r="C723" s="592"/>
      <c r="D723" s="593"/>
      <c r="E723" s="1499"/>
      <c r="F723" s="594"/>
      <c r="J723" s="596"/>
      <c r="K723" s="596"/>
      <c r="L723" s="596"/>
      <c r="M723" s="596"/>
    </row>
    <row r="724" spans="1:13" s="595" customFormat="1">
      <c r="A724" s="97"/>
      <c r="B724" s="591"/>
      <c r="C724" s="592"/>
      <c r="D724" s="593"/>
      <c r="E724" s="1499"/>
      <c r="F724" s="594"/>
      <c r="J724" s="596"/>
      <c r="K724" s="596"/>
      <c r="L724" s="596"/>
      <c r="M724" s="596"/>
    </row>
    <row r="725" spans="1:13" s="595" customFormat="1">
      <c r="A725" s="97"/>
      <c r="B725" s="591"/>
      <c r="C725" s="592"/>
      <c r="D725" s="593"/>
      <c r="E725" s="1499"/>
      <c r="F725" s="594"/>
      <c r="J725" s="596"/>
      <c r="K725" s="596"/>
      <c r="L725" s="596"/>
      <c r="M725" s="596"/>
    </row>
    <row r="726" spans="1:13" s="595" customFormat="1">
      <c r="A726" s="97"/>
      <c r="B726" s="591"/>
      <c r="C726" s="592"/>
      <c r="D726" s="593"/>
      <c r="E726" s="1499"/>
      <c r="F726" s="594"/>
      <c r="J726" s="596"/>
      <c r="K726" s="596"/>
      <c r="L726" s="596"/>
      <c r="M726" s="596"/>
    </row>
    <row r="727" spans="1:13" s="595" customFormat="1">
      <c r="A727" s="97"/>
      <c r="B727" s="591"/>
      <c r="C727" s="592"/>
      <c r="D727" s="593"/>
      <c r="E727" s="1499"/>
      <c r="F727" s="594"/>
      <c r="J727" s="596"/>
      <c r="K727" s="596"/>
      <c r="L727" s="596"/>
      <c r="M727" s="596"/>
    </row>
    <row r="728" spans="1:13" s="595" customFormat="1">
      <c r="A728" s="97"/>
      <c r="B728" s="591"/>
      <c r="C728" s="592"/>
      <c r="D728" s="593"/>
      <c r="E728" s="1499"/>
      <c r="F728" s="594"/>
      <c r="J728" s="596"/>
      <c r="K728" s="596"/>
      <c r="L728" s="596"/>
      <c r="M728" s="596"/>
    </row>
    <row r="729" spans="1:13" s="595" customFormat="1">
      <c r="A729" s="97"/>
      <c r="B729" s="591"/>
      <c r="C729" s="592"/>
      <c r="D729" s="593"/>
      <c r="E729" s="1499"/>
      <c r="F729" s="594"/>
      <c r="J729" s="596"/>
      <c r="K729" s="596"/>
      <c r="L729" s="596"/>
      <c r="M729" s="596"/>
    </row>
    <row r="730" spans="1:13" s="595" customFormat="1">
      <c r="A730" s="97"/>
      <c r="B730" s="591"/>
      <c r="C730" s="592"/>
      <c r="D730" s="593"/>
      <c r="E730" s="1499"/>
      <c r="F730" s="594"/>
      <c r="J730" s="596"/>
      <c r="K730" s="596"/>
      <c r="L730" s="596"/>
      <c r="M730" s="596"/>
    </row>
    <row r="731" spans="1:13" s="595" customFormat="1">
      <c r="A731" s="97"/>
      <c r="B731" s="591"/>
      <c r="C731" s="592"/>
      <c r="D731" s="593"/>
      <c r="E731" s="1499"/>
      <c r="F731" s="594"/>
      <c r="J731" s="596"/>
      <c r="K731" s="596"/>
      <c r="L731" s="596"/>
      <c r="M731" s="596"/>
    </row>
    <row r="732" spans="1:13" s="595" customFormat="1">
      <c r="A732" s="97"/>
      <c r="B732" s="591"/>
      <c r="C732" s="592"/>
      <c r="D732" s="593"/>
      <c r="E732" s="1499"/>
      <c r="F732" s="594"/>
      <c r="J732" s="596"/>
      <c r="K732" s="596"/>
      <c r="L732" s="596"/>
      <c r="M732" s="596"/>
    </row>
    <row r="733" spans="1:13" s="595" customFormat="1">
      <c r="A733" s="97"/>
      <c r="B733" s="591"/>
      <c r="C733" s="592"/>
      <c r="D733" s="593"/>
      <c r="E733" s="1499"/>
      <c r="F733" s="594"/>
      <c r="J733" s="596"/>
      <c r="K733" s="596"/>
      <c r="L733" s="596"/>
      <c r="M733" s="596"/>
    </row>
    <row r="734" spans="1:13" s="595" customFormat="1">
      <c r="A734" s="97"/>
      <c r="B734" s="591"/>
      <c r="C734" s="592"/>
      <c r="D734" s="593"/>
      <c r="E734" s="1499"/>
      <c r="F734" s="594"/>
      <c r="J734" s="596"/>
      <c r="K734" s="596"/>
      <c r="L734" s="596"/>
      <c r="M734" s="596"/>
    </row>
    <row r="735" spans="1:13" s="595" customFormat="1">
      <c r="A735" s="97"/>
      <c r="B735" s="591"/>
      <c r="C735" s="592"/>
      <c r="D735" s="593"/>
      <c r="E735" s="1499"/>
      <c r="F735" s="594"/>
      <c r="J735" s="596"/>
      <c r="K735" s="596"/>
      <c r="L735" s="596"/>
      <c r="M735" s="596"/>
    </row>
    <row r="736" spans="1:13" s="595" customFormat="1">
      <c r="A736" s="97"/>
      <c r="B736" s="591"/>
      <c r="C736" s="592"/>
      <c r="D736" s="593"/>
      <c r="E736" s="1499"/>
      <c r="F736" s="594"/>
      <c r="J736" s="596"/>
      <c r="K736" s="596"/>
      <c r="L736" s="596"/>
      <c r="M736" s="596"/>
    </row>
    <row r="737" spans="1:13" s="595" customFormat="1">
      <c r="A737" s="97"/>
      <c r="B737" s="591"/>
      <c r="C737" s="592"/>
      <c r="D737" s="593"/>
      <c r="E737" s="1499"/>
      <c r="F737" s="594"/>
      <c r="J737" s="596"/>
      <c r="K737" s="596"/>
      <c r="L737" s="596"/>
      <c r="M737" s="596"/>
    </row>
    <row r="738" spans="1:13" s="595" customFormat="1">
      <c r="A738" s="97"/>
      <c r="B738" s="591"/>
      <c r="C738" s="592"/>
      <c r="D738" s="593"/>
      <c r="E738" s="1499"/>
      <c r="F738" s="594"/>
      <c r="J738" s="596"/>
      <c r="K738" s="596"/>
      <c r="L738" s="596"/>
      <c r="M738" s="596"/>
    </row>
    <row r="739" spans="1:13" s="595" customFormat="1">
      <c r="A739" s="97"/>
      <c r="B739" s="591"/>
      <c r="C739" s="592"/>
      <c r="D739" s="593"/>
      <c r="E739" s="1499"/>
      <c r="F739" s="594"/>
      <c r="J739" s="596"/>
      <c r="K739" s="596"/>
      <c r="L739" s="596"/>
      <c r="M739" s="596"/>
    </row>
    <row r="740" spans="1:13" s="595" customFormat="1">
      <c r="A740" s="97"/>
      <c r="B740" s="591"/>
      <c r="C740" s="592"/>
      <c r="D740" s="593"/>
      <c r="E740" s="1499"/>
      <c r="F740" s="594"/>
      <c r="J740" s="596"/>
      <c r="K740" s="596"/>
      <c r="L740" s="596"/>
      <c r="M740" s="596"/>
    </row>
    <row r="741" spans="1:13" s="595" customFormat="1">
      <c r="A741" s="97"/>
      <c r="B741" s="591"/>
      <c r="C741" s="592"/>
      <c r="D741" s="593"/>
      <c r="E741" s="1499"/>
      <c r="F741" s="594"/>
      <c r="J741" s="596"/>
      <c r="K741" s="596"/>
      <c r="L741" s="596"/>
      <c r="M741" s="596"/>
    </row>
    <row r="742" spans="1:13" s="595" customFormat="1">
      <c r="A742" s="97"/>
      <c r="B742" s="591"/>
      <c r="C742" s="592"/>
      <c r="D742" s="593"/>
      <c r="E742" s="1499"/>
      <c r="F742" s="594"/>
      <c r="J742" s="596"/>
      <c r="K742" s="596"/>
      <c r="L742" s="596"/>
      <c r="M742" s="596"/>
    </row>
    <row r="743" spans="1:13" s="595" customFormat="1">
      <c r="A743" s="97"/>
      <c r="B743" s="591"/>
      <c r="C743" s="592"/>
      <c r="D743" s="593"/>
      <c r="E743" s="1499"/>
      <c r="F743" s="594"/>
      <c r="J743" s="596"/>
      <c r="K743" s="596"/>
      <c r="L743" s="596"/>
      <c r="M743" s="596"/>
    </row>
    <row r="744" spans="1:13" s="595" customFormat="1">
      <c r="A744" s="97"/>
      <c r="B744" s="591"/>
      <c r="C744" s="592"/>
      <c r="D744" s="593"/>
      <c r="E744" s="1499"/>
      <c r="F744" s="594"/>
      <c r="J744" s="596"/>
      <c r="K744" s="596"/>
      <c r="L744" s="596"/>
      <c r="M744" s="596"/>
    </row>
    <row r="745" spans="1:13" s="595" customFormat="1">
      <c r="A745" s="97"/>
      <c r="B745" s="591"/>
      <c r="C745" s="592"/>
      <c r="D745" s="593"/>
      <c r="E745" s="1499"/>
      <c r="F745" s="594"/>
      <c r="J745" s="596"/>
      <c r="K745" s="596"/>
      <c r="L745" s="596"/>
      <c r="M745" s="596"/>
    </row>
    <row r="746" spans="1:13" s="595" customFormat="1">
      <c r="A746" s="97"/>
      <c r="B746" s="591"/>
      <c r="C746" s="592"/>
      <c r="D746" s="593"/>
      <c r="E746" s="1499"/>
      <c r="F746" s="594"/>
      <c r="J746" s="596"/>
      <c r="K746" s="596"/>
      <c r="L746" s="596"/>
      <c r="M746" s="596"/>
    </row>
    <row r="747" spans="1:13" s="595" customFormat="1">
      <c r="A747" s="97"/>
      <c r="B747" s="591"/>
      <c r="C747" s="592"/>
      <c r="D747" s="593"/>
      <c r="E747" s="1499"/>
      <c r="F747" s="594"/>
      <c r="J747" s="596"/>
      <c r="K747" s="596"/>
      <c r="L747" s="596"/>
      <c r="M747" s="596"/>
    </row>
    <row r="748" spans="1:13" s="595" customFormat="1">
      <c r="A748" s="97"/>
      <c r="B748" s="591"/>
      <c r="C748" s="592"/>
      <c r="D748" s="593"/>
      <c r="E748" s="1499"/>
      <c r="F748" s="594"/>
      <c r="J748" s="596"/>
      <c r="K748" s="596"/>
      <c r="L748" s="596"/>
      <c r="M748" s="596"/>
    </row>
    <row r="749" spans="1:13" s="595" customFormat="1">
      <c r="A749" s="97"/>
      <c r="B749" s="591"/>
      <c r="C749" s="592"/>
      <c r="D749" s="593"/>
      <c r="E749" s="1499"/>
      <c r="F749" s="594"/>
      <c r="J749" s="596"/>
      <c r="K749" s="596"/>
      <c r="L749" s="596"/>
      <c r="M749" s="596"/>
    </row>
    <row r="750" spans="1:13" s="595" customFormat="1">
      <c r="A750" s="97"/>
      <c r="B750" s="591"/>
      <c r="C750" s="592"/>
      <c r="D750" s="593"/>
      <c r="E750" s="1499"/>
      <c r="F750" s="594"/>
      <c r="J750" s="596"/>
      <c r="K750" s="596"/>
      <c r="L750" s="596"/>
      <c r="M750" s="596"/>
    </row>
    <row r="751" spans="1:13" s="595" customFormat="1">
      <c r="A751" s="97"/>
      <c r="B751" s="591"/>
      <c r="C751" s="592"/>
      <c r="D751" s="593"/>
      <c r="E751" s="1499"/>
      <c r="F751" s="594"/>
      <c r="J751" s="596"/>
      <c r="K751" s="596"/>
      <c r="L751" s="596"/>
      <c r="M751" s="596"/>
    </row>
    <row r="752" spans="1:13" s="595" customFormat="1">
      <c r="A752" s="97"/>
      <c r="B752" s="591"/>
      <c r="C752" s="592"/>
      <c r="D752" s="593"/>
      <c r="E752" s="1499"/>
      <c r="F752" s="594"/>
      <c r="J752" s="596"/>
      <c r="K752" s="596"/>
      <c r="L752" s="596"/>
      <c r="M752" s="596"/>
    </row>
    <row r="753" spans="1:13" s="595" customFormat="1">
      <c r="A753" s="97"/>
      <c r="B753" s="591"/>
      <c r="C753" s="592"/>
      <c r="D753" s="593"/>
      <c r="E753" s="1499"/>
      <c r="F753" s="594"/>
      <c r="J753" s="596"/>
      <c r="K753" s="596"/>
      <c r="L753" s="596"/>
      <c r="M753" s="596"/>
    </row>
    <row r="754" spans="1:13" s="595" customFormat="1">
      <c r="A754" s="97"/>
      <c r="B754" s="591"/>
      <c r="C754" s="592"/>
      <c r="D754" s="593"/>
      <c r="E754" s="1499"/>
      <c r="F754" s="594"/>
      <c r="J754" s="596"/>
      <c r="K754" s="596"/>
      <c r="L754" s="596"/>
      <c r="M754" s="596"/>
    </row>
    <row r="755" spans="1:13" s="595" customFormat="1">
      <c r="A755" s="97"/>
      <c r="B755" s="591"/>
      <c r="C755" s="592"/>
      <c r="D755" s="593"/>
      <c r="E755" s="1499"/>
      <c r="F755" s="594"/>
      <c r="J755" s="596"/>
      <c r="K755" s="596"/>
      <c r="L755" s="596"/>
      <c r="M755" s="596"/>
    </row>
    <row r="756" spans="1:13" s="595" customFormat="1">
      <c r="A756" s="97"/>
      <c r="B756" s="591"/>
      <c r="C756" s="592"/>
      <c r="D756" s="593"/>
      <c r="E756" s="1499"/>
      <c r="F756" s="594"/>
      <c r="J756" s="596"/>
      <c r="K756" s="596"/>
      <c r="L756" s="596"/>
      <c r="M756" s="596"/>
    </row>
    <row r="757" spans="1:13" s="595" customFormat="1">
      <c r="A757" s="97"/>
      <c r="B757" s="591"/>
      <c r="C757" s="592"/>
      <c r="D757" s="593"/>
      <c r="E757" s="1499"/>
      <c r="F757" s="594"/>
      <c r="J757" s="596"/>
      <c r="K757" s="596"/>
      <c r="L757" s="596"/>
      <c r="M757" s="596"/>
    </row>
    <row r="758" spans="1:13" s="595" customFormat="1">
      <c r="A758" s="97"/>
      <c r="B758" s="591"/>
      <c r="C758" s="592"/>
      <c r="D758" s="593"/>
      <c r="E758" s="1499"/>
      <c r="F758" s="594"/>
      <c r="J758" s="596"/>
      <c r="K758" s="596"/>
      <c r="L758" s="596"/>
      <c r="M758" s="596"/>
    </row>
    <row r="759" spans="1:13" s="595" customFormat="1">
      <c r="A759" s="97"/>
      <c r="B759" s="591"/>
      <c r="C759" s="592"/>
      <c r="D759" s="593"/>
      <c r="E759" s="1499"/>
      <c r="F759" s="594"/>
      <c r="J759" s="596"/>
      <c r="K759" s="596"/>
      <c r="L759" s="596"/>
      <c r="M759" s="596"/>
    </row>
    <row r="760" spans="1:13" s="595" customFormat="1">
      <c r="A760" s="97"/>
      <c r="B760" s="591"/>
      <c r="C760" s="592"/>
      <c r="D760" s="593"/>
      <c r="E760" s="1499"/>
      <c r="F760" s="594"/>
      <c r="J760" s="596"/>
      <c r="K760" s="596"/>
      <c r="L760" s="596"/>
      <c r="M760" s="596"/>
    </row>
    <row r="761" spans="1:13" s="595" customFormat="1">
      <c r="A761" s="97"/>
      <c r="B761" s="591"/>
      <c r="C761" s="592"/>
      <c r="D761" s="593"/>
      <c r="E761" s="1499"/>
      <c r="F761" s="594"/>
      <c r="J761" s="596"/>
      <c r="K761" s="596"/>
      <c r="L761" s="596"/>
      <c r="M761" s="596"/>
    </row>
    <row r="762" spans="1:13" s="595" customFormat="1">
      <c r="A762" s="97"/>
      <c r="B762" s="591"/>
      <c r="C762" s="592"/>
      <c r="D762" s="593"/>
      <c r="E762" s="1499"/>
      <c r="F762" s="594"/>
      <c r="J762" s="596"/>
      <c r="K762" s="596"/>
      <c r="L762" s="596"/>
      <c r="M762" s="596"/>
    </row>
    <row r="763" spans="1:13" s="595" customFormat="1">
      <c r="A763" s="97"/>
      <c r="B763" s="591"/>
      <c r="C763" s="592"/>
      <c r="D763" s="593"/>
      <c r="E763" s="1499"/>
      <c r="F763" s="594"/>
      <c r="J763" s="596"/>
      <c r="K763" s="596"/>
      <c r="L763" s="596"/>
      <c r="M763" s="596"/>
    </row>
    <row r="764" spans="1:13" s="595" customFormat="1">
      <c r="A764" s="97"/>
      <c r="B764" s="591"/>
      <c r="C764" s="592"/>
      <c r="D764" s="593"/>
      <c r="E764" s="1499"/>
      <c r="F764" s="594"/>
      <c r="J764" s="596"/>
      <c r="K764" s="596"/>
      <c r="L764" s="596"/>
      <c r="M764" s="596"/>
    </row>
    <row r="765" spans="1:13" s="595" customFormat="1">
      <c r="A765" s="97"/>
      <c r="B765" s="591"/>
      <c r="C765" s="592"/>
      <c r="D765" s="593"/>
      <c r="E765" s="1499"/>
      <c r="F765" s="594"/>
      <c r="J765" s="596"/>
      <c r="K765" s="596"/>
      <c r="L765" s="596"/>
      <c r="M765" s="596"/>
    </row>
    <row r="766" spans="1:13" s="595" customFormat="1">
      <c r="A766" s="97"/>
      <c r="B766" s="591"/>
      <c r="C766" s="592"/>
      <c r="D766" s="593"/>
      <c r="E766" s="1499"/>
      <c r="F766" s="594"/>
      <c r="J766" s="596"/>
      <c r="K766" s="596"/>
      <c r="L766" s="596"/>
      <c r="M766" s="596"/>
    </row>
    <row r="767" spans="1:13" s="595" customFormat="1">
      <c r="A767" s="97"/>
      <c r="B767" s="591"/>
      <c r="C767" s="592"/>
      <c r="D767" s="593"/>
      <c r="E767" s="1499"/>
      <c r="F767" s="594"/>
      <c r="J767" s="596"/>
      <c r="K767" s="596"/>
      <c r="L767" s="596"/>
      <c r="M767" s="596"/>
    </row>
    <row r="768" spans="1:13" s="595" customFormat="1">
      <c r="A768" s="97"/>
      <c r="B768" s="591"/>
      <c r="C768" s="592"/>
      <c r="D768" s="593"/>
      <c r="E768" s="1499"/>
      <c r="F768" s="594"/>
      <c r="J768" s="596"/>
      <c r="K768" s="596"/>
      <c r="L768" s="596"/>
      <c r="M768" s="596"/>
    </row>
    <row r="769" spans="1:13" s="595" customFormat="1">
      <c r="A769" s="97"/>
      <c r="B769" s="591"/>
      <c r="C769" s="592"/>
      <c r="D769" s="593"/>
      <c r="E769" s="1499"/>
      <c r="F769" s="594"/>
      <c r="J769" s="596"/>
      <c r="K769" s="596"/>
      <c r="L769" s="596"/>
      <c r="M769" s="596"/>
    </row>
    <row r="770" spans="1:13" s="595" customFormat="1">
      <c r="A770" s="97"/>
      <c r="B770" s="591"/>
      <c r="C770" s="592"/>
      <c r="D770" s="593"/>
      <c r="E770" s="1499"/>
      <c r="F770" s="594"/>
      <c r="J770" s="596"/>
      <c r="K770" s="596"/>
      <c r="L770" s="596"/>
      <c r="M770" s="596"/>
    </row>
    <row r="771" spans="1:13" s="595" customFormat="1">
      <c r="A771" s="97"/>
      <c r="B771" s="591"/>
      <c r="C771" s="592"/>
      <c r="D771" s="593"/>
      <c r="E771" s="1499"/>
      <c r="F771" s="594"/>
      <c r="J771" s="596"/>
      <c r="K771" s="596"/>
      <c r="L771" s="596"/>
      <c r="M771" s="596"/>
    </row>
    <row r="772" spans="1:13" s="595" customFormat="1">
      <c r="A772" s="97"/>
      <c r="B772" s="591"/>
      <c r="C772" s="592"/>
      <c r="D772" s="593"/>
      <c r="E772" s="1499"/>
      <c r="F772" s="594"/>
      <c r="J772" s="596"/>
      <c r="K772" s="596"/>
      <c r="L772" s="596"/>
      <c r="M772" s="596"/>
    </row>
    <row r="773" spans="1:13" s="595" customFormat="1">
      <c r="A773" s="97"/>
      <c r="B773" s="591"/>
      <c r="C773" s="592"/>
      <c r="D773" s="593"/>
      <c r="E773" s="1499"/>
      <c r="F773" s="594"/>
      <c r="J773" s="596"/>
      <c r="K773" s="596"/>
      <c r="L773" s="596"/>
      <c r="M773" s="596"/>
    </row>
    <row r="774" spans="1:13" s="595" customFormat="1">
      <c r="A774" s="97"/>
      <c r="B774" s="591"/>
      <c r="C774" s="592"/>
      <c r="D774" s="593"/>
      <c r="E774" s="1499"/>
      <c r="F774" s="594"/>
      <c r="J774" s="596"/>
      <c r="K774" s="596"/>
      <c r="L774" s="596"/>
      <c r="M774" s="596"/>
    </row>
    <row r="775" spans="1:13" s="595" customFormat="1">
      <c r="A775" s="97"/>
      <c r="B775" s="591"/>
      <c r="C775" s="592"/>
      <c r="D775" s="593"/>
      <c r="E775" s="1499"/>
      <c r="F775" s="594"/>
      <c r="J775" s="596"/>
      <c r="K775" s="596"/>
      <c r="L775" s="596"/>
      <c r="M775" s="596"/>
    </row>
    <row r="776" spans="1:13" s="595" customFormat="1">
      <c r="A776" s="97"/>
      <c r="B776" s="591"/>
      <c r="C776" s="592"/>
      <c r="D776" s="593"/>
      <c r="E776" s="1499"/>
      <c r="F776" s="594"/>
      <c r="J776" s="596"/>
      <c r="K776" s="596"/>
      <c r="L776" s="596"/>
      <c r="M776" s="596"/>
    </row>
    <row r="777" spans="1:13" s="595" customFormat="1">
      <c r="A777" s="97"/>
      <c r="B777" s="591"/>
      <c r="C777" s="592"/>
      <c r="D777" s="593"/>
      <c r="E777" s="1499"/>
      <c r="F777" s="594"/>
      <c r="J777" s="596"/>
      <c r="K777" s="596"/>
      <c r="L777" s="596"/>
      <c r="M777" s="596"/>
    </row>
    <row r="778" spans="1:13" s="595" customFormat="1">
      <c r="A778" s="97"/>
      <c r="B778" s="591"/>
      <c r="C778" s="592"/>
      <c r="D778" s="593"/>
      <c r="E778" s="1499"/>
      <c r="F778" s="594"/>
      <c r="J778" s="596"/>
      <c r="K778" s="596"/>
      <c r="L778" s="596"/>
      <c r="M778" s="596"/>
    </row>
    <row r="779" spans="1:13" s="595" customFormat="1">
      <c r="A779" s="97"/>
      <c r="B779" s="591"/>
      <c r="C779" s="592"/>
      <c r="D779" s="593"/>
      <c r="E779" s="1499"/>
      <c r="F779" s="594"/>
      <c r="J779" s="596"/>
      <c r="K779" s="596"/>
      <c r="L779" s="596"/>
      <c r="M779" s="596"/>
    </row>
    <row r="780" spans="1:13" s="595" customFormat="1">
      <c r="A780" s="97"/>
      <c r="B780" s="591"/>
      <c r="C780" s="592"/>
      <c r="D780" s="593"/>
      <c r="E780" s="1499"/>
      <c r="F780" s="594"/>
      <c r="J780" s="596"/>
      <c r="K780" s="596"/>
      <c r="L780" s="596"/>
      <c r="M780" s="596"/>
    </row>
    <row r="781" spans="1:13" s="595" customFormat="1">
      <c r="A781" s="97"/>
      <c r="B781" s="591"/>
      <c r="C781" s="592"/>
      <c r="D781" s="593"/>
      <c r="E781" s="1499"/>
      <c r="F781" s="594"/>
      <c r="J781" s="596"/>
      <c r="K781" s="596"/>
      <c r="L781" s="596"/>
      <c r="M781" s="596"/>
    </row>
    <row r="782" spans="1:13" s="595" customFormat="1">
      <c r="A782" s="97"/>
      <c r="B782" s="591"/>
      <c r="C782" s="592"/>
      <c r="D782" s="593"/>
      <c r="E782" s="1499"/>
      <c r="F782" s="594"/>
      <c r="J782" s="596"/>
      <c r="K782" s="596"/>
      <c r="L782" s="596"/>
      <c r="M782" s="596"/>
    </row>
    <row r="783" spans="1:13" s="595" customFormat="1">
      <c r="A783" s="97"/>
      <c r="B783" s="591"/>
      <c r="C783" s="592"/>
      <c r="D783" s="593"/>
      <c r="E783" s="1499"/>
      <c r="F783" s="594"/>
      <c r="J783" s="596"/>
      <c r="K783" s="596"/>
      <c r="L783" s="596"/>
      <c r="M783" s="596"/>
    </row>
    <row r="784" spans="1:13" s="595" customFormat="1">
      <c r="A784" s="97"/>
      <c r="B784" s="591"/>
      <c r="C784" s="592"/>
      <c r="D784" s="593"/>
      <c r="E784" s="1499"/>
      <c r="F784" s="594"/>
      <c r="J784" s="596"/>
      <c r="K784" s="596"/>
      <c r="L784" s="596"/>
      <c r="M784" s="596"/>
    </row>
    <row r="785" spans="1:13" s="595" customFormat="1">
      <c r="A785" s="97"/>
      <c r="B785" s="591"/>
      <c r="C785" s="592"/>
      <c r="D785" s="593"/>
      <c r="E785" s="1499"/>
      <c r="F785" s="594"/>
      <c r="J785" s="596"/>
      <c r="K785" s="596"/>
      <c r="L785" s="596"/>
      <c r="M785" s="596"/>
    </row>
    <row r="786" spans="1:13" s="595" customFormat="1">
      <c r="A786" s="97"/>
      <c r="B786" s="591"/>
      <c r="C786" s="592"/>
      <c r="D786" s="593"/>
      <c r="E786" s="1499"/>
      <c r="F786" s="594"/>
      <c r="J786" s="596"/>
      <c r="K786" s="596"/>
      <c r="L786" s="596"/>
      <c r="M786" s="596"/>
    </row>
    <row r="787" spans="1:13" s="595" customFormat="1">
      <c r="A787" s="97"/>
      <c r="B787" s="591"/>
      <c r="C787" s="592"/>
      <c r="D787" s="593"/>
      <c r="E787" s="1499"/>
      <c r="F787" s="594"/>
      <c r="J787" s="596"/>
      <c r="K787" s="596"/>
      <c r="L787" s="596"/>
      <c r="M787" s="596"/>
    </row>
    <row r="788" spans="1:13" s="595" customFormat="1">
      <c r="A788" s="97"/>
      <c r="B788" s="591"/>
      <c r="C788" s="592"/>
      <c r="D788" s="593"/>
      <c r="E788" s="1499"/>
      <c r="F788" s="594"/>
      <c r="J788" s="596"/>
      <c r="K788" s="596"/>
      <c r="L788" s="596"/>
      <c r="M788" s="596"/>
    </row>
    <row r="789" spans="1:13" s="595" customFormat="1">
      <c r="A789" s="97"/>
      <c r="B789" s="591"/>
      <c r="C789" s="592"/>
      <c r="D789" s="593"/>
      <c r="E789" s="1499"/>
      <c r="F789" s="594"/>
      <c r="J789" s="596"/>
      <c r="K789" s="596"/>
      <c r="L789" s="596"/>
      <c r="M789" s="596"/>
    </row>
    <row r="790" spans="1:13" s="595" customFormat="1">
      <c r="A790" s="97"/>
      <c r="B790" s="591"/>
      <c r="C790" s="592"/>
      <c r="D790" s="593"/>
      <c r="E790" s="1499"/>
      <c r="F790" s="594"/>
      <c r="J790" s="596"/>
      <c r="K790" s="596"/>
      <c r="L790" s="596"/>
      <c r="M790" s="596"/>
    </row>
    <row r="791" spans="1:13" s="595" customFormat="1">
      <c r="A791" s="97"/>
      <c r="B791" s="591"/>
      <c r="C791" s="592"/>
      <c r="D791" s="593"/>
      <c r="E791" s="1499"/>
      <c r="F791" s="594"/>
      <c r="J791" s="596"/>
      <c r="K791" s="596"/>
      <c r="L791" s="596"/>
      <c r="M791" s="596"/>
    </row>
    <row r="792" spans="1:13" s="595" customFormat="1">
      <c r="A792" s="97"/>
      <c r="B792" s="591"/>
      <c r="C792" s="592"/>
      <c r="D792" s="593"/>
      <c r="E792" s="1499"/>
      <c r="F792" s="594"/>
      <c r="J792" s="596"/>
      <c r="K792" s="596"/>
      <c r="L792" s="596"/>
      <c r="M792" s="596"/>
    </row>
    <row r="793" spans="1:13" s="595" customFormat="1">
      <c r="A793" s="97"/>
      <c r="B793" s="591"/>
      <c r="C793" s="592"/>
      <c r="D793" s="593"/>
      <c r="E793" s="1499"/>
      <c r="F793" s="594"/>
      <c r="J793" s="596"/>
      <c r="K793" s="596"/>
      <c r="L793" s="596"/>
      <c r="M793" s="596"/>
    </row>
    <row r="794" spans="1:13" s="595" customFormat="1">
      <c r="A794" s="97"/>
      <c r="B794" s="591"/>
      <c r="C794" s="592"/>
      <c r="D794" s="593"/>
      <c r="E794" s="1499"/>
      <c r="F794" s="594"/>
      <c r="J794" s="596"/>
      <c r="K794" s="596"/>
      <c r="L794" s="596"/>
      <c r="M794" s="596"/>
    </row>
    <row r="795" spans="1:13" s="595" customFormat="1">
      <c r="A795" s="97"/>
      <c r="B795" s="591"/>
      <c r="C795" s="592"/>
      <c r="D795" s="593"/>
      <c r="E795" s="1499"/>
      <c r="F795" s="594"/>
      <c r="J795" s="596"/>
      <c r="K795" s="596"/>
      <c r="L795" s="596"/>
      <c r="M795" s="596"/>
    </row>
    <row r="796" spans="1:13" s="595" customFormat="1">
      <c r="A796" s="97"/>
      <c r="B796" s="591"/>
      <c r="C796" s="592"/>
      <c r="D796" s="593"/>
      <c r="E796" s="1499"/>
      <c r="F796" s="594"/>
      <c r="J796" s="596"/>
      <c r="K796" s="596"/>
      <c r="L796" s="596"/>
      <c r="M796" s="596"/>
    </row>
    <row r="797" spans="1:13" s="595" customFormat="1">
      <c r="A797" s="97"/>
      <c r="B797" s="591"/>
      <c r="C797" s="592"/>
      <c r="D797" s="593"/>
      <c r="E797" s="1499"/>
      <c r="F797" s="594"/>
      <c r="J797" s="596"/>
      <c r="K797" s="596"/>
      <c r="L797" s="596"/>
      <c r="M797" s="596"/>
    </row>
    <row r="798" spans="1:13" s="595" customFormat="1">
      <c r="A798" s="97"/>
      <c r="B798" s="591"/>
      <c r="C798" s="592"/>
      <c r="D798" s="593"/>
      <c r="E798" s="1499"/>
      <c r="F798" s="594"/>
      <c r="J798" s="596"/>
      <c r="K798" s="596"/>
      <c r="L798" s="596"/>
      <c r="M798" s="596"/>
    </row>
    <row r="799" spans="1:13" s="595" customFormat="1">
      <c r="A799" s="97"/>
      <c r="B799" s="591"/>
      <c r="C799" s="592"/>
      <c r="D799" s="593"/>
      <c r="E799" s="1499"/>
      <c r="F799" s="594"/>
      <c r="J799" s="596"/>
      <c r="K799" s="596"/>
      <c r="L799" s="596"/>
      <c r="M799" s="596"/>
    </row>
    <row r="800" spans="1:13" s="595" customFormat="1">
      <c r="A800" s="97"/>
      <c r="B800" s="591"/>
      <c r="C800" s="592"/>
      <c r="D800" s="593"/>
      <c r="E800" s="1499"/>
      <c r="F800" s="594"/>
      <c r="J800" s="596"/>
      <c r="K800" s="596"/>
      <c r="L800" s="596"/>
      <c r="M800" s="596"/>
    </row>
    <row r="801" spans="1:13" s="595" customFormat="1">
      <c r="A801" s="97"/>
      <c r="B801" s="591"/>
      <c r="C801" s="592"/>
      <c r="D801" s="593"/>
      <c r="E801" s="1499"/>
      <c r="F801" s="594"/>
      <c r="J801" s="596"/>
      <c r="K801" s="596"/>
      <c r="L801" s="596"/>
      <c r="M801" s="596"/>
    </row>
    <row r="802" spans="1:13" s="595" customFormat="1">
      <c r="A802" s="97"/>
      <c r="B802" s="591"/>
      <c r="C802" s="592"/>
      <c r="D802" s="593"/>
      <c r="E802" s="1499"/>
      <c r="F802" s="594"/>
      <c r="J802" s="596"/>
      <c r="K802" s="596"/>
      <c r="L802" s="596"/>
      <c r="M802" s="596"/>
    </row>
    <row r="803" spans="1:13" s="595" customFormat="1">
      <c r="A803" s="97"/>
      <c r="B803" s="591"/>
      <c r="C803" s="592"/>
      <c r="D803" s="593"/>
      <c r="E803" s="1499"/>
      <c r="F803" s="594"/>
      <c r="J803" s="596"/>
      <c r="K803" s="596"/>
      <c r="L803" s="596"/>
      <c r="M803" s="596"/>
    </row>
    <row r="804" spans="1:13" s="595" customFormat="1">
      <c r="A804" s="97"/>
      <c r="B804" s="591"/>
      <c r="C804" s="592"/>
      <c r="D804" s="593"/>
      <c r="E804" s="1499"/>
      <c r="F804" s="594"/>
      <c r="J804" s="596"/>
      <c r="K804" s="596"/>
      <c r="L804" s="596"/>
      <c r="M804" s="596"/>
    </row>
    <row r="805" spans="1:13" s="595" customFormat="1">
      <c r="A805" s="97"/>
      <c r="B805" s="591"/>
      <c r="C805" s="592"/>
      <c r="D805" s="593"/>
      <c r="E805" s="1499"/>
      <c r="F805" s="594"/>
      <c r="J805" s="596"/>
      <c r="K805" s="596"/>
      <c r="L805" s="596"/>
      <c r="M805" s="596"/>
    </row>
    <row r="806" spans="1:13" s="595" customFormat="1">
      <c r="A806" s="97"/>
      <c r="B806" s="591"/>
      <c r="C806" s="592"/>
      <c r="D806" s="593"/>
      <c r="E806" s="1499"/>
      <c r="F806" s="594"/>
      <c r="J806" s="596"/>
      <c r="K806" s="596"/>
      <c r="L806" s="596"/>
      <c r="M806" s="596"/>
    </row>
    <row r="807" spans="1:13" s="595" customFormat="1">
      <c r="A807" s="97"/>
      <c r="B807" s="591"/>
      <c r="C807" s="592"/>
      <c r="D807" s="593"/>
      <c r="E807" s="1499"/>
      <c r="F807" s="594"/>
      <c r="J807" s="596"/>
      <c r="K807" s="596"/>
      <c r="L807" s="596"/>
      <c r="M807" s="596"/>
    </row>
    <row r="808" spans="1:13" s="595" customFormat="1">
      <c r="A808" s="97"/>
      <c r="B808" s="591"/>
      <c r="C808" s="592"/>
      <c r="D808" s="593"/>
      <c r="E808" s="1499"/>
      <c r="F808" s="594"/>
      <c r="J808" s="596"/>
      <c r="K808" s="596"/>
      <c r="L808" s="596"/>
      <c r="M808" s="596"/>
    </row>
    <row r="809" spans="1:13" s="595" customFormat="1">
      <c r="A809" s="97"/>
      <c r="B809" s="591"/>
      <c r="C809" s="592"/>
      <c r="D809" s="593"/>
      <c r="E809" s="1499"/>
      <c r="F809" s="594"/>
      <c r="J809" s="596"/>
      <c r="K809" s="596"/>
      <c r="L809" s="596"/>
      <c r="M809" s="596"/>
    </row>
    <row r="810" spans="1:13" s="595" customFormat="1">
      <c r="A810" s="97"/>
      <c r="B810" s="591"/>
      <c r="C810" s="592"/>
      <c r="D810" s="593"/>
      <c r="E810" s="1499"/>
      <c r="F810" s="594"/>
      <c r="J810" s="596"/>
      <c r="K810" s="596"/>
      <c r="L810" s="596"/>
      <c r="M810" s="596"/>
    </row>
    <row r="811" spans="1:13" s="595" customFormat="1">
      <c r="A811" s="97"/>
      <c r="B811" s="591"/>
      <c r="C811" s="592"/>
      <c r="D811" s="593"/>
      <c r="E811" s="1499"/>
      <c r="F811" s="594"/>
      <c r="J811" s="596"/>
      <c r="K811" s="596"/>
      <c r="L811" s="596"/>
      <c r="M811" s="596"/>
    </row>
    <row r="812" spans="1:13" s="595" customFormat="1">
      <c r="A812" s="97"/>
      <c r="B812" s="591"/>
      <c r="C812" s="592"/>
      <c r="D812" s="593"/>
      <c r="E812" s="1499"/>
      <c r="F812" s="594"/>
      <c r="J812" s="596"/>
      <c r="K812" s="596"/>
      <c r="L812" s="596"/>
      <c r="M812" s="596"/>
    </row>
    <row r="813" spans="1:13" s="595" customFormat="1">
      <c r="A813" s="97"/>
      <c r="B813" s="591"/>
      <c r="C813" s="592"/>
      <c r="D813" s="593"/>
      <c r="E813" s="1499"/>
      <c r="F813" s="594"/>
      <c r="J813" s="596"/>
      <c r="K813" s="596"/>
      <c r="L813" s="596"/>
      <c r="M813" s="596"/>
    </row>
    <row r="814" spans="1:13" s="595" customFormat="1">
      <c r="A814" s="97"/>
      <c r="B814" s="591"/>
      <c r="C814" s="592"/>
      <c r="D814" s="593"/>
      <c r="E814" s="1499"/>
      <c r="F814" s="594"/>
      <c r="J814" s="596"/>
      <c r="K814" s="596"/>
      <c r="L814" s="596"/>
      <c r="M814" s="596"/>
    </row>
    <row r="815" spans="1:13" s="595" customFormat="1">
      <c r="A815" s="97"/>
      <c r="B815" s="591"/>
      <c r="C815" s="592"/>
      <c r="D815" s="593"/>
      <c r="E815" s="1499"/>
      <c r="F815" s="594"/>
      <c r="J815" s="596"/>
      <c r="K815" s="596"/>
      <c r="L815" s="596"/>
      <c r="M815" s="596"/>
    </row>
    <row r="816" spans="1:13" s="595" customFormat="1">
      <c r="A816" s="97"/>
      <c r="B816" s="591"/>
      <c r="C816" s="592"/>
      <c r="D816" s="593"/>
      <c r="E816" s="1499"/>
      <c r="F816" s="594"/>
      <c r="J816" s="596"/>
      <c r="K816" s="596"/>
      <c r="L816" s="596"/>
      <c r="M816" s="596"/>
    </row>
    <row r="817" spans="1:13" s="595" customFormat="1">
      <c r="A817" s="97"/>
      <c r="B817" s="591"/>
      <c r="C817" s="592"/>
      <c r="D817" s="593"/>
      <c r="E817" s="1499"/>
      <c r="F817" s="594"/>
      <c r="J817" s="596"/>
      <c r="K817" s="596"/>
      <c r="L817" s="596"/>
      <c r="M817" s="596"/>
    </row>
    <row r="818" spans="1:13" s="595" customFormat="1">
      <c r="A818" s="97"/>
      <c r="B818" s="591"/>
      <c r="C818" s="592"/>
      <c r="D818" s="593"/>
      <c r="E818" s="1499"/>
      <c r="F818" s="594"/>
      <c r="J818" s="596"/>
      <c r="K818" s="596"/>
      <c r="L818" s="596"/>
      <c r="M818" s="596"/>
    </row>
    <row r="819" spans="1:13" s="595" customFormat="1">
      <c r="A819" s="97"/>
      <c r="B819" s="591"/>
      <c r="C819" s="592"/>
      <c r="D819" s="593"/>
      <c r="E819" s="1499"/>
      <c r="F819" s="594"/>
      <c r="J819" s="596"/>
      <c r="K819" s="596"/>
      <c r="L819" s="596"/>
      <c r="M819" s="596"/>
    </row>
    <row r="820" spans="1:13" s="595" customFormat="1">
      <c r="A820" s="97"/>
      <c r="B820" s="591"/>
      <c r="C820" s="592"/>
      <c r="D820" s="593"/>
      <c r="E820" s="1499"/>
      <c r="F820" s="594"/>
      <c r="J820" s="596"/>
      <c r="K820" s="596"/>
      <c r="L820" s="596"/>
      <c r="M820" s="596"/>
    </row>
    <row r="821" spans="1:13" s="595" customFormat="1">
      <c r="A821" s="97"/>
      <c r="B821" s="591"/>
      <c r="C821" s="592"/>
      <c r="D821" s="593"/>
      <c r="E821" s="1499"/>
      <c r="F821" s="594"/>
      <c r="J821" s="596"/>
      <c r="K821" s="596"/>
      <c r="L821" s="596"/>
      <c r="M821" s="596"/>
    </row>
    <row r="822" spans="1:13" s="595" customFormat="1">
      <c r="A822" s="97"/>
      <c r="B822" s="591"/>
      <c r="C822" s="592"/>
      <c r="D822" s="593"/>
      <c r="E822" s="1499"/>
      <c r="F822" s="594"/>
      <c r="J822" s="596"/>
      <c r="K822" s="596"/>
      <c r="L822" s="596"/>
      <c r="M822" s="596"/>
    </row>
    <row r="823" spans="1:13" s="595" customFormat="1">
      <c r="A823" s="97"/>
      <c r="B823" s="591"/>
      <c r="C823" s="592"/>
      <c r="D823" s="593"/>
      <c r="E823" s="1499"/>
      <c r="F823" s="594"/>
      <c r="J823" s="596"/>
      <c r="K823" s="596"/>
      <c r="L823" s="596"/>
      <c r="M823" s="596"/>
    </row>
    <row r="824" spans="1:13" s="595" customFormat="1">
      <c r="A824" s="97"/>
      <c r="B824" s="591"/>
      <c r="C824" s="592"/>
      <c r="D824" s="593"/>
      <c r="E824" s="1499"/>
      <c r="F824" s="594"/>
      <c r="J824" s="596"/>
      <c r="K824" s="596"/>
      <c r="L824" s="596"/>
      <c r="M824" s="596"/>
    </row>
    <row r="825" spans="1:13" s="595" customFormat="1">
      <c r="A825" s="97"/>
      <c r="B825" s="591"/>
      <c r="C825" s="592"/>
      <c r="D825" s="593"/>
      <c r="E825" s="1499"/>
      <c r="F825" s="594"/>
      <c r="J825" s="596"/>
      <c r="K825" s="596"/>
      <c r="L825" s="596"/>
      <c r="M825" s="596"/>
    </row>
    <row r="826" spans="1:13" s="595" customFormat="1">
      <c r="A826" s="97"/>
      <c r="B826" s="591"/>
      <c r="C826" s="592"/>
      <c r="D826" s="593"/>
      <c r="E826" s="1499"/>
      <c r="F826" s="594"/>
      <c r="J826" s="596"/>
      <c r="K826" s="596"/>
      <c r="L826" s="596"/>
      <c r="M826" s="596"/>
    </row>
    <row r="827" spans="1:13" s="595" customFormat="1">
      <c r="A827" s="97"/>
      <c r="B827" s="591"/>
      <c r="C827" s="592"/>
      <c r="D827" s="593"/>
      <c r="E827" s="1499"/>
      <c r="F827" s="594"/>
      <c r="J827" s="596"/>
      <c r="K827" s="596"/>
      <c r="L827" s="596"/>
      <c r="M827" s="596"/>
    </row>
    <row r="828" spans="1:13" s="595" customFormat="1">
      <c r="A828" s="97"/>
      <c r="B828" s="591"/>
      <c r="C828" s="592"/>
      <c r="D828" s="593"/>
      <c r="E828" s="1499"/>
      <c r="F828" s="594"/>
      <c r="J828" s="596"/>
      <c r="K828" s="596"/>
      <c r="L828" s="596"/>
      <c r="M828" s="596"/>
    </row>
    <row r="829" spans="1:13" s="595" customFormat="1">
      <c r="A829" s="97"/>
      <c r="B829" s="591"/>
      <c r="C829" s="592"/>
      <c r="D829" s="593"/>
      <c r="E829" s="1499"/>
      <c r="F829" s="594"/>
      <c r="J829" s="596"/>
      <c r="K829" s="596"/>
      <c r="L829" s="596"/>
      <c r="M829" s="596"/>
    </row>
    <row r="830" spans="1:13" s="595" customFormat="1">
      <c r="A830" s="97"/>
      <c r="B830" s="591"/>
      <c r="C830" s="592"/>
      <c r="D830" s="593"/>
      <c r="E830" s="1499"/>
      <c r="F830" s="594"/>
      <c r="J830" s="596"/>
      <c r="K830" s="596"/>
      <c r="L830" s="596"/>
      <c r="M830" s="596"/>
    </row>
    <row r="831" spans="1:13" s="595" customFormat="1">
      <c r="A831" s="97"/>
      <c r="B831" s="591"/>
      <c r="C831" s="592"/>
      <c r="D831" s="593"/>
      <c r="E831" s="1499"/>
      <c r="F831" s="594"/>
      <c r="J831" s="596"/>
      <c r="K831" s="596"/>
      <c r="L831" s="596"/>
      <c r="M831" s="596"/>
    </row>
    <row r="832" spans="1:13" s="595" customFormat="1">
      <c r="A832" s="97"/>
      <c r="B832" s="591"/>
      <c r="C832" s="592"/>
      <c r="D832" s="593"/>
      <c r="E832" s="1499"/>
      <c r="F832" s="594"/>
      <c r="J832" s="596"/>
      <c r="K832" s="596"/>
      <c r="L832" s="596"/>
      <c r="M832" s="596"/>
    </row>
    <row r="833" spans="1:13" s="595" customFormat="1">
      <c r="A833" s="97"/>
      <c r="B833" s="591"/>
      <c r="C833" s="592"/>
      <c r="D833" s="593"/>
      <c r="E833" s="1499"/>
      <c r="F833" s="594"/>
      <c r="J833" s="596"/>
      <c r="K833" s="596"/>
      <c r="L833" s="596"/>
      <c r="M833" s="596"/>
    </row>
    <row r="834" spans="1:13" s="595" customFormat="1">
      <c r="A834" s="97"/>
      <c r="B834" s="591"/>
      <c r="C834" s="592"/>
      <c r="D834" s="593"/>
      <c r="E834" s="1499"/>
      <c r="F834" s="594"/>
      <c r="J834" s="596"/>
      <c r="K834" s="596"/>
      <c r="L834" s="596"/>
      <c r="M834" s="596"/>
    </row>
    <row r="835" spans="1:13" s="595" customFormat="1">
      <c r="A835" s="97"/>
      <c r="B835" s="591"/>
      <c r="C835" s="592"/>
      <c r="D835" s="593"/>
      <c r="E835" s="1499"/>
      <c r="F835" s="594"/>
      <c r="J835" s="596"/>
      <c r="K835" s="596"/>
      <c r="L835" s="596"/>
      <c r="M835" s="596"/>
    </row>
    <row r="836" spans="1:13" s="595" customFormat="1">
      <c r="A836" s="97"/>
      <c r="B836" s="591"/>
      <c r="C836" s="592"/>
      <c r="D836" s="593"/>
      <c r="E836" s="1499"/>
      <c r="F836" s="594"/>
      <c r="J836" s="596"/>
      <c r="K836" s="596"/>
      <c r="L836" s="596"/>
      <c r="M836" s="596"/>
    </row>
    <row r="837" spans="1:13" s="595" customFormat="1">
      <c r="A837" s="97"/>
      <c r="B837" s="591"/>
      <c r="C837" s="592"/>
      <c r="D837" s="593"/>
      <c r="E837" s="1499"/>
      <c r="F837" s="594"/>
      <c r="J837" s="596"/>
      <c r="K837" s="596"/>
      <c r="L837" s="596"/>
      <c r="M837" s="596"/>
    </row>
    <row r="838" spans="1:13" s="595" customFormat="1">
      <c r="A838" s="97"/>
      <c r="B838" s="591"/>
      <c r="C838" s="592"/>
      <c r="D838" s="593"/>
      <c r="E838" s="1499"/>
      <c r="F838" s="594"/>
      <c r="J838" s="596"/>
      <c r="K838" s="596"/>
      <c r="L838" s="596"/>
      <c r="M838" s="596"/>
    </row>
    <row r="839" spans="1:13" s="595" customFormat="1">
      <c r="A839" s="97"/>
      <c r="B839" s="591"/>
      <c r="C839" s="592"/>
      <c r="D839" s="593"/>
      <c r="E839" s="1499"/>
      <c r="F839" s="594"/>
      <c r="J839" s="596"/>
      <c r="K839" s="596"/>
      <c r="L839" s="596"/>
      <c r="M839" s="596"/>
    </row>
    <row r="840" spans="1:13" s="595" customFormat="1">
      <c r="A840" s="97"/>
      <c r="B840" s="591"/>
      <c r="C840" s="592"/>
      <c r="D840" s="593"/>
      <c r="E840" s="1499"/>
      <c r="F840" s="594"/>
      <c r="J840" s="596"/>
      <c r="K840" s="596"/>
      <c r="L840" s="596"/>
      <c r="M840" s="596"/>
    </row>
    <row r="841" spans="1:13" s="595" customFormat="1">
      <c r="A841" s="97"/>
      <c r="B841" s="591"/>
      <c r="C841" s="592"/>
      <c r="D841" s="593"/>
      <c r="E841" s="1499"/>
      <c r="F841" s="594"/>
      <c r="J841" s="596"/>
      <c r="K841" s="596"/>
      <c r="L841" s="596"/>
      <c r="M841" s="596"/>
    </row>
    <row r="842" spans="1:13" s="595" customFormat="1">
      <c r="A842" s="97"/>
      <c r="B842" s="591"/>
      <c r="C842" s="592"/>
      <c r="D842" s="593"/>
      <c r="E842" s="1499"/>
      <c r="F842" s="594"/>
      <c r="J842" s="596"/>
      <c r="K842" s="596"/>
      <c r="L842" s="596"/>
      <c r="M842" s="596"/>
    </row>
    <row r="843" spans="1:13" s="595" customFormat="1">
      <c r="A843" s="97"/>
      <c r="B843" s="591"/>
      <c r="C843" s="592"/>
      <c r="D843" s="593"/>
      <c r="E843" s="1499"/>
      <c r="F843" s="594"/>
      <c r="J843" s="596"/>
      <c r="K843" s="596"/>
      <c r="L843" s="596"/>
      <c r="M843" s="596"/>
    </row>
    <row r="844" spans="1:13" s="595" customFormat="1">
      <c r="A844" s="97"/>
      <c r="B844" s="591"/>
      <c r="C844" s="592"/>
      <c r="D844" s="593"/>
      <c r="E844" s="1499"/>
      <c r="F844" s="594"/>
      <c r="J844" s="596"/>
      <c r="K844" s="596"/>
      <c r="L844" s="596"/>
      <c r="M844" s="596"/>
    </row>
    <row r="845" spans="1:13" s="595" customFormat="1">
      <c r="A845" s="97"/>
      <c r="B845" s="591"/>
      <c r="C845" s="592"/>
      <c r="D845" s="593"/>
      <c r="E845" s="1499"/>
      <c r="F845" s="594"/>
      <c r="J845" s="596"/>
      <c r="K845" s="596"/>
      <c r="L845" s="596"/>
      <c r="M845" s="596"/>
    </row>
    <row r="846" spans="1:13" s="595" customFormat="1">
      <c r="A846" s="97"/>
      <c r="B846" s="591"/>
      <c r="C846" s="592"/>
      <c r="D846" s="593"/>
      <c r="E846" s="1499"/>
      <c r="F846" s="594"/>
      <c r="J846" s="596"/>
      <c r="K846" s="596"/>
      <c r="L846" s="596"/>
      <c r="M846" s="596"/>
    </row>
    <row r="847" spans="1:13" s="595" customFormat="1">
      <c r="A847" s="97"/>
      <c r="B847" s="591"/>
      <c r="C847" s="592"/>
      <c r="D847" s="593"/>
      <c r="E847" s="1499"/>
      <c r="F847" s="594"/>
      <c r="J847" s="596"/>
      <c r="K847" s="596"/>
      <c r="L847" s="596"/>
      <c r="M847" s="596"/>
    </row>
    <row r="848" spans="1:13" s="595" customFormat="1">
      <c r="A848" s="97"/>
      <c r="B848" s="591"/>
      <c r="C848" s="592"/>
      <c r="D848" s="593"/>
      <c r="E848" s="1499"/>
      <c r="F848" s="594"/>
      <c r="J848" s="596"/>
      <c r="K848" s="596"/>
      <c r="L848" s="596"/>
      <c r="M848" s="596"/>
    </row>
    <row r="849" spans="1:13" s="595" customFormat="1">
      <c r="A849" s="97"/>
      <c r="B849" s="591"/>
      <c r="C849" s="592"/>
      <c r="D849" s="593"/>
      <c r="E849" s="1499"/>
      <c r="F849" s="594"/>
      <c r="J849" s="596"/>
      <c r="K849" s="596"/>
      <c r="L849" s="596"/>
      <c r="M849" s="596"/>
    </row>
    <row r="850" spans="1:13" s="595" customFormat="1">
      <c r="A850" s="97"/>
      <c r="B850" s="591"/>
      <c r="C850" s="592"/>
      <c r="D850" s="593"/>
      <c r="E850" s="1499"/>
      <c r="F850" s="594"/>
      <c r="J850" s="596"/>
      <c r="K850" s="596"/>
      <c r="L850" s="596"/>
      <c r="M850" s="596"/>
    </row>
    <row r="851" spans="1:13" s="595" customFormat="1">
      <c r="A851" s="97"/>
      <c r="B851" s="591"/>
      <c r="C851" s="592"/>
      <c r="D851" s="593"/>
      <c r="E851" s="1499"/>
      <c r="F851" s="594"/>
      <c r="J851" s="596"/>
      <c r="K851" s="596"/>
      <c r="L851" s="596"/>
      <c r="M851" s="596"/>
    </row>
    <row r="852" spans="1:13" s="595" customFormat="1">
      <c r="A852" s="97"/>
      <c r="B852" s="591"/>
      <c r="C852" s="592"/>
      <c r="D852" s="593"/>
      <c r="E852" s="1499"/>
      <c r="F852" s="594"/>
      <c r="J852" s="596"/>
      <c r="K852" s="596"/>
      <c r="L852" s="596"/>
      <c r="M852" s="596"/>
    </row>
    <row r="853" spans="1:13" s="595" customFormat="1">
      <c r="A853" s="97"/>
      <c r="B853" s="591"/>
      <c r="C853" s="592"/>
      <c r="D853" s="593"/>
      <c r="E853" s="1499"/>
      <c r="F853" s="594"/>
      <c r="J853" s="596"/>
      <c r="K853" s="596"/>
      <c r="L853" s="596"/>
      <c r="M853" s="596"/>
    </row>
    <row r="854" spans="1:13" s="595" customFormat="1">
      <c r="A854" s="97"/>
      <c r="B854" s="591"/>
      <c r="C854" s="592"/>
      <c r="D854" s="593"/>
      <c r="E854" s="1499"/>
      <c r="F854" s="594"/>
      <c r="J854" s="596"/>
      <c r="K854" s="596"/>
      <c r="L854" s="596"/>
      <c r="M854" s="596"/>
    </row>
    <row r="855" spans="1:13" s="595" customFormat="1">
      <c r="A855" s="97"/>
      <c r="B855" s="591"/>
      <c r="C855" s="592"/>
      <c r="D855" s="593"/>
      <c r="E855" s="1499"/>
      <c r="F855" s="594"/>
      <c r="J855" s="596"/>
      <c r="K855" s="596"/>
      <c r="L855" s="596"/>
      <c r="M855" s="596"/>
    </row>
    <row r="856" spans="1:13" s="595" customFormat="1">
      <c r="A856" s="97"/>
      <c r="B856" s="591"/>
      <c r="C856" s="592"/>
      <c r="D856" s="593"/>
      <c r="E856" s="1499"/>
      <c r="F856" s="594"/>
      <c r="J856" s="596"/>
      <c r="K856" s="596"/>
      <c r="L856" s="596"/>
      <c r="M856" s="596"/>
    </row>
    <row r="857" spans="1:13" s="595" customFormat="1">
      <c r="A857" s="97"/>
      <c r="B857" s="591"/>
      <c r="C857" s="592"/>
      <c r="D857" s="593"/>
      <c r="E857" s="1499"/>
      <c r="F857" s="594"/>
      <c r="J857" s="596"/>
      <c r="K857" s="596"/>
      <c r="L857" s="596"/>
      <c r="M857" s="596"/>
    </row>
    <row r="858" spans="1:13" s="595" customFormat="1">
      <c r="A858" s="97"/>
      <c r="B858" s="591"/>
      <c r="C858" s="592"/>
      <c r="D858" s="593"/>
      <c r="E858" s="1499"/>
      <c r="F858" s="594"/>
      <c r="J858" s="596"/>
      <c r="K858" s="596"/>
      <c r="L858" s="596"/>
      <c r="M858" s="596"/>
    </row>
    <row r="859" spans="1:13" s="595" customFormat="1">
      <c r="A859" s="97"/>
      <c r="B859" s="591"/>
      <c r="C859" s="592"/>
      <c r="D859" s="593"/>
      <c r="E859" s="1499"/>
      <c r="F859" s="594"/>
      <c r="J859" s="596"/>
      <c r="K859" s="596"/>
      <c r="L859" s="596"/>
      <c r="M859" s="596"/>
    </row>
    <row r="860" spans="1:13" s="595" customFormat="1">
      <c r="A860" s="97"/>
      <c r="B860" s="591"/>
      <c r="C860" s="592"/>
      <c r="D860" s="593"/>
      <c r="E860" s="1499"/>
      <c r="F860" s="594"/>
      <c r="J860" s="596"/>
      <c r="K860" s="596"/>
      <c r="L860" s="596"/>
      <c r="M860" s="596"/>
    </row>
    <row r="861" spans="1:13" s="595" customFormat="1">
      <c r="A861" s="97"/>
      <c r="B861" s="591"/>
      <c r="C861" s="592"/>
      <c r="D861" s="593"/>
      <c r="E861" s="1499"/>
      <c r="F861" s="594"/>
      <c r="J861" s="596"/>
      <c r="K861" s="596"/>
      <c r="L861" s="596"/>
      <c r="M861" s="596"/>
    </row>
    <row r="862" spans="1:13" s="595" customFormat="1">
      <c r="A862" s="97"/>
      <c r="B862" s="591"/>
      <c r="C862" s="592"/>
      <c r="D862" s="593"/>
      <c r="E862" s="1499"/>
      <c r="F862" s="594"/>
      <c r="J862" s="596"/>
      <c r="K862" s="596"/>
      <c r="L862" s="596"/>
      <c r="M862" s="596"/>
    </row>
    <row r="863" spans="1:13" s="595" customFormat="1">
      <c r="A863" s="97"/>
      <c r="B863" s="591"/>
      <c r="C863" s="592"/>
      <c r="D863" s="593"/>
      <c r="E863" s="1499"/>
      <c r="F863" s="594"/>
      <c r="J863" s="596"/>
      <c r="K863" s="596"/>
      <c r="L863" s="596"/>
      <c r="M863" s="596"/>
    </row>
    <row r="864" spans="1:13" s="595" customFormat="1">
      <c r="A864" s="97"/>
      <c r="B864" s="591"/>
      <c r="C864" s="592"/>
      <c r="D864" s="593"/>
      <c r="E864" s="1499"/>
      <c r="F864" s="594"/>
      <c r="J864" s="596"/>
      <c r="K864" s="596"/>
      <c r="L864" s="596"/>
      <c r="M864" s="596"/>
    </row>
    <row r="865" spans="1:13" s="595" customFormat="1">
      <c r="A865" s="97"/>
      <c r="B865" s="591"/>
      <c r="C865" s="592"/>
      <c r="D865" s="593"/>
      <c r="E865" s="1499"/>
      <c r="F865" s="594"/>
      <c r="J865" s="596"/>
      <c r="K865" s="596"/>
      <c r="L865" s="596"/>
      <c r="M865" s="596"/>
    </row>
    <row r="866" spans="1:13" s="595" customFormat="1">
      <c r="A866" s="97"/>
      <c r="B866" s="591"/>
      <c r="C866" s="592"/>
      <c r="D866" s="593"/>
      <c r="E866" s="1499"/>
      <c r="F866" s="594"/>
      <c r="J866" s="596"/>
      <c r="K866" s="596"/>
      <c r="L866" s="596"/>
      <c r="M866" s="596"/>
    </row>
    <row r="867" spans="1:13" s="595" customFormat="1">
      <c r="A867" s="97"/>
      <c r="B867" s="591"/>
      <c r="C867" s="592"/>
      <c r="D867" s="593"/>
      <c r="E867" s="1499"/>
      <c r="F867" s="594"/>
      <c r="J867" s="596"/>
      <c r="K867" s="596"/>
      <c r="L867" s="596"/>
      <c r="M867" s="596"/>
    </row>
    <row r="868" spans="1:13" s="595" customFormat="1">
      <c r="A868" s="97"/>
      <c r="B868" s="591"/>
      <c r="C868" s="592"/>
      <c r="D868" s="593"/>
      <c r="E868" s="1499"/>
      <c r="F868" s="594"/>
      <c r="J868" s="596"/>
      <c r="K868" s="596"/>
      <c r="L868" s="596"/>
      <c r="M868" s="596"/>
    </row>
    <row r="869" spans="1:13" s="595" customFormat="1">
      <c r="A869" s="97"/>
      <c r="B869" s="591"/>
      <c r="C869" s="592"/>
      <c r="D869" s="593"/>
      <c r="E869" s="1499"/>
      <c r="F869" s="594"/>
      <c r="J869" s="596"/>
      <c r="K869" s="596"/>
      <c r="L869" s="596"/>
      <c r="M869" s="596"/>
    </row>
    <row r="870" spans="1:13" s="595" customFormat="1">
      <c r="A870" s="97"/>
      <c r="B870" s="591"/>
      <c r="C870" s="592"/>
      <c r="D870" s="593"/>
      <c r="E870" s="1499"/>
      <c r="F870" s="594"/>
      <c r="J870" s="596"/>
      <c r="K870" s="596"/>
      <c r="L870" s="596"/>
      <c r="M870" s="596"/>
    </row>
    <row r="871" spans="1:13" s="595" customFormat="1">
      <c r="A871" s="97"/>
      <c r="B871" s="591"/>
      <c r="C871" s="592"/>
      <c r="D871" s="593"/>
      <c r="E871" s="1499"/>
      <c r="F871" s="594"/>
      <c r="J871" s="596"/>
      <c r="K871" s="596"/>
      <c r="L871" s="596"/>
      <c r="M871" s="596"/>
    </row>
    <row r="872" spans="1:13" s="595" customFormat="1">
      <c r="A872" s="97"/>
      <c r="B872" s="591"/>
      <c r="C872" s="592"/>
      <c r="D872" s="593"/>
      <c r="E872" s="1499"/>
      <c r="F872" s="594"/>
      <c r="J872" s="596"/>
      <c r="K872" s="596"/>
      <c r="L872" s="596"/>
      <c r="M872" s="596"/>
    </row>
    <row r="873" spans="1:13" s="595" customFormat="1">
      <c r="A873" s="97"/>
      <c r="B873" s="591"/>
      <c r="C873" s="592"/>
      <c r="D873" s="593"/>
      <c r="E873" s="1499"/>
      <c r="F873" s="594"/>
      <c r="J873" s="596"/>
      <c r="K873" s="596"/>
      <c r="L873" s="596"/>
      <c r="M873" s="596"/>
    </row>
    <row r="874" spans="1:13" s="595" customFormat="1">
      <c r="A874" s="97"/>
      <c r="B874" s="591"/>
      <c r="C874" s="592"/>
      <c r="D874" s="593"/>
      <c r="E874" s="1499"/>
      <c r="F874" s="594"/>
      <c r="J874" s="596"/>
      <c r="K874" s="596"/>
      <c r="L874" s="596"/>
      <c r="M874" s="596"/>
    </row>
    <row r="875" spans="1:13" s="595" customFormat="1">
      <c r="A875" s="97"/>
      <c r="B875" s="591"/>
      <c r="C875" s="592"/>
      <c r="D875" s="593"/>
      <c r="E875" s="1499"/>
      <c r="F875" s="594"/>
      <c r="J875" s="596"/>
      <c r="K875" s="596"/>
      <c r="L875" s="596"/>
      <c r="M875" s="596"/>
    </row>
    <row r="876" spans="1:13" s="595" customFormat="1">
      <c r="A876" s="97"/>
      <c r="B876" s="591"/>
      <c r="C876" s="592"/>
      <c r="D876" s="593"/>
      <c r="E876" s="1499"/>
      <c r="F876" s="594"/>
      <c r="J876" s="596"/>
      <c r="K876" s="596"/>
      <c r="L876" s="596"/>
      <c r="M876" s="596"/>
    </row>
    <row r="877" spans="1:13" s="595" customFormat="1">
      <c r="A877" s="97"/>
      <c r="B877" s="591"/>
      <c r="C877" s="592"/>
      <c r="D877" s="593"/>
      <c r="E877" s="1499"/>
      <c r="F877" s="594"/>
      <c r="J877" s="596"/>
      <c r="K877" s="596"/>
      <c r="L877" s="596"/>
      <c r="M877" s="596"/>
    </row>
    <row r="878" spans="1:13" s="595" customFormat="1">
      <c r="A878" s="97"/>
      <c r="B878" s="591"/>
      <c r="C878" s="592"/>
      <c r="D878" s="593"/>
      <c r="E878" s="1499"/>
      <c r="F878" s="594"/>
      <c r="J878" s="596"/>
      <c r="K878" s="596"/>
      <c r="L878" s="596"/>
      <c r="M878" s="596"/>
    </row>
    <row r="879" spans="1:13" s="595" customFormat="1">
      <c r="A879" s="97"/>
      <c r="B879" s="591"/>
      <c r="C879" s="592"/>
      <c r="D879" s="593"/>
      <c r="E879" s="1499"/>
      <c r="F879" s="594"/>
      <c r="J879" s="596"/>
      <c r="K879" s="596"/>
      <c r="L879" s="596"/>
      <c r="M879" s="596"/>
    </row>
    <row r="880" spans="1:13" s="595" customFormat="1">
      <c r="A880" s="97"/>
      <c r="B880" s="591"/>
      <c r="C880" s="592"/>
      <c r="D880" s="593"/>
      <c r="E880" s="1499"/>
      <c r="F880" s="594"/>
      <c r="J880" s="596"/>
      <c r="K880" s="596"/>
      <c r="L880" s="596"/>
      <c r="M880" s="596"/>
    </row>
    <row r="881" spans="1:13" s="595" customFormat="1">
      <c r="A881" s="97"/>
      <c r="B881" s="591"/>
      <c r="C881" s="592"/>
      <c r="D881" s="593"/>
      <c r="E881" s="1499"/>
      <c r="F881" s="594"/>
      <c r="J881" s="596"/>
      <c r="K881" s="596"/>
      <c r="L881" s="596"/>
      <c r="M881" s="596"/>
    </row>
    <row r="882" spans="1:13" s="595" customFormat="1">
      <c r="A882" s="97"/>
      <c r="B882" s="591"/>
      <c r="C882" s="592"/>
      <c r="D882" s="593"/>
      <c r="E882" s="1499"/>
      <c r="F882" s="594"/>
      <c r="J882" s="596"/>
      <c r="K882" s="596"/>
      <c r="L882" s="596"/>
      <c r="M882" s="596"/>
    </row>
    <row r="883" spans="1:13" s="595" customFormat="1">
      <c r="A883" s="97"/>
      <c r="B883" s="591"/>
      <c r="C883" s="592"/>
      <c r="D883" s="593"/>
      <c r="E883" s="1499"/>
      <c r="F883" s="594"/>
      <c r="J883" s="596"/>
      <c r="K883" s="596"/>
      <c r="L883" s="596"/>
      <c r="M883" s="596"/>
    </row>
    <row r="884" spans="1:13" s="595" customFormat="1">
      <c r="A884" s="97"/>
      <c r="B884" s="591"/>
      <c r="C884" s="592"/>
      <c r="D884" s="593"/>
      <c r="E884" s="1499"/>
      <c r="F884" s="594"/>
      <c r="J884" s="596"/>
      <c r="K884" s="596"/>
      <c r="L884" s="596"/>
      <c r="M884" s="596"/>
    </row>
    <row r="885" spans="1:13" s="595" customFormat="1">
      <c r="A885" s="97"/>
      <c r="B885" s="591"/>
      <c r="C885" s="592"/>
      <c r="D885" s="593"/>
      <c r="E885" s="1499"/>
      <c r="F885" s="594"/>
      <c r="J885" s="596"/>
      <c r="K885" s="596"/>
      <c r="L885" s="596"/>
      <c r="M885" s="596"/>
    </row>
    <row r="886" spans="1:13" s="595" customFormat="1">
      <c r="A886" s="97"/>
      <c r="B886" s="591"/>
      <c r="C886" s="592"/>
      <c r="D886" s="593"/>
      <c r="E886" s="1499"/>
      <c r="F886" s="594"/>
      <c r="J886" s="596"/>
      <c r="K886" s="596"/>
      <c r="L886" s="596"/>
      <c r="M886" s="596"/>
    </row>
    <row r="887" spans="1:13" s="595" customFormat="1">
      <c r="A887" s="97"/>
      <c r="B887" s="591"/>
      <c r="C887" s="592"/>
      <c r="D887" s="593"/>
      <c r="E887" s="1499"/>
      <c r="F887" s="594"/>
      <c r="J887" s="596"/>
      <c r="K887" s="596"/>
      <c r="L887" s="596"/>
      <c r="M887" s="596"/>
    </row>
    <row r="888" spans="1:13" s="595" customFormat="1">
      <c r="A888" s="97"/>
      <c r="B888" s="591"/>
      <c r="C888" s="592"/>
      <c r="D888" s="593"/>
      <c r="E888" s="1499"/>
      <c r="F888" s="594"/>
      <c r="J888" s="596"/>
      <c r="K888" s="596"/>
      <c r="L888" s="596"/>
      <c r="M888" s="596"/>
    </row>
    <row r="889" spans="1:13" s="595" customFormat="1">
      <c r="A889" s="97"/>
      <c r="B889" s="591"/>
      <c r="C889" s="592"/>
      <c r="D889" s="593"/>
      <c r="E889" s="1499"/>
      <c r="F889" s="594"/>
      <c r="J889" s="596"/>
      <c r="K889" s="596"/>
      <c r="L889" s="596"/>
      <c r="M889" s="596"/>
    </row>
    <row r="890" spans="1:13" s="595" customFormat="1">
      <c r="A890" s="97"/>
      <c r="B890" s="591"/>
      <c r="C890" s="592"/>
      <c r="D890" s="593"/>
      <c r="E890" s="1499"/>
      <c r="F890" s="594"/>
      <c r="J890" s="596"/>
      <c r="K890" s="596"/>
      <c r="L890" s="596"/>
      <c r="M890" s="596"/>
    </row>
    <row r="891" spans="1:13" s="595" customFormat="1">
      <c r="A891" s="97"/>
      <c r="B891" s="591"/>
      <c r="C891" s="592"/>
      <c r="D891" s="593"/>
      <c r="E891" s="1499"/>
      <c r="F891" s="594"/>
      <c r="J891" s="596"/>
      <c r="K891" s="596"/>
      <c r="L891" s="596"/>
      <c r="M891" s="596"/>
    </row>
    <row r="892" spans="1:13" s="595" customFormat="1">
      <c r="A892" s="97"/>
      <c r="B892" s="591"/>
      <c r="C892" s="592"/>
      <c r="D892" s="593"/>
      <c r="E892" s="1499"/>
      <c r="F892" s="594"/>
      <c r="J892" s="596"/>
      <c r="K892" s="596"/>
      <c r="L892" s="596"/>
      <c r="M892" s="596"/>
    </row>
    <row r="893" spans="1:13" s="595" customFormat="1">
      <c r="A893" s="97"/>
      <c r="B893" s="591"/>
      <c r="C893" s="592"/>
      <c r="D893" s="593"/>
      <c r="E893" s="1499"/>
      <c r="F893" s="594"/>
      <c r="J893" s="596"/>
      <c r="K893" s="596"/>
      <c r="L893" s="596"/>
      <c r="M893" s="596"/>
    </row>
    <row r="894" spans="1:13" s="595" customFormat="1">
      <c r="A894" s="97"/>
      <c r="B894" s="591"/>
      <c r="C894" s="592"/>
      <c r="D894" s="593"/>
      <c r="E894" s="1499"/>
      <c r="F894" s="594"/>
      <c r="J894" s="596"/>
      <c r="K894" s="596"/>
      <c r="L894" s="596"/>
      <c r="M894" s="596"/>
    </row>
    <row r="895" spans="1:13" s="595" customFormat="1">
      <c r="A895" s="97"/>
      <c r="B895" s="591"/>
      <c r="C895" s="592"/>
      <c r="D895" s="593"/>
      <c r="E895" s="1499"/>
      <c r="F895" s="594"/>
      <c r="J895" s="596"/>
      <c r="K895" s="596"/>
      <c r="L895" s="596"/>
      <c r="M895" s="596"/>
    </row>
    <row r="896" spans="1:13" s="595" customFormat="1">
      <c r="A896" s="97"/>
      <c r="B896" s="591"/>
      <c r="C896" s="592"/>
      <c r="D896" s="593"/>
      <c r="E896" s="1499"/>
      <c r="F896" s="594"/>
      <c r="J896" s="596"/>
      <c r="K896" s="596"/>
      <c r="L896" s="596"/>
      <c r="M896" s="596"/>
    </row>
    <row r="897" spans="1:13" s="595" customFormat="1">
      <c r="A897" s="97"/>
      <c r="B897" s="591"/>
      <c r="C897" s="592"/>
      <c r="D897" s="593"/>
      <c r="E897" s="1499"/>
      <c r="F897" s="594"/>
      <c r="J897" s="596"/>
      <c r="K897" s="596"/>
      <c r="L897" s="596"/>
      <c r="M897" s="596"/>
    </row>
    <row r="898" spans="1:13" s="595" customFormat="1">
      <c r="A898" s="97"/>
      <c r="B898" s="591"/>
      <c r="C898" s="592"/>
      <c r="D898" s="593"/>
      <c r="E898" s="1499"/>
      <c r="F898" s="594"/>
      <c r="J898" s="596"/>
      <c r="K898" s="596"/>
      <c r="L898" s="596"/>
      <c r="M898" s="596"/>
    </row>
    <row r="899" spans="1:13" s="595" customFormat="1">
      <c r="A899" s="97"/>
      <c r="B899" s="591"/>
      <c r="C899" s="592"/>
      <c r="D899" s="593"/>
      <c r="E899" s="1499"/>
      <c r="F899" s="594"/>
      <c r="J899" s="596"/>
      <c r="K899" s="596"/>
      <c r="L899" s="596"/>
      <c r="M899" s="596"/>
    </row>
    <row r="900" spans="1:13" s="595" customFormat="1">
      <c r="A900" s="97"/>
      <c r="B900" s="591"/>
      <c r="C900" s="592"/>
      <c r="D900" s="593"/>
      <c r="E900" s="1499"/>
      <c r="F900" s="594"/>
      <c r="J900" s="596"/>
      <c r="K900" s="596"/>
      <c r="L900" s="596"/>
      <c r="M900" s="596"/>
    </row>
    <row r="901" spans="1:13" s="595" customFormat="1">
      <c r="A901" s="97"/>
      <c r="B901" s="591"/>
      <c r="C901" s="592"/>
      <c r="D901" s="593"/>
      <c r="E901" s="1499"/>
      <c r="F901" s="594"/>
      <c r="J901" s="596"/>
      <c r="K901" s="596"/>
      <c r="L901" s="596"/>
      <c r="M901" s="596"/>
    </row>
    <row r="902" spans="1:13" s="595" customFormat="1">
      <c r="A902" s="97"/>
      <c r="B902" s="591"/>
      <c r="C902" s="592"/>
      <c r="D902" s="593"/>
      <c r="E902" s="1499"/>
      <c r="F902" s="594"/>
      <c r="J902" s="596"/>
      <c r="K902" s="596"/>
      <c r="L902" s="596"/>
      <c r="M902" s="596"/>
    </row>
    <row r="903" spans="1:13" s="595" customFormat="1">
      <c r="A903" s="97"/>
      <c r="B903" s="591"/>
      <c r="C903" s="592"/>
      <c r="D903" s="593"/>
      <c r="E903" s="1499"/>
      <c r="F903" s="594"/>
      <c r="J903" s="596"/>
      <c r="K903" s="596"/>
      <c r="L903" s="596"/>
      <c r="M903" s="596"/>
    </row>
    <row r="904" spans="1:13" s="595" customFormat="1">
      <c r="A904" s="97"/>
      <c r="B904" s="591"/>
      <c r="C904" s="592"/>
      <c r="D904" s="593"/>
      <c r="E904" s="1499"/>
      <c r="F904" s="594"/>
      <c r="J904" s="596"/>
      <c r="K904" s="596"/>
      <c r="L904" s="596"/>
      <c r="M904" s="596"/>
    </row>
    <row r="905" spans="1:13" s="595" customFormat="1">
      <c r="A905" s="97"/>
      <c r="B905" s="591"/>
      <c r="C905" s="592"/>
      <c r="D905" s="593"/>
      <c r="E905" s="1499"/>
      <c r="F905" s="594"/>
      <c r="J905" s="596"/>
      <c r="K905" s="596"/>
      <c r="L905" s="596"/>
      <c r="M905" s="596"/>
    </row>
    <row r="906" spans="1:13" s="595" customFormat="1">
      <c r="A906" s="97"/>
      <c r="B906" s="591"/>
      <c r="C906" s="592"/>
      <c r="D906" s="593"/>
      <c r="E906" s="1499"/>
      <c r="F906" s="594"/>
      <c r="J906" s="596"/>
      <c r="K906" s="596"/>
      <c r="L906" s="596"/>
      <c r="M906" s="596"/>
    </row>
    <row r="907" spans="1:13" s="595" customFormat="1">
      <c r="A907" s="97"/>
      <c r="B907" s="591"/>
      <c r="C907" s="592"/>
      <c r="D907" s="593"/>
      <c r="E907" s="1499"/>
      <c r="F907" s="594"/>
      <c r="J907" s="596"/>
      <c r="K907" s="596"/>
      <c r="L907" s="596"/>
      <c r="M907" s="596"/>
    </row>
    <row r="908" spans="1:13" s="595" customFormat="1">
      <c r="A908" s="97"/>
      <c r="B908" s="591"/>
      <c r="C908" s="592"/>
      <c r="D908" s="593"/>
      <c r="E908" s="1499"/>
      <c r="F908" s="594"/>
      <c r="J908" s="596"/>
      <c r="K908" s="596"/>
      <c r="L908" s="596"/>
      <c r="M908" s="596"/>
    </row>
    <row r="909" spans="1:13" s="595" customFormat="1">
      <c r="A909" s="97"/>
      <c r="B909" s="591"/>
      <c r="C909" s="592"/>
      <c r="D909" s="593"/>
      <c r="E909" s="1499"/>
      <c r="F909" s="594"/>
      <c r="J909" s="596"/>
      <c r="K909" s="596"/>
      <c r="L909" s="596"/>
      <c r="M909" s="596"/>
    </row>
    <row r="910" spans="1:13" s="595" customFormat="1">
      <c r="A910" s="97"/>
      <c r="B910" s="591"/>
      <c r="C910" s="592"/>
      <c r="D910" s="593"/>
      <c r="E910" s="1499"/>
      <c r="F910" s="594"/>
      <c r="J910" s="596"/>
      <c r="K910" s="596"/>
      <c r="L910" s="596"/>
      <c r="M910" s="596"/>
    </row>
    <row r="911" spans="1:13" s="595" customFormat="1">
      <c r="A911" s="97"/>
      <c r="B911" s="591"/>
      <c r="C911" s="592"/>
      <c r="D911" s="593"/>
      <c r="E911" s="1499"/>
      <c r="F911" s="594"/>
      <c r="J911" s="596"/>
      <c r="K911" s="596"/>
      <c r="L911" s="596"/>
      <c r="M911" s="596"/>
    </row>
    <row r="912" spans="1:13" s="595" customFormat="1">
      <c r="A912" s="97"/>
      <c r="B912" s="591"/>
      <c r="C912" s="592"/>
      <c r="D912" s="593"/>
      <c r="E912" s="1499"/>
      <c r="F912" s="594"/>
      <c r="J912" s="596"/>
      <c r="K912" s="596"/>
      <c r="L912" s="596"/>
      <c r="M912" s="596"/>
    </row>
    <row r="913" spans="1:13" s="595" customFormat="1">
      <c r="A913" s="97"/>
      <c r="B913" s="591"/>
      <c r="C913" s="592"/>
      <c r="D913" s="593"/>
      <c r="E913" s="1499"/>
      <c r="F913" s="594"/>
      <c r="J913" s="596"/>
      <c r="K913" s="596"/>
      <c r="L913" s="596"/>
      <c r="M913" s="596"/>
    </row>
    <row r="914" spans="1:13" s="595" customFormat="1">
      <c r="A914" s="97"/>
      <c r="B914" s="591"/>
      <c r="C914" s="592"/>
      <c r="D914" s="593"/>
      <c r="E914" s="1499"/>
      <c r="F914" s="594"/>
      <c r="J914" s="596"/>
      <c r="K914" s="596"/>
      <c r="L914" s="596"/>
      <c r="M914" s="596"/>
    </row>
    <row r="915" spans="1:13" s="595" customFormat="1">
      <c r="A915" s="97"/>
      <c r="B915" s="591"/>
      <c r="C915" s="592"/>
      <c r="D915" s="593"/>
      <c r="E915" s="1499"/>
      <c r="F915" s="594"/>
      <c r="J915" s="596"/>
      <c r="K915" s="596"/>
      <c r="L915" s="596"/>
      <c r="M915" s="596"/>
    </row>
    <row r="916" spans="1:13" s="595" customFormat="1">
      <c r="A916" s="97"/>
      <c r="B916" s="591"/>
      <c r="C916" s="592"/>
      <c r="D916" s="593"/>
      <c r="E916" s="1499"/>
      <c r="F916" s="594"/>
      <c r="J916" s="596"/>
      <c r="K916" s="596"/>
      <c r="L916" s="596"/>
      <c r="M916" s="596"/>
    </row>
    <row r="917" spans="1:13" s="595" customFormat="1">
      <c r="A917" s="97"/>
      <c r="B917" s="591"/>
      <c r="C917" s="592"/>
      <c r="D917" s="593"/>
      <c r="E917" s="1499"/>
      <c r="F917" s="594"/>
      <c r="J917" s="596"/>
      <c r="K917" s="596"/>
      <c r="L917" s="596"/>
      <c r="M917" s="596"/>
    </row>
    <row r="918" spans="1:13" s="595" customFormat="1">
      <c r="A918" s="97"/>
      <c r="B918" s="591"/>
      <c r="C918" s="592"/>
      <c r="D918" s="593"/>
      <c r="E918" s="1499"/>
      <c r="F918" s="594"/>
      <c r="J918" s="596"/>
      <c r="K918" s="596"/>
      <c r="L918" s="596"/>
      <c r="M918" s="596"/>
    </row>
    <row r="919" spans="1:13" s="595" customFormat="1">
      <c r="A919" s="97"/>
      <c r="B919" s="591"/>
      <c r="C919" s="592"/>
      <c r="D919" s="593"/>
      <c r="E919" s="1499"/>
      <c r="F919" s="594"/>
      <c r="J919" s="596"/>
      <c r="K919" s="596"/>
      <c r="L919" s="596"/>
      <c r="M919" s="596"/>
    </row>
    <row r="920" spans="1:13" s="595" customFormat="1">
      <c r="A920" s="97"/>
      <c r="B920" s="591"/>
      <c r="C920" s="592"/>
      <c r="D920" s="593"/>
      <c r="E920" s="1499"/>
      <c r="F920" s="594"/>
      <c r="J920" s="596"/>
      <c r="K920" s="596"/>
      <c r="L920" s="596"/>
      <c r="M920" s="596"/>
    </row>
    <row r="921" spans="1:13" s="595" customFormat="1">
      <c r="A921" s="97"/>
      <c r="B921" s="591"/>
      <c r="C921" s="592"/>
      <c r="D921" s="593"/>
      <c r="E921" s="1499"/>
      <c r="F921" s="594"/>
      <c r="J921" s="596"/>
      <c r="K921" s="596"/>
      <c r="L921" s="596"/>
      <c r="M921" s="596"/>
    </row>
    <row r="922" spans="1:13" s="595" customFormat="1">
      <c r="A922" s="97"/>
      <c r="B922" s="591"/>
      <c r="C922" s="592"/>
      <c r="D922" s="593"/>
      <c r="E922" s="1499"/>
      <c r="F922" s="594"/>
      <c r="J922" s="596"/>
      <c r="K922" s="596"/>
      <c r="L922" s="596"/>
      <c r="M922" s="596"/>
    </row>
    <row r="923" spans="1:13" s="595" customFormat="1">
      <c r="A923" s="97"/>
      <c r="B923" s="591"/>
      <c r="C923" s="592"/>
      <c r="D923" s="593"/>
      <c r="E923" s="1499"/>
      <c r="F923" s="594"/>
      <c r="J923" s="596"/>
      <c r="K923" s="596"/>
      <c r="L923" s="596"/>
      <c r="M923" s="596"/>
    </row>
    <row r="924" spans="1:13" s="595" customFormat="1">
      <c r="A924" s="97"/>
      <c r="B924" s="591"/>
      <c r="C924" s="592"/>
      <c r="D924" s="593"/>
      <c r="E924" s="1499"/>
      <c r="F924" s="594"/>
      <c r="J924" s="596"/>
      <c r="K924" s="596"/>
      <c r="L924" s="596"/>
      <c r="M924" s="596"/>
    </row>
    <row r="925" spans="1:13" s="595" customFormat="1">
      <c r="A925" s="97"/>
      <c r="B925" s="591"/>
      <c r="C925" s="592"/>
      <c r="D925" s="593"/>
      <c r="E925" s="1499"/>
      <c r="F925" s="594"/>
      <c r="J925" s="596"/>
      <c r="K925" s="596"/>
      <c r="L925" s="596"/>
      <c r="M925" s="596"/>
    </row>
    <row r="926" spans="1:13" s="595" customFormat="1">
      <c r="A926" s="97"/>
      <c r="B926" s="591"/>
      <c r="C926" s="592"/>
      <c r="D926" s="593"/>
      <c r="E926" s="1499"/>
      <c r="F926" s="594"/>
      <c r="J926" s="596"/>
      <c r="K926" s="596"/>
      <c r="L926" s="596"/>
      <c r="M926" s="596"/>
    </row>
    <row r="927" spans="1:13" s="595" customFormat="1">
      <c r="A927" s="97"/>
      <c r="B927" s="591"/>
      <c r="C927" s="592"/>
      <c r="D927" s="593"/>
      <c r="E927" s="1499"/>
      <c r="F927" s="594"/>
      <c r="J927" s="596"/>
      <c r="K927" s="596"/>
      <c r="L927" s="596"/>
      <c r="M927" s="596"/>
    </row>
    <row r="928" spans="1:13" s="595" customFormat="1">
      <c r="A928" s="97"/>
      <c r="B928" s="591"/>
      <c r="C928" s="592"/>
      <c r="D928" s="593"/>
      <c r="E928" s="1499"/>
      <c r="F928" s="594"/>
      <c r="J928" s="596"/>
      <c r="K928" s="596"/>
      <c r="L928" s="596"/>
      <c r="M928" s="596"/>
    </row>
    <row r="929" spans="1:13" s="595" customFormat="1">
      <c r="A929" s="97"/>
      <c r="B929" s="591"/>
      <c r="C929" s="592"/>
      <c r="D929" s="593"/>
      <c r="E929" s="1499"/>
      <c r="F929" s="594"/>
      <c r="J929" s="596"/>
      <c r="K929" s="596"/>
      <c r="L929" s="596"/>
      <c r="M929" s="596"/>
    </row>
    <row r="930" spans="1:13" s="595" customFormat="1">
      <c r="A930" s="97"/>
      <c r="B930" s="591"/>
      <c r="C930" s="592"/>
      <c r="D930" s="593"/>
      <c r="E930" s="1499"/>
      <c r="F930" s="594"/>
      <c r="J930" s="596"/>
      <c r="K930" s="596"/>
      <c r="L930" s="596"/>
      <c r="M930" s="596"/>
    </row>
    <row r="931" spans="1:13" s="595" customFormat="1">
      <c r="A931" s="97"/>
      <c r="B931" s="591"/>
      <c r="C931" s="592"/>
      <c r="D931" s="593"/>
      <c r="E931" s="1499"/>
      <c r="F931" s="594"/>
      <c r="J931" s="596"/>
      <c r="K931" s="596"/>
      <c r="L931" s="596"/>
      <c r="M931" s="596"/>
    </row>
    <row r="932" spans="1:13" s="595" customFormat="1">
      <c r="A932" s="97"/>
      <c r="B932" s="591"/>
      <c r="C932" s="592"/>
      <c r="D932" s="593"/>
      <c r="E932" s="1499"/>
      <c r="F932" s="594"/>
      <c r="J932" s="596"/>
      <c r="K932" s="596"/>
      <c r="L932" s="596"/>
      <c r="M932" s="596"/>
    </row>
    <row r="933" spans="1:13" s="595" customFormat="1">
      <c r="A933" s="97"/>
      <c r="B933" s="591"/>
      <c r="C933" s="592"/>
      <c r="D933" s="593"/>
      <c r="E933" s="1499"/>
      <c r="F933" s="594"/>
      <c r="J933" s="596"/>
      <c r="K933" s="596"/>
      <c r="L933" s="596"/>
      <c r="M933" s="596"/>
    </row>
    <row r="934" spans="1:13" s="595" customFormat="1">
      <c r="A934" s="97"/>
      <c r="B934" s="591"/>
      <c r="C934" s="592"/>
      <c r="D934" s="593"/>
      <c r="E934" s="1499"/>
      <c r="F934" s="594"/>
      <c r="J934" s="596"/>
      <c r="K934" s="596"/>
      <c r="L934" s="596"/>
      <c r="M934" s="596"/>
    </row>
    <row r="935" spans="1:13" s="595" customFormat="1">
      <c r="A935" s="97"/>
      <c r="B935" s="591"/>
      <c r="C935" s="592"/>
      <c r="D935" s="593"/>
      <c r="E935" s="1499"/>
      <c r="F935" s="594"/>
      <c r="J935" s="596"/>
      <c r="K935" s="596"/>
      <c r="L935" s="596"/>
      <c r="M935" s="596"/>
    </row>
    <row r="936" spans="1:13" s="595" customFormat="1">
      <c r="A936" s="97"/>
      <c r="B936" s="591"/>
      <c r="C936" s="592"/>
      <c r="D936" s="593"/>
      <c r="E936" s="1499"/>
      <c r="F936" s="594"/>
      <c r="J936" s="596"/>
      <c r="K936" s="596"/>
      <c r="L936" s="596"/>
      <c r="M936" s="596"/>
    </row>
    <row r="937" spans="1:13" s="595" customFormat="1">
      <c r="A937" s="97"/>
      <c r="B937" s="591"/>
      <c r="C937" s="592"/>
      <c r="D937" s="593"/>
      <c r="E937" s="1499"/>
      <c r="F937" s="594"/>
      <c r="J937" s="596"/>
      <c r="K937" s="596"/>
      <c r="L937" s="596"/>
      <c r="M937" s="596"/>
    </row>
    <row r="938" spans="1:13" s="595" customFormat="1">
      <c r="A938" s="97"/>
      <c r="B938" s="591"/>
      <c r="C938" s="592"/>
      <c r="D938" s="593"/>
      <c r="E938" s="1499"/>
      <c r="F938" s="594"/>
      <c r="J938" s="596"/>
      <c r="K938" s="596"/>
      <c r="L938" s="596"/>
      <c r="M938" s="596"/>
    </row>
    <row r="939" spans="1:13" s="595" customFormat="1">
      <c r="A939" s="97"/>
      <c r="B939" s="591"/>
      <c r="C939" s="592"/>
      <c r="D939" s="593"/>
      <c r="E939" s="1499"/>
      <c r="F939" s="594"/>
      <c r="J939" s="596"/>
      <c r="K939" s="596"/>
      <c r="L939" s="596"/>
      <c r="M939" s="596"/>
    </row>
    <row r="940" spans="1:13" s="595" customFormat="1">
      <c r="A940" s="97"/>
      <c r="B940" s="591"/>
      <c r="C940" s="592"/>
      <c r="D940" s="593"/>
      <c r="E940" s="1499"/>
      <c r="F940" s="594"/>
      <c r="J940" s="596"/>
      <c r="K940" s="596"/>
      <c r="L940" s="596"/>
      <c r="M940" s="596"/>
    </row>
    <row r="941" spans="1:13" s="595" customFormat="1">
      <c r="A941" s="97"/>
      <c r="B941" s="591"/>
      <c r="C941" s="592"/>
      <c r="D941" s="593"/>
      <c r="E941" s="1499"/>
      <c r="F941" s="594"/>
      <c r="J941" s="596"/>
      <c r="K941" s="596"/>
      <c r="L941" s="596"/>
      <c r="M941" s="596"/>
    </row>
    <row r="942" spans="1:13" s="595" customFormat="1">
      <c r="A942" s="97"/>
      <c r="B942" s="591"/>
      <c r="C942" s="592"/>
      <c r="D942" s="593"/>
      <c r="E942" s="1499"/>
      <c r="F942" s="594"/>
      <c r="J942" s="596"/>
      <c r="K942" s="596"/>
      <c r="L942" s="596"/>
      <c r="M942" s="596"/>
    </row>
    <row r="943" spans="1:13" s="595" customFormat="1">
      <c r="A943" s="97"/>
      <c r="B943" s="591"/>
      <c r="C943" s="592"/>
      <c r="D943" s="593"/>
      <c r="E943" s="1499"/>
      <c r="F943" s="594"/>
      <c r="J943" s="596"/>
      <c r="K943" s="596"/>
      <c r="L943" s="596"/>
      <c r="M943" s="596"/>
    </row>
    <row r="944" spans="1:13" s="595" customFormat="1">
      <c r="A944" s="97"/>
      <c r="B944" s="591"/>
      <c r="C944" s="592"/>
      <c r="D944" s="593"/>
      <c r="E944" s="1499"/>
      <c r="F944" s="594"/>
      <c r="J944" s="596"/>
      <c r="K944" s="596"/>
      <c r="L944" s="596"/>
      <c r="M944" s="596"/>
    </row>
    <row r="945" spans="1:13" s="595" customFormat="1">
      <c r="A945" s="97"/>
      <c r="B945" s="591"/>
      <c r="C945" s="592"/>
      <c r="D945" s="593"/>
      <c r="E945" s="1499"/>
      <c r="F945" s="594"/>
      <c r="J945" s="596"/>
      <c r="K945" s="596"/>
      <c r="L945" s="596"/>
      <c r="M945" s="596"/>
    </row>
    <row r="946" spans="1:13" s="595" customFormat="1">
      <c r="A946" s="97"/>
      <c r="B946" s="591"/>
      <c r="C946" s="592"/>
      <c r="D946" s="593"/>
      <c r="E946" s="1499"/>
      <c r="F946" s="594"/>
      <c r="J946" s="596"/>
      <c r="K946" s="596"/>
      <c r="L946" s="596"/>
      <c r="M946" s="596"/>
    </row>
    <row r="947" spans="1:13" s="595" customFormat="1">
      <c r="A947" s="97"/>
      <c r="B947" s="591"/>
      <c r="C947" s="592"/>
      <c r="D947" s="593"/>
      <c r="E947" s="1499"/>
      <c r="F947" s="594"/>
      <c r="J947" s="596"/>
      <c r="K947" s="596"/>
      <c r="L947" s="596"/>
      <c r="M947" s="596"/>
    </row>
    <row r="948" spans="1:13" s="595" customFormat="1">
      <c r="A948" s="97"/>
      <c r="B948" s="591"/>
      <c r="C948" s="592"/>
      <c r="D948" s="593"/>
      <c r="E948" s="1499"/>
      <c r="F948" s="594"/>
      <c r="J948" s="596"/>
      <c r="K948" s="596"/>
      <c r="L948" s="596"/>
      <c r="M948" s="596"/>
    </row>
    <row r="949" spans="1:13" s="595" customFormat="1">
      <c r="A949" s="97"/>
      <c r="B949" s="591"/>
      <c r="C949" s="592"/>
      <c r="D949" s="593"/>
      <c r="E949" s="1499"/>
      <c r="F949" s="594"/>
      <c r="J949" s="596"/>
      <c r="K949" s="596"/>
      <c r="L949" s="596"/>
      <c r="M949" s="596"/>
    </row>
    <row r="950" spans="1:13" s="595" customFormat="1">
      <c r="A950" s="97"/>
      <c r="B950" s="591"/>
      <c r="C950" s="592"/>
      <c r="D950" s="593"/>
      <c r="E950" s="1499"/>
      <c r="F950" s="594"/>
      <c r="J950" s="596"/>
      <c r="K950" s="596"/>
      <c r="L950" s="596"/>
      <c r="M950" s="596"/>
    </row>
    <row r="951" spans="1:13" s="595" customFormat="1">
      <c r="A951" s="97"/>
      <c r="B951" s="591"/>
      <c r="C951" s="592"/>
      <c r="D951" s="593"/>
      <c r="E951" s="1499"/>
      <c r="F951" s="594"/>
      <c r="J951" s="596"/>
      <c r="K951" s="596"/>
      <c r="L951" s="596"/>
      <c r="M951" s="596"/>
    </row>
    <row r="952" spans="1:13" s="595" customFormat="1">
      <c r="A952" s="97"/>
      <c r="B952" s="591"/>
      <c r="C952" s="592"/>
      <c r="D952" s="593"/>
      <c r="E952" s="1499"/>
      <c r="F952" s="594"/>
      <c r="J952" s="596"/>
      <c r="K952" s="596"/>
      <c r="L952" s="596"/>
      <c r="M952" s="596"/>
    </row>
    <row r="953" spans="1:13" s="595" customFormat="1">
      <c r="A953" s="97"/>
      <c r="B953" s="591"/>
      <c r="C953" s="592"/>
      <c r="D953" s="593"/>
      <c r="E953" s="1499"/>
      <c r="F953" s="594"/>
      <c r="J953" s="596"/>
      <c r="K953" s="596"/>
      <c r="L953" s="596"/>
      <c r="M953" s="596"/>
    </row>
    <row r="954" spans="1:13" s="595" customFormat="1">
      <c r="A954" s="97"/>
      <c r="B954" s="591"/>
      <c r="C954" s="592"/>
      <c r="D954" s="593"/>
      <c r="E954" s="1499"/>
      <c r="F954" s="594"/>
      <c r="J954" s="596"/>
      <c r="K954" s="596"/>
      <c r="L954" s="596"/>
      <c r="M954" s="596"/>
    </row>
    <row r="955" spans="1:13" s="595" customFormat="1">
      <c r="A955" s="97"/>
      <c r="B955" s="591"/>
      <c r="C955" s="592"/>
      <c r="D955" s="593"/>
      <c r="E955" s="1499"/>
      <c r="F955" s="594"/>
      <c r="J955" s="596"/>
      <c r="K955" s="596"/>
      <c r="L955" s="596"/>
      <c r="M955" s="596"/>
    </row>
    <row r="956" spans="1:13" s="595" customFormat="1">
      <c r="A956" s="97"/>
      <c r="B956" s="591"/>
      <c r="C956" s="592"/>
      <c r="D956" s="593"/>
      <c r="E956" s="1499"/>
      <c r="F956" s="594"/>
      <c r="J956" s="596"/>
      <c r="K956" s="596"/>
      <c r="L956" s="596"/>
      <c r="M956" s="596"/>
    </row>
    <row r="957" spans="1:13" s="595" customFormat="1">
      <c r="A957" s="97"/>
      <c r="B957" s="591"/>
      <c r="C957" s="592"/>
      <c r="D957" s="593"/>
      <c r="E957" s="1499"/>
      <c r="F957" s="594"/>
      <c r="J957" s="596"/>
      <c r="K957" s="596"/>
      <c r="L957" s="596"/>
      <c r="M957" s="596"/>
    </row>
    <row r="958" spans="1:13" s="595" customFormat="1">
      <c r="A958" s="97"/>
      <c r="B958" s="591"/>
      <c r="C958" s="592"/>
      <c r="D958" s="593"/>
      <c r="E958" s="1499"/>
      <c r="F958" s="594"/>
      <c r="J958" s="596"/>
      <c r="K958" s="596"/>
      <c r="L958" s="596"/>
      <c r="M958" s="596"/>
    </row>
    <row r="959" spans="1:13" s="595" customFormat="1">
      <c r="A959" s="97"/>
      <c r="B959" s="591"/>
      <c r="C959" s="592"/>
      <c r="D959" s="593"/>
      <c r="E959" s="1499"/>
      <c r="F959" s="594"/>
      <c r="J959" s="596"/>
      <c r="K959" s="596"/>
      <c r="L959" s="596"/>
      <c r="M959" s="596"/>
    </row>
    <row r="960" spans="1:13" s="595" customFormat="1">
      <c r="A960" s="97"/>
      <c r="B960" s="591"/>
      <c r="C960" s="592"/>
      <c r="D960" s="593"/>
      <c r="E960" s="1499"/>
      <c r="F960" s="594"/>
      <c r="J960" s="596"/>
      <c r="K960" s="596"/>
      <c r="L960" s="596"/>
      <c r="M960" s="596"/>
    </row>
    <row r="961" spans="1:13" s="595" customFormat="1">
      <c r="A961" s="97"/>
      <c r="B961" s="591"/>
      <c r="C961" s="592"/>
      <c r="D961" s="593"/>
      <c r="E961" s="1499"/>
      <c r="F961" s="594"/>
      <c r="J961" s="596"/>
      <c r="K961" s="596"/>
      <c r="L961" s="596"/>
      <c r="M961" s="596"/>
    </row>
    <row r="962" spans="1:13" s="595" customFormat="1">
      <c r="A962" s="97"/>
      <c r="B962" s="591"/>
      <c r="C962" s="592"/>
      <c r="D962" s="593"/>
      <c r="E962" s="1499"/>
      <c r="F962" s="594"/>
      <c r="J962" s="596"/>
      <c r="K962" s="596"/>
      <c r="L962" s="596"/>
      <c r="M962" s="596"/>
    </row>
    <row r="963" spans="1:13" s="595" customFormat="1">
      <c r="A963" s="97"/>
      <c r="B963" s="591"/>
      <c r="C963" s="592"/>
      <c r="D963" s="593"/>
      <c r="E963" s="1499"/>
      <c r="F963" s="594"/>
      <c r="J963" s="596"/>
      <c r="K963" s="596"/>
      <c r="L963" s="596"/>
      <c r="M963" s="596"/>
    </row>
    <row r="964" spans="1:13" s="595" customFormat="1">
      <c r="A964" s="97"/>
      <c r="B964" s="591"/>
      <c r="C964" s="592"/>
      <c r="D964" s="593"/>
      <c r="E964" s="1499"/>
      <c r="F964" s="594"/>
      <c r="J964" s="596"/>
      <c r="K964" s="596"/>
      <c r="L964" s="596"/>
      <c r="M964" s="596"/>
    </row>
    <row r="965" spans="1:13" s="595" customFormat="1">
      <c r="A965" s="97"/>
      <c r="B965" s="591"/>
      <c r="C965" s="592"/>
      <c r="D965" s="593"/>
      <c r="E965" s="1499"/>
      <c r="F965" s="594"/>
      <c r="J965" s="596"/>
      <c r="K965" s="596"/>
      <c r="L965" s="596"/>
      <c r="M965" s="596"/>
    </row>
    <row r="966" spans="1:13" s="595" customFormat="1">
      <c r="A966" s="97"/>
      <c r="B966" s="591"/>
      <c r="C966" s="592"/>
      <c r="D966" s="593"/>
      <c r="E966" s="1499"/>
      <c r="F966" s="594"/>
      <c r="J966" s="596"/>
      <c r="K966" s="596"/>
      <c r="L966" s="596"/>
      <c r="M966" s="596"/>
    </row>
    <row r="967" spans="1:13" s="595" customFormat="1">
      <c r="A967" s="97"/>
      <c r="B967" s="591"/>
      <c r="C967" s="592"/>
      <c r="D967" s="593"/>
      <c r="E967" s="1499"/>
      <c r="F967" s="594"/>
      <c r="J967" s="596"/>
      <c r="K967" s="596"/>
      <c r="L967" s="596"/>
      <c r="M967" s="596"/>
    </row>
    <row r="968" spans="1:13" s="595" customFormat="1">
      <c r="A968" s="97"/>
      <c r="B968" s="591"/>
      <c r="C968" s="592"/>
      <c r="D968" s="593"/>
      <c r="E968" s="1499"/>
      <c r="F968" s="594"/>
      <c r="J968" s="596"/>
      <c r="K968" s="596"/>
      <c r="L968" s="596"/>
      <c r="M968" s="596"/>
    </row>
    <row r="969" spans="1:13" s="595" customFormat="1">
      <c r="A969" s="97"/>
      <c r="B969" s="591"/>
      <c r="C969" s="592"/>
      <c r="D969" s="593"/>
      <c r="E969" s="1499"/>
      <c r="F969" s="594"/>
      <c r="J969" s="596"/>
      <c r="K969" s="596"/>
      <c r="L969" s="596"/>
      <c r="M969" s="596"/>
    </row>
    <row r="970" spans="1:13" s="595" customFormat="1">
      <c r="A970" s="97"/>
      <c r="B970" s="591"/>
      <c r="C970" s="592"/>
      <c r="D970" s="593"/>
      <c r="E970" s="1499"/>
      <c r="F970" s="594"/>
      <c r="J970" s="596"/>
      <c r="K970" s="596"/>
      <c r="L970" s="596"/>
      <c r="M970" s="596"/>
    </row>
    <row r="971" spans="1:13" s="595" customFormat="1">
      <c r="A971" s="97"/>
      <c r="B971" s="591"/>
      <c r="C971" s="592"/>
      <c r="D971" s="593"/>
      <c r="E971" s="1499"/>
      <c r="F971" s="594"/>
      <c r="J971" s="596"/>
      <c r="K971" s="596"/>
      <c r="L971" s="596"/>
      <c r="M971" s="596"/>
    </row>
    <row r="972" spans="1:13" s="595" customFormat="1">
      <c r="A972" s="97"/>
      <c r="B972" s="591"/>
      <c r="C972" s="592"/>
      <c r="D972" s="593"/>
      <c r="E972" s="1499"/>
      <c r="F972" s="594"/>
      <c r="J972" s="596"/>
      <c r="K972" s="596"/>
      <c r="L972" s="596"/>
      <c r="M972" s="596"/>
    </row>
    <row r="973" spans="1:13" s="595" customFormat="1">
      <c r="A973" s="97"/>
      <c r="B973" s="591"/>
      <c r="C973" s="592"/>
      <c r="D973" s="593"/>
      <c r="E973" s="1499"/>
      <c r="F973" s="594"/>
      <c r="J973" s="596"/>
      <c r="K973" s="596"/>
      <c r="L973" s="596"/>
      <c r="M973" s="596"/>
    </row>
    <row r="974" spans="1:13" s="595" customFormat="1">
      <c r="A974" s="97"/>
      <c r="B974" s="591"/>
      <c r="C974" s="592"/>
      <c r="D974" s="593"/>
      <c r="E974" s="1499"/>
      <c r="F974" s="594"/>
      <c r="J974" s="596"/>
      <c r="K974" s="596"/>
      <c r="L974" s="596"/>
      <c r="M974" s="596"/>
    </row>
    <row r="975" spans="1:13" s="595" customFormat="1">
      <c r="A975" s="97"/>
      <c r="B975" s="591"/>
      <c r="C975" s="592"/>
      <c r="D975" s="593"/>
      <c r="E975" s="1499"/>
      <c r="F975" s="594"/>
      <c r="J975" s="596"/>
      <c r="K975" s="596"/>
      <c r="L975" s="596"/>
      <c r="M975" s="596"/>
    </row>
    <row r="976" spans="1:13" s="595" customFormat="1">
      <c r="A976" s="97"/>
      <c r="B976" s="591"/>
      <c r="C976" s="592"/>
      <c r="D976" s="593"/>
      <c r="E976" s="1499"/>
      <c r="F976" s="594"/>
      <c r="J976" s="596"/>
      <c r="K976" s="596"/>
      <c r="L976" s="596"/>
      <c r="M976" s="596"/>
    </row>
    <row r="977" spans="1:13" s="595" customFormat="1">
      <c r="A977" s="97"/>
      <c r="B977" s="591"/>
      <c r="C977" s="592"/>
      <c r="D977" s="593"/>
      <c r="E977" s="1499"/>
      <c r="F977" s="594"/>
      <c r="J977" s="596"/>
      <c r="K977" s="596"/>
      <c r="L977" s="596"/>
      <c r="M977" s="596"/>
    </row>
    <row r="978" spans="1:13" s="595" customFormat="1">
      <c r="A978" s="97"/>
      <c r="B978" s="591"/>
      <c r="C978" s="592"/>
      <c r="D978" s="593"/>
      <c r="E978" s="1499"/>
      <c r="F978" s="594"/>
      <c r="J978" s="596"/>
      <c r="K978" s="596"/>
      <c r="L978" s="596"/>
      <c r="M978" s="596"/>
    </row>
    <row r="979" spans="1:13" s="595" customFormat="1">
      <c r="A979" s="97"/>
      <c r="B979" s="591"/>
      <c r="C979" s="592"/>
      <c r="D979" s="593"/>
      <c r="E979" s="1499"/>
      <c r="F979" s="594"/>
      <c r="J979" s="596"/>
      <c r="K979" s="596"/>
      <c r="L979" s="596"/>
      <c r="M979" s="596"/>
    </row>
    <row r="980" spans="1:13" s="595" customFormat="1">
      <c r="A980" s="97"/>
      <c r="B980" s="591"/>
      <c r="C980" s="592"/>
      <c r="D980" s="593"/>
      <c r="E980" s="1499"/>
      <c r="F980" s="594"/>
      <c r="J980" s="596"/>
      <c r="K980" s="596"/>
      <c r="L980" s="596"/>
      <c r="M980" s="596"/>
    </row>
    <row r="981" spans="1:13" s="595" customFormat="1">
      <c r="A981" s="97"/>
      <c r="B981" s="591"/>
      <c r="C981" s="592"/>
      <c r="D981" s="593"/>
      <c r="E981" s="1499"/>
      <c r="F981" s="594"/>
      <c r="J981" s="596"/>
      <c r="K981" s="596"/>
      <c r="L981" s="596"/>
      <c r="M981" s="596"/>
    </row>
    <row r="982" spans="1:13" s="595" customFormat="1">
      <c r="A982" s="97"/>
      <c r="B982" s="591"/>
      <c r="C982" s="592"/>
      <c r="D982" s="593"/>
      <c r="E982" s="1499"/>
      <c r="F982" s="594"/>
      <c r="J982" s="596"/>
      <c r="K982" s="596"/>
      <c r="L982" s="596"/>
      <c r="M982" s="596"/>
    </row>
    <row r="983" spans="1:13" s="595" customFormat="1">
      <c r="A983" s="97"/>
      <c r="B983" s="591"/>
      <c r="C983" s="592"/>
      <c r="D983" s="593"/>
      <c r="E983" s="1499"/>
      <c r="F983" s="594"/>
      <c r="J983" s="596"/>
      <c r="K983" s="596"/>
      <c r="L983" s="596"/>
      <c r="M983" s="596"/>
    </row>
    <row r="984" spans="1:13" s="595" customFormat="1">
      <c r="A984" s="97"/>
      <c r="B984" s="591"/>
      <c r="C984" s="592"/>
      <c r="D984" s="593"/>
      <c r="E984" s="1499"/>
      <c r="F984" s="594"/>
      <c r="J984" s="596"/>
      <c r="K984" s="596"/>
      <c r="L984" s="596"/>
      <c r="M984" s="596"/>
    </row>
    <row r="985" spans="1:13" s="595" customFormat="1">
      <c r="A985" s="97"/>
      <c r="B985" s="591"/>
      <c r="C985" s="592"/>
      <c r="D985" s="593"/>
      <c r="E985" s="1499"/>
      <c r="F985" s="594"/>
      <c r="J985" s="596"/>
      <c r="K985" s="596"/>
      <c r="L985" s="596"/>
      <c r="M985" s="596"/>
    </row>
    <row r="986" spans="1:13" s="595" customFormat="1">
      <c r="A986" s="97"/>
      <c r="B986" s="591"/>
      <c r="C986" s="592"/>
      <c r="D986" s="593"/>
      <c r="E986" s="1499"/>
      <c r="F986" s="594"/>
      <c r="J986" s="596"/>
      <c r="K986" s="596"/>
      <c r="L986" s="596"/>
      <c r="M986" s="596"/>
    </row>
    <row r="987" spans="1:13" s="595" customFormat="1">
      <c r="A987" s="97"/>
      <c r="B987" s="591"/>
      <c r="C987" s="592"/>
      <c r="D987" s="593"/>
      <c r="E987" s="1499"/>
      <c r="F987" s="594"/>
      <c r="J987" s="596"/>
      <c r="K987" s="596"/>
      <c r="L987" s="596"/>
      <c r="M987" s="596"/>
    </row>
    <row r="988" spans="1:13" s="595" customFormat="1">
      <c r="A988" s="97"/>
      <c r="B988" s="591"/>
      <c r="C988" s="592"/>
      <c r="D988" s="593"/>
      <c r="E988" s="1499"/>
      <c r="F988" s="594"/>
      <c r="J988" s="596"/>
      <c r="K988" s="596"/>
      <c r="L988" s="596"/>
      <c r="M988" s="596"/>
    </row>
    <row r="989" spans="1:13" s="595" customFormat="1">
      <c r="A989" s="97"/>
      <c r="B989" s="591"/>
      <c r="C989" s="592"/>
      <c r="D989" s="593"/>
      <c r="E989" s="1499"/>
      <c r="F989" s="594"/>
      <c r="J989" s="596"/>
      <c r="K989" s="596"/>
      <c r="L989" s="596"/>
      <c r="M989" s="596"/>
    </row>
    <row r="990" spans="1:13" s="595" customFormat="1">
      <c r="A990" s="97"/>
      <c r="B990" s="591"/>
      <c r="C990" s="592"/>
      <c r="D990" s="593"/>
      <c r="E990" s="1499"/>
      <c r="F990" s="594"/>
      <c r="J990" s="596"/>
      <c r="K990" s="596"/>
      <c r="L990" s="596"/>
      <c r="M990" s="596"/>
    </row>
    <row r="991" spans="1:13" s="595" customFormat="1">
      <c r="A991" s="97"/>
      <c r="B991" s="591"/>
      <c r="C991" s="592"/>
      <c r="D991" s="593"/>
      <c r="E991" s="1499"/>
      <c r="F991" s="594"/>
      <c r="J991" s="596"/>
      <c r="K991" s="596"/>
      <c r="L991" s="596"/>
      <c r="M991" s="596"/>
    </row>
    <row r="992" spans="1:13" s="595" customFormat="1">
      <c r="A992" s="97"/>
      <c r="B992" s="591"/>
      <c r="C992" s="592"/>
      <c r="D992" s="593"/>
      <c r="E992" s="1499"/>
      <c r="F992" s="594"/>
      <c r="J992" s="596"/>
      <c r="K992" s="596"/>
      <c r="L992" s="596"/>
      <c r="M992" s="596"/>
    </row>
    <row r="993" spans="1:13" s="595" customFormat="1">
      <c r="A993" s="97"/>
      <c r="B993" s="591"/>
      <c r="C993" s="592"/>
      <c r="D993" s="593"/>
      <c r="E993" s="1499"/>
      <c r="F993" s="594"/>
      <c r="J993" s="596"/>
      <c r="K993" s="596"/>
      <c r="L993" s="596"/>
      <c r="M993" s="596"/>
    </row>
    <row r="994" spans="1:13" s="595" customFormat="1">
      <c r="A994" s="97"/>
      <c r="B994" s="591"/>
      <c r="C994" s="592"/>
      <c r="D994" s="593"/>
      <c r="E994" s="1499"/>
      <c r="F994" s="594"/>
      <c r="J994" s="596"/>
      <c r="K994" s="596"/>
      <c r="L994" s="596"/>
      <c r="M994" s="596"/>
    </row>
    <row r="995" spans="1:13" s="595" customFormat="1">
      <c r="A995" s="97"/>
      <c r="B995" s="591"/>
      <c r="C995" s="592"/>
      <c r="D995" s="593"/>
      <c r="E995" s="1499"/>
      <c r="F995" s="594"/>
      <c r="J995" s="596"/>
      <c r="K995" s="596"/>
      <c r="L995" s="596"/>
      <c r="M995" s="596"/>
    </row>
    <row r="996" spans="1:13" s="595" customFormat="1">
      <c r="A996" s="97"/>
      <c r="B996" s="591"/>
      <c r="C996" s="592"/>
      <c r="D996" s="593"/>
      <c r="E996" s="1499"/>
      <c r="F996" s="594"/>
      <c r="J996" s="596"/>
      <c r="K996" s="596"/>
      <c r="L996" s="596"/>
      <c r="M996" s="596"/>
    </row>
    <row r="997" spans="1:13" s="595" customFormat="1">
      <c r="A997" s="97"/>
      <c r="B997" s="591"/>
      <c r="C997" s="592"/>
      <c r="D997" s="593"/>
      <c r="E997" s="1499"/>
      <c r="F997" s="594"/>
      <c r="J997" s="596"/>
      <c r="K997" s="596"/>
      <c r="L997" s="596"/>
      <c r="M997" s="596"/>
    </row>
    <row r="998" spans="1:13" s="595" customFormat="1">
      <c r="A998" s="97"/>
      <c r="B998" s="591"/>
      <c r="C998" s="592"/>
      <c r="D998" s="593"/>
      <c r="E998" s="1499"/>
      <c r="F998" s="594"/>
      <c r="J998" s="596"/>
      <c r="K998" s="596"/>
      <c r="L998" s="596"/>
      <c r="M998" s="596"/>
    </row>
    <row r="999" spans="1:13" s="595" customFormat="1">
      <c r="A999" s="97"/>
      <c r="B999" s="591"/>
      <c r="C999" s="592"/>
      <c r="D999" s="593"/>
      <c r="E999" s="1499"/>
      <c r="F999" s="594"/>
      <c r="J999" s="596"/>
      <c r="K999" s="596"/>
      <c r="L999" s="596"/>
      <c r="M999" s="596"/>
    </row>
    <row r="1000" spans="1:13" s="595" customFormat="1">
      <c r="A1000" s="97"/>
      <c r="B1000" s="591"/>
      <c r="C1000" s="592"/>
      <c r="D1000" s="593"/>
      <c r="E1000" s="1499"/>
      <c r="F1000" s="594"/>
      <c r="J1000" s="596"/>
      <c r="K1000" s="596"/>
      <c r="L1000" s="596"/>
      <c r="M1000" s="596"/>
    </row>
    <row r="1001" spans="1:13" s="595" customFormat="1">
      <c r="A1001" s="97"/>
      <c r="B1001" s="591"/>
      <c r="C1001" s="592"/>
      <c r="D1001" s="593"/>
      <c r="E1001" s="1499"/>
      <c r="F1001" s="594"/>
      <c r="J1001" s="596"/>
      <c r="K1001" s="596"/>
      <c r="L1001" s="596"/>
      <c r="M1001" s="596"/>
    </row>
    <row r="1002" spans="1:13" s="595" customFormat="1">
      <c r="A1002" s="97"/>
      <c r="B1002" s="591"/>
      <c r="C1002" s="592"/>
      <c r="D1002" s="593"/>
      <c r="E1002" s="1499"/>
      <c r="F1002" s="594"/>
      <c r="J1002" s="596"/>
      <c r="K1002" s="596"/>
      <c r="L1002" s="596"/>
      <c r="M1002" s="596"/>
    </row>
    <row r="1003" spans="1:13" s="595" customFormat="1">
      <c r="A1003" s="97"/>
      <c r="B1003" s="591"/>
      <c r="C1003" s="592"/>
      <c r="D1003" s="593"/>
      <c r="E1003" s="1499"/>
      <c r="F1003" s="594"/>
      <c r="J1003" s="596"/>
      <c r="K1003" s="596"/>
      <c r="L1003" s="596"/>
      <c r="M1003" s="596"/>
    </row>
    <row r="1004" spans="1:13" s="595" customFormat="1">
      <c r="A1004" s="97"/>
      <c r="B1004" s="591"/>
      <c r="C1004" s="592"/>
      <c r="D1004" s="593"/>
      <c r="E1004" s="1499"/>
      <c r="F1004" s="594"/>
      <c r="J1004" s="596"/>
      <c r="K1004" s="596"/>
      <c r="L1004" s="596"/>
      <c r="M1004" s="596"/>
    </row>
    <row r="1005" spans="1:13" s="595" customFormat="1">
      <c r="A1005" s="97"/>
      <c r="B1005" s="591"/>
      <c r="C1005" s="592"/>
      <c r="D1005" s="593"/>
      <c r="E1005" s="1499"/>
      <c r="F1005" s="594"/>
      <c r="J1005" s="596"/>
      <c r="K1005" s="596"/>
      <c r="L1005" s="596"/>
      <c r="M1005" s="596"/>
    </row>
    <row r="1006" spans="1:13" s="595" customFormat="1">
      <c r="A1006" s="97"/>
      <c r="B1006" s="591"/>
      <c r="C1006" s="592"/>
      <c r="D1006" s="593"/>
      <c r="E1006" s="1499"/>
      <c r="F1006" s="594"/>
      <c r="J1006" s="596"/>
      <c r="K1006" s="596"/>
      <c r="L1006" s="596"/>
      <c r="M1006" s="596"/>
    </row>
    <row r="1007" spans="1:13" s="595" customFormat="1">
      <c r="A1007" s="97"/>
      <c r="B1007" s="591"/>
      <c r="C1007" s="592"/>
      <c r="D1007" s="593"/>
      <c r="E1007" s="1499"/>
      <c r="F1007" s="594"/>
      <c r="J1007" s="596"/>
      <c r="K1007" s="596"/>
      <c r="L1007" s="596"/>
      <c r="M1007" s="596"/>
    </row>
    <row r="1008" spans="1:13" s="595" customFormat="1">
      <c r="A1008" s="97"/>
      <c r="B1008" s="591"/>
      <c r="C1008" s="592"/>
      <c r="D1008" s="593"/>
      <c r="E1008" s="1499"/>
      <c r="F1008" s="594"/>
      <c r="J1008" s="596"/>
      <c r="K1008" s="596"/>
      <c r="L1008" s="596"/>
      <c r="M1008" s="596"/>
    </row>
    <row r="1009" spans="1:13" s="595" customFormat="1">
      <c r="A1009" s="97"/>
      <c r="B1009" s="591"/>
      <c r="C1009" s="592"/>
      <c r="D1009" s="593"/>
      <c r="E1009" s="1499"/>
      <c r="F1009" s="594"/>
      <c r="J1009" s="596"/>
      <c r="K1009" s="596"/>
      <c r="L1009" s="596"/>
      <c r="M1009" s="596"/>
    </row>
    <row r="1010" spans="1:13" s="595" customFormat="1">
      <c r="A1010" s="97"/>
      <c r="B1010" s="591"/>
      <c r="C1010" s="592"/>
      <c r="D1010" s="593"/>
      <c r="E1010" s="1499"/>
      <c r="F1010" s="594"/>
      <c r="J1010" s="596"/>
      <c r="K1010" s="596"/>
      <c r="L1010" s="596"/>
      <c r="M1010" s="596"/>
    </row>
    <row r="1011" spans="1:13" s="595" customFormat="1">
      <c r="A1011" s="97"/>
      <c r="B1011" s="591"/>
      <c r="C1011" s="592"/>
      <c r="D1011" s="593"/>
      <c r="E1011" s="1499"/>
      <c r="F1011" s="594"/>
      <c r="J1011" s="596"/>
      <c r="K1011" s="596"/>
      <c r="L1011" s="596"/>
      <c r="M1011" s="596"/>
    </row>
    <row r="1012" spans="1:13" s="595" customFormat="1">
      <c r="A1012" s="97"/>
      <c r="B1012" s="591"/>
      <c r="C1012" s="592"/>
      <c r="D1012" s="593"/>
      <c r="E1012" s="1499"/>
      <c r="F1012" s="594"/>
      <c r="J1012" s="596"/>
      <c r="K1012" s="596"/>
      <c r="L1012" s="596"/>
      <c r="M1012" s="596"/>
    </row>
    <row r="1013" spans="1:13" s="595" customFormat="1">
      <c r="A1013" s="97"/>
      <c r="B1013" s="591"/>
      <c r="C1013" s="592"/>
      <c r="D1013" s="593"/>
      <c r="E1013" s="1499"/>
      <c r="F1013" s="594"/>
      <c r="J1013" s="596"/>
      <c r="K1013" s="596"/>
      <c r="L1013" s="596"/>
      <c r="M1013" s="596"/>
    </row>
    <row r="1014" spans="1:13" s="595" customFormat="1">
      <c r="A1014" s="97"/>
      <c r="B1014" s="591"/>
      <c r="C1014" s="592"/>
      <c r="D1014" s="593"/>
      <c r="E1014" s="1499"/>
      <c r="F1014" s="594"/>
      <c r="J1014" s="596"/>
      <c r="K1014" s="596"/>
      <c r="L1014" s="596"/>
      <c r="M1014" s="596"/>
    </row>
    <row r="1015" spans="1:13" s="595" customFormat="1">
      <c r="A1015" s="97"/>
      <c r="B1015" s="591"/>
      <c r="C1015" s="592"/>
      <c r="D1015" s="593"/>
      <c r="E1015" s="1499"/>
      <c r="F1015" s="594"/>
      <c r="J1015" s="596"/>
      <c r="K1015" s="596"/>
      <c r="L1015" s="596"/>
      <c r="M1015" s="596"/>
    </row>
    <row r="1016" spans="1:13" s="595" customFormat="1">
      <c r="A1016" s="97"/>
      <c r="B1016" s="591"/>
      <c r="C1016" s="592"/>
      <c r="D1016" s="593"/>
      <c r="E1016" s="1499"/>
      <c r="F1016" s="594"/>
      <c r="J1016" s="596"/>
      <c r="K1016" s="596"/>
      <c r="L1016" s="596"/>
      <c r="M1016" s="596"/>
    </row>
    <row r="1017" spans="1:13" s="595" customFormat="1">
      <c r="A1017" s="97"/>
      <c r="B1017" s="591"/>
      <c r="C1017" s="592"/>
      <c r="D1017" s="593"/>
      <c r="E1017" s="1499"/>
      <c r="F1017" s="594"/>
      <c r="J1017" s="596"/>
      <c r="K1017" s="596"/>
      <c r="L1017" s="596"/>
      <c r="M1017" s="596"/>
    </row>
    <row r="1018" spans="1:13" s="595" customFormat="1">
      <c r="A1018" s="97"/>
      <c r="B1018" s="591"/>
      <c r="C1018" s="592"/>
      <c r="D1018" s="593"/>
      <c r="E1018" s="1499"/>
      <c r="F1018" s="594"/>
      <c r="J1018" s="596"/>
      <c r="K1018" s="596"/>
      <c r="L1018" s="596"/>
      <c r="M1018" s="596"/>
    </row>
    <row r="1019" spans="1:13" s="595" customFormat="1">
      <c r="A1019" s="97"/>
      <c r="B1019" s="591"/>
      <c r="C1019" s="592"/>
      <c r="D1019" s="593"/>
      <c r="E1019" s="1499"/>
      <c r="F1019" s="594"/>
      <c r="J1019" s="596"/>
      <c r="K1019" s="596"/>
      <c r="L1019" s="596"/>
      <c r="M1019" s="596"/>
    </row>
    <row r="1020" spans="1:13" s="595" customFormat="1">
      <c r="A1020" s="97"/>
      <c r="B1020" s="591"/>
      <c r="C1020" s="592"/>
      <c r="D1020" s="593"/>
      <c r="E1020" s="1499"/>
      <c r="F1020" s="594"/>
      <c r="J1020" s="596"/>
      <c r="K1020" s="596"/>
      <c r="L1020" s="596"/>
      <c r="M1020" s="596"/>
    </row>
    <row r="1021" spans="1:13" s="595" customFormat="1">
      <c r="A1021" s="97"/>
      <c r="B1021" s="591"/>
      <c r="C1021" s="592"/>
      <c r="D1021" s="593"/>
      <c r="E1021" s="1499"/>
      <c r="F1021" s="594"/>
      <c r="J1021" s="596"/>
      <c r="K1021" s="596"/>
      <c r="L1021" s="596"/>
      <c r="M1021" s="596"/>
    </row>
    <row r="1022" spans="1:13" s="595" customFormat="1">
      <c r="A1022" s="97"/>
      <c r="B1022" s="591"/>
      <c r="C1022" s="592"/>
      <c r="D1022" s="593"/>
      <c r="E1022" s="1499"/>
      <c r="F1022" s="594"/>
      <c r="J1022" s="596"/>
      <c r="K1022" s="596"/>
      <c r="L1022" s="596"/>
      <c r="M1022" s="596"/>
    </row>
    <row r="1023" spans="1:13" s="595" customFormat="1">
      <c r="A1023" s="97"/>
      <c r="B1023" s="591"/>
      <c r="C1023" s="592"/>
      <c r="D1023" s="593"/>
      <c r="E1023" s="1499"/>
      <c r="F1023" s="594"/>
      <c r="J1023" s="596"/>
      <c r="K1023" s="596"/>
      <c r="L1023" s="596"/>
      <c r="M1023" s="596"/>
    </row>
    <row r="1024" spans="1:13" s="595" customFormat="1">
      <c r="A1024" s="97"/>
      <c r="B1024" s="591"/>
      <c r="C1024" s="592"/>
      <c r="D1024" s="593"/>
      <c r="E1024" s="1499"/>
      <c r="F1024" s="594"/>
      <c r="J1024" s="596"/>
      <c r="K1024" s="596"/>
      <c r="L1024" s="596"/>
      <c r="M1024" s="596"/>
    </row>
    <row r="1025" spans="1:13" s="595" customFormat="1">
      <c r="A1025" s="97"/>
      <c r="B1025" s="591"/>
      <c r="C1025" s="592"/>
      <c r="D1025" s="593"/>
      <c r="E1025" s="1499"/>
      <c r="F1025" s="594"/>
      <c r="J1025" s="596"/>
      <c r="K1025" s="596"/>
      <c r="L1025" s="596"/>
      <c r="M1025" s="596"/>
    </row>
    <row r="1026" spans="1:13" s="595" customFormat="1">
      <c r="A1026" s="97"/>
      <c r="B1026" s="591"/>
      <c r="C1026" s="592"/>
      <c r="D1026" s="593"/>
      <c r="E1026" s="1499"/>
      <c r="F1026" s="594"/>
      <c r="J1026" s="596"/>
      <c r="K1026" s="596"/>
      <c r="L1026" s="596"/>
      <c r="M1026" s="596"/>
    </row>
    <row r="1027" spans="1:13" s="595" customFormat="1">
      <c r="A1027" s="97"/>
      <c r="B1027" s="591"/>
      <c r="C1027" s="592"/>
      <c r="D1027" s="593"/>
      <c r="E1027" s="1499"/>
      <c r="F1027" s="594"/>
      <c r="J1027" s="596"/>
      <c r="K1027" s="596"/>
      <c r="L1027" s="596"/>
      <c r="M1027" s="596"/>
    </row>
    <row r="1028" spans="1:13" s="595" customFormat="1">
      <c r="A1028" s="97"/>
      <c r="B1028" s="591"/>
      <c r="C1028" s="592"/>
      <c r="D1028" s="593"/>
      <c r="E1028" s="1499"/>
      <c r="F1028" s="594"/>
      <c r="J1028" s="596"/>
      <c r="K1028" s="596"/>
      <c r="L1028" s="596"/>
      <c r="M1028" s="596"/>
    </row>
    <row r="1029" spans="1:13" s="595" customFormat="1">
      <c r="A1029" s="97"/>
      <c r="B1029" s="591"/>
      <c r="C1029" s="592"/>
      <c r="D1029" s="593"/>
      <c r="E1029" s="1499"/>
      <c r="F1029" s="594"/>
      <c r="J1029" s="596"/>
      <c r="K1029" s="596"/>
      <c r="L1029" s="596"/>
      <c r="M1029" s="596"/>
    </row>
    <row r="1030" spans="1:13" s="595" customFormat="1">
      <c r="A1030" s="97"/>
      <c r="B1030" s="591"/>
      <c r="C1030" s="592"/>
      <c r="D1030" s="593"/>
      <c r="E1030" s="1499"/>
      <c r="F1030" s="594"/>
      <c r="J1030" s="596"/>
      <c r="K1030" s="596"/>
      <c r="L1030" s="596"/>
      <c r="M1030" s="596"/>
    </row>
    <row r="1031" spans="1:13" s="595" customFormat="1">
      <c r="A1031" s="97"/>
      <c r="B1031" s="591"/>
      <c r="C1031" s="592"/>
      <c r="D1031" s="593"/>
      <c r="E1031" s="1499"/>
      <c r="F1031" s="594"/>
      <c r="J1031" s="596"/>
      <c r="K1031" s="596"/>
      <c r="L1031" s="596"/>
      <c r="M1031" s="596"/>
    </row>
    <row r="1032" spans="1:13" s="595" customFormat="1">
      <c r="A1032" s="97"/>
      <c r="B1032" s="591"/>
      <c r="C1032" s="592"/>
      <c r="D1032" s="593"/>
      <c r="E1032" s="1499"/>
      <c r="F1032" s="594"/>
      <c r="J1032" s="596"/>
      <c r="K1032" s="596"/>
      <c r="L1032" s="596"/>
      <c r="M1032" s="596"/>
    </row>
    <row r="1033" spans="1:13" s="595" customFormat="1">
      <c r="A1033" s="97"/>
      <c r="B1033" s="591"/>
      <c r="C1033" s="592"/>
      <c r="D1033" s="593"/>
      <c r="E1033" s="1499"/>
      <c r="F1033" s="594"/>
      <c r="J1033" s="596"/>
      <c r="K1033" s="596"/>
      <c r="L1033" s="596"/>
      <c r="M1033" s="596"/>
    </row>
    <row r="1034" spans="1:13" s="595" customFormat="1">
      <c r="A1034" s="97"/>
      <c r="B1034" s="591"/>
      <c r="C1034" s="592"/>
      <c r="D1034" s="593"/>
      <c r="E1034" s="1499"/>
      <c r="F1034" s="594"/>
      <c r="J1034" s="596"/>
      <c r="K1034" s="596"/>
      <c r="L1034" s="596"/>
      <c r="M1034" s="596"/>
    </row>
    <row r="1035" spans="1:13" s="595" customFormat="1">
      <c r="A1035" s="97"/>
      <c r="B1035" s="591"/>
      <c r="C1035" s="592"/>
      <c r="D1035" s="593"/>
      <c r="E1035" s="1499"/>
      <c r="F1035" s="594"/>
      <c r="J1035" s="596"/>
      <c r="K1035" s="596"/>
      <c r="L1035" s="596"/>
      <c r="M1035" s="596"/>
    </row>
    <row r="1036" spans="1:13" s="595" customFormat="1">
      <c r="A1036" s="97"/>
      <c r="B1036" s="591"/>
      <c r="C1036" s="592"/>
      <c r="D1036" s="593"/>
      <c r="E1036" s="1499"/>
      <c r="F1036" s="594"/>
      <c r="J1036" s="596"/>
      <c r="K1036" s="596"/>
      <c r="L1036" s="596"/>
      <c r="M1036" s="596"/>
    </row>
    <row r="1037" spans="1:13" s="595" customFormat="1">
      <c r="A1037" s="97"/>
      <c r="B1037" s="591"/>
      <c r="C1037" s="592"/>
      <c r="D1037" s="593"/>
      <c r="E1037" s="1499"/>
      <c r="F1037" s="594"/>
      <c r="J1037" s="596"/>
      <c r="K1037" s="596"/>
      <c r="L1037" s="596"/>
      <c r="M1037" s="596"/>
    </row>
    <row r="1038" spans="1:13" s="595" customFormat="1">
      <c r="A1038" s="97"/>
      <c r="B1038" s="591"/>
      <c r="C1038" s="592"/>
      <c r="D1038" s="593"/>
      <c r="E1038" s="1499"/>
      <c r="F1038" s="594"/>
      <c r="J1038" s="596"/>
      <c r="K1038" s="596"/>
      <c r="L1038" s="596"/>
      <c r="M1038" s="596"/>
    </row>
    <row r="1039" spans="1:13" s="595" customFormat="1">
      <c r="A1039" s="97"/>
      <c r="B1039" s="591"/>
      <c r="C1039" s="592"/>
      <c r="D1039" s="593"/>
      <c r="E1039" s="1499"/>
      <c r="F1039" s="594"/>
      <c r="J1039" s="596"/>
      <c r="K1039" s="596"/>
      <c r="L1039" s="596"/>
      <c r="M1039" s="596"/>
    </row>
    <row r="1040" spans="1:13" s="595" customFormat="1">
      <c r="A1040" s="97"/>
      <c r="B1040" s="591"/>
      <c r="C1040" s="592"/>
      <c r="D1040" s="593"/>
      <c r="E1040" s="1499"/>
      <c r="F1040" s="594"/>
      <c r="J1040" s="596"/>
      <c r="K1040" s="596"/>
      <c r="L1040" s="596"/>
      <c r="M1040" s="596"/>
    </row>
    <row r="1041" spans="1:13" s="595" customFormat="1">
      <c r="A1041" s="97"/>
      <c r="B1041" s="591"/>
      <c r="C1041" s="592"/>
      <c r="D1041" s="593"/>
      <c r="E1041" s="1499"/>
      <c r="F1041" s="594"/>
      <c r="J1041" s="596"/>
      <c r="K1041" s="596"/>
      <c r="L1041" s="596"/>
      <c r="M1041" s="596"/>
    </row>
    <row r="1042" spans="1:13" s="595" customFormat="1">
      <c r="A1042" s="97"/>
      <c r="B1042" s="591"/>
      <c r="C1042" s="592"/>
      <c r="D1042" s="593"/>
      <c r="E1042" s="1499"/>
      <c r="F1042" s="594"/>
      <c r="J1042" s="596"/>
      <c r="K1042" s="596"/>
      <c r="L1042" s="596"/>
      <c r="M1042" s="596"/>
    </row>
    <row r="1043" spans="1:13" s="595" customFormat="1">
      <c r="A1043" s="97"/>
      <c r="B1043" s="591"/>
      <c r="C1043" s="592"/>
      <c r="D1043" s="593"/>
      <c r="E1043" s="1499"/>
      <c r="F1043" s="594"/>
      <c r="J1043" s="596"/>
      <c r="K1043" s="596"/>
      <c r="L1043" s="596"/>
      <c r="M1043" s="596"/>
    </row>
    <row r="1044" spans="1:13" s="595" customFormat="1">
      <c r="A1044" s="97"/>
      <c r="B1044" s="591"/>
      <c r="C1044" s="592"/>
      <c r="D1044" s="593"/>
      <c r="E1044" s="1499"/>
      <c r="F1044" s="594"/>
      <c r="J1044" s="596"/>
      <c r="K1044" s="596"/>
      <c r="L1044" s="596"/>
      <c r="M1044" s="596"/>
    </row>
    <row r="1045" spans="1:13" s="595" customFormat="1">
      <c r="A1045" s="97"/>
      <c r="B1045" s="591"/>
      <c r="C1045" s="592"/>
      <c r="D1045" s="593"/>
      <c r="E1045" s="1499"/>
      <c r="F1045" s="594"/>
      <c r="J1045" s="596"/>
      <c r="K1045" s="596"/>
      <c r="L1045" s="596"/>
      <c r="M1045" s="596"/>
    </row>
    <row r="1046" spans="1:13" s="595" customFormat="1">
      <c r="A1046" s="97"/>
      <c r="B1046" s="591"/>
      <c r="C1046" s="592"/>
      <c r="D1046" s="593"/>
      <c r="E1046" s="1499"/>
      <c r="F1046" s="594"/>
      <c r="J1046" s="596"/>
      <c r="K1046" s="596"/>
      <c r="L1046" s="596"/>
      <c r="M1046" s="596"/>
    </row>
    <row r="1047" spans="1:13" s="595" customFormat="1">
      <c r="A1047" s="97"/>
      <c r="B1047" s="591"/>
      <c r="C1047" s="592"/>
      <c r="D1047" s="593"/>
      <c r="E1047" s="1499"/>
      <c r="F1047" s="594"/>
      <c r="J1047" s="596"/>
      <c r="K1047" s="596"/>
      <c r="L1047" s="596"/>
      <c r="M1047" s="596"/>
    </row>
    <row r="1048" spans="1:13" s="595" customFormat="1">
      <c r="A1048" s="97"/>
      <c r="B1048" s="591"/>
      <c r="C1048" s="592"/>
      <c r="D1048" s="593"/>
      <c r="E1048" s="1499"/>
      <c r="F1048" s="594"/>
      <c r="J1048" s="596"/>
      <c r="K1048" s="596"/>
      <c r="L1048" s="596"/>
      <c r="M1048" s="596"/>
    </row>
    <row r="1049" spans="1:13" s="595" customFormat="1">
      <c r="A1049" s="97"/>
      <c r="B1049" s="591"/>
      <c r="C1049" s="592"/>
      <c r="D1049" s="593"/>
      <c r="E1049" s="1499"/>
      <c r="F1049" s="594"/>
      <c r="J1049" s="596"/>
      <c r="K1049" s="596"/>
      <c r="L1049" s="596"/>
      <c r="M1049" s="596"/>
    </row>
    <row r="1050" spans="1:13" s="595" customFormat="1">
      <c r="A1050" s="97"/>
      <c r="B1050" s="591"/>
      <c r="C1050" s="592"/>
      <c r="D1050" s="593"/>
      <c r="E1050" s="1499"/>
      <c r="F1050" s="594"/>
      <c r="J1050" s="596"/>
      <c r="K1050" s="596"/>
      <c r="L1050" s="596"/>
      <c r="M1050" s="596"/>
    </row>
    <row r="1051" spans="1:13" s="595" customFormat="1">
      <c r="A1051" s="97"/>
      <c r="B1051" s="591"/>
      <c r="C1051" s="592"/>
      <c r="D1051" s="593"/>
      <c r="E1051" s="1499"/>
      <c r="F1051" s="594"/>
      <c r="J1051" s="596"/>
      <c r="K1051" s="596"/>
      <c r="L1051" s="596"/>
      <c r="M1051" s="596"/>
    </row>
    <row r="1052" spans="1:13" s="595" customFormat="1">
      <c r="A1052" s="97"/>
      <c r="B1052" s="591"/>
      <c r="C1052" s="592"/>
      <c r="D1052" s="593"/>
      <c r="E1052" s="1499"/>
      <c r="F1052" s="594"/>
      <c r="J1052" s="596"/>
      <c r="K1052" s="596"/>
      <c r="L1052" s="596"/>
      <c r="M1052" s="596"/>
    </row>
    <row r="1053" spans="1:13" s="595" customFormat="1">
      <c r="A1053" s="97"/>
      <c r="B1053" s="591"/>
      <c r="C1053" s="592"/>
      <c r="D1053" s="593"/>
      <c r="E1053" s="1499"/>
      <c r="F1053" s="594"/>
      <c r="J1053" s="596"/>
      <c r="K1053" s="596"/>
      <c r="L1053" s="596"/>
      <c r="M1053" s="596"/>
    </row>
    <row r="1054" spans="1:13" s="595" customFormat="1">
      <c r="A1054" s="97"/>
      <c r="B1054" s="591"/>
      <c r="C1054" s="592"/>
      <c r="D1054" s="593"/>
      <c r="E1054" s="1499"/>
      <c r="F1054" s="594"/>
      <c r="J1054" s="596"/>
      <c r="K1054" s="596"/>
      <c r="L1054" s="596"/>
      <c r="M1054" s="596"/>
    </row>
    <row r="1055" spans="1:13" s="595" customFormat="1">
      <c r="A1055" s="97"/>
      <c r="B1055" s="591"/>
      <c r="C1055" s="592"/>
      <c r="D1055" s="593"/>
      <c r="E1055" s="1499"/>
      <c r="F1055" s="594"/>
      <c r="J1055" s="596"/>
      <c r="K1055" s="596"/>
      <c r="L1055" s="596"/>
      <c r="M1055" s="596"/>
    </row>
    <row r="1056" spans="1:13" s="595" customFormat="1">
      <c r="A1056" s="97"/>
      <c r="B1056" s="591"/>
      <c r="C1056" s="592"/>
      <c r="D1056" s="593"/>
      <c r="E1056" s="1499"/>
      <c r="F1056" s="594"/>
      <c r="J1056" s="596"/>
      <c r="K1056" s="596"/>
      <c r="L1056" s="596"/>
      <c r="M1056" s="596"/>
    </row>
    <row r="1057" spans="1:13" s="595" customFormat="1">
      <c r="A1057" s="97"/>
      <c r="B1057" s="591"/>
      <c r="C1057" s="592"/>
      <c r="D1057" s="593"/>
      <c r="E1057" s="1499"/>
      <c r="F1057" s="594"/>
      <c r="J1057" s="596"/>
      <c r="K1057" s="596"/>
      <c r="L1057" s="596"/>
      <c r="M1057" s="596"/>
    </row>
    <row r="1058" spans="1:13" s="595" customFormat="1">
      <c r="A1058" s="97"/>
      <c r="B1058" s="591"/>
      <c r="C1058" s="592"/>
      <c r="D1058" s="593"/>
      <c r="E1058" s="1499"/>
      <c r="F1058" s="594"/>
      <c r="J1058" s="596"/>
      <c r="K1058" s="596"/>
      <c r="L1058" s="596"/>
      <c r="M1058" s="596"/>
    </row>
    <row r="1059" spans="1:13" s="595" customFormat="1">
      <c r="A1059" s="97"/>
      <c r="B1059" s="591"/>
      <c r="C1059" s="592"/>
      <c r="D1059" s="593"/>
      <c r="E1059" s="1499"/>
      <c r="F1059" s="594"/>
      <c r="J1059" s="596"/>
      <c r="K1059" s="596"/>
      <c r="L1059" s="596"/>
      <c r="M1059" s="596"/>
    </row>
    <row r="1060" spans="1:13" s="595" customFormat="1">
      <c r="A1060" s="97"/>
      <c r="B1060" s="591"/>
      <c r="C1060" s="592"/>
      <c r="D1060" s="593"/>
      <c r="E1060" s="1499"/>
      <c r="F1060" s="594"/>
      <c r="J1060" s="596"/>
      <c r="K1060" s="596"/>
      <c r="L1060" s="596"/>
      <c r="M1060" s="596"/>
    </row>
    <row r="1061" spans="1:13" s="595" customFormat="1">
      <c r="A1061" s="97"/>
      <c r="B1061" s="591"/>
      <c r="C1061" s="592"/>
      <c r="D1061" s="593"/>
      <c r="E1061" s="1499"/>
      <c r="F1061" s="594"/>
      <c r="J1061" s="596"/>
      <c r="K1061" s="596"/>
      <c r="L1061" s="596"/>
      <c r="M1061" s="596"/>
    </row>
    <row r="1062" spans="1:13" s="595" customFormat="1">
      <c r="A1062" s="97"/>
      <c r="B1062" s="591"/>
      <c r="C1062" s="592"/>
      <c r="D1062" s="593"/>
      <c r="E1062" s="1499"/>
      <c r="F1062" s="594"/>
      <c r="J1062" s="596"/>
      <c r="K1062" s="596"/>
      <c r="L1062" s="596"/>
      <c r="M1062" s="596"/>
    </row>
    <row r="1063" spans="1:13" s="595" customFormat="1">
      <c r="A1063" s="97"/>
      <c r="B1063" s="591"/>
      <c r="C1063" s="592"/>
      <c r="D1063" s="593"/>
      <c r="E1063" s="1499"/>
      <c r="F1063" s="594"/>
      <c r="J1063" s="596"/>
      <c r="K1063" s="596"/>
      <c r="L1063" s="596"/>
      <c r="M1063" s="596"/>
    </row>
    <row r="1064" spans="1:13" s="595" customFormat="1">
      <c r="A1064" s="97"/>
      <c r="B1064" s="591"/>
      <c r="C1064" s="592"/>
      <c r="D1064" s="593"/>
      <c r="E1064" s="1499"/>
      <c r="F1064" s="594"/>
      <c r="J1064" s="596"/>
      <c r="K1064" s="596"/>
      <c r="L1064" s="596"/>
      <c r="M1064" s="596"/>
    </row>
    <row r="1065" spans="1:13" s="595" customFormat="1">
      <c r="A1065" s="97"/>
      <c r="B1065" s="591"/>
      <c r="C1065" s="592"/>
      <c r="D1065" s="593"/>
      <c r="E1065" s="1499"/>
      <c r="F1065" s="594"/>
      <c r="J1065" s="596"/>
      <c r="K1065" s="596"/>
      <c r="L1065" s="596"/>
      <c r="M1065" s="596"/>
    </row>
    <row r="1066" spans="1:13" s="595" customFormat="1">
      <c r="A1066" s="97"/>
      <c r="B1066" s="591"/>
      <c r="C1066" s="592"/>
      <c r="D1066" s="593"/>
      <c r="E1066" s="1499"/>
      <c r="F1066" s="594"/>
      <c r="J1066" s="596"/>
      <c r="K1066" s="596"/>
      <c r="L1066" s="596"/>
      <c r="M1066" s="596"/>
    </row>
    <row r="1067" spans="1:13">
      <c r="A1067" s="97"/>
      <c r="D1067" s="593"/>
      <c r="E1067" s="1499"/>
      <c r="F1067" s="594"/>
    </row>
    <row r="1068" spans="1:13">
      <c r="A1068" s="97"/>
      <c r="D1068" s="593"/>
      <c r="E1068" s="1499"/>
      <c r="F1068" s="594"/>
    </row>
    <row r="1069" spans="1:13">
      <c r="A1069" s="97"/>
      <c r="D1069" s="593"/>
      <c r="E1069" s="1499"/>
      <c r="F1069" s="594"/>
    </row>
    <row r="1070" spans="1:13">
      <c r="A1070" s="97"/>
      <c r="D1070" s="593"/>
      <c r="E1070" s="1499"/>
      <c r="F1070" s="594"/>
    </row>
    <row r="1071" spans="1:13">
      <c r="A1071" s="97"/>
      <c r="D1071" s="593"/>
      <c r="E1071" s="1499"/>
      <c r="F1071" s="594"/>
    </row>
    <row r="1072" spans="1:13">
      <c r="A1072" s="97"/>
      <c r="D1072" s="593"/>
      <c r="E1072" s="1499"/>
      <c r="F1072" s="594"/>
    </row>
    <row r="1073" spans="1:6">
      <c r="A1073" s="97"/>
      <c r="D1073" s="593"/>
      <c r="E1073" s="1499"/>
      <c r="F1073" s="594"/>
    </row>
  </sheetData>
  <sheetProtection selectLockedCells="1"/>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1C007-F0AA-4C37-9FFE-BB0CE194D31A}">
  <dimension ref="A1:H1977"/>
  <sheetViews>
    <sheetView view="pageBreakPreview" zoomScaleNormal="100" zoomScaleSheetLayoutView="100" workbookViewId="0">
      <pane ySplit="1" topLeftCell="A1960" activePane="bottomLeft" state="frozen"/>
      <selection activeCell="B5" sqref="B5"/>
      <selection pane="bottomLeft" activeCell="B1975" sqref="B1975"/>
    </sheetView>
  </sheetViews>
  <sheetFormatPr defaultColWidth="9.140625" defaultRowHeight="12.75"/>
  <cols>
    <col min="1" max="1" width="6.7109375" style="620" customWidth="1"/>
    <col min="2" max="2" width="37.7109375" style="638" customWidth="1"/>
    <col min="3" max="3" width="8.7109375" style="979" customWidth="1"/>
    <col min="4" max="4" width="10.7109375" style="980" customWidth="1"/>
    <col min="5" max="5" width="15.5703125" style="1213" customWidth="1"/>
    <col min="6" max="6" width="16" style="1213" customWidth="1"/>
    <col min="7" max="7" width="9.7109375" style="618" customWidth="1"/>
    <col min="8" max="8" width="9.7109375" style="619" customWidth="1"/>
    <col min="9" max="16384" width="9.140625" style="619"/>
  </cols>
  <sheetData>
    <row r="1" spans="1:7" s="615" customFormat="1" ht="33.75">
      <c r="A1" s="508" t="s">
        <v>239</v>
      </c>
      <c r="B1" s="473" t="s">
        <v>240</v>
      </c>
      <c r="C1" s="473" t="s">
        <v>241</v>
      </c>
      <c r="D1" s="614" t="s">
        <v>242</v>
      </c>
      <c r="E1" s="1285" t="s">
        <v>243</v>
      </c>
      <c r="F1" s="1285" t="s">
        <v>244</v>
      </c>
    </row>
    <row r="3" spans="1:7">
      <c r="A3" s="616" t="s">
        <v>155</v>
      </c>
      <c r="B3" s="617" t="s">
        <v>1360</v>
      </c>
      <c r="C3" s="977"/>
      <c r="D3" s="978"/>
      <c r="E3" s="1286"/>
      <c r="F3" s="1286"/>
    </row>
    <row r="4" spans="1:7">
      <c r="B4" s="143"/>
    </row>
    <row r="5" spans="1:7">
      <c r="A5" s="621" t="s">
        <v>155</v>
      </c>
      <c r="B5" s="622" t="s">
        <v>1361</v>
      </c>
      <c r="C5" s="981"/>
      <c r="D5" s="982"/>
      <c r="E5" s="1287"/>
      <c r="F5" s="1288" t="s">
        <v>1362</v>
      </c>
      <c r="G5" s="624"/>
    </row>
    <row r="6" spans="1:7" ht="216.75">
      <c r="A6" s="625"/>
      <c r="B6" s="626" t="s">
        <v>5222</v>
      </c>
      <c r="C6" s="983"/>
      <c r="D6" s="984"/>
      <c r="E6" s="1107"/>
      <c r="F6" s="1107"/>
      <c r="G6" s="624"/>
    </row>
    <row r="7" spans="1:7" ht="38.25">
      <c r="A7" s="627"/>
      <c r="B7" s="626" t="s">
        <v>5223</v>
      </c>
      <c r="C7" s="276" t="s">
        <v>248</v>
      </c>
      <c r="D7" s="986" t="s">
        <v>2991</v>
      </c>
      <c r="E7" s="1289"/>
      <c r="F7" s="1290"/>
      <c r="G7" s="624"/>
    </row>
    <row r="8" spans="1:7" ht="25.5">
      <c r="A8" s="627"/>
      <c r="B8" s="626" t="s">
        <v>5224</v>
      </c>
      <c r="C8" s="276" t="s">
        <v>21</v>
      </c>
      <c r="D8" s="986">
        <v>3</v>
      </c>
      <c r="E8" s="1289"/>
      <c r="F8" s="1290"/>
      <c r="G8" s="624"/>
    </row>
    <row r="9" spans="1:7">
      <c r="A9" s="627"/>
      <c r="B9" s="626" t="s">
        <v>5225</v>
      </c>
      <c r="C9" s="276" t="s">
        <v>21</v>
      </c>
      <c r="D9" s="986">
        <v>9</v>
      </c>
      <c r="E9" s="1289"/>
      <c r="F9" s="1290"/>
      <c r="G9" s="624"/>
    </row>
    <row r="10" spans="1:7" ht="25.5">
      <c r="A10" s="627"/>
      <c r="B10" s="626" t="s">
        <v>5226</v>
      </c>
      <c r="C10" s="276" t="s">
        <v>21</v>
      </c>
      <c r="D10" s="986">
        <v>1</v>
      </c>
      <c r="E10" s="1289"/>
      <c r="F10" s="1290"/>
      <c r="G10" s="624"/>
    </row>
    <row r="11" spans="1:7" ht="25.5">
      <c r="A11" s="627"/>
      <c r="B11" s="626" t="s">
        <v>5227</v>
      </c>
      <c r="C11" s="276" t="s">
        <v>21</v>
      </c>
      <c r="D11" s="986">
        <v>2</v>
      </c>
      <c r="E11" s="1289"/>
      <c r="F11" s="1290"/>
      <c r="G11" s="624"/>
    </row>
    <row r="12" spans="1:7" ht="25.5">
      <c r="A12" s="627"/>
      <c r="B12" s="626" t="s">
        <v>5228</v>
      </c>
      <c r="C12" s="276" t="s">
        <v>21</v>
      </c>
      <c r="D12" s="986">
        <v>2</v>
      </c>
      <c r="E12" s="1289"/>
      <c r="F12" s="1290"/>
      <c r="G12" s="624"/>
    </row>
    <row r="13" spans="1:7" ht="25.5">
      <c r="A13" s="627"/>
      <c r="B13" s="626" t="s">
        <v>5229</v>
      </c>
      <c r="C13" s="276" t="s">
        <v>21</v>
      </c>
      <c r="D13" s="986">
        <v>1</v>
      </c>
      <c r="E13" s="1289"/>
      <c r="F13" s="1290"/>
      <c r="G13" s="624"/>
    </row>
    <row r="14" spans="1:7" ht="38.25">
      <c r="A14" s="627"/>
      <c r="B14" s="626" t="s">
        <v>5230</v>
      </c>
      <c r="C14" s="276" t="s">
        <v>21</v>
      </c>
      <c r="D14" s="986">
        <v>2</v>
      </c>
      <c r="E14" s="1289"/>
      <c r="F14" s="1290"/>
      <c r="G14" s="624"/>
    </row>
    <row r="15" spans="1:7">
      <c r="A15" s="627"/>
      <c r="B15" s="626" t="s">
        <v>5231</v>
      </c>
      <c r="C15" s="276" t="s">
        <v>21</v>
      </c>
      <c r="D15" s="986">
        <v>4</v>
      </c>
      <c r="E15" s="1289"/>
      <c r="F15" s="1290"/>
      <c r="G15" s="624"/>
    </row>
    <row r="16" spans="1:7" ht="38.25">
      <c r="A16" s="627"/>
      <c r="B16" s="626" t="s">
        <v>5232</v>
      </c>
      <c r="C16" s="276" t="s">
        <v>21</v>
      </c>
      <c r="D16" s="986">
        <v>1</v>
      </c>
      <c r="E16" s="1289"/>
      <c r="F16" s="1290"/>
      <c r="G16" s="624"/>
    </row>
    <row r="17" spans="1:7" ht="25.5">
      <c r="A17" s="627"/>
      <c r="B17" s="626" t="s">
        <v>5233</v>
      </c>
      <c r="C17" s="276" t="s">
        <v>21</v>
      </c>
      <c r="D17" s="986">
        <v>1</v>
      </c>
      <c r="E17" s="1289"/>
      <c r="F17" s="1290"/>
      <c r="G17" s="624"/>
    </row>
    <row r="18" spans="1:7">
      <c r="A18" s="627"/>
      <c r="B18" s="626" t="s">
        <v>5234</v>
      </c>
      <c r="C18" s="276" t="s">
        <v>21</v>
      </c>
      <c r="D18" s="986">
        <v>3</v>
      </c>
      <c r="E18" s="1289"/>
      <c r="F18" s="1290"/>
      <c r="G18" s="624"/>
    </row>
    <row r="19" spans="1:7" ht="51">
      <c r="A19" s="627"/>
      <c r="B19" s="626" t="s">
        <v>5235</v>
      </c>
      <c r="C19" s="276" t="s">
        <v>21</v>
      </c>
      <c r="D19" s="986">
        <v>1</v>
      </c>
      <c r="E19" s="1289"/>
      <c r="F19" s="1290"/>
      <c r="G19" s="624"/>
    </row>
    <row r="20" spans="1:7" ht="25.5">
      <c r="A20" s="627"/>
      <c r="B20" s="626" t="s">
        <v>5236</v>
      </c>
      <c r="C20" s="276" t="s">
        <v>21</v>
      </c>
      <c r="D20" s="986">
        <v>1</v>
      </c>
      <c r="E20" s="1289"/>
      <c r="F20" s="1290"/>
      <c r="G20" s="624"/>
    </row>
    <row r="21" spans="1:7" ht="25.5">
      <c r="A21" s="627"/>
      <c r="B21" s="626" t="s">
        <v>5237</v>
      </c>
      <c r="C21" s="276" t="s">
        <v>21</v>
      </c>
      <c r="D21" s="986">
        <v>2</v>
      </c>
      <c r="E21" s="1289"/>
      <c r="F21" s="1290"/>
      <c r="G21" s="624"/>
    </row>
    <row r="22" spans="1:7" ht="38.25">
      <c r="A22" s="627"/>
      <c r="B22" s="626" t="s">
        <v>5238</v>
      </c>
      <c r="C22" s="276" t="s">
        <v>21</v>
      </c>
      <c r="D22" s="986">
        <v>2</v>
      </c>
      <c r="E22" s="1289"/>
      <c r="F22" s="1290"/>
      <c r="G22" s="624"/>
    </row>
    <row r="23" spans="1:7">
      <c r="A23" s="627"/>
      <c r="B23" s="626" t="s">
        <v>5239</v>
      </c>
      <c r="C23" s="276" t="s">
        <v>21</v>
      </c>
      <c r="D23" s="986">
        <v>1</v>
      </c>
      <c r="E23" s="1289"/>
      <c r="F23" s="1290"/>
      <c r="G23" s="624"/>
    </row>
    <row r="24" spans="1:7" ht="25.5">
      <c r="A24" s="627"/>
      <c r="B24" s="626" t="s">
        <v>5240</v>
      </c>
      <c r="C24" s="276" t="s">
        <v>21</v>
      </c>
      <c r="D24" s="986">
        <v>2</v>
      </c>
      <c r="E24" s="1289"/>
      <c r="F24" s="1290"/>
      <c r="G24" s="624"/>
    </row>
    <row r="25" spans="1:7">
      <c r="A25" s="627"/>
      <c r="B25" s="626" t="s">
        <v>5241</v>
      </c>
      <c r="C25" s="276" t="s">
        <v>21</v>
      </c>
      <c r="D25" s="986">
        <v>2</v>
      </c>
      <c r="E25" s="1289"/>
      <c r="F25" s="1290"/>
      <c r="G25" s="624"/>
    </row>
    <row r="26" spans="1:7" ht="25.5">
      <c r="A26" s="627"/>
      <c r="B26" s="626" t="s">
        <v>5242</v>
      </c>
      <c r="C26" s="276" t="s">
        <v>21</v>
      </c>
      <c r="D26" s="986">
        <v>1</v>
      </c>
      <c r="E26" s="1289"/>
      <c r="F26" s="1290"/>
      <c r="G26" s="624"/>
    </row>
    <row r="27" spans="1:7">
      <c r="A27" s="627"/>
      <c r="B27" s="626" t="s">
        <v>5243</v>
      </c>
      <c r="C27" s="276" t="s">
        <v>21</v>
      </c>
      <c r="D27" s="986">
        <v>3</v>
      </c>
      <c r="E27" s="1289"/>
      <c r="F27" s="1290"/>
      <c r="G27" s="624"/>
    </row>
    <row r="28" spans="1:7" ht="38.25">
      <c r="A28" s="627"/>
      <c r="B28" s="626" t="s">
        <v>5244</v>
      </c>
      <c r="C28" s="276" t="s">
        <v>21</v>
      </c>
      <c r="D28" s="986">
        <v>24</v>
      </c>
      <c r="E28" s="1289"/>
      <c r="F28" s="1290"/>
      <c r="G28" s="624"/>
    </row>
    <row r="29" spans="1:7" ht="38.25">
      <c r="A29" s="627"/>
      <c r="B29" s="626" t="s">
        <v>5245</v>
      </c>
      <c r="C29" s="276" t="s">
        <v>21</v>
      </c>
      <c r="D29" s="986">
        <v>56</v>
      </c>
      <c r="E29" s="1289"/>
      <c r="F29" s="1290"/>
      <c r="G29" s="624"/>
    </row>
    <row r="30" spans="1:7" ht="38.25">
      <c r="A30" s="627"/>
      <c r="B30" s="626" t="s">
        <v>5246</v>
      </c>
      <c r="C30" s="276" t="s">
        <v>21</v>
      </c>
      <c r="D30" s="986">
        <v>7</v>
      </c>
      <c r="E30" s="1289"/>
      <c r="F30" s="1290"/>
      <c r="G30" s="624"/>
    </row>
    <row r="31" spans="1:7" ht="38.25">
      <c r="A31" s="627"/>
      <c r="B31" s="626" t="s">
        <v>5247</v>
      </c>
      <c r="C31" s="276" t="s">
        <v>21</v>
      </c>
      <c r="D31" s="986">
        <v>3</v>
      </c>
      <c r="E31" s="1289"/>
      <c r="F31" s="1290"/>
      <c r="G31" s="624"/>
    </row>
    <row r="32" spans="1:7" ht="25.5">
      <c r="A32" s="627"/>
      <c r="B32" s="626" t="s">
        <v>5248</v>
      </c>
      <c r="C32" s="276" t="s">
        <v>21</v>
      </c>
      <c r="D32" s="986">
        <v>1</v>
      </c>
      <c r="E32" s="1289"/>
      <c r="F32" s="1290"/>
      <c r="G32" s="624"/>
    </row>
    <row r="33" spans="1:7" ht="38.25">
      <c r="A33" s="627"/>
      <c r="B33" s="626" t="s">
        <v>5249</v>
      </c>
      <c r="C33" s="276" t="s">
        <v>21</v>
      </c>
      <c r="D33" s="986">
        <v>2</v>
      </c>
      <c r="E33" s="1289"/>
      <c r="F33" s="1290"/>
      <c r="G33" s="624"/>
    </row>
    <row r="34" spans="1:7" ht="38.25">
      <c r="A34" s="627"/>
      <c r="B34" s="626" t="s">
        <v>5250</v>
      </c>
      <c r="C34" s="276" t="s">
        <v>21</v>
      </c>
      <c r="D34" s="986">
        <v>8</v>
      </c>
      <c r="E34" s="1289"/>
      <c r="F34" s="1290"/>
      <c r="G34" s="624"/>
    </row>
    <row r="35" spans="1:7" ht="38.25">
      <c r="A35" s="627"/>
      <c r="B35" s="626" t="s">
        <v>5251</v>
      </c>
      <c r="C35" s="276" t="s">
        <v>21</v>
      </c>
      <c r="D35" s="986">
        <v>8</v>
      </c>
      <c r="E35" s="1289"/>
      <c r="F35" s="1290"/>
      <c r="G35" s="624"/>
    </row>
    <row r="36" spans="1:7" ht="38.25">
      <c r="A36" s="627"/>
      <c r="B36" s="626" t="s">
        <v>5252</v>
      </c>
      <c r="C36" s="276" t="s">
        <v>21</v>
      </c>
      <c r="D36" s="986">
        <v>1</v>
      </c>
      <c r="E36" s="1289"/>
      <c r="F36" s="1290"/>
      <c r="G36" s="624"/>
    </row>
    <row r="37" spans="1:7" ht="38.25">
      <c r="A37" s="627"/>
      <c r="B37" s="626" t="s">
        <v>5253</v>
      </c>
      <c r="C37" s="276" t="s">
        <v>21</v>
      </c>
      <c r="D37" s="986">
        <v>1</v>
      </c>
      <c r="E37" s="1289"/>
      <c r="F37" s="1290"/>
      <c r="G37" s="624"/>
    </row>
    <row r="38" spans="1:7" ht="38.25">
      <c r="A38" s="627"/>
      <c r="B38" s="626" t="s">
        <v>5254</v>
      </c>
      <c r="C38" s="276" t="s">
        <v>21</v>
      </c>
      <c r="D38" s="986">
        <v>7</v>
      </c>
      <c r="E38" s="1289"/>
      <c r="F38" s="1290"/>
      <c r="G38" s="624"/>
    </row>
    <row r="39" spans="1:7" ht="38.25">
      <c r="A39" s="627"/>
      <c r="B39" s="626" t="s">
        <v>5255</v>
      </c>
      <c r="C39" s="276" t="s">
        <v>21</v>
      </c>
      <c r="D39" s="986">
        <v>4</v>
      </c>
      <c r="E39" s="1289"/>
      <c r="F39" s="1290"/>
      <c r="G39" s="624"/>
    </row>
    <row r="40" spans="1:7" ht="38.25">
      <c r="A40" s="627"/>
      <c r="B40" s="626" t="s">
        <v>5256</v>
      </c>
      <c r="C40" s="276" t="s">
        <v>21</v>
      </c>
      <c r="D40" s="986">
        <v>2</v>
      </c>
      <c r="E40" s="1289"/>
      <c r="F40" s="1290"/>
      <c r="G40" s="624"/>
    </row>
    <row r="41" spans="1:7" ht="38.25">
      <c r="A41" s="627"/>
      <c r="B41" s="626" t="s">
        <v>5257</v>
      </c>
      <c r="C41" s="276" t="s">
        <v>21</v>
      </c>
      <c r="D41" s="986">
        <v>1</v>
      </c>
      <c r="E41" s="1289"/>
      <c r="F41" s="1290"/>
      <c r="G41" s="624"/>
    </row>
    <row r="42" spans="1:7" ht="38.25">
      <c r="A42" s="627"/>
      <c r="B42" s="626" t="s">
        <v>5258</v>
      </c>
      <c r="C42" s="276" t="s">
        <v>21</v>
      </c>
      <c r="D42" s="986">
        <v>2</v>
      </c>
      <c r="E42" s="1289"/>
      <c r="F42" s="1290"/>
      <c r="G42" s="624"/>
    </row>
    <row r="43" spans="1:7" ht="38.25">
      <c r="A43" s="627"/>
      <c r="B43" s="626" t="s">
        <v>5259</v>
      </c>
      <c r="C43" s="276" t="s">
        <v>21</v>
      </c>
      <c r="D43" s="986">
        <v>1</v>
      </c>
      <c r="E43" s="1289"/>
      <c r="F43" s="1290"/>
      <c r="G43" s="624"/>
    </row>
    <row r="44" spans="1:7" ht="25.5">
      <c r="A44" s="627"/>
      <c r="B44" s="626" t="s">
        <v>5260</v>
      </c>
      <c r="C44" s="276" t="s">
        <v>21</v>
      </c>
      <c r="D44" s="986">
        <v>3</v>
      </c>
      <c r="E44" s="1289"/>
      <c r="F44" s="1290"/>
      <c r="G44" s="624"/>
    </row>
    <row r="45" spans="1:7" ht="25.5">
      <c r="A45" s="627"/>
      <c r="B45" s="626" t="s">
        <v>5261</v>
      </c>
      <c r="C45" s="276" t="s">
        <v>21</v>
      </c>
      <c r="D45" s="986">
        <v>3</v>
      </c>
      <c r="E45" s="1289"/>
      <c r="F45" s="1290"/>
      <c r="G45" s="624"/>
    </row>
    <row r="46" spans="1:7" ht="38.25">
      <c r="A46" s="627"/>
      <c r="B46" s="626" t="s">
        <v>5262</v>
      </c>
      <c r="C46" s="276" t="s">
        <v>21</v>
      </c>
      <c r="D46" s="986">
        <v>1</v>
      </c>
      <c r="E46" s="1289"/>
      <c r="F46" s="1290"/>
      <c r="G46" s="624"/>
    </row>
    <row r="47" spans="1:7" ht="38.25">
      <c r="A47" s="627"/>
      <c r="B47" s="626" t="s">
        <v>5263</v>
      </c>
      <c r="C47" s="276" t="s">
        <v>21</v>
      </c>
      <c r="D47" s="986">
        <v>2</v>
      </c>
      <c r="E47" s="1289"/>
      <c r="F47" s="1290"/>
      <c r="G47" s="624"/>
    </row>
    <row r="48" spans="1:7" ht="38.25">
      <c r="A48" s="627"/>
      <c r="B48" s="626" t="s">
        <v>5264</v>
      </c>
      <c r="C48" s="276" t="s">
        <v>21</v>
      </c>
      <c r="D48" s="986">
        <v>5</v>
      </c>
      <c r="E48" s="1289"/>
      <c r="F48" s="1290"/>
      <c r="G48" s="624"/>
    </row>
    <row r="49" spans="1:7">
      <c r="A49" s="627"/>
      <c r="B49" s="626" t="s">
        <v>1363</v>
      </c>
      <c r="C49" s="276" t="s">
        <v>21</v>
      </c>
      <c r="D49" s="986">
        <v>1</v>
      </c>
      <c r="E49" s="1289"/>
      <c r="F49" s="1290"/>
      <c r="G49" s="624"/>
    </row>
    <row r="50" spans="1:7">
      <c r="A50" s="627"/>
      <c r="B50" s="626" t="s">
        <v>5265</v>
      </c>
      <c r="C50" s="276" t="s">
        <v>21</v>
      </c>
      <c r="D50" s="986">
        <v>1</v>
      </c>
      <c r="E50" s="1289"/>
      <c r="F50" s="1290"/>
      <c r="G50" s="624"/>
    </row>
    <row r="51" spans="1:7">
      <c r="A51" s="627"/>
      <c r="B51" s="626" t="s">
        <v>5266</v>
      </c>
      <c r="C51" s="276" t="s">
        <v>21</v>
      </c>
      <c r="D51" s="986">
        <v>6</v>
      </c>
      <c r="E51" s="1289"/>
      <c r="F51" s="1290"/>
      <c r="G51" s="624"/>
    </row>
    <row r="52" spans="1:7" ht="38.25">
      <c r="A52" s="627"/>
      <c r="B52" s="626" t="s">
        <v>5267</v>
      </c>
      <c r="C52" s="276" t="s">
        <v>21</v>
      </c>
      <c r="D52" s="986">
        <v>2</v>
      </c>
      <c r="E52" s="1289"/>
      <c r="F52" s="1290"/>
      <c r="G52" s="624"/>
    </row>
    <row r="53" spans="1:7" ht="38.25">
      <c r="A53" s="627"/>
      <c r="B53" s="626" t="s">
        <v>5268</v>
      </c>
      <c r="C53" s="276" t="s">
        <v>21</v>
      </c>
      <c r="D53" s="986">
        <v>3</v>
      </c>
      <c r="E53" s="1289"/>
      <c r="F53" s="1290"/>
      <c r="G53" s="624"/>
    </row>
    <row r="54" spans="1:7">
      <c r="A54" s="627"/>
      <c r="B54" s="626" t="s">
        <v>5269</v>
      </c>
      <c r="C54" s="276" t="s">
        <v>21</v>
      </c>
      <c r="D54" s="986">
        <v>6</v>
      </c>
      <c r="E54" s="1289"/>
      <c r="F54" s="1290"/>
      <c r="G54" s="624"/>
    </row>
    <row r="55" spans="1:7">
      <c r="A55" s="627"/>
      <c r="B55" s="626" t="s">
        <v>5270</v>
      </c>
      <c r="C55" s="276" t="s">
        <v>21</v>
      </c>
      <c r="D55" s="986">
        <v>3</v>
      </c>
      <c r="E55" s="1289"/>
      <c r="F55" s="1290"/>
      <c r="G55" s="624"/>
    </row>
    <row r="56" spans="1:7">
      <c r="A56" s="627"/>
      <c r="B56" s="626" t="s">
        <v>5271</v>
      </c>
      <c r="C56" s="276" t="s">
        <v>21</v>
      </c>
      <c r="D56" s="986">
        <v>10</v>
      </c>
      <c r="E56" s="1289"/>
      <c r="F56" s="1290"/>
      <c r="G56" s="624"/>
    </row>
    <row r="57" spans="1:7">
      <c r="A57" s="627"/>
      <c r="B57" s="626" t="s">
        <v>5272</v>
      </c>
      <c r="C57" s="276" t="s">
        <v>21</v>
      </c>
      <c r="D57" s="986">
        <v>9</v>
      </c>
      <c r="E57" s="1289"/>
      <c r="F57" s="1290"/>
      <c r="G57" s="624"/>
    </row>
    <row r="58" spans="1:7">
      <c r="A58" s="627"/>
      <c r="B58" s="626" t="s">
        <v>5273</v>
      </c>
      <c r="C58" s="276" t="s">
        <v>21</v>
      </c>
      <c r="D58" s="986">
        <v>3</v>
      </c>
      <c r="E58" s="1289"/>
      <c r="F58" s="1290"/>
      <c r="G58" s="624"/>
    </row>
    <row r="59" spans="1:7">
      <c r="A59" s="627"/>
      <c r="B59" s="626" t="s">
        <v>5274</v>
      </c>
      <c r="C59" s="276" t="s">
        <v>21</v>
      </c>
      <c r="D59" s="986">
        <v>3</v>
      </c>
      <c r="E59" s="1289"/>
      <c r="F59" s="1290"/>
      <c r="G59" s="624"/>
    </row>
    <row r="60" spans="1:7">
      <c r="A60" s="627"/>
      <c r="B60" s="626" t="s">
        <v>5275</v>
      </c>
      <c r="C60" s="276" t="s">
        <v>21</v>
      </c>
      <c r="D60" s="986">
        <v>3</v>
      </c>
      <c r="E60" s="1289"/>
      <c r="F60" s="1290"/>
      <c r="G60" s="624"/>
    </row>
    <row r="61" spans="1:7">
      <c r="A61" s="627"/>
      <c r="B61" s="626" t="s">
        <v>5276</v>
      </c>
      <c r="C61" s="276" t="s">
        <v>21</v>
      </c>
      <c r="D61" s="986">
        <v>2</v>
      </c>
      <c r="E61" s="1289"/>
      <c r="F61" s="1290"/>
      <c r="G61" s="624"/>
    </row>
    <row r="62" spans="1:7">
      <c r="A62" s="627"/>
      <c r="B62" s="626" t="s">
        <v>5277</v>
      </c>
      <c r="C62" s="276" t="s">
        <v>21</v>
      </c>
      <c r="D62" s="986">
        <v>2</v>
      </c>
      <c r="E62" s="1289"/>
      <c r="F62" s="1290"/>
      <c r="G62" s="624"/>
    </row>
    <row r="63" spans="1:7" ht="25.5">
      <c r="A63" s="627"/>
      <c r="B63" s="626" t="s">
        <v>5278</v>
      </c>
      <c r="C63" s="276" t="s">
        <v>21</v>
      </c>
      <c r="D63" s="986">
        <v>40</v>
      </c>
      <c r="E63" s="1289"/>
      <c r="F63" s="1290"/>
      <c r="G63" s="624"/>
    </row>
    <row r="64" spans="1:7">
      <c r="A64" s="627"/>
      <c r="B64" s="626" t="s">
        <v>5279</v>
      </c>
      <c r="C64" s="276" t="s">
        <v>21</v>
      </c>
      <c r="D64" s="986">
        <v>2</v>
      </c>
      <c r="E64" s="1289"/>
      <c r="F64" s="1290"/>
      <c r="G64" s="624"/>
    </row>
    <row r="65" spans="1:7" ht="25.5">
      <c r="A65" s="627"/>
      <c r="B65" s="626" t="s">
        <v>5280</v>
      </c>
      <c r="C65" s="276" t="s">
        <v>21</v>
      </c>
      <c r="D65" s="986">
        <v>2</v>
      </c>
      <c r="E65" s="1289"/>
      <c r="F65" s="1290"/>
      <c r="G65" s="624"/>
    </row>
    <row r="66" spans="1:7" ht="25.5">
      <c r="A66" s="627"/>
      <c r="B66" s="626" t="s">
        <v>5281</v>
      </c>
      <c r="C66" s="276" t="s">
        <v>21</v>
      </c>
      <c r="D66" s="986">
        <v>1</v>
      </c>
      <c r="E66" s="1289"/>
      <c r="F66" s="1290"/>
      <c r="G66" s="624"/>
    </row>
    <row r="67" spans="1:7" ht="25.5">
      <c r="A67" s="627"/>
      <c r="B67" s="626" t="s">
        <v>5282</v>
      </c>
      <c r="C67" s="276" t="s">
        <v>21</v>
      </c>
      <c r="D67" s="986">
        <v>2</v>
      </c>
      <c r="E67" s="1289"/>
      <c r="F67" s="1290"/>
      <c r="G67" s="624"/>
    </row>
    <row r="68" spans="1:7" ht="25.5">
      <c r="A68" s="627"/>
      <c r="B68" s="626" t="s">
        <v>5283</v>
      </c>
      <c r="C68" s="276" t="s">
        <v>21</v>
      </c>
      <c r="D68" s="986">
        <v>2</v>
      </c>
      <c r="E68" s="1289"/>
      <c r="F68" s="1290"/>
      <c r="G68" s="624"/>
    </row>
    <row r="69" spans="1:7" ht="25.5">
      <c r="A69" s="627"/>
      <c r="B69" s="626" t="s">
        <v>5284</v>
      </c>
      <c r="C69" s="276" t="s">
        <v>21</v>
      </c>
      <c r="D69" s="986">
        <v>1</v>
      </c>
      <c r="E69" s="1289"/>
      <c r="F69" s="1290"/>
      <c r="G69" s="624"/>
    </row>
    <row r="70" spans="1:7" ht="25.5">
      <c r="A70" s="627"/>
      <c r="B70" s="626" t="s">
        <v>5285</v>
      </c>
      <c r="C70" s="276" t="s">
        <v>21</v>
      </c>
      <c r="D70" s="986">
        <v>2</v>
      </c>
      <c r="E70" s="1289"/>
      <c r="F70" s="1290"/>
      <c r="G70" s="624"/>
    </row>
    <row r="71" spans="1:7">
      <c r="A71" s="627"/>
      <c r="B71" s="626" t="s">
        <v>5286</v>
      </c>
      <c r="C71" s="276" t="s">
        <v>21</v>
      </c>
      <c r="D71" s="986">
        <v>2</v>
      </c>
      <c r="E71" s="1289"/>
      <c r="F71" s="1290"/>
      <c r="G71" s="624"/>
    </row>
    <row r="72" spans="1:7">
      <c r="A72" s="627"/>
      <c r="B72" s="626" t="s">
        <v>5287</v>
      </c>
      <c r="C72" s="276" t="s">
        <v>21</v>
      </c>
      <c r="D72" s="986">
        <v>1</v>
      </c>
      <c r="E72" s="1289"/>
      <c r="F72" s="1290"/>
      <c r="G72" s="624"/>
    </row>
    <row r="73" spans="1:7">
      <c r="A73" s="627"/>
      <c r="B73" s="626" t="s">
        <v>5288</v>
      </c>
      <c r="C73" s="276" t="s">
        <v>21</v>
      </c>
      <c r="D73" s="986">
        <v>2</v>
      </c>
      <c r="E73" s="1289"/>
      <c r="F73" s="1290"/>
      <c r="G73" s="624"/>
    </row>
    <row r="74" spans="1:7">
      <c r="A74" s="627"/>
      <c r="B74" s="626" t="s">
        <v>5289</v>
      </c>
      <c r="C74" s="276" t="s">
        <v>21</v>
      </c>
      <c r="D74" s="986">
        <v>1</v>
      </c>
      <c r="E74" s="1289"/>
      <c r="F74" s="1290"/>
      <c r="G74" s="624"/>
    </row>
    <row r="75" spans="1:7">
      <c r="A75" s="627"/>
      <c r="B75" s="626" t="s">
        <v>5290</v>
      </c>
      <c r="C75" s="276" t="s">
        <v>21</v>
      </c>
      <c r="D75" s="986">
        <v>1</v>
      </c>
      <c r="E75" s="1289"/>
      <c r="F75" s="1290"/>
      <c r="G75" s="624"/>
    </row>
    <row r="76" spans="1:7">
      <c r="A76" s="627"/>
      <c r="B76" s="626" t="s">
        <v>5291</v>
      </c>
      <c r="C76" s="276" t="s">
        <v>21</v>
      </c>
      <c r="D76" s="986">
        <v>22</v>
      </c>
      <c r="E76" s="1289"/>
      <c r="F76" s="1290"/>
      <c r="G76" s="624"/>
    </row>
    <row r="77" spans="1:7">
      <c r="A77" s="627"/>
      <c r="B77" s="626" t="s">
        <v>5292</v>
      </c>
      <c r="C77" s="276" t="s">
        <v>21</v>
      </c>
      <c r="D77" s="986">
        <v>22</v>
      </c>
      <c r="E77" s="1289"/>
      <c r="F77" s="1290"/>
      <c r="G77" s="624"/>
    </row>
    <row r="78" spans="1:7">
      <c r="A78" s="627"/>
      <c r="B78" s="626" t="s">
        <v>5293</v>
      </c>
      <c r="C78" s="276" t="s">
        <v>21</v>
      </c>
      <c r="D78" s="986">
        <v>21</v>
      </c>
      <c r="E78" s="1289"/>
      <c r="F78" s="1290"/>
      <c r="G78" s="624"/>
    </row>
    <row r="79" spans="1:7">
      <c r="A79" s="627"/>
      <c r="B79" s="626" t="s">
        <v>5294</v>
      </c>
      <c r="C79" s="276" t="s">
        <v>21</v>
      </c>
      <c r="D79" s="986">
        <v>21</v>
      </c>
      <c r="E79" s="1289"/>
      <c r="F79" s="1290"/>
      <c r="G79" s="624"/>
    </row>
    <row r="80" spans="1:7" ht="25.5">
      <c r="A80" s="627"/>
      <c r="B80" s="626" t="s">
        <v>5295</v>
      </c>
      <c r="C80" s="276" t="s">
        <v>21</v>
      </c>
      <c r="D80" s="986">
        <v>21</v>
      </c>
      <c r="E80" s="1289"/>
      <c r="F80" s="1290"/>
      <c r="G80" s="624"/>
    </row>
    <row r="81" spans="1:7" ht="25.5">
      <c r="A81" s="627"/>
      <c r="B81" s="626" t="s">
        <v>5296</v>
      </c>
      <c r="C81" s="276" t="s">
        <v>21</v>
      </c>
      <c r="D81" s="986">
        <v>21</v>
      </c>
      <c r="E81" s="1289"/>
      <c r="F81" s="1290"/>
      <c r="G81" s="624"/>
    </row>
    <row r="82" spans="1:7">
      <c r="A82" s="627"/>
      <c r="B82" s="626" t="s">
        <v>5297</v>
      </c>
      <c r="C82" s="276" t="s">
        <v>21</v>
      </c>
      <c r="D82" s="986">
        <v>45</v>
      </c>
      <c r="E82" s="1289"/>
      <c r="F82" s="1290"/>
      <c r="G82" s="624"/>
    </row>
    <row r="83" spans="1:7">
      <c r="A83" s="627"/>
      <c r="B83" s="626" t="s">
        <v>5298</v>
      </c>
      <c r="C83" s="276" t="s">
        <v>21</v>
      </c>
      <c r="D83" s="986">
        <v>42</v>
      </c>
      <c r="E83" s="1289"/>
      <c r="F83" s="1290"/>
      <c r="G83" s="624"/>
    </row>
    <row r="84" spans="1:7" ht="51">
      <c r="A84" s="627"/>
      <c r="B84" s="626" t="s">
        <v>5299</v>
      </c>
      <c r="C84" s="276" t="s">
        <v>21</v>
      </c>
      <c r="D84" s="986">
        <v>1</v>
      </c>
      <c r="E84" s="1289"/>
      <c r="F84" s="1290"/>
      <c r="G84" s="624"/>
    </row>
    <row r="85" spans="1:7">
      <c r="A85" s="627"/>
      <c r="B85" s="626" t="s">
        <v>5290</v>
      </c>
      <c r="C85" s="276" t="s">
        <v>21</v>
      </c>
      <c r="D85" s="986">
        <v>1</v>
      </c>
      <c r="E85" s="1289"/>
      <c r="F85" s="1290"/>
      <c r="G85" s="624"/>
    </row>
    <row r="86" spans="1:7">
      <c r="A86" s="627"/>
      <c r="B86" s="626" t="s">
        <v>5300</v>
      </c>
      <c r="C86" s="276" t="s">
        <v>21</v>
      </c>
      <c r="D86" s="986">
        <v>1</v>
      </c>
      <c r="E86" s="1289"/>
      <c r="F86" s="1290"/>
      <c r="G86" s="624"/>
    </row>
    <row r="87" spans="1:7" ht="25.5">
      <c r="A87" s="627"/>
      <c r="B87" s="626" t="s">
        <v>5237</v>
      </c>
      <c r="C87" s="276" t="s">
        <v>21</v>
      </c>
      <c r="D87" s="986">
        <v>1</v>
      </c>
      <c r="E87" s="1289"/>
      <c r="F87" s="1290"/>
      <c r="G87" s="624"/>
    </row>
    <row r="88" spans="1:7" ht="25.5">
      <c r="A88" s="627"/>
      <c r="B88" s="626" t="s">
        <v>5240</v>
      </c>
      <c r="C88" s="276" t="s">
        <v>21</v>
      </c>
      <c r="D88" s="986">
        <v>1</v>
      </c>
      <c r="E88" s="1289"/>
      <c r="F88" s="1290"/>
      <c r="G88" s="624"/>
    </row>
    <row r="89" spans="1:7" ht="38.25">
      <c r="A89" s="627"/>
      <c r="B89" s="626" t="s">
        <v>5301</v>
      </c>
      <c r="C89" s="276" t="s">
        <v>21</v>
      </c>
      <c r="D89" s="986">
        <v>18</v>
      </c>
      <c r="E89" s="1289"/>
      <c r="F89" s="1290"/>
      <c r="G89" s="624"/>
    </row>
    <row r="90" spans="1:7" ht="38.25">
      <c r="A90" s="627"/>
      <c r="B90" s="626" t="s">
        <v>5244</v>
      </c>
      <c r="C90" s="276" t="s">
        <v>21</v>
      </c>
      <c r="D90" s="986">
        <v>4</v>
      </c>
      <c r="E90" s="1289"/>
      <c r="F90" s="1290"/>
      <c r="G90" s="624"/>
    </row>
    <row r="91" spans="1:7" ht="38.25">
      <c r="A91" s="627"/>
      <c r="B91" s="626" t="s">
        <v>5246</v>
      </c>
      <c r="C91" s="276" t="s">
        <v>21</v>
      </c>
      <c r="D91" s="986">
        <v>2</v>
      </c>
      <c r="E91" s="1289"/>
      <c r="F91" s="1290"/>
      <c r="G91" s="624"/>
    </row>
    <row r="92" spans="1:7" ht="38.25">
      <c r="A92" s="627"/>
      <c r="B92" s="626" t="s">
        <v>5302</v>
      </c>
      <c r="C92" s="276" t="s">
        <v>21</v>
      </c>
      <c r="D92" s="986">
        <v>1</v>
      </c>
      <c r="E92" s="1289"/>
      <c r="F92" s="1290"/>
      <c r="G92" s="624"/>
    </row>
    <row r="93" spans="1:7" ht="38.25">
      <c r="A93" s="627"/>
      <c r="B93" s="626" t="s">
        <v>5303</v>
      </c>
      <c r="C93" s="276" t="s">
        <v>21</v>
      </c>
      <c r="D93" s="986">
        <v>6</v>
      </c>
      <c r="E93" s="1289"/>
      <c r="F93" s="1290"/>
      <c r="G93" s="624"/>
    </row>
    <row r="94" spans="1:7" ht="38.25">
      <c r="A94" s="627"/>
      <c r="B94" s="626" t="s">
        <v>5304</v>
      </c>
      <c r="C94" s="276" t="s">
        <v>21</v>
      </c>
      <c r="D94" s="986">
        <v>1</v>
      </c>
      <c r="E94" s="1289"/>
      <c r="F94" s="1290"/>
      <c r="G94" s="624"/>
    </row>
    <row r="95" spans="1:7" ht="38.25">
      <c r="A95" s="627"/>
      <c r="B95" s="626" t="s">
        <v>5305</v>
      </c>
      <c r="C95" s="276" t="s">
        <v>21</v>
      </c>
      <c r="D95" s="986">
        <v>3</v>
      </c>
      <c r="E95" s="1289"/>
      <c r="F95" s="1290"/>
      <c r="G95" s="624"/>
    </row>
    <row r="96" spans="1:7" ht="38.25">
      <c r="A96" s="627"/>
      <c r="B96" s="626" t="s">
        <v>5306</v>
      </c>
      <c r="C96" s="276" t="s">
        <v>21</v>
      </c>
      <c r="D96" s="986">
        <v>7</v>
      </c>
      <c r="E96" s="1289"/>
      <c r="F96" s="1290"/>
      <c r="G96" s="624"/>
    </row>
    <row r="97" spans="1:7">
      <c r="A97" s="627"/>
      <c r="B97" s="626" t="s">
        <v>5276</v>
      </c>
      <c r="C97" s="276" t="s">
        <v>21</v>
      </c>
      <c r="D97" s="986">
        <v>1</v>
      </c>
      <c r="E97" s="1289"/>
      <c r="F97" s="1290"/>
      <c r="G97" s="624"/>
    </row>
    <row r="98" spans="1:7" ht="38.25">
      <c r="A98" s="627"/>
      <c r="B98" s="626" t="s">
        <v>5307</v>
      </c>
      <c r="C98" s="276" t="s">
        <v>21</v>
      </c>
      <c r="D98" s="986">
        <v>10</v>
      </c>
      <c r="E98" s="1289"/>
      <c r="F98" s="1290"/>
      <c r="G98" s="624"/>
    </row>
    <row r="99" spans="1:7" ht="38.25">
      <c r="A99" s="627"/>
      <c r="B99" s="626" t="s">
        <v>5308</v>
      </c>
      <c r="C99" s="276" t="s">
        <v>21</v>
      </c>
      <c r="D99" s="986">
        <v>1</v>
      </c>
      <c r="E99" s="1289"/>
      <c r="F99" s="1290"/>
      <c r="G99" s="624"/>
    </row>
    <row r="100" spans="1:7" ht="25.5">
      <c r="A100" s="627"/>
      <c r="B100" s="626" t="s">
        <v>5309</v>
      </c>
      <c r="C100" s="276" t="s">
        <v>21</v>
      </c>
      <c r="D100" s="986">
        <v>1</v>
      </c>
      <c r="E100" s="1289"/>
      <c r="F100" s="1290"/>
      <c r="G100" s="624"/>
    </row>
    <row r="101" spans="1:7">
      <c r="A101" s="627"/>
      <c r="B101" s="626" t="s">
        <v>5310</v>
      </c>
      <c r="C101" s="276" t="s">
        <v>21</v>
      </c>
      <c r="D101" s="986">
        <v>1</v>
      </c>
      <c r="E101" s="1289"/>
      <c r="F101" s="1290"/>
      <c r="G101" s="624"/>
    </row>
    <row r="102" spans="1:7">
      <c r="A102" s="627"/>
      <c r="B102" s="626" t="s">
        <v>5311</v>
      </c>
      <c r="C102" s="276" t="s">
        <v>21</v>
      </c>
      <c r="D102" s="986">
        <v>1</v>
      </c>
      <c r="E102" s="1289"/>
      <c r="F102" s="1290"/>
      <c r="G102" s="624"/>
    </row>
    <row r="103" spans="1:7" ht="25.5">
      <c r="A103" s="627"/>
      <c r="B103" s="626" t="s">
        <v>5312</v>
      </c>
      <c r="C103" s="276" t="s">
        <v>21</v>
      </c>
      <c r="D103" s="986">
        <v>6</v>
      </c>
      <c r="E103" s="1289"/>
      <c r="F103" s="1290"/>
      <c r="G103" s="624"/>
    </row>
    <row r="104" spans="1:7">
      <c r="A104" s="627"/>
      <c r="B104" s="626" t="s">
        <v>5313</v>
      </c>
      <c r="C104" s="276" t="s">
        <v>21</v>
      </c>
      <c r="D104" s="986">
        <v>1</v>
      </c>
      <c r="E104" s="1289"/>
      <c r="F104" s="1290"/>
      <c r="G104" s="624"/>
    </row>
    <row r="105" spans="1:7">
      <c r="A105" s="627"/>
      <c r="B105" s="626" t="s">
        <v>5314</v>
      </c>
      <c r="C105" s="276" t="s">
        <v>21</v>
      </c>
      <c r="D105" s="986">
        <v>1</v>
      </c>
      <c r="E105" s="1289"/>
      <c r="F105" s="1290"/>
      <c r="G105" s="624"/>
    </row>
    <row r="106" spans="1:7" ht="76.5">
      <c r="A106" s="627"/>
      <c r="B106" s="626" t="s">
        <v>5315</v>
      </c>
      <c r="C106" s="988" t="s">
        <v>248</v>
      </c>
      <c r="D106" s="989">
        <v>1</v>
      </c>
      <c r="E106" s="1289"/>
      <c r="F106" s="1290"/>
      <c r="G106" s="624"/>
    </row>
    <row r="107" spans="1:7" ht="25.5">
      <c r="A107" s="628"/>
      <c r="B107" s="302" t="s">
        <v>5316</v>
      </c>
      <c r="C107" s="988" t="s">
        <v>248</v>
      </c>
      <c r="D107" s="277">
        <v>1</v>
      </c>
      <c r="E107" s="1291"/>
      <c r="F107" s="1291"/>
      <c r="G107" s="624"/>
    </row>
    <row r="108" spans="1:7" ht="38.25">
      <c r="A108" s="628"/>
      <c r="B108" s="302" t="s">
        <v>5317</v>
      </c>
      <c r="C108" s="988" t="s">
        <v>245</v>
      </c>
      <c r="D108" s="277">
        <v>1</v>
      </c>
      <c r="E108" s="1291"/>
      <c r="F108" s="1291"/>
      <c r="G108" s="624"/>
    </row>
    <row r="109" spans="1:7">
      <c r="A109" s="627"/>
      <c r="B109" s="629" t="s">
        <v>1235</v>
      </c>
      <c r="C109" s="990" t="s">
        <v>89</v>
      </c>
      <c r="D109" s="991">
        <v>1</v>
      </c>
      <c r="E109" s="1289">
        <v>0</v>
      </c>
      <c r="F109" s="1290">
        <f>D109*E109</f>
        <v>0</v>
      </c>
      <c r="G109" s="624"/>
    </row>
    <row r="110" spans="1:7">
      <c r="A110" s="627"/>
      <c r="B110" s="626"/>
      <c r="C110" s="992"/>
      <c r="D110" s="989"/>
      <c r="E110" s="1289"/>
      <c r="F110" s="1290"/>
      <c r="G110" s="624"/>
    </row>
    <row r="111" spans="1:7">
      <c r="A111" s="627" t="s">
        <v>156</v>
      </c>
      <c r="B111" s="630" t="s">
        <v>1364</v>
      </c>
      <c r="C111" s="992"/>
      <c r="D111" s="989"/>
      <c r="E111" s="1289" t="s">
        <v>1362</v>
      </c>
      <c r="F111" s="1290" t="str">
        <f t="shared" ref="F111:F131" si="0">IF(E111="","",D111*E111)</f>
        <v/>
      </c>
      <c r="G111" s="624"/>
    </row>
    <row r="112" spans="1:7" ht="178.5">
      <c r="A112" s="631"/>
      <c r="B112" s="626" t="s">
        <v>5318</v>
      </c>
      <c r="C112" s="983"/>
      <c r="D112" s="989"/>
      <c r="E112" s="1290"/>
      <c r="F112" s="1290"/>
      <c r="G112" s="624"/>
    </row>
    <row r="113" spans="1:7" ht="25.5">
      <c r="A113" s="631"/>
      <c r="B113" s="626" t="s">
        <v>5319</v>
      </c>
      <c r="C113" s="276" t="s">
        <v>248</v>
      </c>
      <c r="D113" s="989">
        <v>1</v>
      </c>
      <c r="E113" s="1290"/>
      <c r="F113" s="1290"/>
      <c r="G113" s="624"/>
    </row>
    <row r="114" spans="1:7">
      <c r="A114" s="631"/>
      <c r="B114" s="626" t="s">
        <v>5320</v>
      </c>
      <c r="C114" s="276" t="s">
        <v>21</v>
      </c>
      <c r="D114" s="989">
        <v>1</v>
      </c>
      <c r="E114" s="1290"/>
      <c r="F114" s="1290"/>
      <c r="G114" s="624"/>
    </row>
    <row r="115" spans="1:7">
      <c r="A115" s="631"/>
      <c r="B115" s="626" t="s">
        <v>5321</v>
      </c>
      <c r="C115" s="276" t="s">
        <v>21</v>
      </c>
      <c r="D115" s="989">
        <v>1</v>
      </c>
      <c r="E115" s="1290"/>
      <c r="F115" s="1290"/>
      <c r="G115" s="624"/>
    </row>
    <row r="116" spans="1:7" ht="38.25">
      <c r="A116" s="631"/>
      <c r="B116" s="626" t="s">
        <v>5322</v>
      </c>
      <c r="C116" s="276" t="s">
        <v>21</v>
      </c>
      <c r="D116" s="989">
        <v>1</v>
      </c>
      <c r="E116" s="1290"/>
      <c r="F116" s="1290"/>
      <c r="G116" s="624"/>
    </row>
    <row r="117" spans="1:7">
      <c r="A117" s="631"/>
      <c r="B117" s="626" t="s">
        <v>5297</v>
      </c>
      <c r="C117" s="276" t="s">
        <v>21</v>
      </c>
      <c r="D117" s="989">
        <v>3</v>
      </c>
      <c r="E117" s="1290"/>
      <c r="F117" s="1290"/>
      <c r="G117" s="624"/>
    </row>
    <row r="118" spans="1:7">
      <c r="A118" s="631"/>
      <c r="B118" s="626" t="s">
        <v>5292</v>
      </c>
      <c r="C118" s="276" t="s">
        <v>21</v>
      </c>
      <c r="D118" s="989">
        <v>3</v>
      </c>
      <c r="E118" s="1290"/>
      <c r="F118" s="1290"/>
      <c r="G118" s="624"/>
    </row>
    <row r="119" spans="1:7">
      <c r="A119" s="631"/>
      <c r="B119" s="626" t="s">
        <v>5293</v>
      </c>
      <c r="C119" s="276" t="s">
        <v>21</v>
      </c>
      <c r="D119" s="989">
        <v>3</v>
      </c>
      <c r="E119" s="1290"/>
      <c r="F119" s="1290"/>
      <c r="G119" s="624"/>
    </row>
    <row r="120" spans="1:7" ht="25.5">
      <c r="A120" s="631"/>
      <c r="B120" s="626" t="s">
        <v>5323</v>
      </c>
      <c r="C120" s="276" t="s">
        <v>21</v>
      </c>
      <c r="D120" s="989">
        <v>1</v>
      </c>
      <c r="E120" s="1290"/>
      <c r="F120" s="1290"/>
      <c r="G120" s="624"/>
    </row>
    <row r="121" spans="1:7" ht="38.25">
      <c r="A121" s="631"/>
      <c r="B121" s="626" t="s">
        <v>5307</v>
      </c>
      <c r="C121" s="276" t="s">
        <v>21</v>
      </c>
      <c r="D121" s="989">
        <v>2</v>
      </c>
      <c r="E121" s="1290"/>
      <c r="F121" s="1290"/>
      <c r="G121" s="624"/>
    </row>
    <row r="122" spans="1:7">
      <c r="A122" s="631"/>
      <c r="B122" s="626" t="s">
        <v>5324</v>
      </c>
      <c r="C122" s="276" t="s">
        <v>21</v>
      </c>
      <c r="D122" s="989">
        <v>3</v>
      </c>
      <c r="E122" s="1290"/>
      <c r="F122" s="1290"/>
      <c r="G122" s="624"/>
    </row>
    <row r="123" spans="1:7">
      <c r="A123" s="631"/>
      <c r="B123" s="626" t="s">
        <v>5325</v>
      </c>
      <c r="C123" s="276" t="s">
        <v>21</v>
      </c>
      <c r="D123" s="989">
        <v>8</v>
      </c>
      <c r="E123" s="1290"/>
      <c r="F123" s="1290"/>
      <c r="G123" s="624"/>
    </row>
    <row r="124" spans="1:7" ht="25.5">
      <c r="A124" s="631"/>
      <c r="B124" s="626" t="s">
        <v>5326</v>
      </c>
      <c r="C124" s="276" t="s">
        <v>21</v>
      </c>
      <c r="D124" s="989">
        <v>1</v>
      </c>
      <c r="E124" s="1290"/>
      <c r="F124" s="1290"/>
      <c r="G124" s="624"/>
    </row>
    <row r="125" spans="1:7" ht="25.5">
      <c r="A125" s="631"/>
      <c r="B125" s="626" t="s">
        <v>5327</v>
      </c>
      <c r="C125" s="983"/>
      <c r="D125" s="989">
        <v>4</v>
      </c>
      <c r="E125" s="1290"/>
      <c r="F125" s="1290"/>
      <c r="G125" s="624"/>
    </row>
    <row r="126" spans="1:7" ht="76.5">
      <c r="A126" s="627"/>
      <c r="B126" s="626" t="s">
        <v>5315</v>
      </c>
      <c r="C126" s="992" t="s">
        <v>248</v>
      </c>
      <c r="D126" s="989">
        <v>1</v>
      </c>
      <c r="E126" s="1289"/>
      <c r="F126" s="1290"/>
      <c r="G126" s="624"/>
    </row>
    <row r="127" spans="1:7" ht="25.5">
      <c r="A127" s="628"/>
      <c r="B127" s="302" t="s">
        <v>5316</v>
      </c>
      <c r="C127" s="988" t="s">
        <v>248</v>
      </c>
      <c r="D127" s="277">
        <v>1</v>
      </c>
      <c r="E127" s="1291"/>
      <c r="F127" s="1291"/>
      <c r="G127" s="624"/>
    </row>
    <row r="128" spans="1:7" ht="38.25">
      <c r="A128" s="627"/>
      <c r="B128" s="302" t="s">
        <v>5317</v>
      </c>
      <c r="C128" s="992" t="s">
        <v>248</v>
      </c>
      <c r="D128" s="989">
        <v>1</v>
      </c>
      <c r="E128" s="1289"/>
      <c r="F128" s="1290"/>
      <c r="G128" s="624"/>
    </row>
    <row r="129" spans="1:7">
      <c r="A129" s="627"/>
      <c r="B129" s="629" t="s">
        <v>1235</v>
      </c>
      <c r="C129" s="990" t="s">
        <v>89</v>
      </c>
      <c r="D129" s="991">
        <v>1</v>
      </c>
      <c r="E129" s="1289">
        <v>0</v>
      </c>
      <c r="F129" s="1290">
        <f>D129*E129</f>
        <v>0</v>
      </c>
      <c r="G129" s="624"/>
    </row>
    <row r="130" spans="1:7">
      <c r="A130" s="627"/>
      <c r="B130" s="626" t="s">
        <v>1362</v>
      </c>
      <c r="C130" s="992"/>
      <c r="D130" s="989"/>
      <c r="E130" s="1289" t="s">
        <v>1362</v>
      </c>
      <c r="F130" s="1290" t="str">
        <f t="shared" si="0"/>
        <v/>
      </c>
      <c r="G130" s="624"/>
    </row>
    <row r="131" spans="1:7">
      <c r="A131" s="627" t="s">
        <v>157</v>
      </c>
      <c r="B131" s="630" t="s">
        <v>5328</v>
      </c>
      <c r="C131" s="992"/>
      <c r="D131" s="989"/>
      <c r="E131" s="1289" t="s">
        <v>1362</v>
      </c>
      <c r="F131" s="1290" t="str">
        <f t="shared" si="0"/>
        <v/>
      </c>
      <c r="G131" s="624"/>
    </row>
    <row r="132" spans="1:7" ht="191.25">
      <c r="A132" s="631"/>
      <c r="B132" s="626" t="s">
        <v>5329</v>
      </c>
      <c r="C132" s="993"/>
      <c r="D132" s="989"/>
      <c r="E132" s="1289"/>
      <c r="F132" s="1290"/>
      <c r="G132" s="624"/>
    </row>
    <row r="133" spans="1:7" ht="25.5">
      <c r="A133" s="631"/>
      <c r="B133" s="626" t="s">
        <v>5330</v>
      </c>
      <c r="C133" s="276" t="s">
        <v>248</v>
      </c>
      <c r="D133" s="989">
        <v>1</v>
      </c>
      <c r="E133" s="1290"/>
      <c r="F133" s="1290"/>
      <c r="G133" s="624"/>
    </row>
    <row r="134" spans="1:7">
      <c r="A134" s="631"/>
      <c r="B134" s="626" t="s">
        <v>5331</v>
      </c>
      <c r="C134" s="276" t="s">
        <v>21</v>
      </c>
      <c r="D134" s="989">
        <v>1</v>
      </c>
      <c r="E134" s="1289"/>
      <c r="F134" s="1290"/>
      <c r="G134" s="624"/>
    </row>
    <row r="135" spans="1:7">
      <c r="A135" s="631"/>
      <c r="B135" s="626" t="s">
        <v>5321</v>
      </c>
      <c r="C135" s="276" t="s">
        <v>21</v>
      </c>
      <c r="D135" s="989">
        <v>1</v>
      </c>
      <c r="E135" s="1289"/>
      <c r="F135" s="1290"/>
      <c r="G135" s="624"/>
    </row>
    <row r="136" spans="1:7">
      <c r="A136" s="631"/>
      <c r="B136" s="626" t="s">
        <v>5297</v>
      </c>
      <c r="C136" s="276" t="s">
        <v>21</v>
      </c>
      <c r="D136" s="989">
        <v>7</v>
      </c>
      <c r="E136" s="1289"/>
      <c r="F136" s="1290"/>
      <c r="G136" s="624"/>
    </row>
    <row r="137" spans="1:7">
      <c r="A137" s="631"/>
      <c r="B137" s="626" t="s">
        <v>5292</v>
      </c>
      <c r="C137" s="276" t="s">
        <v>21</v>
      </c>
      <c r="D137" s="989">
        <v>5</v>
      </c>
      <c r="E137" s="1289"/>
      <c r="F137" s="1290"/>
      <c r="G137" s="624"/>
    </row>
    <row r="138" spans="1:7">
      <c r="A138" s="631"/>
      <c r="B138" s="626" t="s">
        <v>5293</v>
      </c>
      <c r="C138" s="276" t="s">
        <v>21</v>
      </c>
      <c r="D138" s="989">
        <v>5</v>
      </c>
      <c r="E138" s="1289"/>
      <c r="F138" s="1290"/>
      <c r="G138" s="624"/>
    </row>
    <row r="139" spans="1:7">
      <c r="A139" s="631"/>
      <c r="B139" s="626" t="s">
        <v>5291</v>
      </c>
      <c r="C139" s="276" t="s">
        <v>21</v>
      </c>
      <c r="D139" s="989">
        <v>2</v>
      </c>
      <c r="E139" s="1289"/>
      <c r="F139" s="1290"/>
      <c r="G139" s="624"/>
    </row>
    <row r="140" spans="1:7">
      <c r="A140" s="631"/>
      <c r="B140" s="626" t="s">
        <v>5294</v>
      </c>
      <c r="C140" s="276" t="s">
        <v>21</v>
      </c>
      <c r="D140" s="989">
        <v>2</v>
      </c>
      <c r="E140" s="1289"/>
      <c r="F140" s="1290"/>
      <c r="G140" s="624"/>
    </row>
    <row r="141" spans="1:7" ht="25.5">
      <c r="A141" s="631"/>
      <c r="B141" s="626" t="s">
        <v>5323</v>
      </c>
      <c r="C141" s="276" t="s">
        <v>21</v>
      </c>
      <c r="D141" s="989">
        <v>1</v>
      </c>
      <c r="E141" s="1289"/>
      <c r="F141" s="1290"/>
      <c r="G141" s="624"/>
    </row>
    <row r="142" spans="1:7" ht="38.25">
      <c r="A142" s="631"/>
      <c r="B142" s="626" t="s">
        <v>5332</v>
      </c>
      <c r="C142" s="276" t="s">
        <v>21</v>
      </c>
      <c r="D142" s="989">
        <v>1</v>
      </c>
      <c r="E142" s="1289"/>
      <c r="F142" s="1290"/>
      <c r="G142" s="624"/>
    </row>
    <row r="143" spans="1:7" ht="25.5">
      <c r="A143" s="631"/>
      <c r="B143" s="626" t="s">
        <v>5333</v>
      </c>
      <c r="C143" s="276" t="s">
        <v>21</v>
      </c>
      <c r="D143" s="989">
        <v>1</v>
      </c>
      <c r="E143" s="1289"/>
      <c r="F143" s="1290"/>
      <c r="G143" s="624"/>
    </row>
    <row r="144" spans="1:7" ht="38.25">
      <c r="A144" s="631"/>
      <c r="B144" s="626" t="s">
        <v>5334</v>
      </c>
      <c r="C144" s="276" t="s">
        <v>21</v>
      </c>
      <c r="D144" s="989">
        <v>1</v>
      </c>
      <c r="E144" s="1289"/>
      <c r="F144" s="1290"/>
      <c r="G144" s="624"/>
    </row>
    <row r="145" spans="1:7" ht="38.25">
      <c r="A145" s="631"/>
      <c r="B145" s="626" t="s">
        <v>5335</v>
      </c>
      <c r="C145" s="276" t="s">
        <v>21</v>
      </c>
      <c r="D145" s="989">
        <v>3</v>
      </c>
      <c r="E145" s="1289"/>
      <c r="F145" s="1290"/>
      <c r="G145" s="624"/>
    </row>
    <row r="146" spans="1:7" ht="38.25">
      <c r="A146" s="631"/>
      <c r="B146" s="626" t="s">
        <v>5336</v>
      </c>
      <c r="C146" s="276" t="s">
        <v>21</v>
      </c>
      <c r="D146" s="989">
        <v>2</v>
      </c>
      <c r="E146" s="1289"/>
      <c r="F146" s="1290"/>
      <c r="G146" s="624"/>
    </row>
    <row r="147" spans="1:7" ht="38.25">
      <c r="A147" s="631"/>
      <c r="B147" s="626" t="s">
        <v>5337</v>
      </c>
      <c r="C147" s="276" t="s">
        <v>21</v>
      </c>
      <c r="D147" s="989">
        <v>28</v>
      </c>
      <c r="E147" s="1289"/>
      <c r="F147" s="1290"/>
      <c r="G147" s="624"/>
    </row>
    <row r="148" spans="1:7" ht="38.25">
      <c r="A148" s="631"/>
      <c r="B148" s="626" t="s">
        <v>5338</v>
      </c>
      <c r="C148" s="276" t="s">
        <v>21</v>
      </c>
      <c r="D148" s="989">
        <v>36</v>
      </c>
      <c r="E148" s="1289"/>
      <c r="F148" s="1290"/>
      <c r="G148" s="624"/>
    </row>
    <row r="149" spans="1:7" ht="38.25">
      <c r="A149" s="631"/>
      <c r="B149" s="626" t="s">
        <v>5339</v>
      </c>
      <c r="C149" s="276" t="s">
        <v>21</v>
      </c>
      <c r="D149" s="989">
        <v>2</v>
      </c>
      <c r="E149" s="1289"/>
      <c r="F149" s="1290"/>
      <c r="G149" s="624"/>
    </row>
    <row r="150" spans="1:7" ht="38.25">
      <c r="A150" s="631"/>
      <c r="B150" s="626" t="s">
        <v>5340</v>
      </c>
      <c r="C150" s="276" t="s">
        <v>21</v>
      </c>
      <c r="D150" s="989">
        <v>2</v>
      </c>
      <c r="E150" s="1289"/>
      <c r="F150" s="1290"/>
      <c r="G150" s="624"/>
    </row>
    <row r="151" spans="1:7" ht="38.25">
      <c r="A151" s="631"/>
      <c r="B151" s="626" t="s">
        <v>5341</v>
      </c>
      <c r="C151" s="276" t="s">
        <v>21</v>
      </c>
      <c r="D151" s="989">
        <v>5</v>
      </c>
      <c r="E151" s="1289"/>
      <c r="F151" s="1290"/>
      <c r="G151" s="624"/>
    </row>
    <row r="152" spans="1:7" ht="25.5">
      <c r="A152" s="631"/>
      <c r="B152" s="626" t="s">
        <v>5342</v>
      </c>
      <c r="C152" s="276" t="s">
        <v>21</v>
      </c>
      <c r="D152" s="989">
        <v>1</v>
      </c>
      <c r="E152" s="1289"/>
      <c r="F152" s="1290"/>
      <c r="G152" s="624"/>
    </row>
    <row r="153" spans="1:7" ht="38.25">
      <c r="A153" s="631"/>
      <c r="B153" s="626" t="s">
        <v>5343</v>
      </c>
      <c r="C153" s="276" t="s">
        <v>21</v>
      </c>
      <c r="D153" s="989">
        <v>2</v>
      </c>
      <c r="E153" s="1289"/>
      <c r="F153" s="1290"/>
      <c r="G153" s="624"/>
    </row>
    <row r="154" spans="1:7" ht="38.25">
      <c r="A154" s="631"/>
      <c r="B154" s="626" t="s">
        <v>4424</v>
      </c>
      <c r="C154" s="276" t="s">
        <v>21</v>
      </c>
      <c r="D154" s="989">
        <v>5</v>
      </c>
      <c r="E154" s="1107"/>
      <c r="F154" s="1290"/>
      <c r="G154" s="624"/>
    </row>
    <row r="155" spans="1:7">
      <c r="A155" s="631"/>
      <c r="B155" s="626" t="s">
        <v>5276</v>
      </c>
      <c r="C155" s="276" t="s">
        <v>21</v>
      </c>
      <c r="D155" s="989">
        <v>2</v>
      </c>
      <c r="E155" s="1289"/>
      <c r="F155" s="1290"/>
      <c r="G155" s="624"/>
    </row>
    <row r="156" spans="1:7">
      <c r="A156" s="631"/>
      <c r="B156" s="626" t="s">
        <v>5344</v>
      </c>
      <c r="C156" s="276" t="s">
        <v>21</v>
      </c>
      <c r="D156" s="989">
        <v>1</v>
      </c>
      <c r="E156" s="1289"/>
      <c r="F156" s="1290"/>
      <c r="G156" s="624"/>
    </row>
    <row r="157" spans="1:7">
      <c r="A157" s="631"/>
      <c r="B157" s="626" t="s">
        <v>5345</v>
      </c>
      <c r="C157" s="276" t="s">
        <v>21</v>
      </c>
      <c r="D157" s="989">
        <v>1</v>
      </c>
      <c r="E157" s="1289"/>
      <c r="F157" s="1290"/>
      <c r="G157" s="624"/>
    </row>
    <row r="158" spans="1:7">
      <c r="A158" s="631"/>
      <c r="B158" s="626" t="s">
        <v>5314</v>
      </c>
      <c r="C158" s="276" t="s">
        <v>21</v>
      </c>
      <c r="D158" s="989">
        <v>2</v>
      </c>
      <c r="E158" s="1289"/>
      <c r="F158" s="1290"/>
      <c r="G158" s="624"/>
    </row>
    <row r="159" spans="1:7">
      <c r="A159" s="631"/>
      <c r="B159" s="626" t="s">
        <v>5266</v>
      </c>
      <c r="C159" s="276" t="s">
        <v>21</v>
      </c>
      <c r="D159" s="989">
        <v>2</v>
      </c>
      <c r="E159" s="1289"/>
      <c r="F159" s="1290"/>
      <c r="G159" s="624"/>
    </row>
    <row r="160" spans="1:7" ht="38.25">
      <c r="A160" s="631"/>
      <c r="B160" s="626" t="s">
        <v>5346</v>
      </c>
      <c r="C160" s="276" t="s">
        <v>21</v>
      </c>
      <c r="D160" s="989">
        <v>1</v>
      </c>
      <c r="E160" s="1289"/>
      <c r="F160" s="1290"/>
      <c r="G160" s="624"/>
    </row>
    <row r="161" spans="1:7" ht="38.25">
      <c r="A161" s="631"/>
      <c r="B161" s="626" t="s">
        <v>5340</v>
      </c>
      <c r="C161" s="276" t="s">
        <v>21</v>
      </c>
      <c r="D161" s="989">
        <v>2</v>
      </c>
      <c r="E161" s="1289"/>
      <c r="F161" s="1290"/>
      <c r="G161" s="624"/>
    </row>
    <row r="162" spans="1:7" ht="38.25">
      <c r="A162" s="631"/>
      <c r="B162" s="626" t="s">
        <v>5347</v>
      </c>
      <c r="C162" s="276" t="s">
        <v>21</v>
      </c>
      <c r="D162" s="989">
        <v>22</v>
      </c>
      <c r="E162" s="1289"/>
      <c r="F162" s="1290"/>
      <c r="G162" s="624"/>
    </row>
    <row r="163" spans="1:7">
      <c r="A163" s="631"/>
      <c r="B163" s="626" t="s">
        <v>5348</v>
      </c>
      <c r="C163" s="276" t="s">
        <v>21</v>
      </c>
      <c r="D163" s="989">
        <v>1</v>
      </c>
      <c r="E163" s="1289"/>
      <c r="F163" s="1290"/>
      <c r="G163" s="624"/>
    </row>
    <row r="164" spans="1:7" ht="25.5">
      <c r="A164" s="631"/>
      <c r="B164" s="626" t="s">
        <v>5309</v>
      </c>
      <c r="C164" s="276" t="s">
        <v>21</v>
      </c>
      <c r="D164" s="989">
        <v>1</v>
      </c>
      <c r="E164" s="1289"/>
      <c r="F164" s="1290"/>
      <c r="G164" s="624"/>
    </row>
    <row r="165" spans="1:7">
      <c r="A165" s="631"/>
      <c r="B165" s="626" t="s">
        <v>1363</v>
      </c>
      <c r="C165" s="276" t="s">
        <v>21</v>
      </c>
      <c r="D165" s="989">
        <v>1</v>
      </c>
      <c r="E165" s="1289"/>
      <c r="F165" s="1290"/>
      <c r="G165" s="624"/>
    </row>
    <row r="166" spans="1:7">
      <c r="A166" s="631"/>
      <c r="B166" s="626" t="s">
        <v>5349</v>
      </c>
      <c r="C166" s="276" t="s">
        <v>21</v>
      </c>
      <c r="D166" s="989">
        <v>1</v>
      </c>
      <c r="E166" s="1289"/>
      <c r="F166" s="1290"/>
      <c r="G166" s="624"/>
    </row>
    <row r="167" spans="1:7" ht="25.5">
      <c r="A167" s="631"/>
      <c r="B167" s="626" t="s">
        <v>5278</v>
      </c>
      <c r="C167" s="276" t="s">
        <v>21</v>
      </c>
      <c r="D167" s="989">
        <v>6</v>
      </c>
      <c r="E167" s="1289"/>
      <c r="F167" s="1290"/>
      <c r="G167" s="624"/>
    </row>
    <row r="168" spans="1:7">
      <c r="A168" s="631"/>
      <c r="B168" s="626" t="s">
        <v>5350</v>
      </c>
      <c r="C168" s="276" t="s">
        <v>21</v>
      </c>
      <c r="D168" s="989">
        <v>2</v>
      </c>
      <c r="E168" s="1289"/>
      <c r="F168" s="1290"/>
      <c r="G168" s="624"/>
    </row>
    <row r="169" spans="1:7" ht="76.5">
      <c r="A169" s="627"/>
      <c r="B169" s="626" t="s">
        <v>5315</v>
      </c>
      <c r="C169" s="992" t="s">
        <v>21</v>
      </c>
      <c r="D169" s="989">
        <v>1</v>
      </c>
      <c r="E169" s="1289"/>
      <c r="F169" s="1290"/>
      <c r="G169" s="624"/>
    </row>
    <row r="170" spans="1:7" ht="38.25">
      <c r="A170" s="628"/>
      <c r="B170" s="302" t="s">
        <v>5351</v>
      </c>
      <c r="C170" s="988" t="s">
        <v>248</v>
      </c>
      <c r="D170" s="277">
        <v>1</v>
      </c>
      <c r="E170" s="1291"/>
      <c r="F170" s="1291"/>
      <c r="G170" s="624"/>
    </row>
    <row r="171" spans="1:7" ht="38.25">
      <c r="A171" s="627"/>
      <c r="B171" s="302" t="s">
        <v>5317</v>
      </c>
      <c r="C171" s="992" t="s">
        <v>248</v>
      </c>
      <c r="D171" s="989">
        <v>1</v>
      </c>
      <c r="E171" s="1289"/>
      <c r="F171" s="1290"/>
      <c r="G171" s="624"/>
    </row>
    <row r="172" spans="1:7">
      <c r="A172" s="627"/>
      <c r="B172" s="629" t="s">
        <v>1235</v>
      </c>
      <c r="C172" s="990" t="s">
        <v>89</v>
      </c>
      <c r="D172" s="991">
        <v>1</v>
      </c>
      <c r="E172" s="1289">
        <v>0</v>
      </c>
      <c r="F172" s="1290">
        <f>D172*E172</f>
        <v>0</v>
      </c>
      <c r="G172" s="624"/>
    </row>
    <row r="173" spans="1:7">
      <c r="A173" s="627"/>
      <c r="B173" s="626" t="s">
        <v>1362</v>
      </c>
      <c r="C173" s="992"/>
      <c r="D173" s="989"/>
      <c r="E173" s="1289" t="s">
        <v>1362</v>
      </c>
      <c r="F173" s="1290" t="str">
        <f t="shared" ref="F173:F174" si="1">IF(E173="","",D173*E173)</f>
        <v/>
      </c>
      <c r="G173" s="624"/>
    </row>
    <row r="174" spans="1:7">
      <c r="A174" s="627" t="s">
        <v>158</v>
      </c>
      <c r="B174" s="630" t="s">
        <v>5352</v>
      </c>
      <c r="C174" s="992"/>
      <c r="D174" s="989"/>
      <c r="E174" s="1289" t="s">
        <v>1362</v>
      </c>
      <c r="F174" s="1290" t="str">
        <f t="shared" si="1"/>
        <v/>
      </c>
      <c r="G174" s="624"/>
    </row>
    <row r="175" spans="1:7" ht="191.25">
      <c r="A175" s="631"/>
      <c r="B175" s="626" t="s">
        <v>5353</v>
      </c>
      <c r="C175" s="993"/>
      <c r="D175" s="985"/>
      <c r="E175" s="1107"/>
      <c r="F175" s="1107"/>
      <c r="G175" s="624"/>
    </row>
    <row r="176" spans="1:7" ht="25.5">
      <c r="A176" s="631"/>
      <c r="B176" s="626" t="s">
        <v>5354</v>
      </c>
      <c r="C176" s="276" t="s">
        <v>248</v>
      </c>
      <c r="D176" s="989">
        <v>1</v>
      </c>
      <c r="E176" s="1290"/>
      <c r="F176" s="1290"/>
      <c r="G176" s="624"/>
    </row>
    <row r="177" spans="1:7">
      <c r="A177" s="631"/>
      <c r="B177" s="626" t="s">
        <v>5331</v>
      </c>
      <c r="C177" s="992" t="s">
        <v>21</v>
      </c>
      <c r="D177" s="989">
        <v>1</v>
      </c>
      <c r="E177" s="1289"/>
      <c r="F177" s="1290"/>
      <c r="G177" s="624"/>
    </row>
    <row r="178" spans="1:7">
      <c r="A178" s="631"/>
      <c r="B178" s="626" t="s">
        <v>5321</v>
      </c>
      <c r="C178" s="992" t="s">
        <v>21</v>
      </c>
      <c r="D178" s="989">
        <v>1</v>
      </c>
      <c r="E178" s="1289"/>
      <c r="F178" s="1290"/>
      <c r="G178" s="624"/>
    </row>
    <row r="179" spans="1:7" ht="38.25">
      <c r="A179" s="631"/>
      <c r="B179" s="626" t="s">
        <v>5263</v>
      </c>
      <c r="C179" s="992" t="s">
        <v>21</v>
      </c>
      <c r="D179" s="989">
        <v>1</v>
      </c>
      <c r="E179" s="1289"/>
      <c r="F179" s="1290"/>
      <c r="G179" s="624"/>
    </row>
    <row r="180" spans="1:7" ht="38.25">
      <c r="A180" s="631"/>
      <c r="B180" s="626" t="s">
        <v>4424</v>
      </c>
      <c r="C180" s="992" t="s">
        <v>21</v>
      </c>
      <c r="D180" s="989">
        <v>2</v>
      </c>
      <c r="E180" s="1289"/>
      <c r="F180" s="1290"/>
      <c r="G180" s="624"/>
    </row>
    <row r="181" spans="1:7" ht="38.25">
      <c r="A181" s="631"/>
      <c r="B181" s="626" t="s">
        <v>5343</v>
      </c>
      <c r="C181" s="992" t="s">
        <v>21</v>
      </c>
      <c r="D181" s="989">
        <v>3</v>
      </c>
      <c r="E181" s="1289"/>
      <c r="F181" s="1290"/>
      <c r="G181" s="624"/>
    </row>
    <row r="182" spans="1:7" ht="38.25">
      <c r="A182" s="631"/>
      <c r="B182" s="626" t="s">
        <v>5355</v>
      </c>
      <c r="C182" s="992" t="s">
        <v>21</v>
      </c>
      <c r="D182" s="989">
        <v>1</v>
      </c>
      <c r="E182" s="1289"/>
      <c r="F182" s="1290"/>
      <c r="G182" s="624"/>
    </row>
    <row r="183" spans="1:7" ht="38.25">
      <c r="A183" s="631"/>
      <c r="B183" s="626" t="s">
        <v>5338</v>
      </c>
      <c r="C183" s="992" t="s">
        <v>21</v>
      </c>
      <c r="D183" s="989">
        <v>9</v>
      </c>
      <c r="E183" s="1289"/>
      <c r="F183" s="1290"/>
      <c r="G183" s="624"/>
    </row>
    <row r="184" spans="1:7" ht="38.25">
      <c r="A184" s="631"/>
      <c r="B184" s="626" t="s">
        <v>5347</v>
      </c>
      <c r="C184" s="992" t="s">
        <v>21</v>
      </c>
      <c r="D184" s="989">
        <v>8</v>
      </c>
      <c r="E184" s="1289"/>
      <c r="F184" s="1290"/>
      <c r="G184" s="624"/>
    </row>
    <row r="185" spans="1:7" ht="38.25">
      <c r="A185" s="631"/>
      <c r="B185" s="626" t="s">
        <v>5341</v>
      </c>
      <c r="C185" s="992" t="s">
        <v>21</v>
      </c>
      <c r="D185" s="989">
        <v>2</v>
      </c>
      <c r="E185" s="1289"/>
      <c r="F185" s="1290"/>
      <c r="G185" s="624"/>
    </row>
    <row r="186" spans="1:7" ht="38.25">
      <c r="A186" s="631"/>
      <c r="B186" s="626" t="s">
        <v>5337</v>
      </c>
      <c r="C186" s="992" t="s">
        <v>21</v>
      </c>
      <c r="D186" s="989">
        <v>46</v>
      </c>
      <c r="E186" s="1289"/>
      <c r="F186" s="1290"/>
      <c r="G186" s="624"/>
    </row>
    <row r="187" spans="1:7" ht="38.25">
      <c r="A187" s="631"/>
      <c r="B187" s="626" t="s">
        <v>5336</v>
      </c>
      <c r="C187" s="992" t="s">
        <v>21</v>
      </c>
      <c r="D187" s="989">
        <v>3</v>
      </c>
      <c r="E187" s="1289"/>
      <c r="F187" s="1290"/>
      <c r="G187" s="624"/>
    </row>
    <row r="188" spans="1:7" ht="38.25">
      <c r="A188" s="631"/>
      <c r="B188" s="626" t="s">
        <v>5339</v>
      </c>
      <c r="C188" s="992" t="s">
        <v>21</v>
      </c>
      <c r="D188" s="989">
        <v>3</v>
      </c>
      <c r="E188" s="1289"/>
      <c r="F188" s="1290"/>
      <c r="G188" s="624"/>
    </row>
    <row r="189" spans="1:7" ht="38.25">
      <c r="A189" s="631"/>
      <c r="B189" s="626" t="s">
        <v>5356</v>
      </c>
      <c r="C189" s="992" t="s">
        <v>21</v>
      </c>
      <c r="D189" s="989">
        <v>1</v>
      </c>
      <c r="E189" s="1289"/>
      <c r="F189" s="1290"/>
      <c r="G189" s="624"/>
    </row>
    <row r="190" spans="1:7" ht="25.5">
      <c r="A190" s="631"/>
      <c r="B190" s="626" t="s">
        <v>5357</v>
      </c>
      <c r="C190" s="992" t="s">
        <v>21</v>
      </c>
      <c r="D190" s="989">
        <v>1</v>
      </c>
      <c r="E190" s="1289"/>
      <c r="F190" s="1290"/>
      <c r="G190" s="624"/>
    </row>
    <row r="191" spans="1:7" ht="76.5">
      <c r="A191" s="627"/>
      <c r="B191" s="626" t="s">
        <v>5315</v>
      </c>
      <c r="C191" s="992" t="s">
        <v>21</v>
      </c>
      <c r="D191" s="989">
        <v>1</v>
      </c>
      <c r="E191" s="1289"/>
      <c r="F191" s="1290"/>
      <c r="G191" s="624"/>
    </row>
    <row r="192" spans="1:7" ht="38.25">
      <c r="A192" s="628"/>
      <c r="B192" s="302" t="s">
        <v>5351</v>
      </c>
      <c r="C192" s="988" t="s">
        <v>248</v>
      </c>
      <c r="D192" s="277">
        <v>1</v>
      </c>
      <c r="E192" s="1291"/>
      <c r="F192" s="1291"/>
      <c r="G192" s="624"/>
    </row>
    <row r="193" spans="1:7" ht="38.25">
      <c r="A193" s="627"/>
      <c r="B193" s="302" t="s">
        <v>5317</v>
      </c>
      <c r="C193" s="992" t="s">
        <v>248</v>
      </c>
      <c r="D193" s="989">
        <v>1</v>
      </c>
      <c r="E193" s="1289"/>
      <c r="F193" s="1290"/>
      <c r="G193" s="624"/>
    </row>
    <row r="194" spans="1:7">
      <c r="A194" s="627"/>
      <c r="B194" s="629" t="s">
        <v>1235</v>
      </c>
      <c r="C194" s="990" t="s">
        <v>89</v>
      </c>
      <c r="D194" s="991">
        <v>1</v>
      </c>
      <c r="E194" s="1289">
        <v>0</v>
      </c>
      <c r="F194" s="1290">
        <f>D194*E194</f>
        <v>0</v>
      </c>
      <c r="G194" s="624"/>
    </row>
    <row r="195" spans="1:7">
      <c r="A195" s="627"/>
      <c r="B195" s="626" t="s">
        <v>1362</v>
      </c>
      <c r="C195" s="992"/>
      <c r="D195" s="989"/>
      <c r="E195" s="1289" t="s">
        <v>1362</v>
      </c>
      <c r="F195" s="1290" t="str">
        <f t="shared" ref="F195:F227" si="2">IF(E195="","",D195*E195)</f>
        <v/>
      </c>
      <c r="G195" s="624"/>
    </row>
    <row r="196" spans="1:7">
      <c r="A196" s="627" t="s">
        <v>160</v>
      </c>
      <c r="B196" s="630" t="s">
        <v>5358</v>
      </c>
      <c r="C196" s="992"/>
      <c r="D196" s="989"/>
      <c r="E196" s="1289" t="s">
        <v>1362</v>
      </c>
      <c r="F196" s="1290" t="str">
        <f t="shared" si="2"/>
        <v/>
      </c>
      <c r="G196" s="624"/>
    </row>
    <row r="197" spans="1:7" ht="191.25">
      <c r="A197" s="631"/>
      <c r="B197" s="626" t="s">
        <v>5359</v>
      </c>
      <c r="C197" s="993"/>
      <c r="D197" s="989"/>
      <c r="E197" s="1289"/>
      <c r="F197" s="1290"/>
      <c r="G197" s="624"/>
    </row>
    <row r="198" spans="1:7" ht="25.5">
      <c r="A198" s="631"/>
      <c r="B198" s="626" t="s">
        <v>5354</v>
      </c>
      <c r="C198" s="276" t="s">
        <v>248</v>
      </c>
      <c r="D198" s="989">
        <v>1</v>
      </c>
      <c r="E198" s="1290"/>
      <c r="F198" s="1290"/>
      <c r="G198" s="624"/>
    </row>
    <row r="199" spans="1:7">
      <c r="A199" s="631"/>
      <c r="B199" s="626" t="s">
        <v>5360</v>
      </c>
      <c r="C199" s="992" t="s">
        <v>21</v>
      </c>
      <c r="D199" s="989">
        <v>1</v>
      </c>
      <c r="E199" s="1289"/>
      <c r="F199" s="1290"/>
      <c r="G199" s="624"/>
    </row>
    <row r="200" spans="1:7">
      <c r="A200" s="631"/>
      <c r="B200" s="626" t="s">
        <v>5321</v>
      </c>
      <c r="C200" s="992" t="s">
        <v>21</v>
      </c>
      <c r="D200" s="989">
        <v>1</v>
      </c>
      <c r="E200" s="1289"/>
      <c r="F200" s="1290"/>
      <c r="G200" s="624"/>
    </row>
    <row r="201" spans="1:7" ht="25.5">
      <c r="A201" s="631"/>
      <c r="B201" s="626" t="s">
        <v>5323</v>
      </c>
      <c r="C201" s="992" t="s">
        <v>21</v>
      </c>
      <c r="D201" s="989">
        <v>1</v>
      </c>
      <c r="E201" s="1289"/>
      <c r="F201" s="1290"/>
      <c r="G201" s="624"/>
    </row>
    <row r="202" spans="1:7" ht="38.25">
      <c r="A202" s="631"/>
      <c r="B202" s="626" t="s">
        <v>5332</v>
      </c>
      <c r="C202" s="992" t="s">
        <v>21</v>
      </c>
      <c r="D202" s="989">
        <v>1</v>
      </c>
      <c r="E202" s="1289"/>
      <c r="F202" s="1290"/>
      <c r="G202" s="624"/>
    </row>
    <row r="203" spans="1:7" ht="25.5">
      <c r="A203" s="631"/>
      <c r="B203" s="626" t="s">
        <v>5333</v>
      </c>
      <c r="C203" s="992" t="s">
        <v>21</v>
      </c>
      <c r="D203" s="989">
        <v>1</v>
      </c>
      <c r="E203" s="1289"/>
      <c r="F203" s="1290"/>
      <c r="G203" s="624"/>
    </row>
    <row r="204" spans="1:7">
      <c r="A204" s="631"/>
      <c r="B204" s="626" t="s">
        <v>5348</v>
      </c>
      <c r="C204" s="992" t="s">
        <v>21</v>
      </c>
      <c r="D204" s="989">
        <v>1</v>
      </c>
      <c r="E204" s="1289"/>
      <c r="F204" s="1290"/>
      <c r="G204" s="624"/>
    </row>
    <row r="205" spans="1:7" ht="38.25">
      <c r="A205" s="631"/>
      <c r="B205" s="626" t="s">
        <v>5263</v>
      </c>
      <c r="C205" s="992" t="s">
        <v>21</v>
      </c>
      <c r="D205" s="989">
        <v>2</v>
      </c>
      <c r="E205" s="1289"/>
      <c r="F205" s="1290"/>
      <c r="G205" s="624"/>
    </row>
    <row r="206" spans="1:7" ht="38.25">
      <c r="A206" s="631"/>
      <c r="B206" s="626" t="s">
        <v>4424</v>
      </c>
      <c r="C206" s="992" t="s">
        <v>21</v>
      </c>
      <c r="D206" s="989">
        <v>2</v>
      </c>
      <c r="E206" s="1289"/>
      <c r="F206" s="1290"/>
      <c r="G206" s="624"/>
    </row>
    <row r="207" spans="1:7" ht="38.25">
      <c r="A207" s="631"/>
      <c r="B207" s="626" t="s">
        <v>5343</v>
      </c>
      <c r="C207" s="992" t="s">
        <v>21</v>
      </c>
      <c r="D207" s="989">
        <v>1</v>
      </c>
      <c r="E207" s="1289"/>
      <c r="F207" s="1290"/>
      <c r="G207" s="624"/>
    </row>
    <row r="208" spans="1:7" ht="38.25">
      <c r="A208" s="631"/>
      <c r="B208" s="626" t="s">
        <v>5355</v>
      </c>
      <c r="C208" s="992" t="s">
        <v>21</v>
      </c>
      <c r="D208" s="989">
        <v>2</v>
      </c>
      <c r="E208" s="1289"/>
      <c r="F208" s="1290"/>
      <c r="G208" s="624"/>
    </row>
    <row r="209" spans="1:7" ht="38.25">
      <c r="A209" s="631"/>
      <c r="B209" s="626" t="s">
        <v>5334</v>
      </c>
      <c r="C209" s="992" t="s">
        <v>21</v>
      </c>
      <c r="D209" s="989">
        <v>1</v>
      </c>
      <c r="E209" s="1289"/>
      <c r="F209" s="1290"/>
      <c r="G209" s="624"/>
    </row>
    <row r="210" spans="1:7" ht="38.25">
      <c r="A210" s="631"/>
      <c r="B210" s="626" t="s">
        <v>5346</v>
      </c>
      <c r="C210" s="992" t="s">
        <v>21</v>
      </c>
      <c r="D210" s="989">
        <v>1</v>
      </c>
      <c r="E210" s="1289"/>
      <c r="F210" s="1290"/>
      <c r="G210" s="624"/>
    </row>
    <row r="211" spans="1:7" ht="38.25">
      <c r="A211" s="631"/>
      <c r="B211" s="626" t="s">
        <v>5335</v>
      </c>
      <c r="C211" s="992" t="s">
        <v>21</v>
      </c>
      <c r="D211" s="989">
        <v>1</v>
      </c>
      <c r="E211" s="1289"/>
      <c r="F211" s="1290"/>
      <c r="G211" s="624"/>
    </row>
    <row r="212" spans="1:7" ht="38.25">
      <c r="A212" s="631"/>
      <c r="B212" s="626" t="s">
        <v>5338</v>
      </c>
      <c r="C212" s="992" t="s">
        <v>21</v>
      </c>
      <c r="D212" s="989">
        <v>17</v>
      </c>
      <c r="E212" s="1289"/>
      <c r="F212" s="1290"/>
      <c r="G212" s="624"/>
    </row>
    <row r="213" spans="1:7" ht="38.25">
      <c r="A213" s="631"/>
      <c r="B213" s="626" t="s">
        <v>5347</v>
      </c>
      <c r="C213" s="992" t="s">
        <v>21</v>
      </c>
      <c r="D213" s="989">
        <v>9</v>
      </c>
      <c r="E213" s="1289"/>
      <c r="F213" s="1290"/>
      <c r="G213" s="624"/>
    </row>
    <row r="214" spans="1:7" ht="38.25">
      <c r="A214" s="631"/>
      <c r="B214" s="626" t="s">
        <v>5361</v>
      </c>
      <c r="C214" s="992" t="s">
        <v>21</v>
      </c>
      <c r="D214" s="989">
        <v>10</v>
      </c>
      <c r="E214" s="1107"/>
      <c r="F214" s="1107"/>
      <c r="G214" s="624"/>
    </row>
    <row r="215" spans="1:7" ht="38.25">
      <c r="A215" s="631"/>
      <c r="B215" s="626" t="s">
        <v>5341</v>
      </c>
      <c r="C215" s="992" t="s">
        <v>21</v>
      </c>
      <c r="D215" s="989">
        <v>2</v>
      </c>
      <c r="E215" s="1289"/>
      <c r="F215" s="1290"/>
      <c r="G215" s="624"/>
    </row>
    <row r="216" spans="1:7" ht="38.25">
      <c r="A216" s="631"/>
      <c r="B216" s="626" t="s">
        <v>5337</v>
      </c>
      <c r="C216" s="992" t="s">
        <v>21</v>
      </c>
      <c r="D216" s="989">
        <v>15</v>
      </c>
      <c r="E216" s="1289"/>
      <c r="F216" s="1290"/>
      <c r="G216" s="624"/>
    </row>
    <row r="217" spans="1:7" ht="38.25">
      <c r="A217" s="631"/>
      <c r="B217" s="626" t="s">
        <v>5336</v>
      </c>
      <c r="C217" s="992" t="s">
        <v>21</v>
      </c>
      <c r="D217" s="989">
        <v>1</v>
      </c>
      <c r="E217" s="1289"/>
      <c r="F217" s="1290"/>
      <c r="G217" s="624"/>
    </row>
    <row r="218" spans="1:7">
      <c r="A218" s="631"/>
      <c r="B218" s="626" t="s">
        <v>5297</v>
      </c>
      <c r="C218" s="992" t="s">
        <v>21</v>
      </c>
      <c r="D218" s="989">
        <v>3</v>
      </c>
      <c r="E218" s="1289"/>
      <c r="F218" s="1290"/>
      <c r="G218" s="624"/>
    </row>
    <row r="219" spans="1:7">
      <c r="A219" s="631"/>
      <c r="B219" s="626" t="s">
        <v>5292</v>
      </c>
      <c r="C219" s="992" t="s">
        <v>21</v>
      </c>
      <c r="D219" s="989">
        <v>3</v>
      </c>
      <c r="E219" s="1289"/>
      <c r="F219" s="1290"/>
      <c r="G219" s="624"/>
    </row>
    <row r="220" spans="1:7">
      <c r="A220" s="631"/>
      <c r="B220" s="626" t="s">
        <v>5293</v>
      </c>
      <c r="C220" s="992" t="s">
        <v>21</v>
      </c>
      <c r="D220" s="989">
        <v>3</v>
      </c>
      <c r="E220" s="1289"/>
      <c r="F220" s="1290"/>
      <c r="G220" s="624"/>
    </row>
    <row r="221" spans="1:7">
      <c r="A221" s="631"/>
      <c r="B221" s="626" t="s">
        <v>5362</v>
      </c>
      <c r="C221" s="992" t="s">
        <v>21</v>
      </c>
      <c r="D221" s="989">
        <v>1</v>
      </c>
      <c r="E221" s="1289"/>
      <c r="F221" s="1290"/>
      <c r="G221" s="624"/>
    </row>
    <row r="222" spans="1:7" ht="76.5">
      <c r="A222" s="627"/>
      <c r="B222" s="626" t="s">
        <v>5315</v>
      </c>
      <c r="C222" s="992" t="s">
        <v>248</v>
      </c>
      <c r="D222" s="989">
        <v>1</v>
      </c>
      <c r="E222" s="1289"/>
      <c r="F222" s="1290"/>
      <c r="G222" s="624"/>
    </row>
    <row r="223" spans="1:7" ht="38.25">
      <c r="A223" s="628"/>
      <c r="B223" s="302" t="s">
        <v>5351</v>
      </c>
      <c r="C223" s="988" t="s">
        <v>248</v>
      </c>
      <c r="D223" s="277">
        <v>1</v>
      </c>
      <c r="E223" s="1291"/>
      <c r="F223" s="1291"/>
      <c r="G223" s="624"/>
    </row>
    <row r="224" spans="1:7" ht="38.25">
      <c r="A224" s="627"/>
      <c r="B224" s="302" t="s">
        <v>5317</v>
      </c>
      <c r="C224" s="992" t="s">
        <v>248</v>
      </c>
      <c r="D224" s="989">
        <v>1</v>
      </c>
      <c r="E224" s="1289"/>
      <c r="F224" s="1290"/>
      <c r="G224" s="624"/>
    </row>
    <row r="225" spans="1:7">
      <c r="A225" s="627"/>
      <c r="B225" s="629" t="s">
        <v>1235</v>
      </c>
      <c r="C225" s="990" t="s">
        <v>89</v>
      </c>
      <c r="D225" s="991">
        <v>1</v>
      </c>
      <c r="E225" s="1289">
        <v>0</v>
      </c>
      <c r="F225" s="1290">
        <f>D225*E225</f>
        <v>0</v>
      </c>
      <c r="G225" s="624"/>
    </row>
    <row r="226" spans="1:7">
      <c r="A226" s="627"/>
      <c r="B226" s="626" t="s">
        <v>1362</v>
      </c>
      <c r="C226" s="992"/>
      <c r="D226" s="989"/>
      <c r="E226" s="1289" t="s">
        <v>1362</v>
      </c>
      <c r="F226" s="1290" t="str">
        <f t="shared" si="2"/>
        <v/>
      </c>
      <c r="G226" s="624"/>
    </row>
    <row r="227" spans="1:7">
      <c r="A227" s="627" t="s">
        <v>161</v>
      </c>
      <c r="B227" s="632" t="s">
        <v>1365</v>
      </c>
      <c r="C227" s="992"/>
      <c r="D227" s="986"/>
      <c r="E227" s="1292"/>
      <c r="F227" s="1290" t="str">
        <f t="shared" si="2"/>
        <v/>
      </c>
      <c r="G227" s="624"/>
    </row>
    <row r="228" spans="1:7" ht="191.25">
      <c r="A228" s="631"/>
      <c r="B228" s="626" t="s">
        <v>5363</v>
      </c>
      <c r="C228" s="993"/>
      <c r="D228" s="986"/>
      <c r="E228" s="1292"/>
      <c r="F228" s="1290"/>
      <c r="G228" s="624"/>
    </row>
    <row r="229" spans="1:7" ht="25.5">
      <c r="A229" s="631"/>
      <c r="B229" s="626" t="s">
        <v>5364</v>
      </c>
      <c r="C229" s="276" t="s">
        <v>248</v>
      </c>
      <c r="D229" s="989">
        <v>1</v>
      </c>
      <c r="E229" s="1290"/>
      <c r="F229" s="1290"/>
      <c r="G229" s="624"/>
    </row>
    <row r="230" spans="1:7">
      <c r="A230" s="631"/>
      <c r="B230" s="626" t="s">
        <v>5365</v>
      </c>
      <c r="C230" s="992" t="s">
        <v>21</v>
      </c>
      <c r="D230" s="989">
        <v>1</v>
      </c>
      <c r="E230" s="1292"/>
      <c r="F230" s="1290"/>
      <c r="G230" s="624"/>
    </row>
    <row r="231" spans="1:7">
      <c r="A231" s="631"/>
      <c r="B231" s="626" t="s">
        <v>5366</v>
      </c>
      <c r="C231" s="992" t="s">
        <v>21</v>
      </c>
      <c r="D231" s="989">
        <v>1</v>
      </c>
      <c r="E231" s="1292"/>
      <c r="F231" s="1290"/>
      <c r="G231" s="624"/>
    </row>
    <row r="232" spans="1:7" ht="25.5">
      <c r="A232" s="631"/>
      <c r="B232" s="626" t="s">
        <v>5323</v>
      </c>
      <c r="C232" s="992" t="s">
        <v>21</v>
      </c>
      <c r="D232" s="989">
        <v>1</v>
      </c>
      <c r="E232" s="1292"/>
      <c r="F232" s="1290"/>
      <c r="G232" s="624"/>
    </row>
    <row r="233" spans="1:7" ht="38.25">
      <c r="A233" s="631"/>
      <c r="B233" s="626" t="s">
        <v>5332</v>
      </c>
      <c r="C233" s="992" t="s">
        <v>21</v>
      </c>
      <c r="D233" s="989">
        <v>1</v>
      </c>
      <c r="E233" s="1292"/>
      <c r="F233" s="1290"/>
      <c r="G233" s="624"/>
    </row>
    <row r="234" spans="1:7" ht="25.5">
      <c r="A234" s="631"/>
      <c r="B234" s="626" t="s">
        <v>5333</v>
      </c>
      <c r="C234" s="992" t="s">
        <v>21</v>
      </c>
      <c r="D234" s="989">
        <v>1</v>
      </c>
      <c r="E234" s="1292"/>
      <c r="F234" s="1290"/>
      <c r="G234" s="624"/>
    </row>
    <row r="235" spans="1:7">
      <c r="A235" s="631"/>
      <c r="B235" s="626" t="s">
        <v>5348</v>
      </c>
      <c r="C235" s="992" t="s">
        <v>21</v>
      </c>
      <c r="D235" s="989">
        <v>1</v>
      </c>
      <c r="E235" s="1292"/>
      <c r="F235" s="1290"/>
      <c r="G235" s="624"/>
    </row>
    <row r="236" spans="1:7" ht="38.25">
      <c r="A236" s="631"/>
      <c r="B236" s="626" t="s">
        <v>5346</v>
      </c>
      <c r="C236" s="992" t="s">
        <v>21</v>
      </c>
      <c r="D236" s="989">
        <v>1</v>
      </c>
      <c r="E236" s="1292"/>
      <c r="F236" s="1290"/>
      <c r="G236" s="624"/>
    </row>
    <row r="237" spans="1:7" ht="38.25">
      <c r="A237" s="631"/>
      <c r="B237" s="626" t="s">
        <v>5335</v>
      </c>
      <c r="C237" s="992" t="s">
        <v>21</v>
      </c>
      <c r="D237" s="989">
        <v>4</v>
      </c>
      <c r="E237" s="1292"/>
      <c r="F237" s="1290"/>
      <c r="G237" s="624"/>
    </row>
    <row r="238" spans="1:7" ht="38.25">
      <c r="A238" s="631"/>
      <c r="B238" s="626" t="s">
        <v>5334</v>
      </c>
      <c r="C238" s="992" t="s">
        <v>21</v>
      </c>
      <c r="D238" s="989">
        <v>1</v>
      </c>
      <c r="E238" s="1292"/>
      <c r="F238" s="1290"/>
      <c r="G238" s="624"/>
    </row>
    <row r="239" spans="1:7" ht="38.25">
      <c r="A239" s="631"/>
      <c r="B239" s="626" t="s">
        <v>5367</v>
      </c>
      <c r="C239" s="992" t="s">
        <v>21</v>
      </c>
      <c r="D239" s="989">
        <v>7</v>
      </c>
      <c r="E239" s="1292"/>
      <c r="F239" s="1290"/>
      <c r="G239" s="624"/>
    </row>
    <row r="240" spans="1:7" ht="38.25">
      <c r="A240" s="631"/>
      <c r="B240" s="626" t="s">
        <v>5368</v>
      </c>
      <c r="C240" s="992" t="s">
        <v>21</v>
      </c>
      <c r="D240" s="989">
        <v>3</v>
      </c>
      <c r="E240" s="1292"/>
      <c r="F240" s="1290"/>
      <c r="G240" s="624"/>
    </row>
    <row r="241" spans="1:7" ht="38.25">
      <c r="A241" s="631"/>
      <c r="B241" s="626" t="s">
        <v>5369</v>
      </c>
      <c r="C241" s="992" t="s">
        <v>21</v>
      </c>
      <c r="D241" s="989">
        <v>2</v>
      </c>
      <c r="E241" s="1292"/>
      <c r="F241" s="1290"/>
      <c r="G241" s="624"/>
    </row>
    <row r="242" spans="1:7" ht="38.25">
      <c r="A242" s="631"/>
      <c r="B242" s="626" t="s">
        <v>5337</v>
      </c>
      <c r="C242" s="992" t="s">
        <v>21</v>
      </c>
      <c r="D242" s="989">
        <v>27</v>
      </c>
      <c r="E242" s="1292"/>
      <c r="F242" s="1290"/>
      <c r="G242" s="624"/>
    </row>
    <row r="243" spans="1:7" ht="38.25">
      <c r="A243" s="631"/>
      <c r="B243" s="626" t="s">
        <v>5338</v>
      </c>
      <c r="C243" s="992" t="s">
        <v>21</v>
      </c>
      <c r="D243" s="989">
        <v>30</v>
      </c>
      <c r="E243" s="1292"/>
      <c r="F243" s="1290"/>
      <c r="G243" s="624"/>
    </row>
    <row r="244" spans="1:7" ht="38.25">
      <c r="A244" s="631"/>
      <c r="B244" s="626" t="s">
        <v>5355</v>
      </c>
      <c r="C244" s="992" t="s">
        <v>21</v>
      </c>
      <c r="D244" s="989">
        <v>2</v>
      </c>
      <c r="E244" s="1292"/>
      <c r="F244" s="1290"/>
      <c r="G244" s="624"/>
    </row>
    <row r="245" spans="1:7" ht="38.25">
      <c r="A245" s="631"/>
      <c r="B245" s="626" t="s">
        <v>5341</v>
      </c>
      <c r="C245" s="992" t="s">
        <v>21</v>
      </c>
      <c r="D245" s="989">
        <v>4</v>
      </c>
      <c r="E245" s="1292"/>
      <c r="F245" s="1290"/>
      <c r="G245" s="624"/>
    </row>
    <row r="246" spans="1:7" ht="38.25">
      <c r="A246" s="631"/>
      <c r="B246" s="626" t="s">
        <v>5340</v>
      </c>
      <c r="C246" s="992" t="s">
        <v>21</v>
      </c>
      <c r="D246" s="989">
        <v>1</v>
      </c>
      <c r="E246" s="1292"/>
      <c r="F246" s="1290"/>
      <c r="G246" s="624"/>
    </row>
    <row r="247" spans="1:7" ht="25.5">
      <c r="A247" s="631"/>
      <c r="B247" s="626" t="s">
        <v>5342</v>
      </c>
      <c r="C247" s="992" t="s">
        <v>21</v>
      </c>
      <c r="D247" s="989">
        <v>1</v>
      </c>
      <c r="E247" s="1292"/>
      <c r="F247" s="1290"/>
      <c r="G247" s="624"/>
    </row>
    <row r="248" spans="1:7" ht="25.5">
      <c r="A248" s="631"/>
      <c r="B248" s="626" t="s">
        <v>5248</v>
      </c>
      <c r="C248" s="992" t="s">
        <v>21</v>
      </c>
      <c r="D248" s="989">
        <v>2</v>
      </c>
      <c r="E248" s="1292"/>
      <c r="F248" s="1290"/>
      <c r="G248" s="624"/>
    </row>
    <row r="249" spans="1:7" ht="38.25">
      <c r="A249" s="631"/>
      <c r="B249" s="626" t="s">
        <v>5343</v>
      </c>
      <c r="C249" s="992" t="s">
        <v>21</v>
      </c>
      <c r="D249" s="989">
        <v>2</v>
      </c>
      <c r="E249" s="1292"/>
      <c r="F249" s="1290"/>
      <c r="G249" s="624"/>
    </row>
    <row r="250" spans="1:7" ht="38.25">
      <c r="A250" s="631"/>
      <c r="B250" s="626" t="s">
        <v>4424</v>
      </c>
      <c r="C250" s="992" t="s">
        <v>21</v>
      </c>
      <c r="D250" s="989">
        <v>4</v>
      </c>
      <c r="E250" s="1292"/>
      <c r="F250" s="1290"/>
      <c r="G250" s="624"/>
    </row>
    <row r="251" spans="1:7" ht="38.25">
      <c r="A251" s="631"/>
      <c r="B251" s="626" t="s">
        <v>5263</v>
      </c>
      <c r="C251" s="992" t="s">
        <v>21</v>
      </c>
      <c r="D251" s="989">
        <v>2</v>
      </c>
      <c r="E251" s="1292"/>
      <c r="F251" s="1290"/>
      <c r="G251" s="624"/>
    </row>
    <row r="252" spans="1:7">
      <c r="A252" s="631"/>
      <c r="B252" s="626" t="s">
        <v>5344</v>
      </c>
      <c r="C252" s="992" t="s">
        <v>21</v>
      </c>
      <c r="D252" s="989">
        <v>1</v>
      </c>
      <c r="E252" s="1292"/>
      <c r="F252" s="1290"/>
      <c r="G252" s="624"/>
    </row>
    <row r="253" spans="1:7">
      <c r="A253" s="631"/>
      <c r="B253" s="626" t="s">
        <v>5345</v>
      </c>
      <c r="C253" s="992" t="s">
        <v>21</v>
      </c>
      <c r="D253" s="989">
        <v>1</v>
      </c>
      <c r="E253" s="1292"/>
      <c r="F253" s="1290"/>
      <c r="G253" s="624"/>
    </row>
    <row r="254" spans="1:7">
      <c r="A254" s="631"/>
      <c r="B254" s="626" t="s">
        <v>5314</v>
      </c>
      <c r="C254" s="992" t="s">
        <v>21</v>
      </c>
      <c r="D254" s="989">
        <v>2</v>
      </c>
      <c r="E254" s="1292"/>
      <c r="F254" s="1290"/>
      <c r="G254" s="624"/>
    </row>
    <row r="255" spans="1:7">
      <c r="A255" s="631"/>
      <c r="B255" s="626" t="s">
        <v>5314</v>
      </c>
      <c r="C255" s="992" t="s">
        <v>21</v>
      </c>
      <c r="D255" s="989">
        <v>2</v>
      </c>
      <c r="E255" s="1292"/>
      <c r="F255" s="1290"/>
      <c r="G255" s="624"/>
    </row>
    <row r="256" spans="1:7">
      <c r="A256" s="631"/>
      <c r="B256" s="626" t="s">
        <v>5266</v>
      </c>
      <c r="C256" s="992" t="s">
        <v>21</v>
      </c>
      <c r="D256" s="989">
        <v>2</v>
      </c>
      <c r="E256" s="1292"/>
      <c r="F256" s="1290"/>
      <c r="G256" s="624"/>
    </row>
    <row r="257" spans="1:7" ht="38.25">
      <c r="A257" s="631"/>
      <c r="B257" s="626" t="s">
        <v>5370</v>
      </c>
      <c r="C257" s="992" t="s">
        <v>21</v>
      </c>
      <c r="D257" s="989">
        <v>2</v>
      </c>
      <c r="E257" s="1292"/>
      <c r="F257" s="1290"/>
      <c r="G257" s="624"/>
    </row>
    <row r="258" spans="1:7" ht="25.5">
      <c r="A258" s="631"/>
      <c r="B258" s="626" t="s">
        <v>5278</v>
      </c>
      <c r="C258" s="992" t="s">
        <v>21</v>
      </c>
      <c r="D258" s="989">
        <v>2</v>
      </c>
      <c r="E258" s="1292"/>
      <c r="F258" s="1290"/>
      <c r="G258" s="624"/>
    </row>
    <row r="259" spans="1:7">
      <c r="A259" s="631"/>
      <c r="B259" s="626" t="s">
        <v>5371</v>
      </c>
      <c r="C259" s="992" t="s">
        <v>21</v>
      </c>
      <c r="D259" s="989">
        <v>18</v>
      </c>
      <c r="E259" s="1292"/>
      <c r="F259" s="1290"/>
      <c r="G259" s="624"/>
    </row>
    <row r="260" spans="1:7">
      <c r="A260" s="631"/>
      <c r="B260" s="626" t="s">
        <v>5372</v>
      </c>
      <c r="C260" s="992" t="s">
        <v>21</v>
      </c>
      <c r="D260" s="989">
        <v>1</v>
      </c>
      <c r="E260" s="1292"/>
      <c r="F260" s="1290"/>
      <c r="G260" s="624"/>
    </row>
    <row r="261" spans="1:7">
      <c r="A261" s="631"/>
      <c r="B261" s="626" t="s">
        <v>5373</v>
      </c>
      <c r="C261" s="992" t="s">
        <v>21</v>
      </c>
      <c r="D261" s="989">
        <v>1</v>
      </c>
      <c r="E261" s="1292"/>
      <c r="F261" s="1290"/>
      <c r="G261" s="624"/>
    </row>
    <row r="262" spans="1:7">
      <c r="A262" s="631"/>
      <c r="B262" s="626" t="s">
        <v>5276</v>
      </c>
      <c r="C262" s="992" t="s">
        <v>21</v>
      </c>
      <c r="D262" s="989">
        <v>1</v>
      </c>
      <c r="E262" s="1292"/>
      <c r="F262" s="1290"/>
      <c r="G262" s="624"/>
    </row>
    <row r="263" spans="1:7">
      <c r="A263" s="631"/>
      <c r="B263" s="626" t="s">
        <v>5297</v>
      </c>
      <c r="C263" s="992" t="s">
        <v>21</v>
      </c>
      <c r="D263" s="989">
        <v>27</v>
      </c>
      <c r="E263" s="1292"/>
      <c r="F263" s="1290"/>
      <c r="G263" s="624"/>
    </row>
    <row r="264" spans="1:7">
      <c r="A264" s="631"/>
      <c r="B264" s="626" t="s">
        <v>5292</v>
      </c>
      <c r="C264" s="992" t="s">
        <v>21</v>
      </c>
      <c r="D264" s="989">
        <v>13</v>
      </c>
      <c r="E264" s="1292"/>
      <c r="F264" s="1290"/>
      <c r="G264" s="624"/>
    </row>
    <row r="265" spans="1:7">
      <c r="A265" s="631"/>
      <c r="B265" s="626" t="s">
        <v>5293</v>
      </c>
      <c r="C265" s="992" t="s">
        <v>21</v>
      </c>
      <c r="D265" s="989">
        <v>5</v>
      </c>
      <c r="E265" s="1292"/>
      <c r="F265" s="1290"/>
      <c r="G265" s="624"/>
    </row>
    <row r="266" spans="1:7">
      <c r="A266" s="631"/>
      <c r="B266" s="626" t="s">
        <v>5291</v>
      </c>
      <c r="C266" s="992" t="s">
        <v>21</v>
      </c>
      <c r="D266" s="989">
        <v>10</v>
      </c>
      <c r="E266" s="1292"/>
      <c r="F266" s="1290"/>
      <c r="G266" s="624"/>
    </row>
    <row r="267" spans="1:7">
      <c r="A267" s="631"/>
      <c r="B267" s="626" t="s">
        <v>5374</v>
      </c>
      <c r="C267" s="992" t="s">
        <v>21</v>
      </c>
      <c r="D267" s="989">
        <v>1</v>
      </c>
      <c r="E267" s="1292"/>
      <c r="F267" s="1290"/>
      <c r="G267" s="624"/>
    </row>
    <row r="268" spans="1:7" ht="25.5">
      <c r="A268" s="631"/>
      <c r="B268" s="626" t="s">
        <v>5295</v>
      </c>
      <c r="C268" s="992" t="s">
        <v>21</v>
      </c>
      <c r="D268" s="989">
        <v>8</v>
      </c>
      <c r="E268" s="1292"/>
      <c r="F268" s="1290"/>
      <c r="G268" s="624"/>
    </row>
    <row r="269" spans="1:7" ht="25.5">
      <c r="A269" s="631"/>
      <c r="B269" s="626" t="s">
        <v>5296</v>
      </c>
      <c r="C269" s="992" t="s">
        <v>21</v>
      </c>
      <c r="D269" s="989">
        <v>8</v>
      </c>
      <c r="E269" s="1292"/>
      <c r="F269" s="1290"/>
      <c r="G269" s="624"/>
    </row>
    <row r="270" spans="1:7">
      <c r="A270" s="631"/>
      <c r="B270" s="626" t="s">
        <v>5298</v>
      </c>
      <c r="C270" s="992" t="s">
        <v>21</v>
      </c>
      <c r="D270" s="989">
        <v>16</v>
      </c>
      <c r="E270" s="1292"/>
      <c r="F270" s="1290"/>
      <c r="G270" s="624"/>
    </row>
    <row r="271" spans="1:7" ht="38.25">
      <c r="A271" s="631"/>
      <c r="B271" s="626" t="s">
        <v>5340</v>
      </c>
      <c r="C271" s="992" t="s">
        <v>21</v>
      </c>
      <c r="D271" s="989">
        <v>1</v>
      </c>
      <c r="E271" s="1292"/>
      <c r="F271" s="1290"/>
      <c r="G271" s="624"/>
    </row>
    <row r="272" spans="1:7" ht="38.25">
      <c r="A272" s="631"/>
      <c r="B272" s="626" t="s">
        <v>5347</v>
      </c>
      <c r="C272" s="992" t="s">
        <v>21</v>
      </c>
      <c r="D272" s="989">
        <v>19</v>
      </c>
      <c r="E272" s="1292"/>
      <c r="F272" s="1290"/>
      <c r="G272" s="624"/>
    </row>
    <row r="273" spans="1:7">
      <c r="A273" s="631"/>
      <c r="B273" s="626" t="s">
        <v>1363</v>
      </c>
      <c r="C273" s="992" t="s">
        <v>21</v>
      </c>
      <c r="D273" s="989">
        <v>1</v>
      </c>
      <c r="E273" s="1292"/>
      <c r="F273" s="1290"/>
      <c r="G273" s="624"/>
    </row>
    <row r="274" spans="1:7">
      <c r="A274" s="631"/>
      <c r="B274" s="626" t="s">
        <v>5265</v>
      </c>
      <c r="C274" s="992" t="s">
        <v>21</v>
      </c>
      <c r="D274" s="989">
        <v>1</v>
      </c>
      <c r="E274" s="1107"/>
      <c r="F274" s="1107"/>
      <c r="G274" s="624"/>
    </row>
    <row r="275" spans="1:7" ht="25.5">
      <c r="A275" s="631"/>
      <c r="B275" s="626" t="s">
        <v>5309</v>
      </c>
      <c r="C275" s="992" t="s">
        <v>21</v>
      </c>
      <c r="D275" s="989">
        <v>1</v>
      </c>
      <c r="E275" s="1289"/>
      <c r="F275" s="1290"/>
      <c r="G275" s="624"/>
    </row>
    <row r="276" spans="1:7" ht="76.5">
      <c r="A276" s="627"/>
      <c r="B276" s="626" t="s">
        <v>5315</v>
      </c>
      <c r="C276" s="992" t="s">
        <v>21</v>
      </c>
      <c r="D276" s="989">
        <v>1</v>
      </c>
      <c r="E276" s="1289"/>
      <c r="F276" s="1290"/>
      <c r="G276" s="624"/>
    </row>
    <row r="277" spans="1:7" ht="38.25">
      <c r="A277" s="628"/>
      <c r="B277" s="302" t="s">
        <v>5351</v>
      </c>
      <c r="C277" s="988" t="s">
        <v>248</v>
      </c>
      <c r="D277" s="277">
        <v>1</v>
      </c>
      <c r="E277" s="1291"/>
      <c r="F277" s="1291"/>
      <c r="G277" s="624"/>
    </row>
    <row r="278" spans="1:7" ht="38.25">
      <c r="A278" s="627"/>
      <c r="B278" s="302" t="s">
        <v>5317</v>
      </c>
      <c r="C278" s="992" t="s">
        <v>248</v>
      </c>
      <c r="D278" s="989">
        <v>1</v>
      </c>
      <c r="E278" s="1289"/>
      <c r="F278" s="1290"/>
      <c r="G278" s="624"/>
    </row>
    <row r="279" spans="1:7">
      <c r="A279" s="627"/>
      <c r="B279" s="629" t="s">
        <v>1235</v>
      </c>
      <c r="C279" s="990" t="s">
        <v>89</v>
      </c>
      <c r="D279" s="991">
        <v>1</v>
      </c>
      <c r="E279" s="1289">
        <v>0</v>
      </c>
      <c r="F279" s="1290">
        <f>D279*E279</f>
        <v>0</v>
      </c>
      <c r="G279" s="624"/>
    </row>
    <row r="280" spans="1:7">
      <c r="A280" s="627"/>
      <c r="B280" s="626" t="s">
        <v>1362</v>
      </c>
      <c r="C280" s="992"/>
      <c r="D280" s="989"/>
      <c r="E280" s="1289" t="s">
        <v>1362</v>
      </c>
      <c r="F280" s="1290" t="str">
        <f t="shared" ref="F280:F281" si="3">IF(E280="","",D280*E280)</f>
        <v/>
      </c>
      <c r="G280" s="624"/>
    </row>
    <row r="281" spans="1:7">
      <c r="A281" s="627" t="s">
        <v>162</v>
      </c>
      <c r="B281" s="630" t="s">
        <v>5375</v>
      </c>
      <c r="C281" s="992"/>
      <c r="D281" s="989"/>
      <c r="E281" s="1289" t="s">
        <v>1362</v>
      </c>
      <c r="F281" s="1290" t="str">
        <f t="shared" si="3"/>
        <v/>
      </c>
      <c r="G281" s="624"/>
    </row>
    <row r="282" spans="1:7" ht="191.25">
      <c r="A282" s="631"/>
      <c r="B282" s="626" t="s">
        <v>5376</v>
      </c>
      <c r="C282" s="983"/>
      <c r="D282" s="987"/>
      <c r="E282" s="1107"/>
      <c r="F282" s="1107"/>
      <c r="G282" s="624"/>
    </row>
    <row r="283" spans="1:7" ht="25.5">
      <c r="A283" s="631"/>
      <c r="B283" s="626" t="s">
        <v>5377</v>
      </c>
      <c r="C283" s="992" t="s">
        <v>248</v>
      </c>
      <c r="D283" s="989">
        <v>1</v>
      </c>
      <c r="E283" s="1107"/>
      <c r="F283" s="1107"/>
      <c r="G283" s="624"/>
    </row>
    <row r="284" spans="1:7">
      <c r="A284" s="631"/>
      <c r="B284" s="626" t="s">
        <v>5378</v>
      </c>
      <c r="C284" s="992" t="s">
        <v>21</v>
      </c>
      <c r="D284" s="989">
        <v>1</v>
      </c>
      <c r="E284" s="1289"/>
      <c r="F284" s="1290"/>
      <c r="G284" s="624"/>
    </row>
    <row r="285" spans="1:7" ht="38.25">
      <c r="A285" s="631"/>
      <c r="B285" s="626" t="s">
        <v>5379</v>
      </c>
      <c r="C285" s="992" t="s">
        <v>21</v>
      </c>
      <c r="D285" s="989">
        <v>1</v>
      </c>
      <c r="E285" s="1289"/>
      <c r="F285" s="1290"/>
      <c r="G285" s="624"/>
    </row>
    <row r="286" spans="1:7" ht="38.25">
      <c r="A286" s="631"/>
      <c r="B286" s="626" t="s">
        <v>5380</v>
      </c>
      <c r="C286" s="992" t="s">
        <v>21</v>
      </c>
      <c r="D286" s="989">
        <v>1</v>
      </c>
      <c r="E286" s="1289"/>
      <c r="F286" s="1290"/>
      <c r="G286" s="624"/>
    </row>
    <row r="287" spans="1:7" ht="38.25">
      <c r="A287" s="631"/>
      <c r="B287" s="626" t="s">
        <v>5381</v>
      </c>
      <c r="C287" s="992" t="s">
        <v>21</v>
      </c>
      <c r="D287" s="989">
        <v>1</v>
      </c>
      <c r="E287" s="1289"/>
      <c r="F287" s="1290"/>
      <c r="G287" s="624"/>
    </row>
    <row r="288" spans="1:7" ht="38.25">
      <c r="A288" s="631"/>
      <c r="B288" s="626" t="s">
        <v>5382</v>
      </c>
      <c r="C288" s="992" t="s">
        <v>21</v>
      </c>
      <c r="D288" s="989">
        <v>3</v>
      </c>
      <c r="E288" s="1289"/>
      <c r="F288" s="1290"/>
      <c r="G288" s="624"/>
    </row>
    <row r="289" spans="1:7" ht="38.25">
      <c r="A289" s="631"/>
      <c r="B289" s="626" t="s">
        <v>5383</v>
      </c>
      <c r="C289" s="992" t="s">
        <v>21</v>
      </c>
      <c r="D289" s="989">
        <v>3</v>
      </c>
      <c r="E289" s="1289"/>
      <c r="F289" s="1290"/>
      <c r="G289" s="624"/>
    </row>
    <row r="290" spans="1:7" ht="76.5">
      <c r="A290" s="627"/>
      <c r="B290" s="626" t="s">
        <v>5315</v>
      </c>
      <c r="C290" s="992" t="s">
        <v>248</v>
      </c>
      <c r="D290" s="989">
        <v>1</v>
      </c>
      <c r="E290" s="1289"/>
      <c r="F290" s="1290"/>
      <c r="G290" s="624"/>
    </row>
    <row r="291" spans="1:7" ht="38.25">
      <c r="A291" s="628"/>
      <c r="B291" s="302" t="s">
        <v>5351</v>
      </c>
      <c r="C291" s="988" t="s">
        <v>248</v>
      </c>
      <c r="D291" s="277">
        <v>1</v>
      </c>
      <c r="E291" s="1291"/>
      <c r="F291" s="1291"/>
      <c r="G291" s="624"/>
    </row>
    <row r="292" spans="1:7" ht="38.25">
      <c r="A292" s="627"/>
      <c r="B292" s="302" t="s">
        <v>5317</v>
      </c>
      <c r="C292" s="992" t="s">
        <v>248</v>
      </c>
      <c r="D292" s="989">
        <v>1</v>
      </c>
      <c r="E292" s="1289"/>
      <c r="F292" s="1290"/>
      <c r="G292" s="624"/>
    </row>
    <row r="293" spans="1:7">
      <c r="A293" s="627"/>
      <c r="B293" s="629" t="s">
        <v>1235</v>
      </c>
      <c r="C293" s="990" t="s">
        <v>89</v>
      </c>
      <c r="D293" s="991">
        <v>1</v>
      </c>
      <c r="E293" s="1289">
        <v>0</v>
      </c>
      <c r="F293" s="1290">
        <f>D293*E293</f>
        <v>0</v>
      </c>
      <c r="G293" s="624"/>
    </row>
    <row r="294" spans="1:7">
      <c r="A294" s="627"/>
      <c r="B294" s="626" t="s">
        <v>1362</v>
      </c>
      <c r="C294" s="992"/>
      <c r="D294" s="989"/>
      <c r="E294" s="1289" t="s">
        <v>1362</v>
      </c>
      <c r="F294" s="1290" t="str">
        <f t="shared" ref="F294:F344" si="4">IF(E294="","",D294*E294)</f>
        <v/>
      </c>
      <c r="G294" s="624"/>
    </row>
    <row r="295" spans="1:7">
      <c r="A295" s="627" t="s">
        <v>163</v>
      </c>
      <c r="B295" s="630" t="s">
        <v>5384</v>
      </c>
      <c r="C295" s="992"/>
      <c r="D295" s="989"/>
      <c r="E295" s="1289" t="s">
        <v>1362</v>
      </c>
      <c r="F295" s="1290" t="str">
        <f t="shared" si="4"/>
        <v/>
      </c>
      <c r="G295" s="624"/>
    </row>
    <row r="296" spans="1:7" ht="216.75">
      <c r="A296" s="631"/>
      <c r="B296" s="626" t="s">
        <v>5385</v>
      </c>
      <c r="C296" s="983"/>
      <c r="D296" s="985"/>
      <c r="E296" s="1107"/>
      <c r="F296" s="1107"/>
      <c r="G296" s="624"/>
    </row>
    <row r="297" spans="1:7" ht="25.5">
      <c r="A297" s="631"/>
      <c r="B297" s="626" t="s">
        <v>5386</v>
      </c>
      <c r="C297" s="988" t="s">
        <v>248</v>
      </c>
      <c r="D297" s="989">
        <v>1</v>
      </c>
      <c r="E297" s="1107"/>
      <c r="F297" s="1107"/>
      <c r="G297" s="624"/>
    </row>
    <row r="298" spans="1:7" ht="38.25">
      <c r="A298" s="631"/>
      <c r="B298" s="626" t="s">
        <v>5387</v>
      </c>
      <c r="C298" s="992" t="s">
        <v>21</v>
      </c>
      <c r="D298" s="989">
        <v>1</v>
      </c>
      <c r="E298" s="1107"/>
      <c r="F298" s="1107"/>
      <c r="G298" s="624"/>
    </row>
    <row r="299" spans="1:7" ht="25.5">
      <c r="A299" s="631"/>
      <c r="B299" s="626" t="s">
        <v>5237</v>
      </c>
      <c r="C299" s="992" t="s">
        <v>21</v>
      </c>
      <c r="D299" s="989">
        <v>1</v>
      </c>
      <c r="E299" s="1107"/>
      <c r="F299" s="1107"/>
      <c r="G299" s="624"/>
    </row>
    <row r="300" spans="1:7">
      <c r="A300" s="631"/>
      <c r="B300" s="626" t="s">
        <v>5290</v>
      </c>
      <c r="C300" s="992" t="s">
        <v>21</v>
      </c>
      <c r="D300" s="989">
        <v>1</v>
      </c>
      <c r="E300" s="1107"/>
      <c r="F300" s="1107"/>
      <c r="G300" s="624"/>
    </row>
    <row r="301" spans="1:7">
      <c r="A301" s="631"/>
      <c r="B301" s="626" t="s">
        <v>5300</v>
      </c>
      <c r="C301" s="992" t="s">
        <v>21</v>
      </c>
      <c r="D301" s="989">
        <v>1</v>
      </c>
      <c r="E301" s="1107"/>
      <c r="F301" s="1107"/>
      <c r="G301" s="624"/>
    </row>
    <row r="302" spans="1:7">
      <c r="A302" s="631"/>
      <c r="B302" s="626" t="s">
        <v>5297</v>
      </c>
      <c r="C302" s="992" t="s">
        <v>21</v>
      </c>
      <c r="D302" s="989">
        <v>12</v>
      </c>
      <c r="E302" s="1107"/>
      <c r="F302" s="1107"/>
      <c r="G302" s="624"/>
    </row>
    <row r="303" spans="1:7" ht="25.5">
      <c r="A303" s="631"/>
      <c r="B303" s="626" t="s">
        <v>5388</v>
      </c>
      <c r="C303" s="992" t="s">
        <v>21</v>
      </c>
      <c r="D303" s="989">
        <v>1</v>
      </c>
      <c r="E303" s="1107"/>
      <c r="F303" s="1107"/>
      <c r="G303" s="624"/>
    </row>
    <row r="304" spans="1:7">
      <c r="A304" s="631"/>
      <c r="B304" s="626" t="s">
        <v>5290</v>
      </c>
      <c r="C304" s="992" t="s">
        <v>21</v>
      </c>
      <c r="D304" s="989">
        <v>1</v>
      </c>
      <c r="E304" s="1107"/>
      <c r="F304" s="1107"/>
      <c r="G304" s="624"/>
    </row>
    <row r="305" spans="1:7">
      <c r="A305" s="631"/>
      <c r="B305" s="626" t="s">
        <v>5241</v>
      </c>
      <c r="C305" s="992" t="s">
        <v>21</v>
      </c>
      <c r="D305" s="989">
        <v>1</v>
      </c>
      <c r="E305" s="1107"/>
      <c r="F305" s="1107"/>
      <c r="G305" s="624"/>
    </row>
    <row r="306" spans="1:7">
      <c r="A306" s="631"/>
      <c r="B306" s="626" t="s">
        <v>5292</v>
      </c>
      <c r="C306" s="992" t="s">
        <v>21</v>
      </c>
      <c r="D306" s="989">
        <v>7</v>
      </c>
      <c r="E306" s="1107"/>
      <c r="F306" s="1107"/>
      <c r="G306" s="624"/>
    </row>
    <row r="307" spans="1:7">
      <c r="A307" s="631"/>
      <c r="B307" s="626" t="s">
        <v>5293</v>
      </c>
      <c r="C307" s="992" t="s">
        <v>21</v>
      </c>
      <c r="D307" s="989">
        <v>5</v>
      </c>
      <c r="E307" s="1107"/>
      <c r="F307" s="1107"/>
      <c r="G307" s="624"/>
    </row>
    <row r="308" spans="1:7" ht="25.5">
      <c r="A308" s="631"/>
      <c r="B308" s="626" t="s">
        <v>5295</v>
      </c>
      <c r="C308" s="992" t="s">
        <v>21</v>
      </c>
      <c r="D308" s="989">
        <v>2</v>
      </c>
      <c r="E308" s="1107"/>
      <c r="F308" s="1107"/>
      <c r="G308" s="624"/>
    </row>
    <row r="309" spans="1:7">
      <c r="A309" s="631"/>
      <c r="B309" s="626" t="s">
        <v>5291</v>
      </c>
      <c r="C309" s="992" t="s">
        <v>21</v>
      </c>
      <c r="D309" s="989">
        <v>2</v>
      </c>
      <c r="E309" s="1107"/>
      <c r="F309" s="1107"/>
      <c r="G309" s="624"/>
    </row>
    <row r="310" spans="1:7">
      <c r="A310" s="631"/>
      <c r="B310" s="626" t="s">
        <v>5293</v>
      </c>
      <c r="C310" s="992" t="s">
        <v>21</v>
      </c>
      <c r="D310" s="989">
        <v>2</v>
      </c>
      <c r="E310" s="1107"/>
      <c r="F310" s="1107"/>
      <c r="G310" s="624"/>
    </row>
    <row r="311" spans="1:7" ht="25.5">
      <c r="A311" s="631"/>
      <c r="B311" s="626" t="s">
        <v>5323</v>
      </c>
      <c r="C311" s="992" t="s">
        <v>21</v>
      </c>
      <c r="D311" s="989">
        <v>1</v>
      </c>
      <c r="E311" s="1107"/>
      <c r="F311" s="1107"/>
      <c r="G311" s="624"/>
    </row>
    <row r="312" spans="1:7" ht="38.25">
      <c r="A312" s="631"/>
      <c r="B312" s="626" t="s">
        <v>5389</v>
      </c>
      <c r="C312" s="992" t="s">
        <v>21</v>
      </c>
      <c r="D312" s="989">
        <v>1</v>
      </c>
      <c r="E312" s="1107"/>
      <c r="F312" s="1107"/>
      <c r="G312" s="624"/>
    </row>
    <row r="313" spans="1:7" ht="25.5">
      <c r="A313" s="631"/>
      <c r="B313" s="626" t="s">
        <v>5333</v>
      </c>
      <c r="C313" s="992" t="s">
        <v>21</v>
      </c>
      <c r="D313" s="989">
        <v>1</v>
      </c>
      <c r="E313" s="1107"/>
      <c r="F313" s="1107"/>
      <c r="G313" s="624"/>
    </row>
    <row r="314" spans="1:7" ht="38.25">
      <c r="A314" s="631"/>
      <c r="B314" s="626" t="s">
        <v>5390</v>
      </c>
      <c r="C314" s="992" t="s">
        <v>21</v>
      </c>
      <c r="D314" s="989">
        <v>1</v>
      </c>
      <c r="E314" s="1107"/>
      <c r="F314" s="1107"/>
      <c r="G314" s="624"/>
    </row>
    <row r="315" spans="1:7" ht="38.25">
      <c r="A315" s="631"/>
      <c r="B315" s="626" t="s">
        <v>5391</v>
      </c>
      <c r="C315" s="992" t="s">
        <v>21</v>
      </c>
      <c r="D315" s="989">
        <v>1</v>
      </c>
      <c r="E315" s="1107"/>
      <c r="F315" s="1107"/>
      <c r="G315" s="624"/>
    </row>
    <row r="316" spans="1:7" ht="38.25">
      <c r="A316" s="631"/>
      <c r="B316" s="626" t="s">
        <v>5322</v>
      </c>
      <c r="C316" s="992" t="s">
        <v>21</v>
      </c>
      <c r="D316" s="989">
        <v>1</v>
      </c>
      <c r="E316" s="1107"/>
      <c r="F316" s="1107"/>
      <c r="G316" s="624"/>
    </row>
    <row r="317" spans="1:7" ht="38.25">
      <c r="A317" s="631"/>
      <c r="B317" s="626" t="s">
        <v>5392</v>
      </c>
      <c r="C317" s="992" t="s">
        <v>21</v>
      </c>
      <c r="D317" s="989">
        <v>10</v>
      </c>
      <c r="E317" s="1107"/>
      <c r="F317" s="1107"/>
      <c r="G317" s="624"/>
    </row>
    <row r="318" spans="1:7" ht="38.25">
      <c r="A318" s="631"/>
      <c r="B318" s="626" t="s">
        <v>5383</v>
      </c>
      <c r="C318" s="992" t="s">
        <v>21</v>
      </c>
      <c r="D318" s="989">
        <v>129</v>
      </c>
      <c r="E318" s="1107"/>
      <c r="F318" s="1107"/>
      <c r="G318" s="624"/>
    </row>
    <row r="319" spans="1:7" ht="38.25">
      <c r="A319" s="631"/>
      <c r="B319" s="626" t="s">
        <v>5393</v>
      </c>
      <c r="C319" s="992" t="s">
        <v>21</v>
      </c>
      <c r="D319" s="989">
        <v>23</v>
      </c>
      <c r="E319" s="1107"/>
      <c r="F319" s="1107"/>
      <c r="G319" s="624"/>
    </row>
    <row r="320" spans="1:7" ht="38.25">
      <c r="A320" s="631"/>
      <c r="B320" s="626" t="s">
        <v>5381</v>
      </c>
      <c r="C320" s="992" t="s">
        <v>21</v>
      </c>
      <c r="D320" s="989">
        <v>4</v>
      </c>
      <c r="E320" s="1107"/>
      <c r="F320" s="1107"/>
      <c r="G320" s="624"/>
    </row>
    <row r="321" spans="1:7" ht="38.25">
      <c r="A321" s="631"/>
      <c r="B321" s="626" t="s">
        <v>5343</v>
      </c>
      <c r="C321" s="992" t="s">
        <v>21</v>
      </c>
      <c r="D321" s="989">
        <v>10</v>
      </c>
      <c r="E321" s="1107"/>
      <c r="F321" s="1107"/>
      <c r="G321" s="624"/>
    </row>
    <row r="322" spans="1:7" ht="38.25">
      <c r="A322" s="631"/>
      <c r="B322" s="626" t="s">
        <v>5394</v>
      </c>
      <c r="C322" s="992" t="s">
        <v>21</v>
      </c>
      <c r="D322" s="989">
        <v>2</v>
      </c>
      <c r="E322" s="1107"/>
      <c r="F322" s="1107"/>
      <c r="G322" s="624"/>
    </row>
    <row r="323" spans="1:7" ht="38.25">
      <c r="A323" s="631"/>
      <c r="B323" s="626" t="s">
        <v>5395</v>
      </c>
      <c r="C323" s="992" t="s">
        <v>21</v>
      </c>
      <c r="D323" s="989">
        <v>1</v>
      </c>
      <c r="E323" s="1107"/>
      <c r="F323" s="1107"/>
      <c r="G323" s="624"/>
    </row>
    <row r="324" spans="1:7" ht="25.5">
      <c r="A324" s="631"/>
      <c r="B324" s="626" t="s">
        <v>5357</v>
      </c>
      <c r="C324" s="992" t="s">
        <v>21</v>
      </c>
      <c r="D324" s="989">
        <v>3</v>
      </c>
      <c r="E324" s="1107"/>
      <c r="F324" s="1107"/>
      <c r="G324" s="624"/>
    </row>
    <row r="325" spans="1:7" ht="38.25">
      <c r="A325" s="631"/>
      <c r="B325" s="626" t="s">
        <v>5391</v>
      </c>
      <c r="C325" s="992" t="s">
        <v>21</v>
      </c>
      <c r="D325" s="989">
        <v>3</v>
      </c>
      <c r="E325" s="1107"/>
      <c r="F325" s="1107"/>
      <c r="G325" s="624"/>
    </row>
    <row r="326" spans="1:7" ht="38.25">
      <c r="A326" s="631"/>
      <c r="B326" s="626" t="s">
        <v>5396</v>
      </c>
      <c r="C326" s="992" t="s">
        <v>21</v>
      </c>
      <c r="D326" s="989">
        <v>2</v>
      </c>
      <c r="E326" s="1107"/>
      <c r="F326" s="1107"/>
      <c r="G326" s="624"/>
    </row>
    <row r="327" spans="1:7" ht="38.25">
      <c r="A327" s="631"/>
      <c r="B327" s="626" t="s">
        <v>5382</v>
      </c>
      <c r="C327" s="992" t="s">
        <v>21</v>
      </c>
      <c r="D327" s="989">
        <v>18</v>
      </c>
      <c r="E327" s="1107"/>
      <c r="F327" s="1107"/>
      <c r="G327" s="624"/>
    </row>
    <row r="328" spans="1:7" ht="38.25">
      <c r="A328" s="631"/>
      <c r="B328" s="626" t="s">
        <v>5397</v>
      </c>
      <c r="C328" s="992" t="s">
        <v>21</v>
      </c>
      <c r="D328" s="989">
        <v>1</v>
      </c>
      <c r="E328" s="1107"/>
      <c r="F328" s="1107"/>
      <c r="G328" s="624"/>
    </row>
    <row r="329" spans="1:7" ht="38.25">
      <c r="A329" s="631"/>
      <c r="B329" s="626" t="s">
        <v>5398</v>
      </c>
      <c r="C329" s="992" t="s">
        <v>21</v>
      </c>
      <c r="D329" s="989">
        <v>2</v>
      </c>
      <c r="E329" s="1289"/>
      <c r="F329" s="1290"/>
      <c r="G329" s="624"/>
    </row>
    <row r="330" spans="1:7" ht="25.5">
      <c r="A330" s="631"/>
      <c r="B330" s="626" t="s">
        <v>5248</v>
      </c>
      <c r="C330" s="992" t="s">
        <v>21</v>
      </c>
      <c r="D330" s="989">
        <v>4</v>
      </c>
      <c r="E330" s="1289"/>
      <c r="F330" s="1290"/>
      <c r="G330" s="624"/>
    </row>
    <row r="331" spans="1:7" ht="38.25">
      <c r="A331" s="631"/>
      <c r="B331" s="626" t="s">
        <v>5263</v>
      </c>
      <c r="C331" s="992" t="s">
        <v>21</v>
      </c>
      <c r="D331" s="989">
        <v>2</v>
      </c>
      <c r="E331" s="1289"/>
      <c r="F331" s="1290"/>
      <c r="G331" s="624"/>
    </row>
    <row r="332" spans="1:7" ht="38.25">
      <c r="A332" s="631"/>
      <c r="B332" s="626" t="s">
        <v>4424</v>
      </c>
      <c r="C332" s="992" t="s">
        <v>21</v>
      </c>
      <c r="D332" s="989">
        <v>1</v>
      </c>
      <c r="E332" s="1289"/>
      <c r="F332" s="1290"/>
      <c r="G332" s="624"/>
    </row>
    <row r="333" spans="1:7">
      <c r="A333" s="631"/>
      <c r="B333" s="626" t="s">
        <v>5399</v>
      </c>
      <c r="C333" s="992" t="s">
        <v>21</v>
      </c>
      <c r="D333" s="989">
        <v>2</v>
      </c>
      <c r="E333" s="1289"/>
      <c r="F333" s="1290"/>
      <c r="G333" s="624"/>
    </row>
    <row r="334" spans="1:7">
      <c r="A334" s="631"/>
      <c r="B334" s="626" t="s">
        <v>5314</v>
      </c>
      <c r="C334" s="992" t="s">
        <v>21</v>
      </c>
      <c r="D334" s="989">
        <v>2</v>
      </c>
      <c r="E334" s="1289"/>
      <c r="F334" s="1290"/>
      <c r="G334" s="624"/>
    </row>
    <row r="335" spans="1:7">
      <c r="A335" s="631"/>
      <c r="B335" s="626" t="s">
        <v>5400</v>
      </c>
      <c r="C335" s="992" t="s">
        <v>21</v>
      </c>
      <c r="D335" s="989">
        <v>4</v>
      </c>
      <c r="E335" s="1289"/>
      <c r="F335" s="1290"/>
      <c r="G335" s="624"/>
    </row>
    <row r="336" spans="1:7" ht="25.5">
      <c r="A336" s="631"/>
      <c r="B336" s="626" t="s">
        <v>5278</v>
      </c>
      <c r="C336" s="992" t="s">
        <v>21</v>
      </c>
      <c r="D336" s="989">
        <v>4</v>
      </c>
      <c r="E336" s="1289"/>
      <c r="F336" s="1290"/>
      <c r="G336" s="624"/>
    </row>
    <row r="337" spans="1:7">
      <c r="A337" s="631"/>
      <c r="B337" s="626" t="s">
        <v>5401</v>
      </c>
      <c r="C337" s="992" t="s">
        <v>21</v>
      </c>
      <c r="D337" s="989">
        <v>2</v>
      </c>
      <c r="E337" s="1289"/>
      <c r="F337" s="1290"/>
      <c r="G337" s="624"/>
    </row>
    <row r="338" spans="1:7">
      <c r="A338" s="631"/>
      <c r="B338" s="626" t="s">
        <v>5266</v>
      </c>
      <c r="C338" s="992" t="s">
        <v>21</v>
      </c>
      <c r="D338" s="989">
        <v>2</v>
      </c>
      <c r="E338" s="1289"/>
      <c r="F338" s="1290"/>
      <c r="G338" s="624"/>
    </row>
    <row r="339" spans="1:7" ht="76.5">
      <c r="A339" s="627"/>
      <c r="B339" s="626" t="s">
        <v>5315</v>
      </c>
      <c r="C339" s="992" t="s">
        <v>248</v>
      </c>
      <c r="D339" s="989">
        <v>1</v>
      </c>
      <c r="E339" s="1289"/>
      <c r="F339" s="1290"/>
      <c r="G339" s="624"/>
    </row>
    <row r="340" spans="1:7" ht="38.25">
      <c r="A340" s="628"/>
      <c r="B340" s="302" t="s">
        <v>5351</v>
      </c>
      <c r="C340" s="988" t="s">
        <v>248</v>
      </c>
      <c r="D340" s="277">
        <v>1</v>
      </c>
      <c r="E340" s="1291"/>
      <c r="F340" s="1291"/>
      <c r="G340" s="624"/>
    </row>
    <row r="341" spans="1:7" ht="38.25">
      <c r="A341" s="627"/>
      <c r="B341" s="302" t="s">
        <v>5317</v>
      </c>
      <c r="C341" s="992" t="s">
        <v>248</v>
      </c>
      <c r="D341" s="989">
        <v>1</v>
      </c>
      <c r="E341" s="1289"/>
      <c r="F341" s="1290"/>
      <c r="G341" s="624"/>
    </row>
    <row r="342" spans="1:7">
      <c r="A342" s="627"/>
      <c r="B342" s="629" t="s">
        <v>1235</v>
      </c>
      <c r="C342" s="990" t="s">
        <v>89</v>
      </c>
      <c r="D342" s="991">
        <v>1</v>
      </c>
      <c r="E342" s="1289">
        <v>0</v>
      </c>
      <c r="F342" s="1290">
        <f>D342*E342</f>
        <v>0</v>
      </c>
      <c r="G342" s="624"/>
    </row>
    <row r="343" spans="1:7">
      <c r="A343" s="627"/>
      <c r="B343" s="626" t="s">
        <v>1362</v>
      </c>
      <c r="C343" s="992"/>
      <c r="D343" s="989"/>
      <c r="E343" s="1289" t="s">
        <v>1362</v>
      </c>
      <c r="F343" s="1290" t="str">
        <f t="shared" si="4"/>
        <v/>
      </c>
      <c r="G343" s="624"/>
    </row>
    <row r="344" spans="1:7">
      <c r="A344" s="627" t="s">
        <v>164</v>
      </c>
      <c r="B344" s="630" t="s">
        <v>5402</v>
      </c>
      <c r="C344" s="992"/>
      <c r="D344" s="989"/>
      <c r="E344" s="1289" t="s">
        <v>1362</v>
      </c>
      <c r="F344" s="1290" t="str">
        <f t="shared" si="4"/>
        <v/>
      </c>
      <c r="G344" s="624"/>
    </row>
    <row r="345" spans="1:7" ht="216.75">
      <c r="A345" s="631"/>
      <c r="B345" s="626" t="s">
        <v>5403</v>
      </c>
      <c r="C345" s="276"/>
      <c r="D345" s="985"/>
      <c r="E345" s="1107"/>
      <c r="F345" s="1107"/>
      <c r="G345" s="624"/>
    </row>
    <row r="346" spans="1:7" ht="25.5">
      <c r="A346" s="631"/>
      <c r="B346" s="626" t="s">
        <v>5404</v>
      </c>
      <c r="C346" s="988" t="s">
        <v>248</v>
      </c>
      <c r="D346" s="989">
        <v>1</v>
      </c>
      <c r="E346" s="1107"/>
      <c r="F346" s="1107"/>
      <c r="G346" s="624"/>
    </row>
    <row r="347" spans="1:7" ht="51">
      <c r="A347" s="631"/>
      <c r="B347" s="626" t="s">
        <v>5405</v>
      </c>
      <c r="C347" s="992" t="s">
        <v>21</v>
      </c>
      <c r="D347" s="989">
        <v>1</v>
      </c>
      <c r="E347" s="1289"/>
      <c r="F347" s="1290"/>
      <c r="G347" s="624"/>
    </row>
    <row r="348" spans="1:7" ht="25.5">
      <c r="A348" s="631"/>
      <c r="B348" s="626" t="s">
        <v>5237</v>
      </c>
      <c r="C348" s="992" t="s">
        <v>21</v>
      </c>
      <c r="D348" s="989">
        <v>1</v>
      </c>
      <c r="E348" s="1289"/>
      <c r="F348" s="1290"/>
      <c r="G348" s="624"/>
    </row>
    <row r="349" spans="1:7">
      <c r="A349" s="631"/>
      <c r="B349" s="626" t="s">
        <v>5290</v>
      </c>
      <c r="C349" s="992" t="s">
        <v>21</v>
      </c>
      <c r="D349" s="989">
        <v>1</v>
      </c>
      <c r="E349" s="1289"/>
      <c r="F349" s="1290"/>
      <c r="G349" s="624"/>
    </row>
    <row r="350" spans="1:7">
      <c r="A350" s="631"/>
      <c r="B350" s="626" t="s">
        <v>5300</v>
      </c>
      <c r="C350" s="992" t="s">
        <v>21</v>
      </c>
      <c r="D350" s="989">
        <v>1</v>
      </c>
      <c r="E350" s="1289"/>
      <c r="F350" s="1290"/>
      <c r="G350" s="624"/>
    </row>
    <row r="351" spans="1:7">
      <c r="A351" s="631"/>
      <c r="B351" s="626" t="s">
        <v>5297</v>
      </c>
      <c r="C351" s="992" t="s">
        <v>21</v>
      </c>
      <c r="D351" s="989">
        <v>14</v>
      </c>
      <c r="E351" s="1289"/>
      <c r="F351" s="1290"/>
      <c r="G351" s="624"/>
    </row>
    <row r="352" spans="1:7" ht="25.5">
      <c r="A352" s="631"/>
      <c r="B352" s="626" t="s">
        <v>5388</v>
      </c>
      <c r="C352" s="992" t="s">
        <v>21</v>
      </c>
      <c r="D352" s="989">
        <v>1</v>
      </c>
      <c r="E352" s="1289"/>
      <c r="F352" s="1290"/>
      <c r="G352" s="624"/>
    </row>
    <row r="353" spans="1:7">
      <c r="A353" s="631"/>
      <c r="B353" s="626" t="s">
        <v>5290</v>
      </c>
      <c r="C353" s="992" t="s">
        <v>21</v>
      </c>
      <c r="D353" s="989">
        <v>1</v>
      </c>
      <c r="E353" s="1289"/>
      <c r="F353" s="1290"/>
      <c r="G353" s="624"/>
    </row>
    <row r="354" spans="1:7">
      <c r="A354" s="631"/>
      <c r="B354" s="626" t="s">
        <v>5241</v>
      </c>
      <c r="C354" s="992" t="s">
        <v>21</v>
      </c>
      <c r="D354" s="989">
        <v>1</v>
      </c>
      <c r="E354" s="1289"/>
      <c r="F354" s="1290"/>
      <c r="G354" s="624"/>
    </row>
    <row r="355" spans="1:7">
      <c r="A355" s="631"/>
      <c r="B355" s="626" t="s">
        <v>5292</v>
      </c>
      <c r="C355" s="992" t="s">
        <v>21</v>
      </c>
      <c r="D355" s="989">
        <v>7</v>
      </c>
      <c r="E355" s="1289"/>
      <c r="F355" s="1290"/>
      <c r="G355" s="624"/>
    </row>
    <row r="356" spans="1:7">
      <c r="A356" s="631"/>
      <c r="B356" s="626" t="s">
        <v>5293</v>
      </c>
      <c r="C356" s="992" t="s">
        <v>21</v>
      </c>
      <c r="D356" s="989">
        <v>5</v>
      </c>
      <c r="E356" s="1289"/>
      <c r="F356" s="1290"/>
      <c r="G356" s="624"/>
    </row>
    <row r="357" spans="1:7" ht="25.5">
      <c r="A357" s="631"/>
      <c r="B357" s="626" t="s">
        <v>5295</v>
      </c>
      <c r="C357" s="992" t="s">
        <v>21</v>
      </c>
      <c r="D357" s="989">
        <v>2</v>
      </c>
      <c r="E357" s="1289"/>
      <c r="F357" s="1290"/>
      <c r="G357" s="624"/>
    </row>
    <row r="358" spans="1:7">
      <c r="A358" s="631"/>
      <c r="B358" s="626" t="s">
        <v>5291</v>
      </c>
      <c r="C358" s="992" t="s">
        <v>21</v>
      </c>
      <c r="D358" s="989">
        <v>2</v>
      </c>
      <c r="E358" s="1289"/>
      <c r="F358" s="1290"/>
      <c r="G358" s="624"/>
    </row>
    <row r="359" spans="1:7">
      <c r="A359" s="631"/>
      <c r="B359" s="626" t="s">
        <v>5293</v>
      </c>
      <c r="C359" s="992" t="s">
        <v>21</v>
      </c>
      <c r="D359" s="989">
        <v>2</v>
      </c>
      <c r="E359" s="1289"/>
      <c r="F359" s="1290"/>
      <c r="G359" s="624"/>
    </row>
    <row r="360" spans="1:7" ht="25.5">
      <c r="A360" s="631"/>
      <c r="B360" s="626" t="s">
        <v>5323</v>
      </c>
      <c r="C360" s="992" t="s">
        <v>21</v>
      </c>
      <c r="D360" s="989">
        <v>1</v>
      </c>
      <c r="E360" s="1289"/>
      <c r="F360" s="1290"/>
      <c r="G360" s="624"/>
    </row>
    <row r="361" spans="1:7" ht="38.25">
      <c r="A361" s="631"/>
      <c r="B361" s="626" t="s">
        <v>5389</v>
      </c>
      <c r="C361" s="992" t="s">
        <v>21</v>
      </c>
      <c r="D361" s="989">
        <v>1</v>
      </c>
      <c r="E361" s="1289"/>
      <c r="F361" s="1290"/>
      <c r="G361" s="624"/>
    </row>
    <row r="362" spans="1:7" ht="25.5">
      <c r="A362" s="631"/>
      <c r="B362" s="626" t="s">
        <v>5333</v>
      </c>
      <c r="C362" s="992" t="s">
        <v>21</v>
      </c>
      <c r="D362" s="989">
        <v>1</v>
      </c>
      <c r="E362" s="1289"/>
      <c r="F362" s="1290"/>
      <c r="G362" s="624"/>
    </row>
    <row r="363" spans="1:7" ht="38.25">
      <c r="A363" s="631"/>
      <c r="B363" s="626" t="s">
        <v>5390</v>
      </c>
      <c r="C363" s="992" t="s">
        <v>21</v>
      </c>
      <c r="D363" s="989">
        <v>1</v>
      </c>
      <c r="E363" s="1289"/>
      <c r="F363" s="1290"/>
      <c r="G363" s="624"/>
    </row>
    <row r="364" spans="1:7" ht="38.25">
      <c r="A364" s="631"/>
      <c r="B364" s="626" t="s">
        <v>5391</v>
      </c>
      <c r="C364" s="992" t="s">
        <v>21</v>
      </c>
      <c r="D364" s="989">
        <v>1</v>
      </c>
      <c r="E364" s="1289"/>
      <c r="F364" s="1290"/>
      <c r="G364" s="624"/>
    </row>
    <row r="365" spans="1:7" ht="38.25">
      <c r="A365" s="631"/>
      <c r="B365" s="626" t="s">
        <v>5322</v>
      </c>
      <c r="C365" s="992" t="s">
        <v>21</v>
      </c>
      <c r="D365" s="989">
        <v>1</v>
      </c>
      <c r="E365" s="1289"/>
      <c r="F365" s="1290"/>
      <c r="G365" s="624"/>
    </row>
    <row r="366" spans="1:7" ht="38.25">
      <c r="A366" s="631"/>
      <c r="B366" s="626" t="s">
        <v>5392</v>
      </c>
      <c r="C366" s="992" t="s">
        <v>21</v>
      </c>
      <c r="D366" s="989">
        <v>7</v>
      </c>
      <c r="E366" s="1289"/>
      <c r="F366" s="1290"/>
      <c r="G366" s="624"/>
    </row>
    <row r="367" spans="1:7" ht="38.25">
      <c r="A367" s="631"/>
      <c r="B367" s="626" t="s">
        <v>5383</v>
      </c>
      <c r="C367" s="992" t="s">
        <v>21</v>
      </c>
      <c r="D367" s="989">
        <v>85</v>
      </c>
      <c r="E367" s="1289"/>
      <c r="F367" s="1290"/>
      <c r="G367" s="624"/>
    </row>
    <row r="368" spans="1:7" ht="38.25">
      <c r="A368" s="631"/>
      <c r="B368" s="626" t="s">
        <v>5393</v>
      </c>
      <c r="C368" s="992" t="s">
        <v>21</v>
      </c>
      <c r="D368" s="989">
        <v>15</v>
      </c>
      <c r="E368" s="1289"/>
      <c r="F368" s="1290"/>
      <c r="G368" s="624"/>
    </row>
    <row r="369" spans="1:7" ht="38.25">
      <c r="A369" s="631"/>
      <c r="B369" s="626" t="s">
        <v>5381</v>
      </c>
      <c r="C369" s="992" t="s">
        <v>21</v>
      </c>
      <c r="D369" s="989">
        <v>1</v>
      </c>
      <c r="E369" s="1289"/>
      <c r="F369" s="1290"/>
      <c r="G369" s="624"/>
    </row>
    <row r="370" spans="1:7" ht="38.25">
      <c r="A370" s="631"/>
      <c r="B370" s="626" t="s">
        <v>5343</v>
      </c>
      <c r="C370" s="992" t="s">
        <v>21</v>
      </c>
      <c r="D370" s="989">
        <v>7</v>
      </c>
      <c r="E370" s="1289"/>
      <c r="F370" s="1290"/>
      <c r="G370" s="624"/>
    </row>
    <row r="371" spans="1:7" ht="38.25">
      <c r="A371" s="631"/>
      <c r="B371" s="626" t="s">
        <v>5394</v>
      </c>
      <c r="C371" s="992" t="s">
        <v>21</v>
      </c>
      <c r="D371" s="989">
        <v>2</v>
      </c>
      <c r="E371" s="1289"/>
      <c r="F371" s="1290"/>
      <c r="G371" s="624"/>
    </row>
    <row r="372" spans="1:7" ht="38.25">
      <c r="A372" s="631"/>
      <c r="B372" s="626" t="s">
        <v>5395</v>
      </c>
      <c r="C372" s="992" t="s">
        <v>21</v>
      </c>
      <c r="D372" s="989">
        <v>1</v>
      </c>
      <c r="E372" s="1289"/>
      <c r="F372" s="1290"/>
      <c r="G372" s="624"/>
    </row>
    <row r="373" spans="1:7" ht="25.5">
      <c r="A373" s="631"/>
      <c r="B373" s="626" t="s">
        <v>5357</v>
      </c>
      <c r="C373" s="992" t="s">
        <v>21</v>
      </c>
      <c r="D373" s="989">
        <v>3</v>
      </c>
      <c r="E373" s="1289"/>
      <c r="F373" s="1290"/>
      <c r="G373" s="624"/>
    </row>
    <row r="374" spans="1:7" ht="38.25">
      <c r="A374" s="631"/>
      <c r="B374" s="626" t="s">
        <v>5391</v>
      </c>
      <c r="C374" s="992" t="s">
        <v>21</v>
      </c>
      <c r="D374" s="989">
        <v>3</v>
      </c>
      <c r="E374" s="1289"/>
      <c r="F374" s="1290"/>
    </row>
    <row r="375" spans="1:7" ht="38.25">
      <c r="A375" s="631"/>
      <c r="B375" s="626" t="s">
        <v>5396</v>
      </c>
      <c r="C375" s="992" t="s">
        <v>21</v>
      </c>
      <c r="D375" s="989">
        <v>1</v>
      </c>
      <c r="E375" s="1289"/>
      <c r="F375" s="1290"/>
    </row>
    <row r="376" spans="1:7" ht="38.25">
      <c r="A376" s="631"/>
      <c r="B376" s="626" t="s">
        <v>5382</v>
      </c>
      <c r="C376" s="992" t="s">
        <v>21</v>
      </c>
      <c r="D376" s="989">
        <v>9</v>
      </c>
      <c r="E376" s="1289"/>
      <c r="F376" s="1290"/>
    </row>
    <row r="377" spans="1:7" ht="38.25">
      <c r="A377" s="631"/>
      <c r="B377" s="626" t="s">
        <v>5398</v>
      </c>
      <c r="C377" s="992" t="s">
        <v>21</v>
      </c>
      <c r="D377" s="989">
        <v>2</v>
      </c>
      <c r="E377" s="1289"/>
      <c r="F377" s="1290"/>
    </row>
    <row r="378" spans="1:7" ht="25.5">
      <c r="A378" s="631"/>
      <c r="B378" s="626" t="s">
        <v>5248</v>
      </c>
      <c r="C378" s="992" t="s">
        <v>21</v>
      </c>
      <c r="D378" s="989">
        <v>4</v>
      </c>
      <c r="E378" s="1289"/>
      <c r="F378" s="1290"/>
    </row>
    <row r="379" spans="1:7" ht="38.25">
      <c r="A379" s="631"/>
      <c r="B379" s="626" t="s">
        <v>5263</v>
      </c>
      <c r="C379" s="992" t="s">
        <v>21</v>
      </c>
      <c r="D379" s="989">
        <v>1</v>
      </c>
      <c r="E379" s="1289"/>
      <c r="F379" s="1290"/>
    </row>
    <row r="380" spans="1:7">
      <c r="A380" s="631"/>
      <c r="B380" s="626" t="s">
        <v>5399</v>
      </c>
      <c r="C380" s="992" t="s">
        <v>21</v>
      </c>
      <c r="D380" s="989">
        <v>2</v>
      </c>
      <c r="E380" s="1289"/>
      <c r="F380" s="1290"/>
    </row>
    <row r="381" spans="1:7">
      <c r="A381" s="631"/>
      <c r="B381" s="626" t="s">
        <v>5314</v>
      </c>
      <c r="C381" s="992" t="s">
        <v>21</v>
      </c>
      <c r="D381" s="989">
        <v>2</v>
      </c>
      <c r="E381" s="1289"/>
      <c r="F381" s="1290"/>
    </row>
    <row r="382" spans="1:7">
      <c r="A382" s="631"/>
      <c r="B382" s="626" t="s">
        <v>5406</v>
      </c>
      <c r="C382" s="992" t="s">
        <v>21</v>
      </c>
      <c r="D382" s="989">
        <v>4</v>
      </c>
      <c r="E382" s="1289"/>
      <c r="F382" s="1290"/>
    </row>
    <row r="383" spans="1:7" ht="25.5">
      <c r="A383" s="631"/>
      <c r="B383" s="626" t="s">
        <v>5278</v>
      </c>
      <c r="C383" s="992" t="s">
        <v>21</v>
      </c>
      <c r="D383" s="989">
        <v>4</v>
      </c>
      <c r="E383" s="1289"/>
      <c r="F383" s="1290"/>
    </row>
    <row r="384" spans="1:7">
      <c r="A384" s="631"/>
      <c r="B384" s="626" t="s">
        <v>5401</v>
      </c>
      <c r="C384" s="992" t="s">
        <v>21</v>
      </c>
      <c r="D384" s="989">
        <v>2</v>
      </c>
      <c r="E384" s="1289"/>
      <c r="F384" s="1290"/>
    </row>
    <row r="385" spans="1:6">
      <c r="A385" s="631"/>
      <c r="B385" s="626" t="s">
        <v>5266</v>
      </c>
      <c r="C385" s="992" t="s">
        <v>21</v>
      </c>
      <c r="D385" s="989">
        <v>2</v>
      </c>
      <c r="E385" s="1289"/>
      <c r="F385" s="1290"/>
    </row>
    <row r="386" spans="1:6" ht="76.5">
      <c r="A386" s="627"/>
      <c r="B386" s="626" t="s">
        <v>5315</v>
      </c>
      <c r="C386" s="992" t="s">
        <v>248</v>
      </c>
      <c r="D386" s="989">
        <v>1</v>
      </c>
      <c r="E386" s="1289"/>
      <c r="F386" s="1290"/>
    </row>
    <row r="387" spans="1:6" ht="38.25">
      <c r="A387" s="628"/>
      <c r="B387" s="302" t="s">
        <v>5351</v>
      </c>
      <c r="C387" s="988" t="s">
        <v>248</v>
      </c>
      <c r="D387" s="277">
        <v>1</v>
      </c>
      <c r="E387" s="1291"/>
      <c r="F387" s="1291"/>
    </row>
    <row r="388" spans="1:6" ht="38.25">
      <c r="A388" s="627"/>
      <c r="B388" s="302" t="s">
        <v>5317</v>
      </c>
      <c r="C388" s="992" t="s">
        <v>248</v>
      </c>
      <c r="D388" s="989">
        <v>1</v>
      </c>
      <c r="E388" s="1289"/>
      <c r="F388" s="1290"/>
    </row>
    <row r="389" spans="1:6">
      <c r="A389" s="627"/>
      <c r="B389" s="629" t="s">
        <v>1235</v>
      </c>
      <c r="C389" s="990" t="s">
        <v>89</v>
      </c>
      <c r="D389" s="991">
        <v>1</v>
      </c>
      <c r="E389" s="1289">
        <v>0</v>
      </c>
      <c r="F389" s="1290">
        <f>D389*E389</f>
        <v>0</v>
      </c>
    </row>
    <row r="390" spans="1:6">
      <c r="A390" s="627"/>
      <c r="B390" s="626" t="s">
        <v>1362</v>
      </c>
      <c r="C390" s="992"/>
      <c r="D390" s="989"/>
      <c r="E390" s="1289" t="s">
        <v>1362</v>
      </c>
      <c r="F390" s="1290" t="str">
        <f t="shared" ref="F390:F482" si="5">IF(E390="","",D390*E390)</f>
        <v/>
      </c>
    </row>
    <row r="391" spans="1:6">
      <c r="A391" s="627" t="s">
        <v>165</v>
      </c>
      <c r="B391" s="630" t="s">
        <v>5407</v>
      </c>
      <c r="C391" s="992"/>
      <c r="D391" s="989"/>
      <c r="E391" s="1289" t="s">
        <v>1362</v>
      </c>
      <c r="F391" s="1290" t="str">
        <f t="shared" si="5"/>
        <v/>
      </c>
    </row>
    <row r="392" spans="1:6" ht="191.25">
      <c r="A392" s="631"/>
      <c r="B392" s="626" t="s">
        <v>5408</v>
      </c>
      <c r="C392" s="983"/>
      <c r="D392" s="989"/>
      <c r="E392" s="1289"/>
      <c r="F392" s="1290"/>
    </row>
    <row r="393" spans="1:6" ht="25.5">
      <c r="A393" s="631"/>
      <c r="B393" s="626" t="s">
        <v>5409</v>
      </c>
      <c r="C393" s="988" t="s">
        <v>248</v>
      </c>
      <c r="D393" s="989">
        <v>1</v>
      </c>
      <c r="E393" s="1107"/>
      <c r="F393" s="1107"/>
    </row>
    <row r="394" spans="1:6" ht="51">
      <c r="A394" s="631"/>
      <c r="B394" s="626" t="s">
        <v>5410</v>
      </c>
      <c r="C394" s="992" t="s">
        <v>21</v>
      </c>
      <c r="D394" s="989">
        <v>1</v>
      </c>
      <c r="E394" s="1289"/>
      <c r="F394" s="1290"/>
    </row>
    <row r="395" spans="1:6" ht="25.5">
      <c r="A395" s="631"/>
      <c r="B395" s="626" t="s">
        <v>5237</v>
      </c>
      <c r="C395" s="992" t="s">
        <v>21</v>
      </c>
      <c r="D395" s="989">
        <v>1</v>
      </c>
      <c r="E395" s="1289"/>
      <c r="F395" s="1290"/>
    </row>
    <row r="396" spans="1:6">
      <c r="A396" s="631"/>
      <c r="B396" s="626" t="s">
        <v>5290</v>
      </c>
      <c r="C396" s="992" t="s">
        <v>21</v>
      </c>
      <c r="D396" s="989">
        <v>1</v>
      </c>
      <c r="E396" s="1289"/>
      <c r="F396" s="1290"/>
    </row>
    <row r="397" spans="1:6">
      <c r="A397" s="631"/>
      <c r="B397" s="626" t="s">
        <v>5300</v>
      </c>
      <c r="C397" s="992" t="s">
        <v>21</v>
      </c>
      <c r="D397" s="989">
        <v>1</v>
      </c>
      <c r="E397" s="1289"/>
      <c r="F397" s="1290"/>
    </row>
    <row r="398" spans="1:6">
      <c r="A398" s="631"/>
      <c r="B398" s="626" t="s">
        <v>5297</v>
      </c>
      <c r="C398" s="992" t="s">
        <v>21</v>
      </c>
      <c r="D398" s="989">
        <v>7</v>
      </c>
      <c r="E398" s="1289"/>
      <c r="F398" s="1290"/>
    </row>
    <row r="399" spans="1:6" ht="25.5">
      <c r="A399" s="631"/>
      <c r="B399" s="626" t="s">
        <v>5388</v>
      </c>
      <c r="C399" s="992" t="s">
        <v>21</v>
      </c>
      <c r="D399" s="989">
        <v>1</v>
      </c>
      <c r="E399" s="1289"/>
      <c r="F399" s="1290"/>
    </row>
    <row r="400" spans="1:6">
      <c r="A400" s="631"/>
      <c r="B400" s="626" t="s">
        <v>5241</v>
      </c>
      <c r="C400" s="992" t="s">
        <v>21</v>
      </c>
      <c r="D400" s="989">
        <v>1</v>
      </c>
      <c r="E400" s="1289"/>
      <c r="F400" s="1290"/>
    </row>
    <row r="401" spans="1:6">
      <c r="A401" s="631"/>
      <c r="B401" s="626" t="s">
        <v>5290</v>
      </c>
      <c r="C401" s="992" t="s">
        <v>21</v>
      </c>
      <c r="D401" s="989">
        <v>1</v>
      </c>
      <c r="E401" s="1289"/>
      <c r="F401" s="1290"/>
    </row>
    <row r="402" spans="1:6">
      <c r="A402" s="631"/>
      <c r="B402" s="626" t="s">
        <v>5292</v>
      </c>
      <c r="C402" s="992" t="s">
        <v>21</v>
      </c>
      <c r="D402" s="989">
        <v>5</v>
      </c>
      <c r="E402" s="1289"/>
      <c r="F402" s="1290"/>
    </row>
    <row r="403" spans="1:6">
      <c r="A403" s="631"/>
      <c r="B403" s="626" t="s">
        <v>5293</v>
      </c>
      <c r="C403" s="992" t="s">
        <v>21</v>
      </c>
      <c r="D403" s="989">
        <v>5</v>
      </c>
      <c r="E403" s="1289"/>
      <c r="F403" s="1290"/>
    </row>
    <row r="404" spans="1:6">
      <c r="A404" s="631"/>
      <c r="B404" s="626" t="s">
        <v>5291</v>
      </c>
      <c r="C404" s="992" t="s">
        <v>21</v>
      </c>
      <c r="D404" s="989">
        <v>2</v>
      </c>
      <c r="E404" s="1289"/>
      <c r="F404" s="1290"/>
    </row>
    <row r="405" spans="1:6">
      <c r="A405" s="631"/>
      <c r="B405" s="626" t="s">
        <v>5293</v>
      </c>
      <c r="C405" s="992" t="s">
        <v>21</v>
      </c>
      <c r="D405" s="989">
        <v>2</v>
      </c>
      <c r="E405" s="1289"/>
      <c r="F405" s="1290"/>
    </row>
    <row r="406" spans="1:6" ht="25.5">
      <c r="A406" s="631"/>
      <c r="B406" s="626" t="s">
        <v>5323</v>
      </c>
      <c r="C406" s="992" t="s">
        <v>21</v>
      </c>
      <c r="D406" s="989">
        <v>1</v>
      </c>
      <c r="E406" s="1289"/>
      <c r="F406" s="1290"/>
    </row>
    <row r="407" spans="1:6" ht="38.25">
      <c r="A407" s="631"/>
      <c r="B407" s="626" t="s">
        <v>5389</v>
      </c>
      <c r="C407" s="992" t="s">
        <v>21</v>
      </c>
      <c r="D407" s="989">
        <v>1</v>
      </c>
      <c r="E407" s="1289"/>
      <c r="F407" s="1290"/>
    </row>
    <row r="408" spans="1:6" ht="25.5">
      <c r="A408" s="631"/>
      <c r="B408" s="626" t="s">
        <v>5333</v>
      </c>
      <c r="C408" s="992" t="s">
        <v>21</v>
      </c>
      <c r="D408" s="989">
        <v>1</v>
      </c>
      <c r="E408" s="1289"/>
      <c r="F408" s="1290"/>
    </row>
    <row r="409" spans="1:6" ht="38.25">
      <c r="A409" s="631"/>
      <c r="B409" s="626" t="s">
        <v>5391</v>
      </c>
      <c r="C409" s="992" t="s">
        <v>21</v>
      </c>
      <c r="D409" s="989">
        <v>1</v>
      </c>
      <c r="E409" s="1289"/>
      <c r="F409" s="1290"/>
    </row>
    <row r="410" spans="1:6" ht="38.25">
      <c r="A410" s="631"/>
      <c r="B410" s="626" t="s">
        <v>5322</v>
      </c>
      <c r="C410" s="992" t="s">
        <v>21</v>
      </c>
      <c r="D410" s="989">
        <v>1</v>
      </c>
      <c r="E410" s="1289"/>
      <c r="F410" s="1290"/>
    </row>
    <row r="411" spans="1:6" ht="38.25">
      <c r="A411" s="631"/>
      <c r="B411" s="626" t="s">
        <v>5390</v>
      </c>
      <c r="C411" s="992" t="s">
        <v>21</v>
      </c>
      <c r="D411" s="989">
        <v>1</v>
      </c>
      <c r="E411" s="1289"/>
      <c r="F411" s="1290"/>
    </row>
    <row r="412" spans="1:6" ht="38.25">
      <c r="A412" s="631"/>
      <c r="B412" s="626" t="s">
        <v>5392</v>
      </c>
      <c r="C412" s="992" t="s">
        <v>21</v>
      </c>
      <c r="D412" s="989">
        <v>3</v>
      </c>
      <c r="E412" s="1289"/>
      <c r="F412" s="1290"/>
    </row>
    <row r="413" spans="1:6" ht="38.25">
      <c r="A413" s="631"/>
      <c r="B413" s="626" t="s">
        <v>5383</v>
      </c>
      <c r="C413" s="992" t="s">
        <v>21</v>
      </c>
      <c r="D413" s="989">
        <v>34</v>
      </c>
      <c r="E413" s="1289"/>
      <c r="F413" s="1290"/>
    </row>
    <row r="414" spans="1:6" ht="38.25">
      <c r="A414" s="631"/>
      <c r="B414" s="626" t="s">
        <v>5411</v>
      </c>
      <c r="C414" s="992" t="s">
        <v>21</v>
      </c>
      <c r="D414" s="989">
        <v>1</v>
      </c>
      <c r="E414" s="1289"/>
      <c r="F414" s="1290"/>
    </row>
    <row r="415" spans="1:6" ht="38.25">
      <c r="A415" s="631"/>
      <c r="B415" s="626" t="s">
        <v>5393</v>
      </c>
      <c r="C415" s="992" t="s">
        <v>21</v>
      </c>
      <c r="D415" s="989">
        <v>11</v>
      </c>
      <c r="E415" s="1289"/>
      <c r="F415" s="1290"/>
    </row>
    <row r="416" spans="1:6" ht="38.25">
      <c r="A416" s="631"/>
      <c r="B416" s="626" t="s">
        <v>5343</v>
      </c>
      <c r="C416" s="992" t="s">
        <v>21</v>
      </c>
      <c r="D416" s="989">
        <v>3</v>
      </c>
      <c r="E416" s="1289"/>
      <c r="F416" s="1290"/>
    </row>
    <row r="417" spans="1:7" ht="38.25">
      <c r="A417" s="631"/>
      <c r="B417" s="626" t="s">
        <v>5394</v>
      </c>
      <c r="C417" s="992" t="s">
        <v>21</v>
      </c>
      <c r="D417" s="989">
        <v>1</v>
      </c>
      <c r="E417" s="1289"/>
      <c r="F417" s="1290"/>
    </row>
    <row r="418" spans="1:7" ht="38.25">
      <c r="A418" s="631"/>
      <c r="B418" s="626" t="s">
        <v>5395</v>
      </c>
      <c r="C418" s="992" t="s">
        <v>21</v>
      </c>
      <c r="D418" s="989">
        <v>1</v>
      </c>
      <c r="E418" s="1289"/>
      <c r="F418" s="1290"/>
      <c r="G418" s="624"/>
    </row>
    <row r="419" spans="1:7" ht="25.5">
      <c r="A419" s="631"/>
      <c r="B419" s="626" t="s">
        <v>5357</v>
      </c>
      <c r="C419" s="992" t="s">
        <v>21</v>
      </c>
      <c r="D419" s="989">
        <v>2</v>
      </c>
      <c r="E419" s="1289"/>
      <c r="F419" s="1290"/>
      <c r="G419" s="624"/>
    </row>
    <row r="420" spans="1:7" ht="38.25">
      <c r="A420" s="631"/>
      <c r="B420" s="626" t="s">
        <v>5391</v>
      </c>
      <c r="C420" s="992" t="s">
        <v>21</v>
      </c>
      <c r="D420" s="989">
        <v>1</v>
      </c>
      <c r="E420" s="1289"/>
      <c r="F420" s="1290"/>
      <c r="G420" s="624"/>
    </row>
    <row r="421" spans="1:7" ht="38.25">
      <c r="A421" s="631"/>
      <c r="B421" s="626" t="s">
        <v>5396</v>
      </c>
      <c r="C421" s="992" t="s">
        <v>21</v>
      </c>
      <c r="D421" s="989">
        <v>1</v>
      </c>
      <c r="E421" s="1289"/>
      <c r="F421" s="1290"/>
      <c r="G421" s="624"/>
    </row>
    <row r="422" spans="1:7" ht="38.25">
      <c r="A422" s="631"/>
      <c r="B422" s="626" t="s">
        <v>5382</v>
      </c>
      <c r="C422" s="992" t="s">
        <v>21</v>
      </c>
      <c r="D422" s="989">
        <v>9</v>
      </c>
      <c r="E422" s="1289"/>
      <c r="F422" s="1290"/>
      <c r="G422" s="624"/>
    </row>
    <row r="423" spans="1:7" ht="38.25">
      <c r="A423" s="631"/>
      <c r="B423" s="626" t="s">
        <v>5397</v>
      </c>
      <c r="C423" s="992" t="s">
        <v>21</v>
      </c>
      <c r="D423" s="989">
        <v>1</v>
      </c>
      <c r="E423" s="1289"/>
      <c r="F423" s="1290"/>
      <c r="G423" s="624"/>
    </row>
    <row r="424" spans="1:7" ht="38.25">
      <c r="A424" s="631"/>
      <c r="B424" s="626" t="s">
        <v>5381</v>
      </c>
      <c r="C424" s="992" t="s">
        <v>21</v>
      </c>
      <c r="D424" s="989">
        <v>4</v>
      </c>
      <c r="E424" s="1289"/>
      <c r="F424" s="1290"/>
    </row>
    <row r="425" spans="1:7" ht="38.25">
      <c r="A425" s="631"/>
      <c r="B425" s="626" t="s">
        <v>5263</v>
      </c>
      <c r="C425" s="992" t="s">
        <v>21</v>
      </c>
      <c r="D425" s="989">
        <v>1</v>
      </c>
      <c r="E425" s="1289"/>
      <c r="F425" s="1290"/>
    </row>
    <row r="426" spans="1:7" ht="38.25">
      <c r="A426" s="631"/>
      <c r="B426" s="626" t="s">
        <v>4424</v>
      </c>
      <c r="C426" s="992" t="s">
        <v>21</v>
      </c>
      <c r="D426" s="989">
        <v>1</v>
      </c>
      <c r="E426" s="1289"/>
      <c r="F426" s="1290"/>
    </row>
    <row r="427" spans="1:7">
      <c r="A427" s="631"/>
      <c r="B427" s="626" t="s">
        <v>5399</v>
      </c>
      <c r="C427" s="992" t="s">
        <v>21</v>
      </c>
      <c r="D427" s="989">
        <v>1</v>
      </c>
      <c r="E427" s="1289"/>
      <c r="F427" s="1290"/>
    </row>
    <row r="428" spans="1:7">
      <c r="A428" s="631"/>
      <c r="B428" s="626" t="s">
        <v>5313</v>
      </c>
      <c r="C428" s="992" t="s">
        <v>21</v>
      </c>
      <c r="D428" s="989">
        <v>1</v>
      </c>
      <c r="E428" s="1107"/>
      <c r="F428" s="1107"/>
    </row>
    <row r="429" spans="1:7">
      <c r="A429" s="631"/>
      <c r="B429" s="626" t="s">
        <v>5314</v>
      </c>
      <c r="C429" s="992" t="s">
        <v>21</v>
      </c>
      <c r="D429" s="989">
        <v>2</v>
      </c>
      <c r="E429" s="1289"/>
      <c r="F429" s="1290"/>
    </row>
    <row r="430" spans="1:7" ht="25.5">
      <c r="A430" s="631"/>
      <c r="B430" s="626" t="s">
        <v>5278</v>
      </c>
      <c r="C430" s="992" t="s">
        <v>21</v>
      </c>
      <c r="D430" s="989">
        <v>4</v>
      </c>
      <c r="E430" s="1289"/>
      <c r="F430" s="1290"/>
    </row>
    <row r="431" spans="1:7">
      <c r="A431" s="631"/>
      <c r="B431" s="626" t="s">
        <v>5266</v>
      </c>
      <c r="C431" s="992" t="s">
        <v>21</v>
      </c>
      <c r="D431" s="989">
        <v>2</v>
      </c>
      <c r="E431" s="1289"/>
      <c r="F431" s="1290"/>
    </row>
    <row r="432" spans="1:7" ht="76.5">
      <c r="A432" s="627"/>
      <c r="B432" s="626" t="s">
        <v>5315</v>
      </c>
      <c r="C432" s="992" t="s">
        <v>248</v>
      </c>
      <c r="D432" s="989">
        <v>1</v>
      </c>
      <c r="E432" s="1289"/>
      <c r="F432" s="1290"/>
    </row>
    <row r="433" spans="1:6" ht="38.25">
      <c r="A433" s="628"/>
      <c r="B433" s="302" t="s">
        <v>5351</v>
      </c>
      <c r="C433" s="988" t="s">
        <v>248</v>
      </c>
      <c r="D433" s="277">
        <v>1</v>
      </c>
      <c r="E433" s="1291"/>
      <c r="F433" s="1291"/>
    </row>
    <row r="434" spans="1:6" ht="38.25">
      <c r="A434" s="627"/>
      <c r="B434" s="302" t="s">
        <v>5317</v>
      </c>
      <c r="C434" s="992" t="s">
        <v>248</v>
      </c>
      <c r="D434" s="989">
        <v>1</v>
      </c>
      <c r="E434" s="1289"/>
      <c r="F434" s="1290"/>
    </row>
    <row r="435" spans="1:6">
      <c r="A435" s="627"/>
      <c r="B435" s="629" t="s">
        <v>1235</v>
      </c>
      <c r="C435" s="990" t="s">
        <v>89</v>
      </c>
      <c r="D435" s="991">
        <v>1</v>
      </c>
      <c r="E435" s="1289">
        <v>0</v>
      </c>
      <c r="F435" s="1290">
        <f>D435*E435</f>
        <v>0</v>
      </c>
    </row>
    <row r="436" spans="1:6">
      <c r="A436" s="627"/>
      <c r="B436" s="626" t="s">
        <v>1362</v>
      </c>
      <c r="C436" s="992"/>
      <c r="D436" s="989"/>
      <c r="E436" s="1289" t="s">
        <v>1362</v>
      </c>
      <c r="F436" s="1290" t="str">
        <f t="shared" si="5"/>
        <v/>
      </c>
    </row>
    <row r="437" spans="1:6">
      <c r="A437" s="627" t="s">
        <v>54</v>
      </c>
      <c r="B437" s="630" t="s">
        <v>5412</v>
      </c>
      <c r="C437" s="992"/>
      <c r="D437" s="989"/>
      <c r="E437" s="1289" t="s">
        <v>1362</v>
      </c>
      <c r="F437" s="1290" t="str">
        <f t="shared" si="5"/>
        <v/>
      </c>
    </row>
    <row r="438" spans="1:6" ht="191.25">
      <c r="A438" s="631"/>
      <c r="B438" s="626" t="s">
        <v>5413</v>
      </c>
      <c r="C438" s="993"/>
      <c r="D438" s="989"/>
      <c r="E438" s="1289"/>
      <c r="F438" s="1290"/>
    </row>
    <row r="439" spans="1:6" ht="25.5">
      <c r="A439" s="631"/>
      <c r="B439" s="626" t="s">
        <v>5414</v>
      </c>
      <c r="C439" s="988" t="s">
        <v>248</v>
      </c>
      <c r="D439" s="989">
        <v>1</v>
      </c>
      <c r="E439" s="1107"/>
      <c r="F439" s="1107"/>
    </row>
    <row r="440" spans="1:6">
      <c r="A440" s="631"/>
      <c r="B440" s="626" t="s">
        <v>5415</v>
      </c>
      <c r="C440" s="992" t="s">
        <v>21</v>
      </c>
      <c r="D440" s="989">
        <v>1</v>
      </c>
      <c r="E440" s="1289"/>
      <c r="F440" s="1290"/>
    </row>
    <row r="441" spans="1:6" ht="38.25">
      <c r="A441" s="631"/>
      <c r="B441" s="626" t="s">
        <v>5380</v>
      </c>
      <c r="C441" s="992" t="s">
        <v>21</v>
      </c>
      <c r="D441" s="989">
        <v>1</v>
      </c>
      <c r="E441" s="1289"/>
      <c r="F441" s="1290"/>
    </row>
    <row r="442" spans="1:6" ht="38.25">
      <c r="A442" s="631"/>
      <c r="B442" s="626" t="s">
        <v>4424</v>
      </c>
      <c r="C442" s="992" t="s">
        <v>21</v>
      </c>
      <c r="D442" s="989">
        <v>1</v>
      </c>
      <c r="E442" s="1289"/>
      <c r="F442" s="1290"/>
    </row>
    <row r="443" spans="1:6" ht="38.25">
      <c r="A443" s="631"/>
      <c r="B443" s="626" t="s">
        <v>5397</v>
      </c>
      <c r="C443" s="992" t="s">
        <v>21</v>
      </c>
      <c r="D443" s="989">
        <v>1</v>
      </c>
      <c r="E443" s="1289"/>
      <c r="F443" s="1290"/>
    </row>
    <row r="444" spans="1:6" ht="38.25">
      <c r="A444" s="631"/>
      <c r="B444" s="626" t="s">
        <v>5381</v>
      </c>
      <c r="C444" s="992" t="s">
        <v>21</v>
      </c>
      <c r="D444" s="989">
        <v>2</v>
      </c>
      <c r="E444" s="1289"/>
      <c r="F444" s="1290"/>
    </row>
    <row r="445" spans="1:6" ht="38.25">
      <c r="A445" s="631"/>
      <c r="B445" s="626" t="s">
        <v>5382</v>
      </c>
      <c r="C445" s="992" t="s">
        <v>21</v>
      </c>
      <c r="D445" s="989">
        <v>3</v>
      </c>
      <c r="E445" s="1289"/>
      <c r="F445" s="1290"/>
    </row>
    <row r="446" spans="1:6" ht="38.25">
      <c r="A446" s="631"/>
      <c r="B446" s="626" t="s">
        <v>5383</v>
      </c>
      <c r="C446" s="992" t="s">
        <v>21</v>
      </c>
      <c r="D446" s="989">
        <v>11</v>
      </c>
      <c r="E446" s="1289"/>
      <c r="F446" s="1290"/>
    </row>
    <row r="447" spans="1:6" ht="76.5">
      <c r="A447" s="627"/>
      <c r="B447" s="626" t="s">
        <v>5315</v>
      </c>
      <c r="C447" s="992" t="s">
        <v>248</v>
      </c>
      <c r="D447" s="989">
        <v>1</v>
      </c>
      <c r="E447" s="1289"/>
      <c r="F447" s="1290"/>
    </row>
    <row r="448" spans="1:6" ht="38.25">
      <c r="A448" s="628"/>
      <c r="B448" s="302" t="s">
        <v>5351</v>
      </c>
      <c r="C448" s="988" t="s">
        <v>248</v>
      </c>
      <c r="D448" s="277">
        <v>1</v>
      </c>
      <c r="E448" s="1291"/>
      <c r="F448" s="1291"/>
    </row>
    <row r="449" spans="1:6" ht="38.25">
      <c r="A449" s="627"/>
      <c r="B449" s="302" t="s">
        <v>5317</v>
      </c>
      <c r="C449" s="992" t="s">
        <v>248</v>
      </c>
      <c r="D449" s="989">
        <v>1</v>
      </c>
      <c r="E449" s="1289"/>
      <c r="F449" s="1290"/>
    </row>
    <row r="450" spans="1:6">
      <c r="A450" s="627"/>
      <c r="B450" s="629" t="s">
        <v>1235</v>
      </c>
      <c r="C450" s="990" t="s">
        <v>89</v>
      </c>
      <c r="D450" s="991">
        <v>1</v>
      </c>
      <c r="E450" s="1289">
        <v>0</v>
      </c>
      <c r="F450" s="1290">
        <f>D450*E450</f>
        <v>0</v>
      </c>
    </row>
    <row r="451" spans="1:6">
      <c r="A451" s="627"/>
      <c r="B451" s="630"/>
      <c r="C451" s="992"/>
      <c r="D451" s="989"/>
      <c r="E451" s="1289"/>
      <c r="F451" s="1290"/>
    </row>
    <row r="452" spans="1:6">
      <c r="A452" s="627" t="s">
        <v>55</v>
      </c>
      <c r="B452" s="630" t="s">
        <v>5416</v>
      </c>
      <c r="C452" s="992"/>
      <c r="D452" s="989"/>
      <c r="E452" s="1289" t="s">
        <v>1362</v>
      </c>
      <c r="F452" s="1290" t="str">
        <f t="shared" si="5"/>
        <v/>
      </c>
    </row>
    <row r="453" spans="1:6" ht="191.25">
      <c r="A453" s="631"/>
      <c r="B453" s="626" t="s">
        <v>5417</v>
      </c>
      <c r="C453" s="993"/>
      <c r="D453" s="989"/>
      <c r="E453" s="1289"/>
      <c r="F453" s="1290"/>
    </row>
    <row r="454" spans="1:6" ht="25.5">
      <c r="A454" s="631"/>
      <c r="B454" s="626" t="s">
        <v>5414</v>
      </c>
      <c r="C454" s="988" t="s">
        <v>248</v>
      </c>
      <c r="D454" s="989">
        <v>1</v>
      </c>
      <c r="E454" s="1107"/>
      <c r="F454" s="1107"/>
    </row>
    <row r="455" spans="1:6">
      <c r="A455" s="631"/>
      <c r="B455" s="626" t="s">
        <v>5415</v>
      </c>
      <c r="C455" s="992" t="s">
        <v>21</v>
      </c>
      <c r="D455" s="989">
        <v>1</v>
      </c>
      <c r="E455" s="1289"/>
      <c r="F455" s="1290"/>
    </row>
    <row r="456" spans="1:6" ht="38.25">
      <c r="A456" s="631"/>
      <c r="B456" s="626" t="s">
        <v>5380</v>
      </c>
      <c r="C456" s="992" t="s">
        <v>21</v>
      </c>
      <c r="D456" s="989">
        <v>1</v>
      </c>
      <c r="E456" s="1289"/>
      <c r="F456" s="1290"/>
    </row>
    <row r="457" spans="1:6" ht="38.25">
      <c r="A457" s="631"/>
      <c r="B457" s="626" t="s">
        <v>4424</v>
      </c>
      <c r="C457" s="992" t="s">
        <v>21</v>
      </c>
      <c r="D457" s="989">
        <v>1</v>
      </c>
      <c r="E457" s="1289"/>
      <c r="F457" s="1290"/>
    </row>
    <row r="458" spans="1:6" ht="38.25">
      <c r="A458" s="631"/>
      <c r="B458" s="626" t="s">
        <v>5397</v>
      </c>
      <c r="C458" s="992" t="s">
        <v>21</v>
      </c>
      <c r="D458" s="989">
        <v>1</v>
      </c>
      <c r="E458" s="1289"/>
      <c r="F458" s="1290"/>
    </row>
    <row r="459" spans="1:6" ht="38.25">
      <c r="A459" s="631"/>
      <c r="B459" s="626" t="s">
        <v>5381</v>
      </c>
      <c r="C459" s="992" t="s">
        <v>21</v>
      </c>
      <c r="D459" s="989">
        <v>4</v>
      </c>
      <c r="E459" s="1289"/>
      <c r="F459" s="1290"/>
    </row>
    <row r="460" spans="1:6" ht="38.25">
      <c r="A460" s="631"/>
      <c r="B460" s="626" t="s">
        <v>5382</v>
      </c>
      <c r="C460" s="992" t="s">
        <v>21</v>
      </c>
      <c r="D460" s="989">
        <v>4</v>
      </c>
      <c r="E460" s="1289"/>
      <c r="F460" s="1290"/>
    </row>
    <row r="461" spans="1:6" ht="38.25">
      <c r="A461" s="631"/>
      <c r="B461" s="626" t="s">
        <v>5383</v>
      </c>
      <c r="C461" s="992" t="s">
        <v>21</v>
      </c>
      <c r="D461" s="989">
        <v>9</v>
      </c>
      <c r="E461" s="1289"/>
      <c r="F461" s="1290"/>
    </row>
    <row r="462" spans="1:6" ht="76.5">
      <c r="A462" s="627"/>
      <c r="B462" s="626" t="s">
        <v>5315</v>
      </c>
      <c r="C462" s="992" t="s">
        <v>248</v>
      </c>
      <c r="D462" s="989">
        <v>1</v>
      </c>
      <c r="E462" s="1289"/>
      <c r="F462" s="1290"/>
    </row>
    <row r="463" spans="1:6" ht="38.25">
      <c r="A463" s="628"/>
      <c r="B463" s="302" t="s">
        <v>5351</v>
      </c>
      <c r="C463" s="988" t="s">
        <v>248</v>
      </c>
      <c r="D463" s="277">
        <v>1</v>
      </c>
      <c r="E463" s="1291"/>
      <c r="F463" s="1291"/>
    </row>
    <row r="464" spans="1:6" ht="38.25">
      <c r="A464" s="627"/>
      <c r="B464" s="302" t="s">
        <v>5317</v>
      </c>
      <c r="C464" s="992" t="s">
        <v>248</v>
      </c>
      <c r="D464" s="989">
        <v>1</v>
      </c>
      <c r="E464" s="1289"/>
      <c r="F464" s="1290"/>
    </row>
    <row r="465" spans="1:7">
      <c r="A465" s="627"/>
      <c r="B465" s="629" t="s">
        <v>1235</v>
      </c>
      <c r="C465" s="990" t="s">
        <v>89</v>
      </c>
      <c r="D465" s="991">
        <v>2</v>
      </c>
      <c r="E465" s="1289">
        <v>0</v>
      </c>
      <c r="F465" s="1290">
        <f>D465*E465</f>
        <v>0</v>
      </c>
    </row>
    <row r="466" spans="1:7">
      <c r="A466" s="627"/>
      <c r="B466" s="626"/>
      <c r="C466" s="992"/>
      <c r="D466" s="989"/>
      <c r="E466" s="1289"/>
      <c r="F466" s="1290"/>
    </row>
    <row r="467" spans="1:7">
      <c r="A467" s="627" t="s">
        <v>56</v>
      </c>
      <c r="B467" s="630" t="s">
        <v>1366</v>
      </c>
      <c r="C467" s="992"/>
      <c r="D467" s="989"/>
      <c r="E467" s="1289" t="s">
        <v>1362</v>
      </c>
      <c r="F467" s="1290" t="str">
        <f t="shared" si="5"/>
        <v/>
      </c>
    </row>
    <row r="468" spans="1:7" ht="191.25">
      <c r="A468" s="631"/>
      <c r="B468" s="626" t="s">
        <v>5418</v>
      </c>
      <c r="C468" s="983"/>
      <c r="D468" s="989"/>
      <c r="E468" s="1289"/>
      <c r="F468" s="1290"/>
    </row>
    <row r="469" spans="1:7" ht="25.5">
      <c r="A469" s="631"/>
      <c r="B469" s="626" t="s">
        <v>5414</v>
      </c>
      <c r="C469" s="988" t="s">
        <v>248</v>
      </c>
      <c r="D469" s="989">
        <v>1</v>
      </c>
      <c r="E469" s="1289"/>
      <c r="F469" s="1290"/>
    </row>
    <row r="470" spans="1:7">
      <c r="A470" s="631"/>
      <c r="B470" s="626" t="s">
        <v>5415</v>
      </c>
      <c r="C470" s="992" t="s">
        <v>21</v>
      </c>
      <c r="D470" s="989">
        <v>1</v>
      </c>
      <c r="E470" s="1289"/>
      <c r="F470" s="1290"/>
    </row>
    <row r="471" spans="1:7" ht="38.25">
      <c r="A471" s="631"/>
      <c r="B471" s="626" t="s">
        <v>5380</v>
      </c>
      <c r="C471" s="992" t="s">
        <v>21</v>
      </c>
      <c r="D471" s="989">
        <v>1</v>
      </c>
      <c r="E471" s="1289"/>
      <c r="F471" s="1290"/>
      <c r="G471" s="624"/>
    </row>
    <row r="472" spans="1:7" ht="38.25">
      <c r="A472" s="631"/>
      <c r="B472" s="626" t="s">
        <v>4424</v>
      </c>
      <c r="C472" s="992" t="s">
        <v>21</v>
      </c>
      <c r="D472" s="989">
        <v>1</v>
      </c>
      <c r="E472" s="1289"/>
      <c r="F472" s="1290"/>
      <c r="G472" s="624"/>
    </row>
    <row r="473" spans="1:7" ht="38.25">
      <c r="A473" s="631"/>
      <c r="B473" s="626" t="s">
        <v>5397</v>
      </c>
      <c r="C473" s="992" t="s">
        <v>21</v>
      </c>
      <c r="D473" s="989">
        <v>1</v>
      </c>
      <c r="E473" s="1289"/>
      <c r="F473" s="1290"/>
      <c r="G473" s="624"/>
    </row>
    <row r="474" spans="1:7" ht="38.25">
      <c r="A474" s="631"/>
      <c r="B474" s="626" t="s">
        <v>5381</v>
      </c>
      <c r="C474" s="992" t="s">
        <v>21</v>
      </c>
      <c r="D474" s="989">
        <v>4</v>
      </c>
      <c r="E474" s="1289"/>
      <c r="F474" s="1290"/>
      <c r="G474" s="624"/>
    </row>
    <row r="475" spans="1:7" ht="38.25">
      <c r="A475" s="631"/>
      <c r="B475" s="626" t="s">
        <v>5382</v>
      </c>
      <c r="C475" s="992" t="s">
        <v>21</v>
      </c>
      <c r="D475" s="989">
        <v>3</v>
      </c>
      <c r="E475" s="1289"/>
      <c r="F475" s="1290"/>
      <c r="G475" s="624"/>
    </row>
    <row r="476" spans="1:7" ht="38.25">
      <c r="A476" s="631"/>
      <c r="B476" s="626" t="s">
        <v>5383</v>
      </c>
      <c r="C476" s="992" t="s">
        <v>21</v>
      </c>
      <c r="D476" s="989">
        <v>9</v>
      </c>
      <c r="E476" s="1289"/>
      <c r="F476" s="1290"/>
      <c r="G476" s="624"/>
    </row>
    <row r="477" spans="1:7" ht="76.5">
      <c r="A477" s="627"/>
      <c r="B477" s="626" t="s">
        <v>5315</v>
      </c>
      <c r="C477" s="992" t="s">
        <v>248</v>
      </c>
      <c r="D477" s="989">
        <v>1</v>
      </c>
      <c r="E477" s="1289"/>
      <c r="F477" s="1290"/>
      <c r="G477" s="624"/>
    </row>
    <row r="478" spans="1:7" ht="38.25">
      <c r="A478" s="628"/>
      <c r="B478" s="302" t="s">
        <v>5351</v>
      </c>
      <c r="C478" s="988" t="s">
        <v>248</v>
      </c>
      <c r="D478" s="277">
        <v>1</v>
      </c>
      <c r="E478" s="1291"/>
      <c r="F478" s="1291"/>
      <c r="G478" s="624"/>
    </row>
    <row r="479" spans="1:7" ht="38.25">
      <c r="A479" s="627"/>
      <c r="B479" s="302" t="s">
        <v>5317</v>
      </c>
      <c r="C479" s="992" t="s">
        <v>248</v>
      </c>
      <c r="D479" s="989">
        <v>1</v>
      </c>
      <c r="E479" s="1289"/>
      <c r="F479" s="1290"/>
    </row>
    <row r="480" spans="1:7">
      <c r="A480" s="627"/>
      <c r="B480" s="629" t="s">
        <v>1235</v>
      </c>
      <c r="C480" s="990" t="s">
        <v>89</v>
      </c>
      <c r="D480" s="991">
        <v>1</v>
      </c>
      <c r="E480" s="1289">
        <v>0</v>
      </c>
      <c r="F480" s="1290">
        <f>D480*E480</f>
        <v>0</v>
      </c>
    </row>
    <row r="481" spans="1:6">
      <c r="A481" s="627"/>
      <c r="B481" s="626"/>
      <c r="C481" s="992"/>
      <c r="D481" s="989"/>
      <c r="E481" s="1289"/>
      <c r="F481" s="1290"/>
    </row>
    <row r="482" spans="1:6">
      <c r="A482" s="627" t="s">
        <v>57</v>
      </c>
      <c r="B482" s="630" t="s">
        <v>1367</v>
      </c>
      <c r="C482" s="992"/>
      <c r="D482" s="989"/>
      <c r="E482" s="1289" t="s">
        <v>1362</v>
      </c>
      <c r="F482" s="1290" t="str">
        <f t="shared" si="5"/>
        <v/>
      </c>
    </row>
    <row r="483" spans="1:6" ht="191.25">
      <c r="A483" s="631"/>
      <c r="B483" s="626" t="s">
        <v>5419</v>
      </c>
      <c r="C483" s="983"/>
      <c r="D483" s="989"/>
      <c r="E483" s="1289"/>
      <c r="F483" s="1290"/>
    </row>
    <row r="484" spans="1:6" ht="25.5">
      <c r="A484" s="631"/>
      <c r="B484" s="626" t="s">
        <v>5414</v>
      </c>
      <c r="C484" s="988" t="s">
        <v>248</v>
      </c>
      <c r="D484" s="989">
        <v>1</v>
      </c>
      <c r="E484" s="1289"/>
      <c r="F484" s="1290"/>
    </row>
    <row r="485" spans="1:6">
      <c r="A485" s="631"/>
      <c r="B485" s="626" t="s">
        <v>5415</v>
      </c>
      <c r="C485" s="992" t="s">
        <v>21</v>
      </c>
      <c r="D485" s="989">
        <v>1</v>
      </c>
      <c r="E485" s="1289"/>
      <c r="F485" s="1290"/>
    </row>
    <row r="486" spans="1:6" ht="38.25">
      <c r="A486" s="631"/>
      <c r="B486" s="626" t="s">
        <v>5380</v>
      </c>
      <c r="C486" s="992" t="s">
        <v>21</v>
      </c>
      <c r="D486" s="989">
        <v>1</v>
      </c>
      <c r="E486" s="1289"/>
      <c r="F486" s="1290"/>
    </row>
    <row r="487" spans="1:6" ht="38.25">
      <c r="A487" s="631"/>
      <c r="B487" s="626" t="s">
        <v>4424</v>
      </c>
      <c r="C487" s="992" t="s">
        <v>21</v>
      </c>
      <c r="D487" s="989">
        <v>1</v>
      </c>
      <c r="E487" s="1289"/>
      <c r="F487" s="1290"/>
    </row>
    <row r="488" spans="1:6" ht="38.25">
      <c r="A488" s="631"/>
      <c r="B488" s="626" t="s">
        <v>5379</v>
      </c>
      <c r="C488" s="992" t="s">
        <v>21</v>
      </c>
      <c r="D488" s="989">
        <v>1</v>
      </c>
      <c r="E488" s="1289"/>
      <c r="F488" s="1290"/>
    </row>
    <row r="489" spans="1:6" ht="38.25">
      <c r="A489" s="631"/>
      <c r="B489" s="626" t="s">
        <v>5397</v>
      </c>
      <c r="C489" s="992" t="s">
        <v>21</v>
      </c>
      <c r="D489" s="989">
        <v>1</v>
      </c>
      <c r="E489" s="1289"/>
      <c r="F489" s="1290"/>
    </row>
    <row r="490" spans="1:6" ht="38.25">
      <c r="A490" s="631"/>
      <c r="B490" s="626" t="s">
        <v>5381</v>
      </c>
      <c r="C490" s="992" t="s">
        <v>21</v>
      </c>
      <c r="D490" s="989">
        <v>5</v>
      </c>
      <c r="E490" s="1289"/>
      <c r="F490" s="1290"/>
    </row>
    <row r="491" spans="1:6" ht="38.25">
      <c r="A491" s="631"/>
      <c r="B491" s="626" t="s">
        <v>5382</v>
      </c>
      <c r="C491" s="992" t="s">
        <v>21</v>
      </c>
      <c r="D491" s="989">
        <v>4</v>
      </c>
      <c r="E491" s="1289"/>
      <c r="F491" s="1290"/>
    </row>
    <row r="492" spans="1:6" ht="38.25">
      <c r="A492" s="631"/>
      <c r="B492" s="626" t="s">
        <v>5383</v>
      </c>
      <c r="C492" s="983"/>
      <c r="D492" s="989">
        <v>14</v>
      </c>
      <c r="E492" s="1289"/>
      <c r="F492" s="1290"/>
    </row>
    <row r="493" spans="1:6" ht="76.5">
      <c r="A493" s="627"/>
      <c r="B493" s="626" t="s">
        <v>5315</v>
      </c>
      <c r="C493" s="992" t="s">
        <v>248</v>
      </c>
      <c r="D493" s="989">
        <v>1</v>
      </c>
      <c r="E493" s="1289"/>
      <c r="F493" s="1290"/>
    </row>
    <row r="494" spans="1:6" ht="38.25">
      <c r="A494" s="628"/>
      <c r="B494" s="302" t="s">
        <v>5351</v>
      </c>
      <c r="C494" s="988" t="s">
        <v>248</v>
      </c>
      <c r="D494" s="277">
        <v>1</v>
      </c>
      <c r="E494" s="1291"/>
      <c r="F494" s="1291"/>
    </row>
    <row r="495" spans="1:6" ht="38.25">
      <c r="A495" s="627"/>
      <c r="B495" s="302" t="s">
        <v>5317</v>
      </c>
      <c r="C495" s="992" t="s">
        <v>248</v>
      </c>
      <c r="D495" s="989">
        <v>1</v>
      </c>
      <c r="E495" s="1289"/>
      <c r="F495" s="1290"/>
    </row>
    <row r="496" spans="1:6">
      <c r="A496" s="627"/>
      <c r="B496" s="629" t="s">
        <v>1235</v>
      </c>
      <c r="C496" s="990" t="s">
        <v>89</v>
      </c>
      <c r="D496" s="991">
        <v>1</v>
      </c>
      <c r="E496" s="1289">
        <v>0</v>
      </c>
      <c r="F496" s="1290">
        <f>D496*E496</f>
        <v>0</v>
      </c>
    </row>
    <row r="497" spans="1:6">
      <c r="A497" s="627"/>
      <c r="B497" s="626"/>
      <c r="C497" s="992"/>
      <c r="D497" s="989"/>
      <c r="E497" s="1289"/>
      <c r="F497" s="1290"/>
    </row>
    <row r="498" spans="1:6">
      <c r="A498" s="627" t="s">
        <v>86</v>
      </c>
      <c r="B498" s="630" t="s">
        <v>5420</v>
      </c>
      <c r="C498" s="992"/>
      <c r="D498" s="989"/>
      <c r="E498" s="1289" t="s">
        <v>1362</v>
      </c>
      <c r="F498" s="1290" t="str">
        <f t="shared" ref="F498" si="6">IF(E498="","",D498*E498)</f>
        <v/>
      </c>
    </row>
    <row r="499" spans="1:6" ht="191.25">
      <c r="A499" s="633"/>
      <c r="B499" s="626" t="s">
        <v>5421</v>
      </c>
      <c r="C499" s="634"/>
      <c r="D499" s="987"/>
      <c r="E499" s="1289"/>
      <c r="F499" s="1290"/>
    </row>
    <row r="500" spans="1:6" ht="25.5">
      <c r="A500" s="631"/>
      <c r="B500" s="626" t="s">
        <v>5422</v>
      </c>
      <c r="C500" s="988" t="s">
        <v>248</v>
      </c>
      <c r="D500" s="989">
        <v>1</v>
      </c>
      <c r="E500" s="1289"/>
      <c r="F500" s="1290"/>
    </row>
    <row r="501" spans="1:6" ht="38.25">
      <c r="A501" s="633"/>
      <c r="B501" s="626" t="s">
        <v>5423</v>
      </c>
      <c r="C501" s="992" t="s">
        <v>21</v>
      </c>
      <c r="D501" s="989">
        <v>1</v>
      </c>
      <c r="E501" s="1289"/>
      <c r="F501" s="1290"/>
    </row>
    <row r="502" spans="1:6">
      <c r="A502" s="633"/>
      <c r="B502" s="626" t="s">
        <v>5424</v>
      </c>
      <c r="C502" s="992" t="s">
        <v>21</v>
      </c>
      <c r="D502" s="989">
        <v>1</v>
      </c>
      <c r="E502" s="1289"/>
      <c r="F502" s="1290"/>
    </row>
    <row r="503" spans="1:6" ht="25.5">
      <c r="A503" s="633"/>
      <c r="B503" s="626" t="s">
        <v>5425</v>
      </c>
      <c r="C503" s="992" t="s">
        <v>21</v>
      </c>
      <c r="D503" s="989">
        <v>1</v>
      </c>
      <c r="E503" s="1289"/>
      <c r="F503" s="1290"/>
    </row>
    <row r="504" spans="1:6">
      <c r="A504" s="633"/>
      <c r="B504" s="626" t="s">
        <v>5241</v>
      </c>
      <c r="C504" s="992" t="s">
        <v>21</v>
      </c>
      <c r="D504" s="989">
        <v>1</v>
      </c>
      <c r="E504" s="1289"/>
      <c r="F504" s="1290"/>
    </row>
    <row r="505" spans="1:6" ht="25.5">
      <c r="A505" s="633"/>
      <c r="B505" s="626" t="s">
        <v>5426</v>
      </c>
      <c r="C505" s="992" t="s">
        <v>21</v>
      </c>
      <c r="D505" s="989">
        <v>3</v>
      </c>
      <c r="E505" s="1289"/>
      <c r="F505" s="1290"/>
    </row>
    <row r="506" spans="1:6" ht="25.5">
      <c r="A506" s="633"/>
      <c r="B506" s="626" t="s">
        <v>5427</v>
      </c>
      <c r="C506" s="992" t="s">
        <v>21</v>
      </c>
      <c r="D506" s="989">
        <v>19</v>
      </c>
      <c r="E506" s="1289"/>
      <c r="F506" s="1290"/>
    </row>
    <row r="507" spans="1:6" ht="25.5">
      <c r="A507" s="633"/>
      <c r="B507" s="626" t="s">
        <v>5428</v>
      </c>
      <c r="C507" s="992" t="s">
        <v>21</v>
      </c>
      <c r="D507" s="989">
        <v>3</v>
      </c>
      <c r="E507" s="1289"/>
      <c r="F507" s="1290"/>
    </row>
    <row r="508" spans="1:6" ht="25.5">
      <c r="A508" s="633"/>
      <c r="B508" s="626" t="s">
        <v>5429</v>
      </c>
      <c r="C508" s="992" t="s">
        <v>21</v>
      </c>
      <c r="D508" s="989">
        <v>1</v>
      </c>
      <c r="E508" s="1289"/>
      <c r="F508" s="1290"/>
    </row>
    <row r="509" spans="1:6" ht="25.5">
      <c r="A509" s="633"/>
      <c r="B509" s="626" t="s">
        <v>5430</v>
      </c>
      <c r="C509" s="992" t="s">
        <v>21</v>
      </c>
      <c r="D509" s="989">
        <v>1</v>
      </c>
      <c r="E509" s="1289"/>
      <c r="F509" s="1290"/>
    </row>
    <row r="510" spans="1:6" ht="25.5">
      <c r="A510" s="633"/>
      <c r="B510" s="626" t="s">
        <v>5431</v>
      </c>
      <c r="C510" s="992" t="s">
        <v>21</v>
      </c>
      <c r="D510" s="989">
        <v>1</v>
      </c>
      <c r="E510" s="1289"/>
      <c r="F510" s="1290"/>
    </row>
    <row r="511" spans="1:6" ht="25.5">
      <c r="A511" s="633"/>
      <c r="B511" s="626" t="s">
        <v>5432</v>
      </c>
      <c r="C511" s="992" t="s">
        <v>21</v>
      </c>
      <c r="D511" s="989">
        <v>1</v>
      </c>
      <c r="E511" s="1289"/>
      <c r="F511" s="1290"/>
    </row>
    <row r="512" spans="1:6" ht="25.5">
      <c r="A512" s="633"/>
      <c r="B512" s="626" t="s">
        <v>5433</v>
      </c>
      <c r="C512" s="992" t="s">
        <v>21</v>
      </c>
      <c r="D512" s="989">
        <v>2</v>
      </c>
      <c r="E512" s="1289"/>
      <c r="F512" s="1290"/>
    </row>
    <row r="513" spans="1:6" ht="25.5">
      <c r="A513" s="633"/>
      <c r="B513" s="626" t="s">
        <v>5434</v>
      </c>
      <c r="C513" s="992" t="s">
        <v>21</v>
      </c>
      <c r="D513" s="989">
        <v>1</v>
      </c>
      <c r="E513" s="1289"/>
      <c r="F513" s="1290"/>
    </row>
    <row r="514" spans="1:6">
      <c r="A514" s="633"/>
      <c r="B514" s="626" t="s">
        <v>5435</v>
      </c>
      <c r="C514" s="992" t="s">
        <v>21</v>
      </c>
      <c r="D514" s="989">
        <v>15</v>
      </c>
      <c r="E514" s="1289"/>
      <c r="F514" s="1290"/>
    </row>
    <row r="515" spans="1:6">
      <c r="A515" s="633"/>
      <c r="B515" s="626" t="s">
        <v>5436</v>
      </c>
      <c r="C515" s="992" t="s">
        <v>21</v>
      </c>
      <c r="D515" s="989">
        <v>1</v>
      </c>
      <c r="E515" s="1289"/>
      <c r="F515" s="1290"/>
    </row>
    <row r="516" spans="1:6">
      <c r="A516" s="633"/>
      <c r="B516" s="626" t="s">
        <v>5437</v>
      </c>
      <c r="C516" s="992" t="s">
        <v>21</v>
      </c>
      <c r="D516" s="989">
        <v>17</v>
      </c>
      <c r="E516" s="1289"/>
      <c r="F516" s="1290"/>
    </row>
    <row r="517" spans="1:6">
      <c r="A517" s="633"/>
      <c r="B517" s="626" t="s">
        <v>5438</v>
      </c>
      <c r="C517" s="992" t="s">
        <v>21</v>
      </c>
      <c r="D517" s="989">
        <v>17</v>
      </c>
      <c r="E517" s="1289"/>
      <c r="F517" s="1290"/>
    </row>
    <row r="518" spans="1:6">
      <c r="A518" s="633"/>
      <c r="B518" s="626" t="s">
        <v>5401</v>
      </c>
      <c r="C518" s="992" t="s">
        <v>21</v>
      </c>
      <c r="D518" s="989">
        <v>1</v>
      </c>
      <c r="E518" s="1289"/>
      <c r="F518" s="1290"/>
    </row>
    <row r="519" spans="1:6">
      <c r="A519" s="633"/>
      <c r="B519" s="626" t="s">
        <v>5439</v>
      </c>
      <c r="C519" s="992" t="s">
        <v>21</v>
      </c>
      <c r="D519" s="989">
        <v>1</v>
      </c>
      <c r="E519" s="1289"/>
      <c r="F519" s="1290"/>
    </row>
    <row r="520" spans="1:6" ht="63.75">
      <c r="A520" s="633"/>
      <c r="B520" s="626" t="s">
        <v>5440</v>
      </c>
      <c r="C520" s="992" t="s">
        <v>21</v>
      </c>
      <c r="D520" s="989">
        <v>1</v>
      </c>
      <c r="E520" s="1289"/>
      <c r="F520" s="1290"/>
    </row>
    <row r="521" spans="1:6" ht="38.25">
      <c r="A521" s="633"/>
      <c r="B521" s="626" t="s">
        <v>5441</v>
      </c>
      <c r="C521" s="992" t="s">
        <v>21</v>
      </c>
      <c r="D521" s="989">
        <v>3</v>
      </c>
      <c r="E521" s="1289"/>
      <c r="F521" s="1290"/>
    </row>
    <row r="522" spans="1:6" ht="25.5">
      <c r="A522" s="633"/>
      <c r="B522" s="626" t="s">
        <v>5442</v>
      </c>
      <c r="C522" s="992" t="s">
        <v>21</v>
      </c>
      <c r="D522" s="989">
        <v>1</v>
      </c>
      <c r="E522" s="1289"/>
      <c r="F522" s="1290"/>
    </row>
    <row r="523" spans="1:6" ht="76.5">
      <c r="A523" s="627"/>
      <c r="B523" s="626" t="s">
        <v>5315</v>
      </c>
      <c r="C523" s="992" t="s">
        <v>248</v>
      </c>
      <c r="D523" s="989">
        <v>1</v>
      </c>
      <c r="E523" s="1289"/>
      <c r="F523" s="1290"/>
    </row>
    <row r="524" spans="1:6" ht="38.25">
      <c r="A524" s="628"/>
      <c r="B524" s="302" t="s">
        <v>5351</v>
      </c>
      <c r="C524" s="988" t="s">
        <v>248</v>
      </c>
      <c r="D524" s="277">
        <v>1</v>
      </c>
      <c r="E524" s="1291"/>
      <c r="F524" s="1291"/>
    </row>
    <row r="525" spans="1:6" ht="38.25">
      <c r="A525" s="627"/>
      <c r="B525" s="302" t="s">
        <v>5317</v>
      </c>
      <c r="C525" s="992" t="s">
        <v>248</v>
      </c>
      <c r="D525" s="989">
        <v>1</v>
      </c>
      <c r="E525" s="1289"/>
      <c r="F525" s="1290"/>
    </row>
    <row r="526" spans="1:6">
      <c r="A526" s="627"/>
      <c r="B526" s="629" t="s">
        <v>1235</v>
      </c>
      <c r="C526" s="990" t="s">
        <v>89</v>
      </c>
      <c r="D526" s="991">
        <v>1</v>
      </c>
      <c r="E526" s="1289">
        <v>0</v>
      </c>
      <c r="F526" s="1290">
        <f>D526*E526</f>
        <v>0</v>
      </c>
    </row>
    <row r="527" spans="1:6">
      <c r="A527" s="627"/>
      <c r="B527" s="626"/>
      <c r="C527" s="992"/>
      <c r="D527" s="989"/>
      <c r="E527" s="1289"/>
      <c r="F527" s="1290"/>
    </row>
    <row r="528" spans="1:6">
      <c r="A528" s="627" t="s">
        <v>50</v>
      </c>
      <c r="B528" s="630" t="s">
        <v>1368</v>
      </c>
      <c r="C528" s="992"/>
      <c r="D528" s="989"/>
      <c r="E528" s="1289" t="s">
        <v>1362</v>
      </c>
      <c r="F528" s="1290" t="str">
        <f t="shared" ref="F528" si="7">IF(E528="","",D528*E528)</f>
        <v/>
      </c>
    </row>
    <row r="529" spans="1:8" ht="89.25">
      <c r="A529" s="631"/>
      <c r="B529" s="626" t="s">
        <v>5443</v>
      </c>
      <c r="C529" s="983"/>
      <c r="D529" s="985"/>
      <c r="E529" s="1107"/>
      <c r="F529" s="1107"/>
    </row>
    <row r="530" spans="1:8" ht="25.5">
      <c r="A530" s="631"/>
      <c r="B530" s="626" t="s">
        <v>5414</v>
      </c>
      <c r="C530" s="988" t="s">
        <v>248</v>
      </c>
      <c r="D530" s="989">
        <v>1</v>
      </c>
      <c r="E530" s="1107"/>
      <c r="F530" s="1107"/>
    </row>
    <row r="531" spans="1:8">
      <c r="A531" s="631"/>
      <c r="B531" s="626" t="s">
        <v>5444</v>
      </c>
      <c r="C531" s="992" t="s">
        <v>21</v>
      </c>
      <c r="D531" s="989">
        <v>1</v>
      </c>
      <c r="E531" s="1289"/>
      <c r="F531" s="1290"/>
    </row>
    <row r="532" spans="1:8" ht="38.25">
      <c r="A532" s="631"/>
      <c r="B532" s="626" t="s">
        <v>5380</v>
      </c>
      <c r="C532" s="992" t="s">
        <v>21</v>
      </c>
      <c r="D532" s="989">
        <v>1</v>
      </c>
      <c r="E532" s="1289"/>
      <c r="F532" s="1290"/>
    </row>
    <row r="533" spans="1:8" ht="38.25">
      <c r="A533" s="631"/>
      <c r="B533" s="626" t="s">
        <v>5391</v>
      </c>
      <c r="C533" s="992" t="s">
        <v>21</v>
      </c>
      <c r="D533" s="989">
        <v>1</v>
      </c>
      <c r="E533" s="1289"/>
      <c r="F533" s="1290"/>
    </row>
    <row r="534" spans="1:8" ht="38.25">
      <c r="A534" s="631"/>
      <c r="B534" s="626" t="s">
        <v>5381</v>
      </c>
      <c r="C534" s="992" t="s">
        <v>21</v>
      </c>
      <c r="D534" s="989">
        <v>1</v>
      </c>
      <c r="E534" s="1289"/>
      <c r="F534" s="1290"/>
    </row>
    <row r="535" spans="1:8" ht="38.25">
      <c r="A535" s="631"/>
      <c r="B535" s="626" t="s">
        <v>5383</v>
      </c>
      <c r="C535" s="992" t="s">
        <v>21</v>
      </c>
      <c r="D535" s="989">
        <v>1</v>
      </c>
      <c r="E535" s="1289"/>
      <c r="F535" s="1290"/>
    </row>
    <row r="536" spans="1:8" s="618" customFormat="1" ht="38.25">
      <c r="A536" s="631"/>
      <c r="B536" s="626" t="s">
        <v>5382</v>
      </c>
      <c r="C536" s="992" t="s">
        <v>21</v>
      </c>
      <c r="D536" s="989">
        <v>4</v>
      </c>
      <c r="E536" s="1289"/>
      <c r="F536" s="1290"/>
      <c r="H536" s="619"/>
    </row>
    <row r="537" spans="1:8" s="618" customFormat="1" ht="76.5">
      <c r="A537" s="627"/>
      <c r="B537" s="626" t="s">
        <v>5445</v>
      </c>
      <c r="C537" s="992" t="s">
        <v>248</v>
      </c>
      <c r="D537" s="989">
        <v>1</v>
      </c>
      <c r="E537" s="1289"/>
      <c r="F537" s="1290"/>
    </row>
    <row r="538" spans="1:8" s="618" customFormat="1" ht="38.25">
      <c r="A538" s="628"/>
      <c r="B538" s="302" t="s">
        <v>5351</v>
      </c>
      <c r="C538" s="988" t="s">
        <v>248</v>
      </c>
      <c r="D538" s="277">
        <v>1</v>
      </c>
      <c r="E538" s="1291"/>
      <c r="F538" s="1291"/>
    </row>
    <row r="539" spans="1:8" s="618" customFormat="1" ht="38.25">
      <c r="A539" s="627"/>
      <c r="B539" s="302" t="s">
        <v>5317</v>
      </c>
      <c r="C539" s="992" t="s">
        <v>248</v>
      </c>
      <c r="D539" s="989">
        <v>1</v>
      </c>
      <c r="E539" s="1289"/>
      <c r="F539" s="1290"/>
    </row>
    <row r="540" spans="1:8">
      <c r="A540" s="627"/>
      <c r="B540" s="629" t="s">
        <v>1235</v>
      </c>
      <c r="C540" s="990" t="s">
        <v>89</v>
      </c>
      <c r="D540" s="991">
        <v>10</v>
      </c>
      <c r="E540" s="1289">
        <v>0</v>
      </c>
      <c r="F540" s="1290">
        <f>D540*E540</f>
        <v>0</v>
      </c>
      <c r="H540" s="618"/>
    </row>
    <row r="541" spans="1:8" ht="13.5" thickBot="1">
      <c r="A541" s="635"/>
      <c r="B541" s="636" t="s">
        <v>1362</v>
      </c>
      <c r="C541" s="994"/>
      <c r="D541" s="995"/>
      <c r="E541" s="1293"/>
      <c r="F541" s="1294"/>
    </row>
    <row r="542" spans="1:8">
      <c r="A542" s="637"/>
      <c r="B542" s="622" t="s">
        <v>1371</v>
      </c>
      <c r="C542" s="996"/>
      <c r="D542" s="997"/>
      <c r="E542" s="1295"/>
      <c r="F542" s="1296">
        <f>SUM(F109:F541)</f>
        <v>0</v>
      </c>
    </row>
    <row r="543" spans="1:8">
      <c r="A543" s="637"/>
      <c r="B543" s="622"/>
      <c r="C543" s="996"/>
      <c r="D543" s="997"/>
      <c r="E543" s="1295"/>
      <c r="F543" s="1296"/>
    </row>
    <row r="545" spans="1:6">
      <c r="A545" s="639" t="s">
        <v>156</v>
      </c>
      <c r="B545" s="640" t="s">
        <v>1372</v>
      </c>
      <c r="C545" s="499"/>
      <c r="D545" s="500"/>
      <c r="E545" s="1297"/>
      <c r="F545" s="1297"/>
    </row>
    <row r="546" spans="1:6">
      <c r="A546" s="642"/>
      <c r="B546" s="643"/>
      <c r="C546" s="499"/>
      <c r="D546" s="500"/>
      <c r="E546" s="1297"/>
      <c r="F546" s="1297"/>
    </row>
    <row r="547" spans="1:6" ht="89.25">
      <c r="A547" s="998" t="s">
        <v>155</v>
      </c>
      <c r="B547" s="654" t="s">
        <v>5534</v>
      </c>
      <c r="C547" s="999" t="s">
        <v>21</v>
      </c>
      <c r="D547" s="1000">
        <v>35</v>
      </c>
      <c r="E547" s="1298">
        <v>0</v>
      </c>
      <c r="F547" s="1299">
        <f>D547*E547</f>
        <v>0</v>
      </c>
    </row>
    <row r="548" spans="1:6">
      <c r="A548" s="998"/>
      <c r="B548" s="810" t="s">
        <v>1373</v>
      </c>
      <c r="C548" s="1002"/>
      <c r="D548" s="1003"/>
      <c r="E548" s="1298"/>
      <c r="F548" s="1300"/>
    </row>
    <row r="549" spans="1:6" ht="89.25">
      <c r="A549" s="998"/>
      <c r="B549" s="643" t="s">
        <v>5535</v>
      </c>
      <c r="C549" s="499"/>
      <c r="D549" s="500"/>
      <c r="E549" s="1298"/>
      <c r="F549" s="1301"/>
    </row>
    <row r="550" spans="1:6" ht="38.25">
      <c r="A550" s="998"/>
      <c r="B550" s="1004" t="s">
        <v>5536</v>
      </c>
      <c r="C550" s="499"/>
      <c r="D550" s="500"/>
      <c r="E550" s="1298"/>
      <c r="F550" s="1301"/>
    </row>
    <row r="551" spans="1:6" ht="63.75">
      <c r="A551" s="998"/>
      <c r="B551" s="1004" t="s">
        <v>5537</v>
      </c>
      <c r="C551" s="499"/>
      <c r="D551" s="500"/>
      <c r="E551" s="1298"/>
      <c r="F551" s="1301"/>
    </row>
    <row r="552" spans="1:6" ht="51">
      <c r="A552" s="998"/>
      <c r="B552" s="910" t="s">
        <v>5538</v>
      </c>
      <c r="C552" s="499"/>
      <c r="D552" s="500"/>
      <c r="E552" s="1298"/>
      <c r="F552" s="1301"/>
    </row>
    <row r="553" spans="1:6" ht="127.5">
      <c r="A553" s="998"/>
      <c r="B553" s="910" t="s">
        <v>5539</v>
      </c>
      <c r="C553" s="499"/>
      <c r="D553" s="500"/>
      <c r="E553" s="1298"/>
      <c r="F553" s="1301"/>
    </row>
    <row r="554" spans="1:6" ht="102">
      <c r="A554" s="998"/>
      <c r="B554" s="910" t="s">
        <v>5540</v>
      </c>
      <c r="C554" s="499"/>
      <c r="D554" s="500"/>
      <c r="E554" s="1298"/>
      <c r="F554" s="1301"/>
    </row>
    <row r="555" spans="1:6" ht="76.5">
      <c r="A555" s="998"/>
      <c r="B555" s="1004" t="s">
        <v>5541</v>
      </c>
      <c r="C555" s="499"/>
      <c r="D555" s="500"/>
      <c r="E555" s="1298"/>
      <c r="F555" s="1301"/>
    </row>
    <row r="556" spans="1:6" ht="127.5">
      <c r="A556" s="998"/>
      <c r="B556" s="910" t="s">
        <v>5542</v>
      </c>
      <c r="C556" s="499"/>
      <c r="D556" s="500"/>
      <c r="E556" s="1298"/>
      <c r="F556" s="1301"/>
    </row>
    <row r="557" spans="1:6">
      <c r="A557" s="653"/>
      <c r="B557" s="654" t="s">
        <v>1374</v>
      </c>
      <c r="C557" s="499"/>
      <c r="D557" s="500"/>
      <c r="E557" s="1298"/>
      <c r="F557" s="1298"/>
    </row>
    <row r="558" spans="1:6">
      <c r="A558" s="653"/>
      <c r="B558" s="654"/>
      <c r="C558" s="999"/>
      <c r="D558" s="1000"/>
      <c r="E558" s="1298"/>
      <c r="F558" s="1299"/>
    </row>
    <row r="559" spans="1:6" ht="89.25">
      <c r="A559" s="998" t="s">
        <v>156</v>
      </c>
      <c r="B559" s="654" t="s">
        <v>5543</v>
      </c>
      <c r="C559" s="999" t="s">
        <v>21</v>
      </c>
      <c r="D559" s="1000">
        <v>10</v>
      </c>
      <c r="E559" s="1298">
        <v>0</v>
      </c>
      <c r="F559" s="1299">
        <f>D559*E559</f>
        <v>0</v>
      </c>
    </row>
    <row r="560" spans="1:6">
      <c r="A560" s="998"/>
      <c r="B560" s="810" t="s">
        <v>1373</v>
      </c>
      <c r="C560" s="1002"/>
      <c r="D560" s="1003"/>
      <c r="E560" s="1298"/>
      <c r="F560" s="1300"/>
    </row>
    <row r="561" spans="1:6" ht="89.25">
      <c r="A561" s="998"/>
      <c r="B561" s="643" t="s">
        <v>5535</v>
      </c>
      <c r="C561" s="499"/>
      <c r="D561" s="500"/>
      <c r="E561" s="1298"/>
      <c r="F561" s="1301"/>
    </row>
    <row r="562" spans="1:6" ht="38.25">
      <c r="A562" s="998"/>
      <c r="B562" s="1004" t="s">
        <v>5536</v>
      </c>
      <c r="C562" s="499"/>
      <c r="D562" s="500"/>
      <c r="E562" s="1298"/>
      <c r="F562" s="1301"/>
    </row>
    <row r="563" spans="1:6" ht="63.75">
      <c r="A563" s="998"/>
      <c r="B563" s="1004" t="s">
        <v>5537</v>
      </c>
      <c r="C563" s="499"/>
      <c r="D563" s="500"/>
      <c r="E563" s="1298"/>
      <c r="F563" s="1301"/>
    </row>
    <row r="564" spans="1:6" ht="51">
      <c r="A564" s="998"/>
      <c r="B564" s="910" t="s">
        <v>5538</v>
      </c>
      <c r="C564" s="499"/>
      <c r="D564" s="500"/>
      <c r="E564" s="1298"/>
      <c r="F564" s="1301"/>
    </row>
    <row r="565" spans="1:6" ht="102">
      <c r="A565" s="998"/>
      <c r="B565" s="1004" t="s">
        <v>5544</v>
      </c>
      <c r="C565" s="499"/>
      <c r="D565" s="500"/>
      <c r="E565" s="1298"/>
      <c r="F565" s="1301"/>
    </row>
    <row r="566" spans="1:6" ht="102">
      <c r="A566" s="998"/>
      <c r="B566" s="1004" t="s">
        <v>5545</v>
      </c>
      <c r="C566" s="499"/>
      <c r="D566" s="500"/>
      <c r="E566" s="1298"/>
      <c r="F566" s="1301"/>
    </row>
    <row r="567" spans="1:6" ht="114.75">
      <c r="A567" s="998"/>
      <c r="B567" s="1004" t="s">
        <v>5546</v>
      </c>
      <c r="C567" s="499"/>
      <c r="D567" s="500"/>
      <c r="E567" s="1298"/>
      <c r="F567" s="1301"/>
    </row>
    <row r="568" spans="1:6" ht="127.5">
      <c r="A568" s="998"/>
      <c r="B568" s="1004" t="s">
        <v>5542</v>
      </c>
      <c r="C568" s="499"/>
      <c r="D568" s="500"/>
      <c r="E568" s="1298"/>
      <c r="F568" s="1301"/>
    </row>
    <row r="569" spans="1:6">
      <c r="A569" s="653"/>
      <c r="B569" s="654"/>
      <c r="C569" s="999"/>
      <c r="D569" s="1000"/>
      <c r="E569" s="1298"/>
      <c r="F569" s="1299"/>
    </row>
    <row r="570" spans="1:6" ht="102">
      <c r="A570" s="998" t="s">
        <v>157</v>
      </c>
      <c r="B570" s="654" t="s">
        <v>5446</v>
      </c>
      <c r="C570" s="999" t="s">
        <v>21</v>
      </c>
      <c r="D570" s="1000">
        <v>53</v>
      </c>
      <c r="E570" s="1298">
        <v>0</v>
      </c>
      <c r="F570" s="1299">
        <f>D570*E570</f>
        <v>0</v>
      </c>
    </row>
    <row r="571" spans="1:6">
      <c r="A571" s="653"/>
      <c r="B571" s="810" t="s">
        <v>1373</v>
      </c>
      <c r="C571" s="999"/>
      <c r="D571" s="1000"/>
      <c r="E571" s="1298"/>
      <c r="F571" s="1299"/>
    </row>
    <row r="572" spans="1:6" ht="180" customHeight="1">
      <c r="A572" s="653"/>
      <c r="B572" s="643" t="s">
        <v>5547</v>
      </c>
      <c r="C572" s="999"/>
      <c r="D572" s="1000"/>
      <c r="E572" s="1298"/>
      <c r="F572" s="1299"/>
    </row>
    <row r="573" spans="1:6" ht="102">
      <c r="A573" s="653"/>
      <c r="B573" s="1004" t="s">
        <v>5548</v>
      </c>
      <c r="C573" s="999"/>
      <c r="D573" s="1000"/>
      <c r="E573" s="1298"/>
      <c r="F573" s="1299"/>
    </row>
    <row r="574" spans="1:6" ht="51">
      <c r="A574" s="653"/>
      <c r="B574" s="1004" t="s">
        <v>5549</v>
      </c>
      <c r="C574" s="999"/>
      <c r="D574" s="1000"/>
      <c r="E574" s="1298"/>
      <c r="F574" s="1299"/>
    </row>
    <row r="575" spans="1:6" ht="25.5">
      <c r="A575" s="653"/>
      <c r="B575" s="1004" t="s">
        <v>5550</v>
      </c>
      <c r="C575" s="999"/>
      <c r="D575" s="1000"/>
      <c r="E575" s="1298"/>
      <c r="F575" s="1299"/>
    </row>
    <row r="576" spans="1:6" ht="51">
      <c r="A576" s="653"/>
      <c r="B576" s="1004" t="s">
        <v>5551</v>
      </c>
      <c r="C576" s="999"/>
      <c r="D576" s="1000"/>
      <c r="E576" s="1298"/>
      <c r="F576" s="1299"/>
    </row>
    <row r="577" spans="1:6" ht="51">
      <c r="A577" s="653"/>
      <c r="B577" s="1004" t="s">
        <v>5552</v>
      </c>
      <c r="C577" s="999"/>
      <c r="D577" s="1000"/>
      <c r="E577" s="1298"/>
      <c r="F577" s="1299"/>
    </row>
    <row r="578" spans="1:6" ht="127.5">
      <c r="A578" s="653"/>
      <c r="B578" s="1004" t="s">
        <v>5542</v>
      </c>
      <c r="C578" s="999"/>
      <c r="D578" s="1000"/>
      <c r="E578" s="1298"/>
      <c r="F578" s="1299"/>
    </row>
    <row r="579" spans="1:6">
      <c r="A579" s="998"/>
      <c r="B579" s="1005"/>
      <c r="C579" s="499"/>
      <c r="D579" s="500"/>
      <c r="E579" s="1298"/>
      <c r="F579" s="1301"/>
    </row>
    <row r="580" spans="1:6" ht="165.75">
      <c r="A580" s="998" t="s">
        <v>158</v>
      </c>
      <c r="B580" s="1006" t="s">
        <v>5447</v>
      </c>
      <c r="C580" s="499" t="s">
        <v>21</v>
      </c>
      <c r="D580" s="500">
        <v>105</v>
      </c>
      <c r="E580" s="1298">
        <v>0</v>
      </c>
      <c r="F580" s="1298">
        <f>E580*D580</f>
        <v>0</v>
      </c>
    </row>
    <row r="581" spans="1:6">
      <c r="A581" s="998"/>
      <c r="B581" s="810" t="s">
        <v>1373</v>
      </c>
      <c r="C581" s="1002"/>
      <c r="D581" s="1003"/>
      <c r="E581" s="1298"/>
      <c r="F581" s="1300"/>
    </row>
    <row r="582" spans="1:6" ht="76.5">
      <c r="A582" s="1007"/>
      <c r="B582" s="643" t="s">
        <v>5553</v>
      </c>
      <c r="C582" s="499"/>
      <c r="D582" s="500"/>
      <c r="E582" s="1298"/>
      <c r="F582" s="1298"/>
    </row>
    <row r="583" spans="1:6" ht="51">
      <c r="A583" s="1007"/>
      <c r="B583" s="1004" t="s">
        <v>5554</v>
      </c>
      <c r="C583" s="499"/>
      <c r="D583" s="500"/>
      <c r="E583" s="1298"/>
      <c r="F583" s="1298"/>
    </row>
    <row r="584" spans="1:6" ht="25.5">
      <c r="A584" s="1007"/>
      <c r="B584" s="1004" t="s">
        <v>5555</v>
      </c>
      <c r="C584" s="499"/>
      <c r="D584" s="500"/>
      <c r="E584" s="1298"/>
      <c r="F584" s="1298"/>
    </row>
    <row r="585" spans="1:6" ht="63.75">
      <c r="A585" s="1007"/>
      <c r="B585" s="1004" t="s">
        <v>5556</v>
      </c>
      <c r="C585" s="499"/>
      <c r="D585" s="500"/>
      <c r="E585" s="1298"/>
      <c r="F585" s="1298"/>
    </row>
    <row r="586" spans="1:6" ht="89.25">
      <c r="A586" s="1007"/>
      <c r="B586" s="1004" t="s">
        <v>5557</v>
      </c>
      <c r="C586" s="499"/>
      <c r="D586" s="500"/>
      <c r="E586" s="1298"/>
      <c r="F586" s="1298"/>
    </row>
    <row r="587" spans="1:6" ht="38.25">
      <c r="A587" s="1007"/>
      <c r="B587" s="1004" t="s">
        <v>5558</v>
      </c>
      <c r="C587" s="499"/>
      <c r="D587" s="500"/>
      <c r="E587" s="1298"/>
      <c r="F587" s="1298"/>
    </row>
    <row r="588" spans="1:6" ht="25.5">
      <c r="A588" s="1007"/>
      <c r="B588" s="1004" t="s">
        <v>5550</v>
      </c>
      <c r="C588" s="499"/>
      <c r="D588" s="500"/>
      <c r="E588" s="1298"/>
      <c r="F588" s="1298"/>
    </row>
    <row r="589" spans="1:6" ht="25.5">
      <c r="A589" s="1007"/>
      <c r="B589" s="1004" t="s">
        <v>5559</v>
      </c>
      <c r="C589" s="499"/>
      <c r="D589" s="500"/>
      <c r="E589" s="1298"/>
      <c r="F589" s="1298"/>
    </row>
    <row r="590" spans="1:6" ht="51">
      <c r="A590" s="1007"/>
      <c r="B590" s="1004" t="s">
        <v>5560</v>
      </c>
      <c r="C590" s="499"/>
      <c r="D590" s="500"/>
      <c r="E590" s="1298"/>
      <c r="F590" s="1298"/>
    </row>
    <row r="591" spans="1:6" ht="38.25">
      <c r="A591" s="1007"/>
      <c r="B591" s="1004" t="s">
        <v>5561</v>
      </c>
      <c r="C591" s="499"/>
      <c r="D591" s="500"/>
      <c r="E591" s="1298"/>
      <c r="F591" s="1298"/>
    </row>
    <row r="592" spans="1:6" ht="25.5">
      <c r="A592" s="1007"/>
      <c r="B592" s="1004" t="s">
        <v>5562</v>
      </c>
      <c r="C592" s="499"/>
      <c r="D592" s="500"/>
      <c r="E592" s="1298"/>
      <c r="F592" s="1298"/>
    </row>
    <row r="593" spans="1:6" ht="127.5">
      <c r="A593" s="1007"/>
      <c r="B593" s="1004" t="s">
        <v>5542</v>
      </c>
      <c r="C593" s="499"/>
      <c r="D593" s="500"/>
      <c r="E593" s="1298"/>
      <c r="F593" s="1298"/>
    </row>
    <row r="594" spans="1:6">
      <c r="A594" s="998"/>
      <c r="B594" s="1005"/>
      <c r="C594" s="499"/>
      <c r="D594" s="500"/>
      <c r="E594" s="1298"/>
      <c r="F594" s="1301"/>
    </row>
    <row r="595" spans="1:6" ht="165.75">
      <c r="A595" s="998" t="s">
        <v>160</v>
      </c>
      <c r="B595" s="1006" t="s">
        <v>5448</v>
      </c>
      <c r="C595" s="499" t="s">
        <v>21</v>
      </c>
      <c r="D595" s="500">
        <v>100</v>
      </c>
      <c r="E595" s="1298">
        <v>0</v>
      </c>
      <c r="F595" s="1298">
        <f>E595*D595</f>
        <v>0</v>
      </c>
    </row>
    <row r="596" spans="1:6">
      <c r="A596" s="998"/>
      <c r="B596" s="810" t="s">
        <v>1373</v>
      </c>
      <c r="C596" s="1002"/>
      <c r="D596" s="1003"/>
      <c r="E596" s="1298"/>
      <c r="F596" s="1300"/>
    </row>
    <row r="597" spans="1:6" ht="409.5">
      <c r="A597" s="1007"/>
      <c r="B597" s="643" t="s">
        <v>5449</v>
      </c>
      <c r="C597" s="499"/>
      <c r="D597" s="500"/>
      <c r="E597" s="1298"/>
      <c r="F597" s="1298"/>
    </row>
    <row r="598" spans="1:6">
      <c r="A598" s="1007"/>
      <c r="B598" s="654"/>
      <c r="C598" s="1008"/>
      <c r="D598" s="1001"/>
      <c r="E598" s="1298"/>
      <c r="F598" s="1298"/>
    </row>
    <row r="599" spans="1:6">
      <c r="A599" s="998"/>
      <c r="B599" s="1005"/>
      <c r="C599" s="499"/>
      <c r="D599" s="500"/>
      <c r="E599" s="1298"/>
      <c r="F599" s="1301"/>
    </row>
    <row r="600" spans="1:6" ht="165.75">
      <c r="A600" s="998" t="s">
        <v>161</v>
      </c>
      <c r="B600" s="1006" t="s">
        <v>5450</v>
      </c>
      <c r="C600" s="499" t="s">
        <v>21</v>
      </c>
      <c r="D600" s="500">
        <v>44</v>
      </c>
      <c r="E600" s="1298">
        <v>0</v>
      </c>
      <c r="F600" s="1298">
        <f>E600*D600</f>
        <v>0</v>
      </c>
    </row>
    <row r="601" spans="1:6" ht="25.5">
      <c r="A601" s="998"/>
      <c r="B601" s="1009" t="s">
        <v>1375</v>
      </c>
      <c r="C601" s="1002"/>
      <c r="D601" s="1003"/>
      <c r="E601" s="1298"/>
      <c r="F601" s="1300"/>
    </row>
    <row r="602" spans="1:6" ht="89.25">
      <c r="A602" s="1007"/>
      <c r="B602" s="643" t="s">
        <v>5563</v>
      </c>
      <c r="C602" s="499"/>
      <c r="D602" s="500"/>
      <c r="E602" s="1298"/>
      <c r="F602" s="1298"/>
    </row>
    <row r="603" spans="1:6" ht="76.5">
      <c r="A603" s="1007"/>
      <c r="B603" s="1004" t="s">
        <v>5564</v>
      </c>
      <c r="C603" s="499"/>
      <c r="D603" s="500"/>
      <c r="E603" s="1298"/>
      <c r="F603" s="1298"/>
    </row>
    <row r="604" spans="1:6" ht="76.5">
      <c r="A604" s="1007"/>
      <c r="B604" s="1004" t="s">
        <v>5565</v>
      </c>
      <c r="C604" s="499"/>
      <c r="D604" s="500"/>
      <c r="E604" s="1298"/>
      <c r="F604" s="1298"/>
    </row>
    <row r="605" spans="1:6" ht="89.25">
      <c r="A605" s="1007"/>
      <c r="B605" s="1004" t="s">
        <v>5566</v>
      </c>
      <c r="C605" s="499"/>
      <c r="D605" s="500"/>
      <c r="E605" s="1298"/>
      <c r="F605" s="1298"/>
    </row>
    <row r="606" spans="1:6" ht="89.25">
      <c r="A606" s="1007"/>
      <c r="B606" s="1004" t="s">
        <v>5567</v>
      </c>
      <c r="C606" s="499"/>
      <c r="D606" s="500"/>
      <c r="E606" s="1298"/>
      <c r="F606" s="1298"/>
    </row>
    <row r="607" spans="1:6" ht="51">
      <c r="A607" s="1007"/>
      <c r="B607" s="1004" t="s">
        <v>5568</v>
      </c>
      <c r="C607" s="499"/>
      <c r="D607" s="500"/>
      <c r="E607" s="1298"/>
      <c r="F607" s="1298"/>
    </row>
    <row r="608" spans="1:6" ht="38.25">
      <c r="A608" s="1007"/>
      <c r="B608" s="1004" t="s">
        <v>5569</v>
      </c>
      <c r="C608" s="499"/>
      <c r="D608" s="500"/>
      <c r="E608" s="1298"/>
      <c r="F608" s="1298"/>
    </row>
    <row r="609" spans="1:6" ht="25.5">
      <c r="A609" s="1007"/>
      <c r="B609" s="1004" t="s">
        <v>5562</v>
      </c>
      <c r="C609" s="499"/>
      <c r="D609" s="500"/>
      <c r="E609" s="1298"/>
      <c r="F609" s="1298"/>
    </row>
    <row r="610" spans="1:6" ht="114.75">
      <c r="A610" s="1007"/>
      <c r="B610" s="1004" t="s">
        <v>5570</v>
      </c>
      <c r="C610" s="499"/>
      <c r="D610" s="500"/>
      <c r="E610" s="1298"/>
      <c r="F610" s="1298"/>
    </row>
    <row r="611" spans="1:6">
      <c r="A611" s="998"/>
      <c r="B611" s="1005"/>
      <c r="C611" s="499"/>
      <c r="D611" s="500"/>
      <c r="E611" s="1298"/>
      <c r="F611" s="1301"/>
    </row>
    <row r="612" spans="1:6" ht="178.5">
      <c r="A612" s="998" t="s">
        <v>162</v>
      </c>
      <c r="B612" s="1006" t="s">
        <v>5571</v>
      </c>
      <c r="C612" s="499" t="s">
        <v>21</v>
      </c>
      <c r="D612" s="500">
        <v>51</v>
      </c>
      <c r="E612" s="1298">
        <v>0</v>
      </c>
      <c r="F612" s="1298">
        <f>E612*D612</f>
        <v>0</v>
      </c>
    </row>
    <row r="613" spans="1:6">
      <c r="A613" s="998"/>
      <c r="B613" s="810" t="s">
        <v>1373</v>
      </c>
      <c r="C613" s="1002"/>
      <c r="D613" s="1003"/>
      <c r="E613" s="1298"/>
      <c r="F613" s="1300"/>
    </row>
    <row r="614" spans="1:6" ht="89.25">
      <c r="A614" s="1007"/>
      <c r="B614" s="643" t="s">
        <v>5572</v>
      </c>
      <c r="C614" s="499"/>
      <c r="D614" s="500"/>
      <c r="E614" s="1298"/>
      <c r="F614" s="1298"/>
    </row>
    <row r="615" spans="1:6" ht="76.5">
      <c r="A615" s="1007"/>
      <c r="B615" s="1004" t="s">
        <v>5573</v>
      </c>
      <c r="C615" s="499"/>
      <c r="D615" s="500"/>
      <c r="E615" s="1298"/>
      <c r="F615" s="1298"/>
    </row>
    <row r="616" spans="1:6" ht="76.5">
      <c r="A616" s="1007"/>
      <c r="B616" s="1004" t="s">
        <v>5574</v>
      </c>
      <c r="C616" s="499"/>
      <c r="D616" s="500"/>
      <c r="E616" s="1298"/>
      <c r="F616" s="1298"/>
    </row>
    <row r="617" spans="1:6" ht="89.25">
      <c r="A617" s="1007"/>
      <c r="B617" s="1004" t="s">
        <v>5566</v>
      </c>
      <c r="C617" s="499"/>
      <c r="D617" s="500"/>
      <c r="E617" s="1298"/>
      <c r="F617" s="1298"/>
    </row>
    <row r="618" spans="1:6" ht="63.75">
      <c r="A618" s="1007"/>
      <c r="B618" s="1004" t="s">
        <v>5575</v>
      </c>
      <c r="C618" s="499"/>
      <c r="D618" s="500"/>
      <c r="E618" s="1298"/>
      <c r="F618" s="1298"/>
    </row>
    <row r="619" spans="1:6" ht="51">
      <c r="A619" s="1007"/>
      <c r="B619" s="1004" t="s">
        <v>5576</v>
      </c>
      <c r="C619" s="499"/>
      <c r="D619" s="500"/>
      <c r="E619" s="1298"/>
      <c r="F619" s="1298"/>
    </row>
    <row r="620" spans="1:6" ht="51">
      <c r="A620" s="1007"/>
      <c r="B620" s="1004" t="s">
        <v>5577</v>
      </c>
      <c r="C620" s="499"/>
      <c r="D620" s="500"/>
      <c r="E620" s="1298"/>
      <c r="F620" s="1298"/>
    </row>
    <row r="621" spans="1:6" ht="140.25">
      <c r="A621" s="1007"/>
      <c r="B621" s="1004" t="s">
        <v>5578</v>
      </c>
      <c r="C621" s="499"/>
      <c r="D621" s="500"/>
      <c r="E621" s="1298"/>
      <c r="F621" s="1298"/>
    </row>
    <row r="622" spans="1:6">
      <c r="A622" s="998"/>
      <c r="B622" s="1005"/>
      <c r="C622" s="499"/>
      <c r="D622" s="500"/>
      <c r="E622" s="1298"/>
      <c r="F622" s="1301"/>
    </row>
    <row r="623" spans="1:6" ht="191.25">
      <c r="A623" s="998" t="s">
        <v>163</v>
      </c>
      <c r="B623" s="1006" t="s">
        <v>5451</v>
      </c>
      <c r="C623" s="499" t="s">
        <v>21</v>
      </c>
      <c r="D623" s="500">
        <v>48</v>
      </c>
      <c r="E623" s="1298">
        <v>0</v>
      </c>
      <c r="F623" s="1298">
        <f>E623*D623</f>
        <v>0</v>
      </c>
    </row>
    <row r="624" spans="1:6">
      <c r="A624" s="998"/>
      <c r="B624" s="810" t="s">
        <v>1373</v>
      </c>
      <c r="C624" s="1002"/>
      <c r="D624" s="1003"/>
      <c r="E624" s="1298"/>
      <c r="F624" s="1300"/>
    </row>
    <row r="625" spans="1:6" ht="165.75">
      <c r="A625" s="1007"/>
      <c r="B625" s="643" t="s">
        <v>5579</v>
      </c>
      <c r="C625" s="499"/>
      <c r="D625" s="500"/>
      <c r="E625" s="1298"/>
      <c r="F625" s="1298"/>
    </row>
    <row r="626" spans="1:6" ht="76.5">
      <c r="A626" s="1007"/>
      <c r="B626" s="1004" t="s">
        <v>5580</v>
      </c>
      <c r="C626" s="499"/>
      <c r="D626" s="500"/>
      <c r="E626" s="1298"/>
      <c r="F626" s="1298"/>
    </row>
    <row r="627" spans="1:6" ht="89.25">
      <c r="A627" s="1007"/>
      <c r="B627" s="1004" t="s">
        <v>5581</v>
      </c>
      <c r="C627" s="499"/>
      <c r="D627" s="500"/>
      <c r="E627" s="1298"/>
      <c r="F627" s="1298"/>
    </row>
    <row r="628" spans="1:6" ht="89.25">
      <c r="A628" s="1007"/>
      <c r="B628" s="1004" t="s">
        <v>5582</v>
      </c>
      <c r="C628" s="499"/>
      <c r="D628" s="500"/>
      <c r="E628" s="1298"/>
      <c r="F628" s="1298"/>
    </row>
    <row r="629" spans="1:6" ht="51">
      <c r="A629" s="1007"/>
      <c r="B629" s="1004" t="s">
        <v>5583</v>
      </c>
      <c r="C629" s="499"/>
      <c r="D629" s="500"/>
      <c r="E629" s="1298"/>
      <c r="F629" s="1298"/>
    </row>
    <row r="630" spans="1:6" ht="51">
      <c r="A630" s="1007"/>
      <c r="B630" s="1004" t="s">
        <v>5584</v>
      </c>
      <c r="C630" s="499"/>
      <c r="D630" s="500"/>
      <c r="E630" s="1298"/>
      <c r="F630" s="1298"/>
    </row>
    <row r="631" spans="1:6" ht="127.5">
      <c r="A631" s="1007"/>
      <c r="B631" s="1004" t="s">
        <v>5542</v>
      </c>
      <c r="C631" s="499"/>
      <c r="D631" s="500"/>
      <c r="E631" s="1298"/>
      <c r="F631" s="1298"/>
    </row>
    <row r="632" spans="1:6">
      <c r="A632" s="998"/>
      <c r="B632" s="1005"/>
      <c r="C632" s="499"/>
      <c r="D632" s="500"/>
      <c r="E632" s="1298"/>
      <c r="F632" s="1301"/>
    </row>
    <row r="633" spans="1:6" ht="191.25">
      <c r="A633" s="998">
        <v>9</v>
      </c>
      <c r="B633" s="1006" t="s">
        <v>5452</v>
      </c>
      <c r="C633" s="499" t="s">
        <v>21</v>
      </c>
      <c r="D633" s="500">
        <v>6</v>
      </c>
      <c r="E633" s="1298">
        <v>0</v>
      </c>
      <c r="F633" s="1298">
        <f>E633*D633</f>
        <v>0</v>
      </c>
    </row>
    <row r="634" spans="1:6">
      <c r="A634" s="998"/>
      <c r="B634" s="810" t="s">
        <v>1373</v>
      </c>
      <c r="C634" s="1002"/>
      <c r="D634" s="1003"/>
      <c r="E634" s="1298"/>
      <c r="F634" s="1300"/>
    </row>
    <row r="635" spans="1:6" ht="165.75">
      <c r="A635" s="1007"/>
      <c r="B635" s="643" t="s">
        <v>5585</v>
      </c>
      <c r="C635" s="499"/>
      <c r="D635" s="500"/>
      <c r="E635" s="1298"/>
      <c r="F635" s="1298"/>
    </row>
    <row r="636" spans="1:6" ht="76.5">
      <c r="A636" s="1007"/>
      <c r="B636" s="1004" t="s">
        <v>5586</v>
      </c>
      <c r="C636" s="499"/>
      <c r="D636" s="500"/>
      <c r="E636" s="1298"/>
      <c r="F636" s="1298"/>
    </row>
    <row r="637" spans="1:6" ht="89.25">
      <c r="A637" s="1007"/>
      <c r="B637" s="1004" t="s">
        <v>5587</v>
      </c>
      <c r="C637" s="499"/>
      <c r="D637" s="500"/>
      <c r="E637" s="1298"/>
      <c r="F637" s="1298"/>
    </row>
    <row r="638" spans="1:6" ht="89.25">
      <c r="A638" s="1007"/>
      <c r="B638" s="1004" t="s">
        <v>5588</v>
      </c>
      <c r="C638" s="499"/>
      <c r="D638" s="500"/>
      <c r="E638" s="1298"/>
      <c r="F638" s="1298"/>
    </row>
    <row r="639" spans="1:6" ht="102">
      <c r="A639" s="1007"/>
      <c r="B639" s="1004" t="s">
        <v>5589</v>
      </c>
      <c r="C639" s="499"/>
      <c r="D639" s="500"/>
      <c r="E639" s="1298"/>
      <c r="F639" s="1298"/>
    </row>
    <row r="640" spans="1:6" ht="127.5">
      <c r="A640" s="1007"/>
      <c r="B640" s="1004" t="s">
        <v>5590</v>
      </c>
      <c r="C640" s="499"/>
      <c r="D640" s="500"/>
      <c r="E640" s="1298"/>
      <c r="F640" s="1298"/>
    </row>
    <row r="641" spans="1:6">
      <c r="A641" s="1007"/>
      <c r="B641" s="654"/>
      <c r="C641" s="1008"/>
      <c r="D641" s="1001"/>
      <c r="E641" s="1298"/>
      <c r="F641" s="1298"/>
    </row>
    <row r="642" spans="1:6">
      <c r="A642" s="998"/>
      <c r="B642" s="1005"/>
      <c r="C642" s="499"/>
      <c r="D642" s="500"/>
      <c r="E642" s="1298"/>
      <c r="F642" s="1301"/>
    </row>
    <row r="643" spans="1:6" ht="178.5">
      <c r="A643" s="998" t="s">
        <v>165</v>
      </c>
      <c r="B643" s="1006" t="s">
        <v>5453</v>
      </c>
      <c r="C643" s="499" t="s">
        <v>21</v>
      </c>
      <c r="D643" s="500">
        <v>3</v>
      </c>
      <c r="E643" s="1298">
        <v>0</v>
      </c>
      <c r="F643" s="1298">
        <f>E643*D643</f>
        <v>0</v>
      </c>
    </row>
    <row r="644" spans="1:6">
      <c r="A644" s="998"/>
      <c r="B644" s="810" t="s">
        <v>1373</v>
      </c>
      <c r="C644" s="1002"/>
      <c r="D644" s="1003"/>
      <c r="E644" s="1298"/>
      <c r="F644" s="1300"/>
    </row>
    <row r="645" spans="1:6" ht="89.25">
      <c r="A645" s="1007"/>
      <c r="B645" s="643" t="s">
        <v>5591</v>
      </c>
      <c r="C645" s="1008"/>
      <c r="D645" s="1001"/>
      <c r="E645" s="1298"/>
      <c r="F645" s="1298"/>
    </row>
    <row r="646" spans="1:6" ht="76.5">
      <c r="A646" s="1007"/>
      <c r="B646" s="1004" t="s">
        <v>5592</v>
      </c>
      <c r="C646" s="1008"/>
      <c r="D646" s="1001"/>
      <c r="E646" s="1298"/>
      <c r="F646" s="1298"/>
    </row>
    <row r="647" spans="1:6" ht="76.5">
      <c r="A647" s="1007"/>
      <c r="B647" s="1004" t="s">
        <v>5565</v>
      </c>
      <c r="C647" s="1008"/>
      <c r="D647" s="1001"/>
      <c r="E647" s="1298"/>
      <c r="F647" s="1298"/>
    </row>
    <row r="648" spans="1:6" ht="63.75">
      <c r="A648" s="1007"/>
      <c r="B648" s="1004" t="s">
        <v>5593</v>
      </c>
      <c r="C648" s="1008"/>
      <c r="D648" s="1001"/>
      <c r="E648" s="1298"/>
      <c r="F648" s="1298"/>
    </row>
    <row r="649" spans="1:6" ht="114.75">
      <c r="A649" s="1007"/>
      <c r="B649" s="1004" t="s">
        <v>5594</v>
      </c>
      <c r="C649" s="1008"/>
      <c r="D649" s="1001"/>
      <c r="E649" s="1298"/>
      <c r="F649" s="1298"/>
    </row>
    <row r="650" spans="1:6" ht="102">
      <c r="A650" s="1007"/>
      <c r="B650" s="1004" t="s">
        <v>5589</v>
      </c>
      <c r="C650" s="1008"/>
      <c r="D650" s="1001"/>
      <c r="E650" s="1298"/>
      <c r="F650" s="1298"/>
    </row>
    <row r="651" spans="1:6" ht="114.75">
      <c r="A651" s="1007"/>
      <c r="B651" s="1004" t="s">
        <v>5595</v>
      </c>
      <c r="C651" s="1008"/>
      <c r="D651" s="1001"/>
      <c r="E651" s="1298"/>
      <c r="F651" s="1298"/>
    </row>
    <row r="652" spans="1:6">
      <c r="A652" s="653"/>
      <c r="B652" s="654"/>
      <c r="C652" s="999"/>
      <c r="D652" s="1000"/>
      <c r="E652" s="1298"/>
      <c r="F652" s="1299"/>
    </row>
    <row r="653" spans="1:6" ht="76.5">
      <c r="A653" s="998" t="s">
        <v>54</v>
      </c>
      <c r="B653" s="654" t="s">
        <v>5461</v>
      </c>
      <c r="C653" s="999" t="s">
        <v>21</v>
      </c>
      <c r="D653" s="1000">
        <v>21</v>
      </c>
      <c r="E653" s="1298">
        <v>0</v>
      </c>
      <c r="F653" s="1299">
        <f>D653*E653</f>
        <v>0</v>
      </c>
    </row>
    <row r="654" spans="1:6">
      <c r="A654" s="653"/>
      <c r="B654" s="810" t="s">
        <v>1373</v>
      </c>
      <c r="C654" s="999"/>
      <c r="D654" s="1000"/>
      <c r="E654" s="1298"/>
      <c r="F654" s="1299"/>
    </row>
    <row r="655" spans="1:6" ht="127.5">
      <c r="A655" s="653"/>
      <c r="B655" s="643" t="s">
        <v>5596</v>
      </c>
      <c r="C655" s="1008"/>
      <c r="D655" s="1001"/>
      <c r="E655" s="1298"/>
      <c r="F655" s="1298"/>
    </row>
    <row r="656" spans="1:6" ht="102">
      <c r="A656" s="653"/>
      <c r="B656" s="1004" t="s">
        <v>5597</v>
      </c>
      <c r="C656" s="1008"/>
      <c r="D656" s="1001"/>
      <c r="E656" s="1298"/>
      <c r="F656" s="1298"/>
    </row>
    <row r="657" spans="1:6" ht="63.75">
      <c r="A657" s="653"/>
      <c r="B657" s="1004" t="s">
        <v>5598</v>
      </c>
      <c r="C657" s="1008"/>
      <c r="D657" s="1001"/>
      <c r="E657" s="1298"/>
      <c r="F657" s="1298"/>
    </row>
    <row r="658" spans="1:6" ht="51">
      <c r="A658" s="653"/>
      <c r="B658" s="1004" t="s">
        <v>5599</v>
      </c>
      <c r="C658" s="1008"/>
      <c r="D658" s="1001"/>
      <c r="E658" s="1298"/>
      <c r="F658" s="1298"/>
    </row>
    <row r="659" spans="1:6" ht="51">
      <c r="A659" s="653"/>
      <c r="B659" s="1004" t="s">
        <v>5600</v>
      </c>
      <c r="C659" s="1008"/>
      <c r="D659" s="1001"/>
      <c r="E659" s="1298"/>
      <c r="F659" s="1298"/>
    </row>
    <row r="660" spans="1:6" ht="153">
      <c r="A660" s="653"/>
      <c r="B660" s="1004" t="s">
        <v>5601</v>
      </c>
      <c r="C660" s="1008"/>
      <c r="D660" s="1001"/>
      <c r="E660" s="1298"/>
      <c r="F660" s="1298"/>
    </row>
    <row r="661" spans="1:6">
      <c r="A661" s="653"/>
      <c r="B661" s="654"/>
      <c r="C661" s="999"/>
      <c r="D661" s="1000"/>
      <c r="E661" s="1298"/>
      <c r="F661" s="1299"/>
    </row>
    <row r="662" spans="1:6" ht="76.5">
      <c r="A662" s="998" t="s">
        <v>55</v>
      </c>
      <c r="B662" s="654" t="s">
        <v>5602</v>
      </c>
      <c r="C662" s="999" t="s">
        <v>21</v>
      </c>
      <c r="D662" s="1000">
        <v>10</v>
      </c>
      <c r="E662" s="1298">
        <v>0</v>
      </c>
      <c r="F662" s="1299">
        <f>D662*E662</f>
        <v>0</v>
      </c>
    </row>
    <row r="663" spans="1:6">
      <c r="A663" s="653"/>
      <c r="B663" s="810" t="s">
        <v>1373</v>
      </c>
      <c r="C663" s="999"/>
      <c r="D663" s="1000"/>
      <c r="E663" s="1298"/>
      <c r="F663" s="1299"/>
    </row>
    <row r="664" spans="1:6" ht="114.75">
      <c r="A664" s="653"/>
      <c r="B664" s="643" t="s">
        <v>5603</v>
      </c>
      <c r="C664" s="1008"/>
      <c r="D664" s="1001"/>
      <c r="E664" s="1298"/>
      <c r="F664" s="1298"/>
    </row>
    <row r="665" spans="1:6" ht="51">
      <c r="A665" s="653"/>
      <c r="B665" s="1010" t="s">
        <v>5604</v>
      </c>
      <c r="C665" s="1008"/>
      <c r="D665" s="1001"/>
      <c r="E665" s="1298"/>
      <c r="F665" s="1298"/>
    </row>
    <row r="666" spans="1:6" ht="140.25">
      <c r="A666" s="653"/>
      <c r="B666" s="1004" t="s">
        <v>5605</v>
      </c>
      <c r="C666" s="1008"/>
      <c r="D666" s="1001"/>
      <c r="E666" s="1298"/>
      <c r="F666" s="1298"/>
    </row>
    <row r="667" spans="1:6" ht="89.25">
      <c r="A667" s="653"/>
      <c r="B667" s="1004" t="s">
        <v>5606</v>
      </c>
      <c r="C667" s="1008"/>
      <c r="D667" s="1001"/>
      <c r="E667" s="1298"/>
      <c r="F667" s="1298"/>
    </row>
    <row r="668" spans="1:6" ht="63.75">
      <c r="A668" s="653"/>
      <c r="B668" s="1004" t="s">
        <v>5607</v>
      </c>
      <c r="C668" s="1008"/>
      <c r="D668" s="1001"/>
      <c r="E668" s="1298"/>
      <c r="F668" s="1298"/>
    </row>
    <row r="669" spans="1:6" ht="25.5">
      <c r="A669" s="653"/>
      <c r="B669" s="1004" t="s">
        <v>5608</v>
      </c>
      <c r="C669" s="1008"/>
      <c r="D669" s="1001"/>
      <c r="E669" s="1298"/>
      <c r="F669" s="1298"/>
    </row>
    <row r="670" spans="1:6" ht="114.75">
      <c r="A670" s="653"/>
      <c r="B670" s="1004" t="s">
        <v>5595</v>
      </c>
      <c r="C670" s="1008"/>
      <c r="D670" s="1001"/>
      <c r="E670" s="1298"/>
      <c r="F670" s="1298"/>
    </row>
    <row r="671" spans="1:6">
      <c r="A671" s="653"/>
      <c r="B671" s="654"/>
      <c r="C671" s="999"/>
      <c r="D671" s="1000"/>
      <c r="E671" s="1298"/>
      <c r="F671" s="1299"/>
    </row>
    <row r="672" spans="1:6" ht="89.25">
      <c r="A672" s="998" t="s">
        <v>56</v>
      </c>
      <c r="B672" s="654" t="s">
        <v>5454</v>
      </c>
      <c r="C672" s="999" t="s">
        <v>21</v>
      </c>
      <c r="D672" s="1000">
        <v>1</v>
      </c>
      <c r="E672" s="1298">
        <v>0</v>
      </c>
      <c r="F672" s="1299">
        <f>D672*E672</f>
        <v>0</v>
      </c>
    </row>
    <row r="673" spans="1:6">
      <c r="A673" s="998"/>
      <c r="B673" s="810" t="s">
        <v>1373</v>
      </c>
      <c r="C673" s="1002"/>
      <c r="D673" s="1003"/>
      <c r="E673" s="1298"/>
      <c r="F673" s="1300"/>
    </row>
    <row r="674" spans="1:6" ht="153">
      <c r="A674" s="998"/>
      <c r="B674" s="643" t="s">
        <v>5609</v>
      </c>
      <c r="C674" s="499"/>
      <c r="D674" s="500"/>
      <c r="E674" s="1298"/>
      <c r="F674" s="1301"/>
    </row>
    <row r="675" spans="1:6" ht="89.25">
      <c r="A675" s="998"/>
      <c r="B675" s="1004" t="s">
        <v>5610</v>
      </c>
      <c r="C675" s="499"/>
      <c r="D675" s="500"/>
      <c r="E675" s="1298"/>
      <c r="F675" s="1301"/>
    </row>
    <row r="676" spans="1:6" ht="89.25">
      <c r="A676" s="998"/>
      <c r="B676" s="1004" t="s">
        <v>5611</v>
      </c>
      <c r="C676" s="499"/>
      <c r="D676" s="500"/>
      <c r="E676" s="1298"/>
      <c r="F676" s="1301"/>
    </row>
    <row r="677" spans="1:6" ht="89.25">
      <c r="A677" s="998"/>
      <c r="B677" s="1004" t="s">
        <v>5612</v>
      </c>
      <c r="C677" s="499"/>
      <c r="D677" s="500"/>
      <c r="E677" s="1298"/>
      <c r="F677" s="1301"/>
    </row>
    <row r="678" spans="1:6" ht="51">
      <c r="A678" s="998"/>
      <c r="B678" s="1004" t="s">
        <v>5613</v>
      </c>
      <c r="C678" s="499"/>
      <c r="D678" s="500"/>
      <c r="E678" s="1298"/>
      <c r="F678" s="1301"/>
    </row>
    <row r="679" spans="1:6" ht="114.75">
      <c r="A679" s="653"/>
      <c r="B679" s="1004" t="s">
        <v>5570</v>
      </c>
      <c r="C679" s="1008"/>
      <c r="D679" s="1001"/>
      <c r="E679" s="1298"/>
      <c r="F679" s="1298"/>
    </row>
    <row r="680" spans="1:6">
      <c r="A680" s="653"/>
      <c r="B680" s="654"/>
      <c r="C680" s="999"/>
      <c r="D680" s="1000"/>
      <c r="E680" s="1298"/>
      <c r="F680" s="1299"/>
    </row>
    <row r="681" spans="1:6" ht="89.25">
      <c r="A681" s="998" t="s">
        <v>57</v>
      </c>
      <c r="B681" s="654" t="s">
        <v>5614</v>
      </c>
      <c r="C681" s="999" t="s">
        <v>21</v>
      </c>
      <c r="D681" s="1000">
        <v>1</v>
      </c>
      <c r="E681" s="1298">
        <v>0</v>
      </c>
      <c r="F681" s="1299">
        <f>D681*E681</f>
        <v>0</v>
      </c>
    </row>
    <row r="682" spans="1:6">
      <c r="A682" s="998"/>
      <c r="B682" s="810" t="s">
        <v>1373</v>
      </c>
      <c r="C682" s="1002"/>
      <c r="D682" s="1003"/>
      <c r="E682" s="1298"/>
      <c r="F682" s="1300"/>
    </row>
    <row r="683" spans="1:6" ht="140.25">
      <c r="A683" s="998"/>
      <c r="B683" s="643" t="s">
        <v>5615</v>
      </c>
      <c r="C683" s="1008"/>
      <c r="D683" s="1001"/>
      <c r="E683" s="1298"/>
      <c r="F683" s="1298"/>
    </row>
    <row r="684" spans="1:6" ht="89.25">
      <c r="A684" s="998"/>
      <c r="B684" s="1004" t="s">
        <v>5616</v>
      </c>
      <c r="C684" s="1008"/>
      <c r="D684" s="1001"/>
      <c r="E684" s="1298"/>
      <c r="F684" s="1298"/>
    </row>
    <row r="685" spans="1:6" ht="114.75">
      <c r="A685" s="998"/>
      <c r="B685" s="1004" t="s">
        <v>5617</v>
      </c>
      <c r="C685" s="1008"/>
      <c r="D685" s="1001"/>
      <c r="E685" s="1298"/>
      <c r="F685" s="1298"/>
    </row>
    <row r="686" spans="1:6" ht="114.75">
      <c r="A686" s="998"/>
      <c r="B686" s="1004" t="s">
        <v>5618</v>
      </c>
      <c r="C686" s="1008"/>
      <c r="D686" s="1001"/>
      <c r="E686" s="1298"/>
      <c r="F686" s="1298"/>
    </row>
    <row r="687" spans="1:6" ht="114.75">
      <c r="A687" s="653"/>
      <c r="B687" s="1004" t="s">
        <v>5570</v>
      </c>
      <c r="C687" s="1008"/>
      <c r="D687" s="1001"/>
      <c r="E687" s="1298"/>
      <c r="F687" s="1298"/>
    </row>
    <row r="688" spans="1:6">
      <c r="A688" s="653"/>
      <c r="B688" s="654"/>
      <c r="C688" s="999"/>
      <c r="D688" s="1000"/>
      <c r="E688" s="1298"/>
      <c r="F688" s="1299"/>
    </row>
    <row r="689" spans="1:6" ht="89.25">
      <c r="A689" s="998" t="s">
        <v>86</v>
      </c>
      <c r="B689" s="654" t="s">
        <v>5455</v>
      </c>
      <c r="C689" s="999" t="s">
        <v>21</v>
      </c>
      <c r="D689" s="1000">
        <v>10</v>
      </c>
      <c r="E689" s="1298">
        <v>0</v>
      </c>
      <c r="F689" s="1299">
        <f>D689*E689</f>
        <v>0</v>
      </c>
    </row>
    <row r="690" spans="1:6">
      <c r="A690" s="998"/>
      <c r="B690" s="810" t="s">
        <v>1373</v>
      </c>
      <c r="C690" s="1002"/>
      <c r="D690" s="1003"/>
      <c r="E690" s="1298"/>
      <c r="F690" s="1300"/>
    </row>
    <row r="691" spans="1:6" ht="153">
      <c r="A691" s="998"/>
      <c r="B691" s="643" t="s">
        <v>5619</v>
      </c>
      <c r="C691" s="1008"/>
      <c r="D691" s="1001"/>
      <c r="E691" s="1298"/>
      <c r="F691" s="1298"/>
    </row>
    <row r="692" spans="1:6" ht="153">
      <c r="A692" s="998"/>
      <c r="B692" s="1004" t="s">
        <v>5620</v>
      </c>
      <c r="C692" s="1008"/>
      <c r="D692" s="1001"/>
      <c r="E692" s="1298"/>
      <c r="F692" s="1298"/>
    </row>
    <row r="693" spans="1:6" ht="114.75">
      <c r="A693" s="998"/>
      <c r="B693" s="1004" t="s">
        <v>5621</v>
      </c>
      <c r="C693" s="1008"/>
      <c r="D693" s="1001"/>
      <c r="E693" s="1298"/>
      <c r="F693" s="1298"/>
    </row>
    <row r="694" spans="1:6" ht="51">
      <c r="A694" s="998"/>
      <c r="B694" s="1004" t="s">
        <v>5613</v>
      </c>
      <c r="C694" s="1008"/>
      <c r="D694" s="1001"/>
      <c r="E694" s="1298"/>
      <c r="F694" s="1298"/>
    </row>
    <row r="695" spans="1:6" ht="114.75">
      <c r="A695" s="653"/>
      <c r="B695" s="1004" t="s">
        <v>5570</v>
      </c>
      <c r="C695" s="1008"/>
      <c r="D695" s="1001"/>
      <c r="E695" s="1298"/>
      <c r="F695" s="1298"/>
    </row>
    <row r="696" spans="1:6">
      <c r="A696" s="653"/>
      <c r="B696" s="654"/>
      <c r="C696" s="999"/>
      <c r="D696" s="1000"/>
      <c r="E696" s="1298"/>
      <c r="F696" s="1299"/>
    </row>
    <row r="697" spans="1:6" ht="89.25">
      <c r="A697" s="998" t="s">
        <v>50</v>
      </c>
      <c r="B697" s="654" t="s">
        <v>5622</v>
      </c>
      <c r="C697" s="999" t="s">
        <v>21</v>
      </c>
      <c r="D697" s="1000">
        <v>8</v>
      </c>
      <c r="E697" s="1298">
        <v>0</v>
      </c>
      <c r="F697" s="1299">
        <f>D697*E697</f>
        <v>0</v>
      </c>
    </row>
    <row r="698" spans="1:6">
      <c r="A698" s="998"/>
      <c r="B698" s="810" t="s">
        <v>1373</v>
      </c>
      <c r="C698" s="1002"/>
      <c r="D698" s="1003"/>
      <c r="E698" s="1298"/>
      <c r="F698" s="1300"/>
    </row>
    <row r="699" spans="1:6" ht="153">
      <c r="A699" s="998"/>
      <c r="B699" s="643" t="s">
        <v>5623</v>
      </c>
      <c r="C699" s="1008"/>
      <c r="D699" s="1001"/>
      <c r="E699" s="1298"/>
      <c r="F699" s="1298"/>
    </row>
    <row r="700" spans="1:6" ht="153">
      <c r="A700" s="998"/>
      <c r="B700" s="1004" t="s">
        <v>5624</v>
      </c>
      <c r="C700" s="1008"/>
      <c r="D700" s="1001"/>
      <c r="E700" s="1298"/>
      <c r="F700" s="1298"/>
    </row>
    <row r="701" spans="1:6" ht="114.75">
      <c r="A701" s="998"/>
      <c r="B701" s="1004" t="s">
        <v>5621</v>
      </c>
      <c r="C701" s="1008"/>
      <c r="D701" s="1001"/>
      <c r="E701" s="1298"/>
      <c r="F701" s="1298"/>
    </row>
    <row r="702" spans="1:6" ht="51">
      <c r="A702" s="998"/>
      <c r="B702" s="1004" t="s">
        <v>5613</v>
      </c>
      <c r="C702" s="1008"/>
      <c r="D702" s="1001"/>
      <c r="E702" s="1298"/>
      <c r="F702" s="1298"/>
    </row>
    <row r="703" spans="1:6" ht="114.75">
      <c r="A703" s="653"/>
      <c r="B703" s="1004" t="s">
        <v>5570</v>
      </c>
      <c r="C703" s="1008"/>
      <c r="D703" s="1001"/>
      <c r="E703" s="1298"/>
      <c r="F703" s="1298"/>
    </row>
    <row r="704" spans="1:6">
      <c r="A704" s="653"/>
      <c r="B704" s="654"/>
      <c r="C704" s="999"/>
      <c r="D704" s="1000"/>
      <c r="E704" s="1298"/>
      <c r="F704" s="1299"/>
    </row>
    <row r="705" spans="1:6" ht="89.25">
      <c r="A705" s="998" t="s">
        <v>108</v>
      </c>
      <c r="B705" s="654" t="s">
        <v>5456</v>
      </c>
      <c r="C705" s="999" t="s">
        <v>21</v>
      </c>
      <c r="D705" s="1000">
        <v>48</v>
      </c>
      <c r="E705" s="1298">
        <v>0</v>
      </c>
      <c r="F705" s="1299">
        <f>D705*E705</f>
        <v>0</v>
      </c>
    </row>
    <row r="706" spans="1:6">
      <c r="A706" s="998"/>
      <c r="B706" s="810" t="s">
        <v>1373</v>
      </c>
      <c r="C706" s="1002"/>
      <c r="D706" s="1003"/>
      <c r="E706" s="1298"/>
      <c r="F706" s="1300"/>
    </row>
    <row r="707" spans="1:6" ht="127.5">
      <c r="A707" s="998"/>
      <c r="B707" s="643" t="s">
        <v>5625</v>
      </c>
      <c r="C707" s="1008"/>
      <c r="D707" s="1001"/>
      <c r="E707" s="1298"/>
      <c r="F707" s="1298"/>
    </row>
    <row r="708" spans="1:6" ht="153">
      <c r="A708" s="998"/>
      <c r="B708" s="1004" t="s">
        <v>5626</v>
      </c>
      <c r="C708" s="1008"/>
      <c r="D708" s="1001"/>
      <c r="E708" s="1298"/>
      <c r="F708" s="1298"/>
    </row>
    <row r="709" spans="1:6" ht="89.25">
      <c r="A709" s="998"/>
      <c r="B709" s="1004" t="s">
        <v>5627</v>
      </c>
      <c r="C709" s="1008"/>
      <c r="D709" s="1001"/>
      <c r="E709" s="1298"/>
      <c r="F709" s="1298"/>
    </row>
    <row r="710" spans="1:6" ht="127.5">
      <c r="A710" s="998"/>
      <c r="B710" s="1004" t="s">
        <v>5628</v>
      </c>
      <c r="C710" s="1008"/>
      <c r="D710" s="1001"/>
      <c r="E710" s="1298"/>
      <c r="F710" s="1298"/>
    </row>
    <row r="711" spans="1:6" ht="76.5">
      <c r="A711" s="998"/>
      <c r="B711" s="1004" t="s">
        <v>5629</v>
      </c>
      <c r="C711" s="1008"/>
      <c r="D711" s="1001"/>
      <c r="E711" s="1298"/>
      <c r="F711" s="1298"/>
    </row>
    <row r="712" spans="1:6" ht="114.75">
      <c r="A712" s="998"/>
      <c r="B712" s="1004" t="s">
        <v>5570</v>
      </c>
      <c r="C712" s="1008"/>
      <c r="D712" s="1001"/>
      <c r="E712" s="1298"/>
      <c r="F712" s="1298"/>
    </row>
    <row r="713" spans="1:6">
      <c r="A713" s="653"/>
      <c r="B713" s="654" t="s">
        <v>1374</v>
      </c>
      <c r="C713" s="1008"/>
      <c r="D713" s="1001"/>
      <c r="E713" s="1298"/>
      <c r="F713" s="1298"/>
    </row>
    <row r="714" spans="1:6">
      <c r="A714" s="653"/>
      <c r="B714" s="654"/>
      <c r="C714" s="999"/>
      <c r="D714" s="1000"/>
      <c r="E714" s="1298"/>
      <c r="F714" s="1299"/>
    </row>
    <row r="715" spans="1:6" ht="89.25">
      <c r="A715" s="998" t="s">
        <v>109</v>
      </c>
      <c r="B715" s="654" t="s">
        <v>5457</v>
      </c>
      <c r="C715" s="999" t="s">
        <v>21</v>
      </c>
      <c r="D715" s="1000">
        <v>48</v>
      </c>
      <c r="E715" s="1298">
        <v>0</v>
      </c>
      <c r="F715" s="1299">
        <f>D715*E715</f>
        <v>0</v>
      </c>
    </row>
    <row r="716" spans="1:6">
      <c r="A716" s="998"/>
      <c r="B716" s="810" t="s">
        <v>1373</v>
      </c>
      <c r="C716" s="1002"/>
      <c r="D716" s="1003"/>
      <c r="E716" s="1298"/>
      <c r="F716" s="1300"/>
    </row>
    <row r="717" spans="1:6" ht="89.25">
      <c r="A717" s="998"/>
      <c r="B717" s="643" t="s">
        <v>5630</v>
      </c>
      <c r="C717" s="499"/>
      <c r="D717" s="500"/>
      <c r="E717" s="1298"/>
      <c r="F717" s="1301"/>
    </row>
    <row r="718" spans="1:6" ht="114.75">
      <c r="A718" s="998"/>
      <c r="B718" s="1004" t="s">
        <v>5631</v>
      </c>
      <c r="C718" s="499"/>
      <c r="D718" s="500"/>
      <c r="E718" s="1298"/>
      <c r="F718" s="1301"/>
    </row>
    <row r="719" spans="1:6" ht="153">
      <c r="A719" s="998"/>
      <c r="B719" s="1004" t="s">
        <v>5632</v>
      </c>
      <c r="C719" s="499"/>
      <c r="D719" s="500"/>
      <c r="E719" s="1298"/>
      <c r="F719" s="1301"/>
    </row>
    <row r="720" spans="1:6" ht="63.75">
      <c r="A720" s="998"/>
      <c r="B720" s="1004" t="s">
        <v>5633</v>
      </c>
      <c r="C720" s="499"/>
      <c r="D720" s="500"/>
      <c r="E720" s="1298"/>
      <c r="F720" s="1301"/>
    </row>
    <row r="721" spans="1:6" ht="114.75">
      <c r="A721" s="653"/>
      <c r="B721" s="1004" t="s">
        <v>5570</v>
      </c>
      <c r="C721" s="1008"/>
      <c r="D721" s="1001"/>
      <c r="E721" s="1298"/>
      <c r="F721" s="1298"/>
    </row>
    <row r="722" spans="1:6">
      <c r="A722" s="11"/>
      <c r="B722" s="11"/>
      <c r="C722" s="1011"/>
      <c r="D722" s="1012"/>
      <c r="E722" s="1298"/>
      <c r="F722" s="1302"/>
    </row>
    <row r="723" spans="1:6" ht="102">
      <c r="A723" s="998" t="s">
        <v>110</v>
      </c>
      <c r="B723" s="1006" t="s">
        <v>5634</v>
      </c>
      <c r="C723" s="499" t="s">
        <v>21</v>
      </c>
      <c r="D723" s="500">
        <v>7</v>
      </c>
      <c r="E723" s="1298">
        <v>0</v>
      </c>
      <c r="F723" s="1299">
        <f>D723*E723</f>
        <v>0</v>
      </c>
    </row>
    <row r="724" spans="1:6">
      <c r="A724" s="998"/>
      <c r="B724" s="810" t="s">
        <v>1373</v>
      </c>
      <c r="C724" s="1013"/>
      <c r="D724" s="1014"/>
      <c r="E724" s="1298"/>
      <c r="F724" s="1300"/>
    </row>
    <row r="725" spans="1:6" ht="191.25">
      <c r="A725" s="1015"/>
      <c r="B725" s="1005" t="s">
        <v>5635</v>
      </c>
      <c r="C725" s="1008"/>
      <c r="D725" s="1001"/>
      <c r="E725" s="1298"/>
      <c r="F725" s="1298"/>
    </row>
    <row r="726" spans="1:6" ht="127.5">
      <c r="A726" s="1015"/>
      <c r="B726" s="1016" t="s">
        <v>5636</v>
      </c>
      <c r="C726" s="1008"/>
      <c r="D726" s="1001"/>
      <c r="E726" s="1298"/>
      <c r="F726" s="1298"/>
    </row>
    <row r="727" spans="1:6" ht="114.75">
      <c r="A727" s="1015"/>
      <c r="B727" s="1016" t="s">
        <v>5637</v>
      </c>
      <c r="C727" s="1008"/>
      <c r="D727" s="1001"/>
      <c r="E727" s="1298"/>
      <c r="F727" s="1298"/>
    </row>
    <row r="728" spans="1:6" ht="140.25">
      <c r="A728" s="653"/>
      <c r="B728" s="1016" t="s">
        <v>5578</v>
      </c>
      <c r="C728" s="1008"/>
      <c r="D728" s="1001"/>
      <c r="E728" s="1298"/>
      <c r="F728" s="1298"/>
    </row>
    <row r="729" spans="1:6">
      <c r="A729" s="11"/>
      <c r="B729" s="11"/>
      <c r="C729" s="1011"/>
      <c r="D729" s="1012"/>
      <c r="E729" s="1298"/>
      <c r="F729" s="1302"/>
    </row>
    <row r="730" spans="1:6" ht="102">
      <c r="A730" s="998" t="s">
        <v>111</v>
      </c>
      <c r="B730" s="1006" t="s">
        <v>5638</v>
      </c>
      <c r="C730" s="499" t="s">
        <v>21</v>
      </c>
      <c r="D730" s="500">
        <v>3</v>
      </c>
      <c r="E730" s="1298">
        <v>0</v>
      </c>
      <c r="F730" s="1299">
        <f>D730*E730</f>
        <v>0</v>
      </c>
    </row>
    <row r="731" spans="1:6">
      <c r="A731" s="998"/>
      <c r="B731" s="810" t="s">
        <v>1373</v>
      </c>
      <c r="C731" s="1013"/>
      <c r="D731" s="1014"/>
      <c r="E731" s="1298"/>
      <c r="F731" s="1300"/>
    </row>
    <row r="732" spans="1:6" ht="114.75">
      <c r="A732" s="1015"/>
      <c r="B732" s="1005" t="s">
        <v>5639</v>
      </c>
      <c r="C732" s="1008"/>
      <c r="D732" s="1001"/>
      <c r="E732" s="1298"/>
      <c r="F732" s="1298"/>
    </row>
    <row r="733" spans="1:6" ht="191.25">
      <c r="A733" s="1015"/>
      <c r="B733" s="1016" t="s">
        <v>5640</v>
      </c>
      <c r="C733" s="1008"/>
      <c r="D733" s="1001"/>
      <c r="E733" s="1298"/>
      <c r="F733" s="1298"/>
    </row>
    <row r="734" spans="1:6" ht="102">
      <c r="A734" s="1015"/>
      <c r="B734" s="1016" t="s">
        <v>5641</v>
      </c>
      <c r="C734" s="1008"/>
      <c r="D734" s="1001"/>
      <c r="E734" s="1298"/>
      <c r="F734" s="1298"/>
    </row>
    <row r="735" spans="1:6" ht="153">
      <c r="A735" s="1015"/>
      <c r="B735" s="1016" t="s">
        <v>5642</v>
      </c>
      <c r="C735" s="1008"/>
      <c r="D735" s="1001"/>
      <c r="E735" s="1298"/>
      <c r="F735" s="1298"/>
    </row>
    <row r="736" spans="1:6" ht="140.25">
      <c r="A736" s="1015"/>
      <c r="B736" s="1016" t="s">
        <v>5643</v>
      </c>
      <c r="C736" s="1008"/>
      <c r="D736" s="1001"/>
      <c r="E736" s="1298"/>
      <c r="F736" s="1298"/>
    </row>
    <row r="737" spans="1:6" ht="114.75">
      <c r="A737" s="1015"/>
      <c r="B737" s="1016" t="s">
        <v>5570</v>
      </c>
      <c r="C737" s="1008"/>
      <c r="D737" s="1001"/>
      <c r="E737" s="1298"/>
      <c r="F737" s="1298"/>
    </row>
    <row r="738" spans="1:6">
      <c r="A738" s="653"/>
      <c r="B738" s="654" t="s">
        <v>1374</v>
      </c>
      <c r="C738" s="1008"/>
      <c r="D738" s="1001"/>
      <c r="E738" s="1298"/>
      <c r="F738" s="1298"/>
    </row>
    <row r="739" spans="1:6">
      <c r="A739" s="11"/>
      <c r="B739" s="11"/>
      <c r="C739" s="1011"/>
      <c r="D739" s="1012"/>
      <c r="E739" s="1298"/>
      <c r="F739" s="1302"/>
    </row>
    <row r="740" spans="1:6" ht="51">
      <c r="A740" s="998" t="s">
        <v>112</v>
      </c>
      <c r="B740" s="1006" t="s">
        <v>1376</v>
      </c>
      <c r="C740" s="499" t="s">
        <v>21</v>
      </c>
      <c r="D740" s="500">
        <v>17</v>
      </c>
      <c r="E740" s="1298">
        <v>0</v>
      </c>
      <c r="F740" s="1299">
        <f>D740*E740</f>
        <v>0</v>
      </c>
    </row>
    <row r="741" spans="1:6">
      <c r="A741" s="998"/>
      <c r="B741" s="810" t="s">
        <v>1373</v>
      </c>
      <c r="C741" s="1002"/>
      <c r="D741" s="1003"/>
      <c r="E741" s="1298"/>
      <c r="F741" s="1300"/>
    </row>
    <row r="742" spans="1:6" ht="102">
      <c r="A742" s="1015"/>
      <c r="B742" s="1005" t="s">
        <v>5644</v>
      </c>
      <c r="C742" s="499"/>
      <c r="D742" s="500"/>
      <c r="E742" s="1298"/>
      <c r="F742" s="1298"/>
    </row>
    <row r="743" spans="1:6" ht="114.75">
      <c r="A743" s="1015"/>
      <c r="B743" s="1016" t="s">
        <v>5645</v>
      </c>
      <c r="C743" s="499"/>
      <c r="D743" s="500"/>
      <c r="E743" s="1298"/>
      <c r="F743" s="1298"/>
    </row>
    <row r="744" spans="1:6" ht="102">
      <c r="A744" s="1015"/>
      <c r="B744" s="1016" t="s">
        <v>5646</v>
      </c>
      <c r="C744" s="499"/>
      <c r="D744" s="500"/>
      <c r="E744" s="1298"/>
      <c r="F744" s="1298"/>
    </row>
    <row r="745" spans="1:6" ht="140.25">
      <c r="A745" s="1017"/>
      <c r="B745" s="1016" t="s">
        <v>5578</v>
      </c>
      <c r="C745" s="1008"/>
      <c r="D745" s="1001"/>
      <c r="E745" s="1298"/>
      <c r="F745" s="1298"/>
    </row>
    <row r="746" spans="1:6">
      <c r="A746" s="1017"/>
      <c r="B746" s="661"/>
      <c r="C746" s="999"/>
      <c r="D746" s="1000"/>
      <c r="E746" s="1298"/>
      <c r="F746" s="1299"/>
    </row>
    <row r="747" spans="1:6" ht="204">
      <c r="A747" s="998" t="s">
        <v>113</v>
      </c>
      <c r="B747" s="654" t="s">
        <v>5647</v>
      </c>
      <c r="C747" s="999" t="s">
        <v>21</v>
      </c>
      <c r="D747" s="1000">
        <v>4</v>
      </c>
      <c r="E747" s="1298">
        <v>0</v>
      </c>
      <c r="F747" s="1299">
        <f>D747*E747</f>
        <v>0</v>
      </c>
    </row>
    <row r="748" spans="1:6" ht="216.75">
      <c r="A748" s="998"/>
      <c r="B748" s="660" t="s">
        <v>5648</v>
      </c>
      <c r="C748" s="999"/>
      <c r="D748" s="1000"/>
      <c r="E748" s="1298"/>
      <c r="F748" s="1299"/>
    </row>
    <row r="749" spans="1:6">
      <c r="A749" s="1017"/>
      <c r="B749" s="660" t="s">
        <v>1362</v>
      </c>
      <c r="C749" s="999"/>
      <c r="D749" s="1000"/>
      <c r="E749" s="1298"/>
      <c r="F749" s="1299"/>
    </row>
    <row r="750" spans="1:6" ht="153">
      <c r="A750" s="998" t="s">
        <v>114</v>
      </c>
      <c r="B750" s="654" t="s">
        <v>5649</v>
      </c>
      <c r="C750" s="999" t="s">
        <v>21</v>
      </c>
      <c r="D750" s="1000">
        <v>1</v>
      </c>
      <c r="E750" s="1298">
        <v>0</v>
      </c>
      <c r="F750" s="1299">
        <f>D750*E750</f>
        <v>0</v>
      </c>
    </row>
    <row r="751" spans="1:6" ht="165.75">
      <c r="A751" s="998"/>
      <c r="B751" s="654" t="s">
        <v>5650</v>
      </c>
      <c r="C751" s="999"/>
      <c r="D751" s="1000"/>
      <c r="E751" s="1298"/>
      <c r="F751" s="1299"/>
    </row>
    <row r="752" spans="1:6">
      <c r="A752" s="1017"/>
      <c r="B752" s="661"/>
      <c r="C752" s="999"/>
      <c r="D752" s="1000"/>
      <c r="E752" s="1298"/>
      <c r="F752" s="1299"/>
    </row>
    <row r="753" spans="1:6" ht="140.25">
      <c r="A753" s="998" t="s">
        <v>115</v>
      </c>
      <c r="B753" s="654" t="s">
        <v>5458</v>
      </c>
      <c r="C753" s="999" t="s">
        <v>21</v>
      </c>
      <c r="D753" s="1000">
        <v>4</v>
      </c>
      <c r="E753" s="1298">
        <v>0</v>
      </c>
      <c r="F753" s="1299">
        <f>D753*E753</f>
        <v>0</v>
      </c>
    </row>
    <row r="754" spans="1:6">
      <c r="A754" s="653"/>
      <c r="B754" s="654"/>
      <c r="C754" s="999"/>
      <c r="D754" s="1000"/>
      <c r="E754" s="1298"/>
      <c r="F754" s="1299"/>
    </row>
    <row r="755" spans="1:6" ht="153">
      <c r="A755" s="998">
        <v>25</v>
      </c>
      <c r="B755" s="1006" t="s">
        <v>4425</v>
      </c>
      <c r="C755" s="499" t="s">
        <v>21</v>
      </c>
      <c r="D755" s="500">
        <v>1</v>
      </c>
      <c r="E755" s="1298">
        <v>0</v>
      </c>
      <c r="F755" s="1299">
        <f>D755*E755</f>
        <v>0</v>
      </c>
    </row>
    <row r="756" spans="1:6">
      <c r="A756" s="998"/>
      <c r="B756" s="810" t="s">
        <v>1373</v>
      </c>
      <c r="C756" s="1013"/>
      <c r="D756" s="1014"/>
      <c r="E756" s="1298"/>
      <c r="F756" s="1300"/>
    </row>
    <row r="757" spans="1:6" ht="178.5">
      <c r="A757" s="1015"/>
      <c r="B757" s="1005" t="s">
        <v>5651</v>
      </c>
      <c r="C757" s="1008"/>
      <c r="D757" s="1001"/>
      <c r="E757" s="1298"/>
      <c r="F757" s="1298"/>
    </row>
    <row r="758" spans="1:6" ht="153">
      <c r="A758" s="1015"/>
      <c r="B758" s="1016" t="s">
        <v>5652</v>
      </c>
      <c r="C758" s="1008"/>
      <c r="D758" s="1001"/>
      <c r="E758" s="1298"/>
      <c r="F758" s="1298"/>
    </row>
    <row r="759" spans="1:6" ht="102">
      <c r="A759" s="1015"/>
      <c r="B759" s="1016" t="s">
        <v>5653</v>
      </c>
      <c r="C759" s="1008"/>
      <c r="D759" s="1001"/>
      <c r="E759" s="1298"/>
      <c r="F759" s="1298"/>
    </row>
    <row r="760" spans="1:6" ht="127.5">
      <c r="A760" s="1015"/>
      <c r="B760" s="1016" t="s">
        <v>5654</v>
      </c>
      <c r="C760" s="1008"/>
      <c r="D760" s="1001"/>
      <c r="E760" s="1298"/>
      <c r="F760" s="1298"/>
    </row>
    <row r="761" spans="1:6" ht="153">
      <c r="A761" s="653"/>
      <c r="B761" s="1016" t="s">
        <v>5655</v>
      </c>
      <c r="C761" s="1008"/>
      <c r="D761" s="1001"/>
      <c r="E761" s="1298"/>
      <c r="F761" s="1298"/>
    </row>
    <row r="762" spans="1:6">
      <c r="A762" s="653"/>
      <c r="B762" s="654"/>
      <c r="C762" s="999"/>
      <c r="D762" s="1000"/>
      <c r="E762" s="1298"/>
      <c r="F762" s="1299"/>
    </row>
    <row r="763" spans="1:6" ht="140.25">
      <c r="A763" s="998">
        <v>26</v>
      </c>
      <c r="B763" s="1006" t="s">
        <v>4426</v>
      </c>
      <c r="C763" s="499" t="s">
        <v>21</v>
      </c>
      <c r="D763" s="500">
        <v>1</v>
      </c>
      <c r="E763" s="1298">
        <v>0</v>
      </c>
      <c r="F763" s="1299">
        <f>D763*E763</f>
        <v>0</v>
      </c>
    </row>
    <row r="764" spans="1:6">
      <c r="A764" s="998"/>
      <c r="B764" s="810" t="s">
        <v>1373</v>
      </c>
      <c r="C764" s="829"/>
      <c r="D764" s="1014"/>
      <c r="E764" s="1298"/>
      <c r="F764" s="1300"/>
    </row>
    <row r="765" spans="1:6" ht="153">
      <c r="A765" s="1015"/>
      <c r="B765" s="1005" t="s">
        <v>5656</v>
      </c>
      <c r="C765" s="18"/>
      <c r="D765" s="830"/>
      <c r="E765" s="1298"/>
      <c r="F765" s="1298"/>
    </row>
    <row r="766" spans="1:6" ht="102">
      <c r="A766" s="1015"/>
      <c r="B766" s="1016" t="s">
        <v>5657</v>
      </c>
      <c r="C766" s="18"/>
      <c r="D766" s="830"/>
      <c r="E766" s="1298"/>
      <c r="F766" s="1298"/>
    </row>
    <row r="767" spans="1:6" ht="76.5">
      <c r="A767" s="1015"/>
      <c r="B767" s="1016" t="s">
        <v>5658</v>
      </c>
      <c r="C767" s="18"/>
      <c r="D767" s="830"/>
      <c r="E767" s="1298"/>
      <c r="F767" s="1298"/>
    </row>
    <row r="768" spans="1:6" ht="127.5">
      <c r="A768" s="653"/>
      <c r="B768" s="1016" t="s">
        <v>5659</v>
      </c>
      <c r="C768" s="1008"/>
      <c r="D768" s="1001"/>
      <c r="E768" s="1298"/>
      <c r="F768" s="1298"/>
    </row>
    <row r="769" spans="1:6">
      <c r="A769" s="653"/>
      <c r="B769" s="654"/>
      <c r="C769" s="999"/>
      <c r="D769" s="1000"/>
      <c r="E769" s="1298"/>
      <c r="F769" s="1299"/>
    </row>
    <row r="770" spans="1:6" ht="153">
      <c r="A770" s="998">
        <v>27</v>
      </c>
      <c r="B770" s="1006" t="s">
        <v>4427</v>
      </c>
      <c r="C770" s="499" t="s">
        <v>21</v>
      </c>
      <c r="D770" s="500">
        <v>6</v>
      </c>
      <c r="E770" s="1298">
        <v>0</v>
      </c>
      <c r="F770" s="1299">
        <f>D770*E770</f>
        <v>0</v>
      </c>
    </row>
    <row r="771" spans="1:6">
      <c r="A771" s="998"/>
      <c r="B771" s="810" t="s">
        <v>1373</v>
      </c>
      <c r="C771" s="829"/>
      <c r="D771" s="1014"/>
      <c r="E771" s="1298"/>
      <c r="F771" s="1300"/>
    </row>
    <row r="772" spans="1:6" ht="216.75">
      <c r="A772" s="1015"/>
      <c r="B772" s="1005" t="s">
        <v>5660</v>
      </c>
      <c r="C772" s="1008"/>
      <c r="D772" s="1001"/>
      <c r="E772" s="1298"/>
      <c r="F772" s="1298"/>
    </row>
    <row r="773" spans="1:6" ht="153">
      <c r="A773" s="1015"/>
      <c r="B773" s="1016" t="s">
        <v>5661</v>
      </c>
      <c r="C773" s="1008"/>
      <c r="D773" s="1001"/>
      <c r="E773" s="1298"/>
      <c r="F773" s="1298"/>
    </row>
    <row r="774" spans="1:6" ht="178.5">
      <c r="A774" s="653"/>
      <c r="B774" s="1016" t="s">
        <v>5662</v>
      </c>
      <c r="C774" s="1008"/>
      <c r="D774" s="1001"/>
      <c r="E774" s="1298"/>
      <c r="F774" s="1298"/>
    </row>
    <row r="775" spans="1:6">
      <c r="A775" s="653"/>
      <c r="B775" s="654"/>
      <c r="C775" s="999"/>
      <c r="D775" s="1000"/>
      <c r="E775" s="1298"/>
      <c r="F775" s="1299"/>
    </row>
    <row r="776" spans="1:6" ht="127.5">
      <c r="A776" s="998">
        <v>28</v>
      </c>
      <c r="B776" s="1006" t="s">
        <v>4428</v>
      </c>
      <c r="C776" s="499" t="s">
        <v>21</v>
      </c>
      <c r="D776" s="500">
        <v>2</v>
      </c>
      <c r="E776" s="1298">
        <v>0</v>
      </c>
      <c r="F776" s="1299">
        <f>D776*E776</f>
        <v>0</v>
      </c>
    </row>
    <row r="777" spans="1:6">
      <c r="A777" s="998"/>
      <c r="B777" s="810" t="s">
        <v>1373</v>
      </c>
      <c r="C777" s="829"/>
      <c r="D777" s="1014"/>
      <c r="E777" s="1298"/>
      <c r="F777" s="1300"/>
    </row>
    <row r="778" spans="1:6" ht="204">
      <c r="A778" s="1015"/>
      <c r="B778" s="1005" t="s">
        <v>5663</v>
      </c>
      <c r="C778" s="18"/>
      <c r="D778" s="830"/>
      <c r="E778" s="1298"/>
      <c r="F778" s="1298"/>
    </row>
    <row r="779" spans="1:6" ht="127.5">
      <c r="A779" s="1015"/>
      <c r="B779" s="1016" t="s">
        <v>5664</v>
      </c>
      <c r="C779" s="18"/>
      <c r="D779" s="830"/>
      <c r="E779" s="1298"/>
      <c r="F779" s="1298"/>
    </row>
    <row r="780" spans="1:6" ht="127.5">
      <c r="A780" s="653"/>
      <c r="B780" s="1016" t="s">
        <v>5659</v>
      </c>
      <c r="C780" s="1008"/>
      <c r="D780" s="1001"/>
      <c r="E780" s="1298"/>
      <c r="F780" s="1298"/>
    </row>
    <row r="781" spans="1:6">
      <c r="A781" s="653"/>
      <c r="B781" s="654"/>
      <c r="C781" s="999"/>
      <c r="D781" s="1000"/>
      <c r="E781" s="1298"/>
      <c r="F781" s="1299"/>
    </row>
    <row r="782" spans="1:6" ht="153">
      <c r="A782" s="998">
        <v>29</v>
      </c>
      <c r="B782" s="1006" t="s">
        <v>5665</v>
      </c>
      <c r="C782" s="499" t="s">
        <v>21</v>
      </c>
      <c r="D782" s="500">
        <v>9</v>
      </c>
      <c r="E782" s="1298">
        <v>0</v>
      </c>
      <c r="F782" s="1299">
        <f>D782*E782</f>
        <v>0</v>
      </c>
    </row>
    <row r="783" spans="1:6">
      <c r="A783" s="998"/>
      <c r="B783" s="810" t="s">
        <v>1373</v>
      </c>
      <c r="C783" s="829"/>
      <c r="D783" s="1014"/>
      <c r="E783" s="1298"/>
      <c r="F783" s="1300"/>
    </row>
    <row r="784" spans="1:6" ht="140.25">
      <c r="A784" s="1015"/>
      <c r="B784" s="1005" t="s">
        <v>5666</v>
      </c>
      <c r="C784" s="1008"/>
      <c r="D784" s="1001"/>
      <c r="E784" s="1298"/>
      <c r="F784" s="1298"/>
    </row>
    <row r="785" spans="1:6" ht="102">
      <c r="A785" s="1015"/>
      <c r="B785" s="1016" t="s">
        <v>5667</v>
      </c>
      <c r="C785" s="1008"/>
      <c r="D785" s="1001"/>
      <c r="E785" s="1298"/>
      <c r="F785" s="1298"/>
    </row>
    <row r="786" spans="1:6" ht="153">
      <c r="A786" s="1015"/>
      <c r="B786" s="1016" t="s">
        <v>5668</v>
      </c>
      <c r="C786" s="1008"/>
      <c r="D786" s="1001"/>
      <c r="E786" s="1298"/>
      <c r="F786" s="1298"/>
    </row>
    <row r="787" spans="1:6" ht="153">
      <c r="A787" s="653"/>
      <c r="B787" s="1016" t="s">
        <v>5655</v>
      </c>
      <c r="C787" s="1008"/>
      <c r="D787" s="1001"/>
      <c r="E787" s="1298"/>
      <c r="F787" s="1298"/>
    </row>
    <row r="788" spans="1:6">
      <c r="A788" s="653"/>
      <c r="B788" s="654"/>
      <c r="C788" s="999"/>
      <c r="D788" s="1000"/>
      <c r="E788" s="1298"/>
      <c r="F788" s="1299"/>
    </row>
    <row r="789" spans="1:6" ht="140.25">
      <c r="A789" s="998">
        <v>30</v>
      </c>
      <c r="B789" s="1006" t="s">
        <v>4429</v>
      </c>
      <c r="C789" s="499" t="s">
        <v>21</v>
      </c>
      <c r="D789" s="500">
        <v>9</v>
      </c>
      <c r="E789" s="1298">
        <v>0</v>
      </c>
      <c r="F789" s="1299">
        <f>D789*E789</f>
        <v>0</v>
      </c>
    </row>
    <row r="790" spans="1:6">
      <c r="A790" s="998"/>
      <c r="B790" s="810" t="s">
        <v>1373</v>
      </c>
      <c r="C790" s="829"/>
      <c r="D790" s="1014"/>
      <c r="E790" s="1298"/>
      <c r="F790" s="1300"/>
    </row>
    <row r="791" spans="1:6" ht="127.5">
      <c r="A791" s="1015"/>
      <c r="B791" s="1005" t="s">
        <v>5669</v>
      </c>
      <c r="C791" s="1008"/>
      <c r="D791" s="1001"/>
      <c r="E791" s="1298"/>
      <c r="F791" s="1298"/>
    </row>
    <row r="792" spans="1:6" ht="102">
      <c r="A792" s="1015"/>
      <c r="B792" s="1016" t="s">
        <v>5670</v>
      </c>
      <c r="C792" s="1008"/>
      <c r="D792" s="1001"/>
      <c r="E792" s="1298"/>
      <c r="F792" s="1298"/>
    </row>
    <row r="793" spans="1:6" ht="127.5">
      <c r="A793" s="1015"/>
      <c r="B793" s="1016" t="s">
        <v>5671</v>
      </c>
      <c r="C793" s="1008"/>
      <c r="D793" s="1001"/>
      <c r="E793" s="1298"/>
      <c r="F793" s="1298"/>
    </row>
    <row r="794" spans="1:6" ht="153">
      <c r="A794" s="653"/>
      <c r="B794" s="1016" t="s">
        <v>5655</v>
      </c>
      <c r="C794" s="1008"/>
      <c r="D794" s="1001"/>
      <c r="E794" s="1298"/>
      <c r="F794" s="1298"/>
    </row>
    <row r="795" spans="1:6">
      <c r="A795" s="653"/>
      <c r="B795" s="654"/>
      <c r="C795" s="999"/>
      <c r="D795" s="1000"/>
      <c r="E795" s="1298"/>
      <c r="F795" s="1299"/>
    </row>
    <row r="796" spans="1:6" ht="114.75">
      <c r="A796" s="998">
        <v>31</v>
      </c>
      <c r="B796" s="1006" t="s">
        <v>4430</v>
      </c>
      <c r="C796" s="499" t="s">
        <v>21</v>
      </c>
      <c r="D796" s="500">
        <v>6</v>
      </c>
      <c r="E796" s="1298">
        <v>0</v>
      </c>
      <c r="F796" s="1299">
        <f>D796*E796</f>
        <v>0</v>
      </c>
    </row>
    <row r="797" spans="1:6">
      <c r="A797" s="998"/>
      <c r="B797" s="810" t="s">
        <v>1373</v>
      </c>
      <c r="C797" s="829"/>
      <c r="D797" s="1014"/>
      <c r="E797" s="1298"/>
      <c r="F797" s="1300"/>
    </row>
    <row r="798" spans="1:6" ht="127.5">
      <c r="A798" s="1015"/>
      <c r="B798" s="1005" t="s">
        <v>5672</v>
      </c>
      <c r="C798" s="18"/>
      <c r="D798" s="830"/>
      <c r="E798" s="1298"/>
      <c r="F798" s="1298"/>
    </row>
    <row r="799" spans="1:6" ht="76.5">
      <c r="A799" s="1015"/>
      <c r="B799" s="1016" t="s">
        <v>5673</v>
      </c>
      <c r="C799" s="18"/>
      <c r="D799" s="830"/>
      <c r="E799" s="1298"/>
      <c r="F799" s="1298"/>
    </row>
    <row r="800" spans="1:6" ht="76.5">
      <c r="A800" s="1015"/>
      <c r="B800" s="1016" t="s">
        <v>5674</v>
      </c>
      <c r="C800" s="18"/>
      <c r="D800" s="830"/>
      <c r="E800" s="1298"/>
      <c r="F800" s="1298"/>
    </row>
    <row r="801" spans="1:6" ht="178.5">
      <c r="A801" s="653"/>
      <c r="B801" s="1016" t="s">
        <v>5662</v>
      </c>
      <c r="C801" s="1008"/>
      <c r="D801" s="1001"/>
      <c r="E801" s="1298"/>
      <c r="F801" s="1298"/>
    </row>
    <row r="802" spans="1:6">
      <c r="A802" s="653"/>
      <c r="B802" s="654"/>
      <c r="C802" s="999"/>
      <c r="D802" s="1000"/>
      <c r="E802" s="1298"/>
      <c r="F802" s="1299"/>
    </row>
    <row r="803" spans="1:6" ht="153">
      <c r="A803" s="998">
        <v>32</v>
      </c>
      <c r="B803" s="1006" t="s">
        <v>1377</v>
      </c>
      <c r="C803" s="499" t="s">
        <v>21</v>
      </c>
      <c r="D803" s="500">
        <v>8</v>
      </c>
      <c r="E803" s="1298">
        <v>0</v>
      </c>
      <c r="F803" s="1299">
        <f>D803*E803</f>
        <v>0</v>
      </c>
    </row>
    <row r="804" spans="1:6">
      <c r="A804" s="998"/>
      <c r="B804" s="810" t="s">
        <v>1373</v>
      </c>
      <c r="C804" s="829"/>
      <c r="D804" s="1014"/>
      <c r="E804" s="1298"/>
      <c r="F804" s="1300"/>
    </row>
    <row r="805" spans="1:6" ht="127.5">
      <c r="A805" s="1015"/>
      <c r="B805" s="1005" t="s">
        <v>5675</v>
      </c>
      <c r="C805" s="1008"/>
      <c r="D805" s="1001"/>
      <c r="E805" s="1298"/>
      <c r="F805" s="1298"/>
    </row>
    <row r="806" spans="1:6" ht="76.5">
      <c r="A806" s="1015"/>
      <c r="B806" s="1016" t="s">
        <v>5676</v>
      </c>
      <c r="C806" s="1008"/>
      <c r="D806" s="1001"/>
      <c r="E806" s="1298"/>
      <c r="F806" s="1298"/>
    </row>
    <row r="807" spans="1:6" ht="102">
      <c r="A807" s="1015"/>
      <c r="B807" s="1016" t="s">
        <v>5677</v>
      </c>
      <c r="C807" s="1008"/>
      <c r="D807" s="1001"/>
      <c r="E807" s="1298"/>
      <c r="F807" s="1298"/>
    </row>
    <row r="808" spans="1:6" ht="178.5">
      <c r="A808" s="653"/>
      <c r="B808" s="1016" t="s">
        <v>5662</v>
      </c>
      <c r="C808" s="1008"/>
      <c r="D808" s="1001"/>
      <c r="E808" s="1298"/>
      <c r="F808" s="1298"/>
    </row>
    <row r="809" spans="1:6">
      <c r="A809" s="653"/>
      <c r="B809" s="654"/>
      <c r="C809" s="999"/>
      <c r="D809" s="1000"/>
      <c r="E809" s="1298"/>
      <c r="F809" s="1299"/>
    </row>
    <row r="810" spans="1:6" ht="165.75">
      <c r="A810" s="998">
        <v>33</v>
      </c>
      <c r="B810" s="1006" t="s">
        <v>5678</v>
      </c>
      <c r="C810" s="499" t="s">
        <v>21</v>
      </c>
      <c r="D810" s="500">
        <v>1</v>
      </c>
      <c r="E810" s="1298">
        <v>0</v>
      </c>
      <c r="F810" s="1299">
        <f>D810*E810</f>
        <v>0</v>
      </c>
    </row>
    <row r="811" spans="1:6">
      <c r="A811" s="998"/>
      <c r="B811" s="810" t="s">
        <v>1373</v>
      </c>
      <c r="C811" s="829"/>
      <c r="D811" s="1014"/>
      <c r="E811" s="1298"/>
      <c r="F811" s="1300"/>
    </row>
    <row r="812" spans="1:6" ht="191.25">
      <c r="A812" s="1015"/>
      <c r="B812" s="1005" t="s">
        <v>5679</v>
      </c>
      <c r="C812" s="1008"/>
      <c r="D812" s="1001"/>
      <c r="E812" s="1298"/>
      <c r="F812" s="1298"/>
    </row>
    <row r="813" spans="1:6" ht="178.5">
      <c r="A813" s="1015"/>
      <c r="B813" s="1016" t="s">
        <v>5680</v>
      </c>
      <c r="C813" s="1008"/>
      <c r="D813" s="1001"/>
      <c r="E813" s="1298"/>
      <c r="F813" s="1298"/>
    </row>
    <row r="814" spans="1:6" ht="127.5">
      <c r="A814" s="1015"/>
      <c r="B814" s="1016" t="s">
        <v>5659</v>
      </c>
      <c r="C814" s="1008"/>
      <c r="D814" s="1001"/>
      <c r="E814" s="1298"/>
      <c r="F814" s="1298"/>
    </row>
    <row r="815" spans="1:6" ht="178.5">
      <c r="A815" s="1015"/>
      <c r="B815" s="1016" t="s">
        <v>5681</v>
      </c>
      <c r="C815" s="1008"/>
      <c r="D815" s="1001"/>
      <c r="E815" s="1298"/>
      <c r="F815" s="1298"/>
    </row>
    <row r="816" spans="1:6">
      <c r="A816" s="653"/>
      <c r="B816" s="654"/>
      <c r="C816" s="999"/>
      <c r="D816" s="1000"/>
      <c r="E816" s="1298"/>
      <c r="F816" s="1299"/>
    </row>
    <row r="817" spans="1:6" ht="102">
      <c r="A817" s="998">
        <v>34</v>
      </c>
      <c r="B817" s="1006" t="s">
        <v>4431</v>
      </c>
      <c r="C817" s="499" t="s">
        <v>21</v>
      </c>
      <c r="D817" s="500">
        <v>14</v>
      </c>
      <c r="E817" s="1298">
        <v>0</v>
      </c>
      <c r="F817" s="1299">
        <f>D817*E817</f>
        <v>0</v>
      </c>
    </row>
    <row r="818" spans="1:6">
      <c r="A818" s="998"/>
      <c r="B818" s="810" t="s">
        <v>1373</v>
      </c>
      <c r="C818" s="829"/>
      <c r="D818" s="1014"/>
      <c r="E818" s="1298"/>
      <c r="F818" s="1300"/>
    </row>
    <row r="819" spans="1:6" ht="178.5">
      <c r="A819" s="1015"/>
      <c r="B819" s="1005" t="s">
        <v>5682</v>
      </c>
      <c r="C819" s="18"/>
      <c r="D819" s="830"/>
      <c r="E819" s="1298"/>
      <c r="F819" s="1298"/>
    </row>
    <row r="820" spans="1:6" ht="127.5">
      <c r="A820" s="1015"/>
      <c r="B820" s="1016" t="s">
        <v>5683</v>
      </c>
      <c r="C820" s="18"/>
      <c r="D820" s="830"/>
      <c r="E820" s="1298"/>
      <c r="F820" s="1298"/>
    </row>
    <row r="821" spans="1:6" ht="114.75">
      <c r="A821" s="1015"/>
      <c r="B821" s="1016" t="s">
        <v>5684</v>
      </c>
      <c r="C821" s="18"/>
      <c r="D821" s="830"/>
      <c r="E821" s="1298"/>
      <c r="F821" s="1298"/>
    </row>
    <row r="822" spans="1:6" ht="127.5">
      <c r="A822" s="653"/>
      <c r="B822" s="1016" t="s">
        <v>5685</v>
      </c>
      <c r="C822" s="1008"/>
      <c r="D822" s="1001"/>
      <c r="E822" s="1298"/>
      <c r="F822" s="1298"/>
    </row>
    <row r="823" spans="1:6">
      <c r="A823" s="653"/>
      <c r="B823" s="654"/>
      <c r="C823" s="999"/>
      <c r="D823" s="1000"/>
      <c r="E823" s="1298"/>
      <c r="F823" s="1299"/>
    </row>
    <row r="824" spans="1:6" ht="114.75">
      <c r="A824" s="998">
        <v>35</v>
      </c>
      <c r="B824" s="1006" t="s">
        <v>4432</v>
      </c>
      <c r="C824" s="499" t="s">
        <v>21</v>
      </c>
      <c r="D824" s="500">
        <v>2</v>
      </c>
      <c r="E824" s="1298">
        <v>0</v>
      </c>
      <c r="F824" s="1299">
        <f>D824*E824</f>
        <v>0</v>
      </c>
    </row>
    <row r="825" spans="1:6">
      <c r="A825" s="998"/>
      <c r="B825" s="810" t="s">
        <v>1373</v>
      </c>
      <c r="C825" s="829"/>
      <c r="D825" s="1014"/>
      <c r="E825" s="1298"/>
      <c r="F825" s="1300"/>
    </row>
    <row r="826" spans="1:6" ht="127.5">
      <c r="A826" s="1015"/>
      <c r="B826" s="1005" t="s">
        <v>5686</v>
      </c>
      <c r="C826" s="18"/>
      <c r="D826" s="830"/>
      <c r="E826" s="1298"/>
      <c r="F826" s="1298"/>
    </row>
    <row r="827" spans="1:6" ht="102">
      <c r="A827" s="1015"/>
      <c r="B827" s="1016" t="s">
        <v>5667</v>
      </c>
      <c r="C827" s="18"/>
      <c r="D827" s="830"/>
      <c r="E827" s="1298"/>
      <c r="F827" s="1298"/>
    </row>
    <row r="828" spans="1:6" ht="102">
      <c r="A828" s="1015"/>
      <c r="B828" s="1016" t="s">
        <v>5687</v>
      </c>
      <c r="C828" s="18"/>
      <c r="D828" s="830"/>
      <c r="E828" s="1298"/>
      <c r="F828" s="1298"/>
    </row>
    <row r="829" spans="1:6" ht="127.5">
      <c r="A829" s="653"/>
      <c r="B829" s="1016" t="s">
        <v>5688</v>
      </c>
      <c r="C829" s="1008"/>
      <c r="D829" s="1001"/>
      <c r="E829" s="1298"/>
      <c r="F829" s="1298"/>
    </row>
    <row r="830" spans="1:6">
      <c r="A830" s="653"/>
      <c r="B830" s="654"/>
      <c r="C830" s="999"/>
      <c r="D830" s="1000"/>
      <c r="E830" s="1298"/>
      <c r="F830" s="1299"/>
    </row>
    <row r="831" spans="1:6" ht="140.25">
      <c r="A831" s="998">
        <v>36</v>
      </c>
      <c r="B831" s="1006" t="s">
        <v>4433</v>
      </c>
      <c r="C831" s="499" t="s">
        <v>21</v>
      </c>
      <c r="D831" s="500">
        <v>13</v>
      </c>
      <c r="E831" s="1298">
        <v>0</v>
      </c>
      <c r="F831" s="1299">
        <f>D831*E831</f>
        <v>0</v>
      </c>
    </row>
    <row r="832" spans="1:6">
      <c r="A832" s="998"/>
      <c r="B832" s="810" t="s">
        <v>1373</v>
      </c>
      <c r="C832" s="829"/>
      <c r="D832" s="1014"/>
      <c r="E832" s="1298"/>
      <c r="F832" s="1300"/>
    </row>
    <row r="833" spans="1:6" ht="153">
      <c r="A833" s="1015"/>
      <c r="B833" s="1005" t="s">
        <v>5689</v>
      </c>
      <c r="C833" s="1008"/>
      <c r="D833" s="1001"/>
      <c r="E833" s="1298"/>
      <c r="F833" s="1298"/>
    </row>
    <row r="834" spans="1:6" ht="76.5">
      <c r="A834" s="1018"/>
      <c r="B834" s="1016" t="s">
        <v>5676</v>
      </c>
      <c r="C834" s="1008"/>
      <c r="D834" s="1001"/>
      <c r="E834" s="1298"/>
      <c r="F834" s="1298"/>
    </row>
    <row r="835" spans="1:6" ht="102">
      <c r="A835" s="1015"/>
      <c r="B835" s="1016" t="s">
        <v>5677</v>
      </c>
      <c r="C835" s="1008"/>
      <c r="D835" s="1001"/>
      <c r="E835" s="1298"/>
      <c r="F835" s="1298"/>
    </row>
    <row r="836" spans="1:6" ht="51">
      <c r="A836" s="1015"/>
      <c r="B836" s="1016" t="s">
        <v>5690</v>
      </c>
      <c r="C836" s="1008"/>
      <c r="D836" s="1001"/>
      <c r="E836" s="1298"/>
      <c r="F836" s="1298"/>
    </row>
    <row r="837" spans="1:6" ht="127.5">
      <c r="A837" s="653"/>
      <c r="B837" s="1016" t="s">
        <v>5659</v>
      </c>
      <c r="C837" s="1008"/>
      <c r="D837" s="1001"/>
      <c r="E837" s="1298"/>
      <c r="F837" s="1298"/>
    </row>
    <row r="838" spans="1:6">
      <c r="A838" s="653"/>
      <c r="B838" s="654"/>
      <c r="C838" s="499"/>
      <c r="D838" s="500"/>
      <c r="E838" s="1298"/>
      <c r="F838" s="1299"/>
    </row>
    <row r="839" spans="1:6" ht="114.75">
      <c r="A839" s="998">
        <v>37</v>
      </c>
      <c r="B839" s="1006" t="s">
        <v>5459</v>
      </c>
      <c r="C839" s="499" t="s">
        <v>21</v>
      </c>
      <c r="D839" s="500">
        <v>1</v>
      </c>
      <c r="E839" s="1298">
        <v>0</v>
      </c>
      <c r="F839" s="1301">
        <f>PRODUCT(D839*E839)</f>
        <v>0</v>
      </c>
    </row>
    <row r="840" spans="1:6">
      <c r="A840" s="998"/>
      <c r="B840" s="1006"/>
      <c r="C840" s="499"/>
      <c r="D840" s="500"/>
      <c r="E840" s="1298"/>
      <c r="F840" s="1301"/>
    </row>
    <row r="841" spans="1:6">
      <c r="A841" s="653"/>
      <c r="B841" s="654"/>
      <c r="C841" s="999"/>
      <c r="D841" s="1000"/>
      <c r="E841" s="1298"/>
      <c r="F841" s="1299"/>
    </row>
    <row r="842" spans="1:6" ht="89.25">
      <c r="A842" s="998">
        <v>38</v>
      </c>
      <c r="B842" s="654" t="s">
        <v>5460</v>
      </c>
      <c r="C842" s="999" t="s">
        <v>21</v>
      </c>
      <c r="D842" s="1000">
        <v>21</v>
      </c>
      <c r="E842" s="1298">
        <v>0</v>
      </c>
      <c r="F842" s="1299">
        <f>D842*E842</f>
        <v>0</v>
      </c>
    </row>
    <row r="843" spans="1:6">
      <c r="A843" s="998"/>
      <c r="B843" s="810" t="s">
        <v>1373</v>
      </c>
      <c r="C843" s="1002"/>
      <c r="D843" s="1003"/>
      <c r="E843" s="1298"/>
      <c r="F843" s="1300"/>
    </row>
    <row r="844" spans="1:6" ht="191.25">
      <c r="A844" s="998"/>
      <c r="B844" s="643" t="s">
        <v>5691</v>
      </c>
      <c r="C844" s="499"/>
      <c r="D844" s="500"/>
      <c r="E844" s="1298"/>
      <c r="F844" s="1298"/>
    </row>
    <row r="845" spans="1:6" ht="165.75">
      <c r="A845" s="998"/>
      <c r="B845" s="1004" t="s">
        <v>5692</v>
      </c>
      <c r="C845" s="499"/>
      <c r="D845" s="500"/>
      <c r="E845" s="1298"/>
      <c r="F845" s="1298"/>
    </row>
    <row r="846" spans="1:6" ht="89.25">
      <c r="A846" s="998"/>
      <c r="B846" s="1004" t="s">
        <v>5693</v>
      </c>
      <c r="C846" s="499"/>
      <c r="D846" s="500"/>
      <c r="E846" s="1298"/>
      <c r="F846" s="1298"/>
    </row>
    <row r="847" spans="1:6" ht="114.75">
      <c r="A847" s="998"/>
      <c r="B847" s="1004" t="s">
        <v>5694</v>
      </c>
      <c r="C847" s="499"/>
      <c r="D847" s="500"/>
      <c r="E847" s="1298"/>
      <c r="F847" s="1298"/>
    </row>
    <row r="848" spans="1:6" ht="127.5">
      <c r="A848" s="653"/>
      <c r="B848" s="1004" t="s">
        <v>5542</v>
      </c>
      <c r="C848" s="499"/>
      <c r="D848" s="500"/>
      <c r="E848" s="1298"/>
      <c r="F848" s="1298"/>
    </row>
    <row r="849" spans="1:6">
      <c r="A849" s="653"/>
      <c r="B849" s="654"/>
      <c r="C849" s="999"/>
      <c r="D849" s="1000"/>
      <c r="E849" s="1298"/>
      <c r="F849" s="1299"/>
    </row>
    <row r="850" spans="1:6" ht="76.5">
      <c r="A850" s="998">
        <v>39</v>
      </c>
      <c r="B850" s="654" t="s">
        <v>5461</v>
      </c>
      <c r="C850" s="999" t="s">
        <v>21</v>
      </c>
      <c r="D850" s="1000">
        <v>5</v>
      </c>
      <c r="E850" s="1298">
        <v>0</v>
      </c>
      <c r="F850" s="1299">
        <f>D850*E850</f>
        <v>0</v>
      </c>
    </row>
    <row r="851" spans="1:6">
      <c r="A851" s="998"/>
      <c r="B851" s="810" t="s">
        <v>1373</v>
      </c>
      <c r="C851" s="1002"/>
      <c r="D851" s="1003"/>
      <c r="E851" s="1298"/>
      <c r="F851" s="1300"/>
    </row>
    <row r="852" spans="1:6" ht="127.5">
      <c r="A852" s="998"/>
      <c r="B852" s="643" t="s">
        <v>5596</v>
      </c>
      <c r="C852" s="1008"/>
      <c r="D852" s="1001"/>
      <c r="E852" s="1298"/>
      <c r="F852" s="1298"/>
    </row>
    <row r="853" spans="1:6" ht="76.5">
      <c r="A853" s="998"/>
      <c r="B853" s="1004" t="s">
        <v>5695</v>
      </c>
      <c r="C853" s="1008"/>
      <c r="D853" s="1001"/>
      <c r="E853" s="1298"/>
      <c r="F853" s="1298"/>
    </row>
    <row r="854" spans="1:6" ht="76.5">
      <c r="A854" s="998"/>
      <c r="B854" s="1004" t="s">
        <v>5696</v>
      </c>
      <c r="C854" s="1008"/>
      <c r="D854" s="1001"/>
      <c r="E854" s="1298"/>
      <c r="F854" s="1298"/>
    </row>
    <row r="855" spans="1:6" ht="114.75">
      <c r="A855" s="998"/>
      <c r="B855" s="1004" t="s">
        <v>5697</v>
      </c>
      <c r="C855" s="1008"/>
      <c r="D855" s="1001"/>
      <c r="E855" s="1298"/>
      <c r="F855" s="1298"/>
    </row>
    <row r="856" spans="1:6" ht="153">
      <c r="A856" s="653"/>
      <c r="B856" s="1004" t="s">
        <v>5601</v>
      </c>
      <c r="C856" s="1008"/>
      <c r="D856" s="1001"/>
      <c r="E856" s="1298"/>
      <c r="F856" s="1298"/>
    </row>
    <row r="857" spans="1:6">
      <c r="A857" s="653"/>
      <c r="B857" s="654"/>
      <c r="C857" s="999"/>
      <c r="D857" s="1000"/>
      <c r="E857" s="1298"/>
      <c r="F857" s="1299"/>
    </row>
    <row r="858" spans="1:6" ht="140.25">
      <c r="A858" s="998">
        <v>40</v>
      </c>
      <c r="B858" s="693" t="s">
        <v>5462</v>
      </c>
      <c r="C858" s="999" t="s">
        <v>21</v>
      </c>
      <c r="D858" s="1000">
        <v>20</v>
      </c>
      <c r="E858" s="1298">
        <v>0</v>
      </c>
      <c r="F858" s="1299">
        <f>D858*E858</f>
        <v>0</v>
      </c>
    </row>
    <row r="859" spans="1:6">
      <c r="A859" s="998"/>
      <c r="B859" s="810" t="s">
        <v>1373</v>
      </c>
      <c r="C859" s="1002"/>
      <c r="D859" s="1003"/>
      <c r="E859" s="1298"/>
      <c r="F859" s="1300"/>
    </row>
    <row r="860" spans="1:6" ht="153">
      <c r="A860" s="998"/>
      <c r="B860" s="693" t="s">
        <v>5698</v>
      </c>
      <c r="C860" s="1008"/>
      <c r="D860" s="1001"/>
      <c r="E860" s="1298"/>
      <c r="F860" s="1298"/>
    </row>
    <row r="861" spans="1:6" ht="114.75">
      <c r="A861" s="998"/>
      <c r="B861" s="1019" t="s">
        <v>5699</v>
      </c>
      <c r="C861" s="1008"/>
      <c r="D861" s="1001"/>
      <c r="E861" s="1298"/>
      <c r="F861" s="1298"/>
    </row>
    <row r="862" spans="1:6" ht="114.75">
      <c r="A862" s="998"/>
      <c r="B862" s="1019" t="s">
        <v>5700</v>
      </c>
      <c r="C862" s="1008"/>
      <c r="D862" s="1001"/>
      <c r="E862" s="1298"/>
      <c r="F862" s="1298"/>
    </row>
    <row r="863" spans="1:6" ht="114.75">
      <c r="A863" s="998"/>
      <c r="B863" s="1019" t="s">
        <v>5701</v>
      </c>
      <c r="C863" s="1008"/>
      <c r="D863" s="1001"/>
      <c r="E863" s="1298"/>
      <c r="F863" s="1298"/>
    </row>
    <row r="864" spans="1:6" ht="165.75">
      <c r="A864" s="653"/>
      <c r="B864" s="1019" t="s">
        <v>5702</v>
      </c>
      <c r="C864" s="1008"/>
      <c r="D864" s="1001"/>
      <c r="E864" s="1298"/>
      <c r="F864" s="1298"/>
    </row>
    <row r="865" spans="1:6">
      <c r="A865" s="653"/>
      <c r="B865" s="654"/>
      <c r="C865" s="999"/>
      <c r="D865" s="1000"/>
      <c r="E865" s="1298"/>
      <c r="F865" s="1299"/>
    </row>
    <row r="866" spans="1:6" ht="178.5">
      <c r="A866" s="998">
        <v>41</v>
      </c>
      <c r="B866" s="693" t="s">
        <v>5463</v>
      </c>
      <c r="C866" s="999" t="s">
        <v>21</v>
      </c>
      <c r="D866" s="1000">
        <v>11</v>
      </c>
      <c r="E866" s="1298">
        <v>0</v>
      </c>
      <c r="F866" s="1299">
        <f>D866*E866</f>
        <v>0</v>
      </c>
    </row>
    <row r="867" spans="1:6">
      <c r="A867" s="998"/>
      <c r="B867" s="810" t="s">
        <v>1373</v>
      </c>
      <c r="C867" s="1002"/>
      <c r="D867" s="1003"/>
      <c r="E867" s="1298"/>
      <c r="F867" s="1300"/>
    </row>
    <row r="868" spans="1:6" ht="216.75">
      <c r="A868" s="998"/>
      <c r="B868" s="693" t="s">
        <v>5703</v>
      </c>
      <c r="C868" s="1008"/>
      <c r="D868" s="1001"/>
      <c r="E868" s="1298"/>
      <c r="F868" s="1298"/>
    </row>
    <row r="869" spans="1:6" ht="140.25">
      <c r="A869" s="998"/>
      <c r="B869" s="1019" t="s">
        <v>5704</v>
      </c>
      <c r="C869" s="1008"/>
      <c r="D869" s="1001"/>
      <c r="E869" s="1298"/>
      <c r="F869" s="1298"/>
    </row>
    <row r="870" spans="1:6" ht="140.25">
      <c r="A870" s="998"/>
      <c r="B870" s="1019" t="s">
        <v>5705</v>
      </c>
      <c r="C870" s="1008"/>
      <c r="D870" s="1001"/>
      <c r="E870" s="1298"/>
      <c r="F870" s="1298"/>
    </row>
    <row r="871" spans="1:6" ht="127.5">
      <c r="A871" s="998"/>
      <c r="B871" s="1019" t="s">
        <v>5706</v>
      </c>
      <c r="C871" s="1008"/>
      <c r="D871" s="1001"/>
      <c r="E871" s="1298"/>
      <c r="F871" s="1298"/>
    </row>
    <row r="872" spans="1:6" ht="89.25">
      <c r="A872" s="653"/>
      <c r="B872" s="1019" t="s">
        <v>5707</v>
      </c>
      <c r="C872" s="1008"/>
      <c r="D872" s="1001"/>
      <c r="E872" s="1298"/>
      <c r="F872" s="1298"/>
    </row>
    <row r="873" spans="1:6">
      <c r="A873" s="653"/>
      <c r="B873" s="654"/>
      <c r="C873" s="999"/>
      <c r="D873" s="1000"/>
      <c r="E873" s="1298"/>
      <c r="F873" s="1299"/>
    </row>
    <row r="874" spans="1:6" ht="178.5">
      <c r="A874" s="998">
        <v>42</v>
      </c>
      <c r="B874" s="693" t="s">
        <v>5464</v>
      </c>
      <c r="C874" s="999" t="s">
        <v>21</v>
      </c>
      <c r="D874" s="1000">
        <v>6</v>
      </c>
      <c r="E874" s="1298">
        <v>0</v>
      </c>
      <c r="F874" s="1299">
        <f>D874*E874</f>
        <v>0</v>
      </c>
    </row>
    <row r="875" spans="1:6">
      <c r="A875" s="998"/>
      <c r="B875" s="810" t="s">
        <v>1373</v>
      </c>
      <c r="C875" s="1002"/>
      <c r="D875" s="1003"/>
      <c r="E875" s="1298"/>
      <c r="F875" s="1300"/>
    </row>
    <row r="876" spans="1:6" ht="216.75">
      <c r="A876" s="998"/>
      <c r="B876" s="693" t="s">
        <v>5708</v>
      </c>
      <c r="C876" s="1008"/>
      <c r="D876" s="1001"/>
      <c r="E876" s="1298"/>
      <c r="F876" s="1298"/>
    </row>
    <row r="877" spans="1:6" ht="76.5">
      <c r="A877" s="998"/>
      <c r="B877" s="1019" t="s">
        <v>5709</v>
      </c>
      <c r="C877" s="1008"/>
      <c r="D877" s="1001"/>
      <c r="E877" s="1298"/>
      <c r="F877" s="1298"/>
    </row>
    <row r="878" spans="1:6" ht="204">
      <c r="A878" s="998"/>
      <c r="B878" s="1019" t="s">
        <v>5710</v>
      </c>
      <c r="C878" s="1008"/>
      <c r="D878" s="1001"/>
      <c r="E878" s="1298"/>
      <c r="F878" s="1298"/>
    </row>
    <row r="879" spans="1:6" ht="165.75">
      <c r="A879" s="998"/>
      <c r="B879" s="1019" t="s">
        <v>5711</v>
      </c>
      <c r="C879" s="1008"/>
      <c r="D879" s="1001"/>
      <c r="E879" s="1298"/>
      <c r="F879" s="1298"/>
    </row>
    <row r="880" spans="1:6" ht="140.25">
      <c r="A880" s="653"/>
      <c r="B880" s="1019" t="s">
        <v>5712</v>
      </c>
      <c r="C880" s="1008"/>
      <c r="D880" s="1001"/>
      <c r="E880" s="1298"/>
      <c r="F880" s="1298"/>
    </row>
    <row r="881" spans="1:6">
      <c r="A881" s="653"/>
      <c r="B881" s="654"/>
      <c r="C881" s="999"/>
      <c r="D881" s="1000"/>
      <c r="E881" s="1298"/>
      <c r="F881" s="1299"/>
    </row>
    <row r="882" spans="1:6" ht="89.25">
      <c r="A882" s="998">
        <v>43</v>
      </c>
      <c r="B882" s="1006" t="s">
        <v>5713</v>
      </c>
      <c r="C882" s="499" t="s">
        <v>248</v>
      </c>
      <c r="D882" s="500">
        <v>5</v>
      </c>
      <c r="E882" s="1298">
        <v>0</v>
      </c>
      <c r="F882" s="1299">
        <f>D882*E882</f>
        <v>0</v>
      </c>
    </row>
    <row r="883" spans="1:6" ht="204">
      <c r="A883" s="998"/>
      <c r="B883" s="1006" t="s">
        <v>5714</v>
      </c>
      <c r="C883" s="499"/>
      <c r="D883" s="500"/>
      <c r="E883" s="1298"/>
      <c r="F883" s="1299"/>
    </row>
    <row r="884" spans="1:6" ht="63.75">
      <c r="A884" s="998"/>
      <c r="B884" s="1006" t="s">
        <v>5715</v>
      </c>
      <c r="C884" s="499"/>
      <c r="D884" s="500"/>
      <c r="E884" s="1298"/>
      <c r="F884" s="1299"/>
    </row>
    <row r="885" spans="1:6" ht="165.75">
      <c r="A885" s="998"/>
      <c r="B885" s="1020" t="s">
        <v>1384</v>
      </c>
      <c r="C885" s="1021"/>
      <c r="D885" s="1003"/>
      <c r="E885" s="1298"/>
      <c r="F885" s="1299"/>
    </row>
    <row r="886" spans="1:6">
      <c r="A886" s="653"/>
      <c r="B886" s="654"/>
      <c r="C886" s="999"/>
      <c r="D886" s="1000"/>
      <c r="E886" s="1298"/>
      <c r="F886" s="1299"/>
    </row>
    <row r="887" spans="1:6" ht="76.5">
      <c r="A887" s="998">
        <v>44</v>
      </c>
      <c r="B887" s="1006" t="s">
        <v>5716</v>
      </c>
      <c r="C887" s="499" t="s">
        <v>248</v>
      </c>
      <c r="D887" s="500">
        <v>6</v>
      </c>
      <c r="E887" s="1298">
        <v>0</v>
      </c>
      <c r="F887" s="1299">
        <f>D887*E887</f>
        <v>0</v>
      </c>
    </row>
    <row r="888" spans="1:6" ht="204">
      <c r="A888" s="998"/>
      <c r="B888" s="1006" t="s">
        <v>5717</v>
      </c>
      <c r="C888" s="499"/>
      <c r="D888" s="500"/>
      <c r="E888" s="1298"/>
      <c r="F888" s="1299"/>
    </row>
    <row r="889" spans="1:6" ht="63.75">
      <c r="A889" s="998"/>
      <c r="B889" s="654" t="s">
        <v>5718</v>
      </c>
      <c r="C889" s="1008"/>
      <c r="D889" s="1001"/>
      <c r="E889" s="1298"/>
      <c r="F889" s="1298"/>
    </row>
    <row r="890" spans="1:6" ht="165.75">
      <c r="A890" s="998"/>
      <c r="B890" s="1020" t="s">
        <v>1384</v>
      </c>
      <c r="C890" s="1021"/>
      <c r="D890" s="1003"/>
      <c r="E890" s="1298"/>
      <c r="F890" s="1299"/>
    </row>
    <row r="891" spans="1:6">
      <c r="A891" s="653"/>
      <c r="B891" s="654"/>
      <c r="C891" s="999"/>
      <c r="D891" s="1000"/>
      <c r="E891" s="1298"/>
      <c r="F891" s="1299"/>
    </row>
    <row r="892" spans="1:6" ht="117">
      <c r="A892" s="998">
        <v>45</v>
      </c>
      <c r="B892" s="1006" t="s">
        <v>5719</v>
      </c>
      <c r="C892" s="499" t="s">
        <v>248</v>
      </c>
      <c r="D892" s="500">
        <v>10</v>
      </c>
      <c r="E892" s="1298">
        <v>0</v>
      </c>
      <c r="F892" s="1299">
        <f t="shared" ref="F892" si="8">D892*E892</f>
        <v>0</v>
      </c>
    </row>
    <row r="893" spans="1:6" ht="204">
      <c r="A893" s="998"/>
      <c r="B893" s="1006" t="s">
        <v>5720</v>
      </c>
      <c r="C893" s="499"/>
      <c r="D893" s="500"/>
      <c r="E893" s="1298"/>
      <c r="F893" s="1299"/>
    </row>
    <row r="894" spans="1:6" ht="63.75">
      <c r="A894" s="998"/>
      <c r="B894" s="654" t="s">
        <v>5721</v>
      </c>
      <c r="C894" s="499"/>
      <c r="D894" s="500"/>
      <c r="E894" s="1298"/>
      <c r="F894" s="1299"/>
    </row>
    <row r="895" spans="1:6" ht="165.75">
      <c r="A895" s="998"/>
      <c r="B895" s="1020" t="s">
        <v>1387</v>
      </c>
      <c r="C895" s="1021"/>
      <c r="D895" s="1003"/>
      <c r="E895" s="1298"/>
      <c r="F895" s="1299"/>
    </row>
    <row r="896" spans="1:6">
      <c r="A896" s="653"/>
      <c r="B896" s="654"/>
      <c r="C896" s="999"/>
      <c r="D896" s="1000"/>
      <c r="E896" s="1298"/>
      <c r="F896" s="1299"/>
    </row>
    <row r="897" spans="1:7" ht="102">
      <c r="A897" s="998">
        <v>46</v>
      </c>
      <c r="B897" s="654" t="s">
        <v>1389</v>
      </c>
      <c r="C897" s="999" t="s">
        <v>245</v>
      </c>
      <c r="D897" s="1000">
        <v>1</v>
      </c>
      <c r="E897" s="1298">
        <v>0</v>
      </c>
      <c r="F897" s="1299">
        <f>D897*E897</f>
        <v>0</v>
      </c>
    </row>
    <row r="898" spans="1:7">
      <c r="A898" s="1017"/>
      <c r="B898" s="654"/>
      <c r="C898" s="999"/>
      <c r="D898" s="1000"/>
      <c r="E898" s="1298"/>
      <c r="F898" s="1299"/>
    </row>
    <row r="899" spans="1:7" ht="140.25">
      <c r="A899" s="998">
        <v>47</v>
      </c>
      <c r="B899" s="654" t="s">
        <v>5465</v>
      </c>
      <c r="C899" s="999" t="s">
        <v>245</v>
      </c>
      <c r="D899" s="1000">
        <v>1</v>
      </c>
      <c r="E899" s="1298">
        <v>0</v>
      </c>
      <c r="F899" s="1299">
        <f>D899*E899</f>
        <v>0</v>
      </c>
    </row>
    <row r="900" spans="1:7">
      <c r="A900" s="1017"/>
      <c r="B900" s="654" t="s">
        <v>5466</v>
      </c>
      <c r="C900" s="1008"/>
      <c r="D900" s="1001"/>
      <c r="E900" s="1298"/>
      <c r="F900" s="1298"/>
    </row>
    <row r="901" spans="1:7" ht="13.5" thickBot="1">
      <c r="A901" s="644"/>
      <c r="B901" s="645"/>
      <c r="C901" s="1022"/>
      <c r="D901" s="1023"/>
      <c r="E901" s="1303"/>
      <c r="F901" s="1303"/>
    </row>
    <row r="902" spans="1:7">
      <c r="A902" s="642"/>
      <c r="B902" s="640" t="s">
        <v>1391</v>
      </c>
      <c r="C902" s="811"/>
      <c r="D902" s="500"/>
      <c r="E902" s="1304"/>
      <c r="F902" s="1304">
        <f>SUM(F547:F901)</f>
        <v>0</v>
      </c>
    </row>
    <row r="903" spans="1:7">
      <c r="G903" s="649"/>
    </row>
    <row r="904" spans="1:7">
      <c r="A904" s="639" t="s">
        <v>157</v>
      </c>
      <c r="B904" s="640" t="s">
        <v>1392</v>
      </c>
      <c r="C904" s="1008"/>
      <c r="D904" s="500"/>
      <c r="E904" s="1297"/>
      <c r="F904" s="1297"/>
      <c r="G904" s="651"/>
    </row>
    <row r="905" spans="1:7">
      <c r="A905" s="652"/>
      <c r="B905" s="643"/>
      <c r="C905" s="499"/>
      <c r="D905" s="500"/>
      <c r="E905" s="1297"/>
      <c r="F905" s="1297"/>
      <c r="G905" s="649"/>
    </row>
    <row r="906" spans="1:7" ht="76.5">
      <c r="A906" s="653" t="s">
        <v>155</v>
      </c>
      <c r="B906" s="654" t="s">
        <v>1393</v>
      </c>
      <c r="C906" s="999" t="s">
        <v>21</v>
      </c>
      <c r="D906" s="1000">
        <v>1</v>
      </c>
      <c r="E906" s="1298">
        <v>0</v>
      </c>
      <c r="F906" s="1305">
        <f>D906*E906</f>
        <v>0</v>
      </c>
      <c r="G906" s="655"/>
    </row>
    <row r="907" spans="1:7">
      <c r="A907" s="656"/>
      <c r="B907" s="810" t="s">
        <v>1373</v>
      </c>
      <c r="C907" s="1024"/>
      <c r="D907" s="1025"/>
      <c r="E907" s="1298"/>
      <c r="F907" s="1306"/>
      <c r="G907" s="657"/>
    </row>
    <row r="908" spans="1:7" ht="165.75">
      <c r="A908" s="653"/>
      <c r="B908" s="658" t="s">
        <v>5722</v>
      </c>
      <c r="C908" s="999"/>
      <c r="D908" s="1000"/>
      <c r="E908" s="1298"/>
      <c r="F908" s="1305"/>
      <c r="G908" s="649"/>
    </row>
    <row r="909" spans="1:7" ht="127.5">
      <c r="A909" s="653"/>
      <c r="B909" s="659" t="s">
        <v>5723</v>
      </c>
      <c r="C909" s="999"/>
      <c r="D909" s="1000"/>
      <c r="E909" s="1298"/>
      <c r="F909" s="1305"/>
      <c r="G909" s="649"/>
    </row>
    <row r="910" spans="1:7" ht="89.25">
      <c r="A910" s="653"/>
      <c r="B910" s="659" t="s">
        <v>5724</v>
      </c>
      <c r="C910" s="999"/>
      <c r="D910" s="1000"/>
      <c r="E910" s="1298"/>
      <c r="F910" s="1305"/>
      <c r="G910" s="649"/>
    </row>
    <row r="911" spans="1:7" ht="89.25">
      <c r="A911" s="653"/>
      <c r="B911" s="659" t="s">
        <v>1700</v>
      </c>
      <c r="C911" s="1026"/>
      <c r="D911" s="1026"/>
      <c r="E911" s="1298"/>
      <c r="F911" s="1307"/>
      <c r="G911" s="657"/>
    </row>
    <row r="912" spans="1:7">
      <c r="A912" s="653"/>
      <c r="B912" s="654"/>
      <c r="C912" s="999"/>
      <c r="D912" s="1000"/>
      <c r="E912" s="1298"/>
      <c r="F912" s="1308"/>
      <c r="G912" s="662"/>
    </row>
    <row r="913" spans="1:7" ht="89.25">
      <c r="A913" s="653" t="s">
        <v>156</v>
      </c>
      <c r="B913" s="654" t="s">
        <v>1394</v>
      </c>
      <c r="C913" s="999" t="s">
        <v>21</v>
      </c>
      <c r="D913" s="1000">
        <v>10</v>
      </c>
      <c r="E913" s="1298">
        <v>0</v>
      </c>
      <c r="F913" s="1305">
        <f>D913*E913</f>
        <v>0</v>
      </c>
      <c r="G913" s="657"/>
    </row>
    <row r="914" spans="1:7">
      <c r="A914" s="653"/>
      <c r="B914" s="654" t="s">
        <v>1395</v>
      </c>
      <c r="C914" s="999"/>
      <c r="D914" s="1000"/>
      <c r="E914" s="1298"/>
      <c r="F914" s="1308"/>
      <c r="G914" s="649"/>
    </row>
    <row r="915" spans="1:7">
      <c r="A915" s="656"/>
      <c r="B915" s="810" t="s">
        <v>1373</v>
      </c>
      <c r="C915" s="1024"/>
      <c r="D915" s="1025"/>
      <c r="E915" s="1298"/>
      <c r="F915" s="1309"/>
      <c r="G915" s="649"/>
    </row>
    <row r="916" spans="1:7" ht="102">
      <c r="A916" s="653"/>
      <c r="B916" s="663" t="s">
        <v>5725</v>
      </c>
      <c r="C916" s="999"/>
      <c r="D916" s="1000"/>
      <c r="E916" s="1298"/>
      <c r="F916" s="1308"/>
      <c r="G916" s="649"/>
    </row>
    <row r="917" spans="1:7" ht="102">
      <c r="A917" s="653"/>
      <c r="B917" s="660" t="s">
        <v>5726</v>
      </c>
      <c r="C917" s="999"/>
      <c r="D917" s="1000"/>
      <c r="E917" s="1298"/>
      <c r="F917" s="1308"/>
      <c r="G917" s="649"/>
    </row>
    <row r="918" spans="1:7" ht="76.5">
      <c r="A918" s="653"/>
      <c r="B918" s="660" t="s">
        <v>5727</v>
      </c>
      <c r="C918" s="999"/>
      <c r="D918" s="1000"/>
      <c r="E918" s="1298"/>
      <c r="F918" s="1308"/>
      <c r="G918" s="649"/>
    </row>
    <row r="919" spans="1:7" ht="89.25">
      <c r="A919" s="653"/>
      <c r="B919" s="660" t="s">
        <v>4434</v>
      </c>
      <c r="C919" s="999"/>
      <c r="D919" s="1000"/>
      <c r="E919" s="1298"/>
      <c r="F919" s="1305"/>
      <c r="G919" s="657"/>
    </row>
    <row r="920" spans="1:7">
      <c r="A920" s="653"/>
      <c r="B920" s="654"/>
      <c r="C920" s="999"/>
      <c r="D920" s="1000"/>
      <c r="E920" s="1298"/>
      <c r="F920" s="1305"/>
      <c r="G920" s="662"/>
    </row>
    <row r="921" spans="1:7" ht="89.25">
      <c r="A921" s="653" t="s">
        <v>157</v>
      </c>
      <c r="B921" s="654" t="s">
        <v>1396</v>
      </c>
      <c r="C921" s="999" t="s">
        <v>21</v>
      </c>
      <c r="D921" s="1000">
        <v>58</v>
      </c>
      <c r="E921" s="1298">
        <v>0</v>
      </c>
      <c r="F921" s="1305">
        <f>D921*E921</f>
        <v>0</v>
      </c>
      <c r="G921" s="664"/>
    </row>
    <row r="922" spans="1:7">
      <c r="A922" s="653"/>
      <c r="B922" s="654" t="s">
        <v>1397</v>
      </c>
      <c r="C922" s="999"/>
      <c r="D922" s="1000"/>
      <c r="E922" s="1298"/>
      <c r="F922" s="1308"/>
      <c r="G922" s="649"/>
    </row>
    <row r="923" spans="1:7">
      <c r="A923" s="656"/>
      <c r="B923" s="810" t="s">
        <v>1373</v>
      </c>
      <c r="C923" s="1024"/>
      <c r="D923" s="1025"/>
      <c r="E923" s="1298"/>
      <c r="F923" s="1309"/>
      <c r="G923" s="649"/>
    </row>
    <row r="924" spans="1:7" ht="178.5">
      <c r="A924" s="653"/>
      <c r="B924" s="663" t="s">
        <v>5728</v>
      </c>
      <c r="C924" s="1026"/>
      <c r="D924" s="1026"/>
      <c r="E924" s="1298"/>
      <c r="F924" s="1307"/>
      <c r="G924" s="649"/>
    </row>
    <row r="925" spans="1:7" ht="102">
      <c r="A925" s="653"/>
      <c r="B925" s="660" t="s">
        <v>5729</v>
      </c>
      <c r="C925" s="1026"/>
      <c r="D925" s="1026"/>
      <c r="E925" s="1298"/>
      <c r="F925" s="1307"/>
      <c r="G925" s="649"/>
    </row>
    <row r="926" spans="1:7" ht="102">
      <c r="A926" s="653"/>
      <c r="B926" s="660" t="s">
        <v>5730</v>
      </c>
      <c r="C926" s="999"/>
      <c r="D926" s="1000"/>
      <c r="E926" s="1298"/>
      <c r="F926" s="1305"/>
      <c r="G926" s="657"/>
    </row>
    <row r="927" spans="1:7">
      <c r="A927" s="653"/>
      <c r="B927" s="654"/>
      <c r="C927" s="999"/>
      <c r="D927" s="1000"/>
      <c r="E927" s="1298"/>
      <c r="F927" s="1305"/>
      <c r="G927" s="662"/>
    </row>
    <row r="928" spans="1:7" ht="102">
      <c r="A928" s="653" t="s">
        <v>158</v>
      </c>
      <c r="B928" s="654" t="s">
        <v>1398</v>
      </c>
      <c r="C928" s="999" t="s">
        <v>21</v>
      </c>
      <c r="D928" s="1000">
        <v>19</v>
      </c>
      <c r="E928" s="1298">
        <v>0</v>
      </c>
      <c r="F928" s="1305">
        <f>D928*E928</f>
        <v>0</v>
      </c>
      <c r="G928" s="657"/>
    </row>
    <row r="929" spans="1:7">
      <c r="A929" s="653"/>
      <c r="B929" s="654" t="s">
        <v>1399</v>
      </c>
      <c r="C929" s="999"/>
      <c r="D929" s="1000"/>
      <c r="E929" s="1298"/>
      <c r="F929" s="1308"/>
      <c r="G929" s="649"/>
    </row>
    <row r="930" spans="1:7">
      <c r="A930" s="656"/>
      <c r="B930" s="810" t="s">
        <v>1373</v>
      </c>
      <c r="C930" s="1024"/>
      <c r="D930" s="1025"/>
      <c r="E930" s="1298"/>
      <c r="F930" s="1309"/>
      <c r="G930" s="649"/>
    </row>
    <row r="931" spans="1:7" ht="114.75">
      <c r="A931" s="653"/>
      <c r="B931" s="663" t="s">
        <v>5731</v>
      </c>
      <c r="C931" s="999"/>
      <c r="D931" s="1000"/>
      <c r="E931" s="1298"/>
      <c r="F931" s="1308"/>
      <c r="G931" s="649"/>
    </row>
    <row r="932" spans="1:7" ht="102">
      <c r="A932" s="653"/>
      <c r="B932" s="660" t="s">
        <v>5732</v>
      </c>
      <c r="C932" s="999"/>
      <c r="D932" s="1000"/>
      <c r="E932" s="1298"/>
      <c r="F932" s="1308"/>
      <c r="G932" s="649"/>
    </row>
    <row r="933" spans="1:7" ht="63.75">
      <c r="A933" s="653"/>
      <c r="B933" s="660" t="s">
        <v>5733</v>
      </c>
      <c r="C933" s="999"/>
      <c r="D933" s="1000"/>
      <c r="E933" s="1298"/>
      <c r="F933" s="1308"/>
      <c r="G933" s="649"/>
    </row>
    <row r="934" spans="1:7" ht="76.5">
      <c r="A934" s="653"/>
      <c r="B934" s="660" t="s">
        <v>5734</v>
      </c>
      <c r="C934" s="999"/>
      <c r="D934" s="1000"/>
      <c r="E934" s="1298"/>
      <c r="F934" s="1305"/>
      <c r="G934" s="657"/>
    </row>
    <row r="935" spans="1:7">
      <c r="A935" s="653"/>
      <c r="B935" s="654"/>
      <c r="C935" s="999"/>
      <c r="D935" s="1000"/>
      <c r="E935" s="1298"/>
      <c r="F935" s="1305"/>
      <c r="G935" s="662"/>
    </row>
    <row r="936" spans="1:7" ht="89.25">
      <c r="A936" s="653" t="s">
        <v>160</v>
      </c>
      <c r="B936" s="654" t="s">
        <v>1400</v>
      </c>
      <c r="C936" s="999" t="s">
        <v>21</v>
      </c>
      <c r="D936" s="1000">
        <v>22</v>
      </c>
      <c r="E936" s="1298">
        <v>0</v>
      </c>
      <c r="F936" s="1305">
        <f>D936*E936</f>
        <v>0</v>
      </c>
      <c r="G936" s="657"/>
    </row>
    <row r="937" spans="1:7">
      <c r="A937" s="653"/>
      <c r="B937" s="654" t="s">
        <v>1401</v>
      </c>
      <c r="C937" s="999"/>
      <c r="D937" s="1000"/>
      <c r="E937" s="1298"/>
      <c r="F937" s="1308"/>
      <c r="G937" s="649"/>
    </row>
    <row r="938" spans="1:7">
      <c r="A938" s="656"/>
      <c r="B938" s="810" t="s">
        <v>1373</v>
      </c>
      <c r="C938" s="1024"/>
      <c r="D938" s="1025"/>
      <c r="E938" s="1298"/>
      <c r="F938" s="1309"/>
      <c r="G938" s="649"/>
    </row>
    <row r="939" spans="1:7" ht="114.75">
      <c r="A939" s="653"/>
      <c r="B939" s="663" t="s">
        <v>5735</v>
      </c>
      <c r="C939" s="999"/>
      <c r="D939" s="1000"/>
      <c r="E939" s="1298"/>
      <c r="F939" s="1308"/>
      <c r="G939" s="649"/>
    </row>
    <row r="940" spans="1:7" ht="102">
      <c r="A940" s="653"/>
      <c r="B940" s="660" t="s">
        <v>5736</v>
      </c>
      <c r="C940" s="999"/>
      <c r="D940" s="1000"/>
      <c r="E940" s="1298"/>
      <c r="F940" s="1308"/>
      <c r="G940" s="649"/>
    </row>
    <row r="941" spans="1:7" ht="76.5">
      <c r="A941" s="653"/>
      <c r="B941" s="660" t="s">
        <v>5727</v>
      </c>
      <c r="C941" s="999"/>
      <c r="D941" s="1000"/>
      <c r="E941" s="1298"/>
      <c r="F941" s="1308"/>
      <c r="G941" s="649"/>
    </row>
    <row r="942" spans="1:7" ht="89.25">
      <c r="A942" s="653"/>
      <c r="B942" s="660" t="s">
        <v>4435</v>
      </c>
      <c r="C942" s="999"/>
      <c r="D942" s="1000"/>
      <c r="E942" s="1298"/>
      <c r="F942" s="1305"/>
      <c r="G942" s="665"/>
    </row>
    <row r="943" spans="1:7">
      <c r="A943" s="653"/>
      <c r="B943" s="654"/>
      <c r="C943" s="999"/>
      <c r="D943" s="1000"/>
      <c r="E943" s="1298"/>
      <c r="F943" s="1305"/>
      <c r="G943" s="662"/>
    </row>
    <row r="944" spans="1:7" ht="89.25">
      <c r="A944" s="653" t="s">
        <v>162</v>
      </c>
      <c r="B944" s="654" t="s">
        <v>1402</v>
      </c>
      <c r="C944" s="999" t="s">
        <v>21</v>
      </c>
      <c r="D944" s="1000">
        <v>42</v>
      </c>
      <c r="E944" s="1298">
        <v>0</v>
      </c>
      <c r="F944" s="1305">
        <f>D944*E944</f>
        <v>0</v>
      </c>
      <c r="G944" s="657"/>
    </row>
    <row r="945" spans="1:7">
      <c r="A945" s="653"/>
      <c r="B945" s="654" t="s">
        <v>1403</v>
      </c>
      <c r="C945" s="999"/>
      <c r="D945" s="1000"/>
      <c r="E945" s="1298"/>
      <c r="F945" s="1308"/>
      <c r="G945" s="649"/>
    </row>
    <row r="946" spans="1:7">
      <c r="A946" s="653"/>
      <c r="B946" s="810" t="s">
        <v>1373</v>
      </c>
      <c r="C946" s="1024"/>
      <c r="D946" s="1025"/>
      <c r="E946" s="1298"/>
      <c r="F946" s="1309"/>
      <c r="G946" s="649"/>
    </row>
    <row r="947" spans="1:7" ht="178.5">
      <c r="A947" s="653"/>
      <c r="B947" s="663" t="s">
        <v>5737</v>
      </c>
      <c r="C947" s="999"/>
      <c r="D947" s="1000"/>
      <c r="E947" s="1298"/>
      <c r="F947" s="1308"/>
      <c r="G947" s="649"/>
    </row>
    <row r="948" spans="1:7" ht="127.5">
      <c r="A948" s="653"/>
      <c r="B948" s="660" t="s">
        <v>5738</v>
      </c>
      <c r="C948" s="999"/>
      <c r="D948" s="1000"/>
      <c r="E948" s="1298"/>
      <c r="F948" s="1308"/>
      <c r="G948" s="649"/>
    </row>
    <row r="949" spans="1:7" ht="140.25">
      <c r="A949" s="653"/>
      <c r="B949" s="660" t="s">
        <v>5739</v>
      </c>
      <c r="C949" s="999"/>
      <c r="D949" s="1000"/>
      <c r="E949" s="1298"/>
      <c r="F949" s="1305"/>
      <c r="G949" s="657"/>
    </row>
    <row r="950" spans="1:7">
      <c r="A950" s="653"/>
      <c r="B950" s="654"/>
      <c r="C950" s="999"/>
      <c r="D950" s="1000"/>
      <c r="E950" s="1298"/>
      <c r="F950" s="1305"/>
      <c r="G950" s="662"/>
    </row>
    <row r="951" spans="1:7" ht="89.25">
      <c r="A951" s="653" t="s">
        <v>163</v>
      </c>
      <c r="B951" s="654" t="s">
        <v>1404</v>
      </c>
      <c r="C951" s="999" t="s">
        <v>21</v>
      </c>
      <c r="D951" s="1000">
        <v>8</v>
      </c>
      <c r="E951" s="1298">
        <v>0</v>
      </c>
      <c r="F951" s="1305">
        <f>D951*E951</f>
        <v>0</v>
      </c>
      <c r="G951" s="657"/>
    </row>
    <row r="952" spans="1:7">
      <c r="A952" s="653"/>
      <c r="B952" s="654" t="s">
        <v>1405</v>
      </c>
      <c r="C952" s="999"/>
      <c r="D952" s="1000"/>
      <c r="E952" s="1298"/>
      <c r="F952" s="1308"/>
      <c r="G952" s="649"/>
    </row>
    <row r="953" spans="1:7">
      <c r="A953" s="653"/>
      <c r="B953" s="810" t="s">
        <v>1373</v>
      </c>
      <c r="C953" s="1024"/>
      <c r="D953" s="1025"/>
      <c r="E953" s="1298"/>
      <c r="F953" s="1309"/>
      <c r="G953" s="649"/>
    </row>
    <row r="954" spans="1:7" ht="178.5">
      <c r="A954" s="653"/>
      <c r="B954" s="663" t="s">
        <v>5740</v>
      </c>
      <c r="C954" s="999"/>
      <c r="D954" s="1000"/>
      <c r="E954" s="1298"/>
      <c r="F954" s="1308"/>
      <c r="G954" s="649"/>
    </row>
    <row r="955" spans="1:7" ht="127.5">
      <c r="A955" s="653"/>
      <c r="B955" s="660" t="s">
        <v>5738</v>
      </c>
      <c r="C955" s="999"/>
      <c r="D955" s="1000"/>
      <c r="E955" s="1298"/>
      <c r="F955" s="1308"/>
      <c r="G955" s="649"/>
    </row>
    <row r="956" spans="1:7" ht="140.25">
      <c r="A956" s="653"/>
      <c r="B956" s="660" t="s">
        <v>5739</v>
      </c>
      <c r="C956" s="999"/>
      <c r="D956" s="1000"/>
      <c r="E956" s="1298"/>
      <c r="F956" s="1305"/>
      <c r="G956" s="657"/>
    </row>
    <row r="957" spans="1:7">
      <c r="A957" s="653"/>
      <c r="B957" s="654"/>
      <c r="C957" s="999"/>
      <c r="D957" s="1000"/>
      <c r="E957" s="1298"/>
      <c r="F957" s="1305"/>
      <c r="G957" s="662"/>
    </row>
    <row r="958" spans="1:7" ht="76.5">
      <c r="A958" s="653" t="s">
        <v>164</v>
      </c>
      <c r="B958" s="654" t="s">
        <v>1406</v>
      </c>
      <c r="C958" s="999" t="s">
        <v>21</v>
      </c>
      <c r="D958" s="1000">
        <v>2</v>
      </c>
      <c r="E958" s="1298">
        <v>0</v>
      </c>
      <c r="F958" s="1305">
        <f>D958*E958</f>
        <v>0</v>
      </c>
      <c r="G958" s="657"/>
    </row>
    <row r="959" spans="1:7">
      <c r="A959" s="653"/>
      <c r="B959" s="650" t="s">
        <v>1373</v>
      </c>
      <c r="C959" s="999"/>
      <c r="D959" s="1000"/>
      <c r="E959" s="1298"/>
      <c r="F959" s="1308"/>
      <c r="G959" s="649"/>
    </row>
    <row r="960" spans="1:7">
      <c r="A960" s="653"/>
      <c r="B960" s="810" t="s">
        <v>1373</v>
      </c>
      <c r="C960" s="1024"/>
      <c r="D960" s="1025"/>
      <c r="E960" s="1298"/>
      <c r="F960" s="1309"/>
      <c r="G960" s="649"/>
    </row>
    <row r="961" spans="1:7" ht="127.5">
      <c r="A961" s="653"/>
      <c r="B961" s="663" t="s">
        <v>4437</v>
      </c>
      <c r="C961" s="999"/>
      <c r="D961" s="1000"/>
      <c r="E961" s="1298"/>
      <c r="F961" s="1308"/>
      <c r="G961" s="649"/>
    </row>
    <row r="962" spans="1:7" ht="114.75">
      <c r="A962" s="653"/>
      <c r="B962" s="660" t="s">
        <v>5741</v>
      </c>
      <c r="C962" s="999"/>
      <c r="D962" s="1000"/>
      <c r="E962" s="1298"/>
      <c r="F962" s="1308"/>
      <c r="G962" s="649"/>
    </row>
    <row r="963" spans="1:7" ht="204">
      <c r="A963" s="653"/>
      <c r="B963" s="660" t="s">
        <v>5742</v>
      </c>
      <c r="C963" s="999"/>
      <c r="D963" s="1000"/>
      <c r="E963" s="1298"/>
      <c r="F963" s="1305"/>
      <c r="G963" s="657"/>
    </row>
    <row r="964" spans="1:7">
      <c r="A964" s="653"/>
      <c r="B964" s="654"/>
      <c r="C964" s="999"/>
      <c r="D964" s="1000"/>
      <c r="E964" s="1298"/>
      <c r="F964" s="1305"/>
      <c r="G964" s="662"/>
    </row>
    <row r="965" spans="1:7" ht="76.5">
      <c r="A965" s="653" t="s">
        <v>165</v>
      </c>
      <c r="B965" s="654" t="s">
        <v>1407</v>
      </c>
      <c r="C965" s="999" t="s">
        <v>21</v>
      </c>
      <c r="D965" s="1000">
        <v>5</v>
      </c>
      <c r="E965" s="1298">
        <v>0</v>
      </c>
      <c r="F965" s="1305">
        <f>D965*E965</f>
        <v>0</v>
      </c>
      <c r="G965" s="657"/>
    </row>
    <row r="966" spans="1:7">
      <c r="A966" s="653"/>
      <c r="B966" s="654" t="s">
        <v>1408</v>
      </c>
      <c r="C966" s="999"/>
      <c r="D966" s="1000"/>
      <c r="E966" s="1298"/>
      <c r="F966" s="1308"/>
      <c r="G966" s="649"/>
    </row>
    <row r="967" spans="1:7">
      <c r="A967" s="653"/>
      <c r="B967" s="810" t="s">
        <v>1373</v>
      </c>
      <c r="C967" s="1024"/>
      <c r="D967" s="1025"/>
      <c r="E967" s="1298"/>
      <c r="F967" s="1309"/>
      <c r="G967" s="649"/>
    </row>
    <row r="968" spans="1:7" ht="127.5">
      <c r="A968" s="653"/>
      <c r="B968" s="663" t="s">
        <v>5743</v>
      </c>
      <c r="C968" s="999"/>
      <c r="D968" s="1000"/>
      <c r="E968" s="1298"/>
      <c r="F968" s="1308"/>
      <c r="G968" s="649"/>
    </row>
    <row r="969" spans="1:7" ht="114.75">
      <c r="A969" s="653"/>
      <c r="B969" s="660" t="s">
        <v>5744</v>
      </c>
      <c r="C969" s="999"/>
      <c r="D969" s="1000"/>
      <c r="E969" s="1298"/>
      <c r="F969" s="1308"/>
      <c r="G969" s="649"/>
    </row>
    <row r="970" spans="1:7" ht="204">
      <c r="A970" s="653"/>
      <c r="B970" s="660" t="s">
        <v>5745</v>
      </c>
      <c r="C970" s="999"/>
      <c r="D970" s="1000"/>
      <c r="E970" s="1298"/>
      <c r="F970" s="1305"/>
      <c r="G970" s="657"/>
    </row>
    <row r="971" spans="1:7">
      <c r="A971" s="653"/>
      <c r="B971" s="654"/>
      <c r="C971" s="999"/>
      <c r="D971" s="1000"/>
      <c r="E971" s="1298"/>
      <c r="F971" s="1305"/>
      <c r="G971" s="662"/>
    </row>
    <row r="972" spans="1:7" ht="76.5">
      <c r="A972" s="653" t="s">
        <v>54</v>
      </c>
      <c r="B972" s="654" t="s">
        <v>1407</v>
      </c>
      <c r="C972" s="999" t="s">
        <v>21</v>
      </c>
      <c r="D972" s="1000">
        <v>2</v>
      </c>
      <c r="E972" s="1298">
        <v>0</v>
      </c>
      <c r="F972" s="1305">
        <f>D972*E972</f>
        <v>0</v>
      </c>
      <c r="G972" s="662"/>
    </row>
    <row r="973" spans="1:7">
      <c r="A973" s="653"/>
      <c r="B973" s="654" t="s">
        <v>1409</v>
      </c>
      <c r="C973" s="999"/>
      <c r="D973" s="1000"/>
      <c r="E973" s="1298"/>
      <c r="F973" s="1308"/>
      <c r="G973" s="657"/>
    </row>
    <row r="974" spans="1:7">
      <c r="A974" s="653"/>
      <c r="B974" s="810" t="s">
        <v>1373</v>
      </c>
      <c r="C974" s="1024"/>
      <c r="D974" s="1025"/>
      <c r="E974" s="1298"/>
      <c r="F974" s="1309"/>
      <c r="G974" s="649"/>
    </row>
    <row r="975" spans="1:7" ht="127.5">
      <c r="A975" s="653"/>
      <c r="B975" s="663" t="s">
        <v>5743</v>
      </c>
      <c r="C975" s="999"/>
      <c r="D975" s="1000"/>
      <c r="E975" s="1298"/>
      <c r="F975" s="1308"/>
      <c r="G975" s="649"/>
    </row>
    <row r="976" spans="1:7" ht="114.75">
      <c r="A976" s="653"/>
      <c r="B976" s="660" t="s">
        <v>5744</v>
      </c>
      <c r="C976" s="999"/>
      <c r="D976" s="1000"/>
      <c r="E976" s="1298"/>
      <c r="F976" s="1308"/>
      <c r="G976" s="649"/>
    </row>
    <row r="977" spans="1:7" ht="216.75">
      <c r="A977" s="653"/>
      <c r="B977" s="660" t="s">
        <v>5746</v>
      </c>
      <c r="C977" s="999"/>
      <c r="D977" s="1000"/>
      <c r="E977" s="1298"/>
      <c r="F977" s="1305"/>
      <c r="G977" s="649"/>
    </row>
    <row r="978" spans="1:7">
      <c r="A978" s="653"/>
      <c r="B978" s="654"/>
      <c r="C978" s="999"/>
      <c r="D978" s="1000"/>
      <c r="E978" s="1298"/>
      <c r="F978" s="1305"/>
      <c r="G978" s="657"/>
    </row>
    <row r="979" spans="1:7" ht="76.5">
      <c r="A979" s="653" t="s">
        <v>55</v>
      </c>
      <c r="B979" s="654" t="s">
        <v>1410</v>
      </c>
      <c r="C979" s="999" t="s">
        <v>21</v>
      </c>
      <c r="D979" s="1000">
        <v>5</v>
      </c>
      <c r="E979" s="1298">
        <v>0</v>
      </c>
      <c r="F979" s="1305">
        <f>D979*E979</f>
        <v>0</v>
      </c>
      <c r="G979" s="662"/>
    </row>
    <row r="980" spans="1:7">
      <c r="A980" s="653"/>
      <c r="B980" s="654" t="s">
        <v>1411</v>
      </c>
      <c r="C980" s="999"/>
      <c r="D980" s="1000"/>
      <c r="E980" s="1298"/>
      <c r="F980" s="1308"/>
      <c r="G980" s="665"/>
    </row>
    <row r="981" spans="1:7">
      <c r="A981" s="653"/>
      <c r="B981" s="810" t="s">
        <v>1373</v>
      </c>
      <c r="C981" s="1024"/>
      <c r="D981" s="1025"/>
      <c r="E981" s="1298"/>
      <c r="F981" s="1309"/>
      <c r="G981" s="649"/>
    </row>
    <row r="982" spans="1:7" ht="127.5">
      <c r="A982" s="653"/>
      <c r="B982" s="663" t="s">
        <v>4436</v>
      </c>
      <c r="C982" s="1026"/>
      <c r="D982" s="1026"/>
      <c r="E982" s="1298"/>
      <c r="F982" s="1307"/>
      <c r="G982" s="649"/>
    </row>
    <row r="983" spans="1:7" ht="114.75">
      <c r="A983" s="653"/>
      <c r="B983" s="660" t="s">
        <v>5744</v>
      </c>
      <c r="C983" s="1026"/>
      <c r="D983" s="1026"/>
      <c r="E983" s="1298"/>
      <c r="F983" s="1307"/>
      <c r="G983" s="649"/>
    </row>
    <row r="984" spans="1:7" ht="204">
      <c r="A984" s="653"/>
      <c r="B984" s="660" t="s">
        <v>5745</v>
      </c>
      <c r="C984" s="999"/>
      <c r="D984" s="1000"/>
      <c r="E984" s="1298"/>
      <c r="F984" s="1305"/>
      <c r="G984" s="649"/>
    </row>
    <row r="985" spans="1:7">
      <c r="A985" s="653"/>
      <c r="B985" s="654"/>
      <c r="C985" s="999"/>
      <c r="D985" s="1000"/>
      <c r="E985" s="1298"/>
      <c r="F985" s="1305"/>
      <c r="G985" s="657"/>
    </row>
    <row r="986" spans="1:7" ht="76.5">
      <c r="A986" s="653" t="s">
        <v>56</v>
      </c>
      <c r="B986" s="654" t="s">
        <v>1406</v>
      </c>
      <c r="C986" s="999" t="s">
        <v>21</v>
      </c>
      <c r="D986" s="1000">
        <v>20</v>
      </c>
      <c r="E986" s="1298">
        <v>0</v>
      </c>
      <c r="F986" s="1305">
        <f>D986*E986</f>
        <v>0</v>
      </c>
      <c r="G986" s="662"/>
    </row>
    <row r="987" spans="1:7">
      <c r="A987" s="653"/>
      <c r="B987" s="654" t="s">
        <v>1412</v>
      </c>
      <c r="C987" s="999"/>
      <c r="D987" s="1000"/>
      <c r="E987" s="1298"/>
      <c r="F987" s="1308"/>
      <c r="G987" s="657"/>
    </row>
    <row r="988" spans="1:7">
      <c r="A988" s="653"/>
      <c r="B988" s="810" t="s">
        <v>1373</v>
      </c>
      <c r="C988" s="1024"/>
      <c r="D988" s="1025"/>
      <c r="E988" s="1298"/>
      <c r="F988" s="1309"/>
      <c r="G988" s="649"/>
    </row>
    <row r="989" spans="1:7" ht="127.5">
      <c r="A989" s="653"/>
      <c r="B989" s="663" t="s">
        <v>4437</v>
      </c>
      <c r="C989" s="999"/>
      <c r="D989" s="1000"/>
      <c r="E989" s="1298"/>
      <c r="F989" s="1308"/>
      <c r="G989" s="649"/>
    </row>
    <row r="990" spans="1:7" ht="114.75">
      <c r="A990" s="653"/>
      <c r="B990" s="660" t="s">
        <v>5741</v>
      </c>
      <c r="C990" s="999"/>
      <c r="D990" s="1000"/>
      <c r="E990" s="1298"/>
      <c r="F990" s="1308"/>
      <c r="G990" s="649"/>
    </row>
    <row r="991" spans="1:7" ht="204">
      <c r="A991" s="653"/>
      <c r="B991" s="660" t="s">
        <v>5742</v>
      </c>
      <c r="C991" s="999"/>
      <c r="D991" s="1000"/>
      <c r="E991" s="1298"/>
      <c r="F991" s="1305"/>
      <c r="G991" s="649"/>
    </row>
    <row r="992" spans="1:7">
      <c r="A992" s="653"/>
      <c r="B992" s="654"/>
      <c r="C992" s="999"/>
      <c r="D992" s="1000"/>
      <c r="E992" s="1298"/>
      <c r="F992" s="1305"/>
      <c r="G992" s="657"/>
    </row>
    <row r="993" spans="1:7" ht="76.5">
      <c r="A993" s="653" t="s">
        <v>57</v>
      </c>
      <c r="B993" s="654" t="s">
        <v>1407</v>
      </c>
      <c r="C993" s="999" t="s">
        <v>21</v>
      </c>
      <c r="D993" s="1000">
        <v>15</v>
      </c>
      <c r="E993" s="1298">
        <v>0</v>
      </c>
      <c r="F993" s="1305">
        <f>D993*E993</f>
        <v>0</v>
      </c>
      <c r="G993" s="662"/>
    </row>
    <row r="994" spans="1:7">
      <c r="A994" s="653"/>
      <c r="B994" s="654" t="s">
        <v>1413</v>
      </c>
      <c r="C994" s="999"/>
      <c r="D994" s="1000"/>
      <c r="E994" s="1298"/>
      <c r="F994" s="1308"/>
      <c r="G994" s="657"/>
    </row>
    <row r="995" spans="1:7">
      <c r="A995" s="653"/>
      <c r="B995" s="810" t="s">
        <v>1373</v>
      </c>
      <c r="C995" s="1024"/>
      <c r="D995" s="1025"/>
      <c r="E995" s="1298"/>
      <c r="F995" s="1309"/>
      <c r="G995" s="649"/>
    </row>
    <row r="996" spans="1:7" ht="127.5">
      <c r="A996" s="653"/>
      <c r="B996" s="663" t="s">
        <v>5743</v>
      </c>
      <c r="C996" s="999"/>
      <c r="D996" s="1000"/>
      <c r="E996" s="1298"/>
      <c r="F996" s="1308"/>
      <c r="G996" s="649"/>
    </row>
    <row r="997" spans="1:7" ht="114.75">
      <c r="A997" s="653"/>
      <c r="B997" s="660" t="s">
        <v>5744</v>
      </c>
      <c r="C997" s="999"/>
      <c r="D997" s="1000"/>
      <c r="E997" s="1298"/>
      <c r="F997" s="1308"/>
      <c r="G997" s="649"/>
    </row>
    <row r="998" spans="1:7" ht="204">
      <c r="A998" s="653"/>
      <c r="B998" s="660" t="s">
        <v>5745</v>
      </c>
      <c r="C998" s="999"/>
      <c r="D998" s="1000"/>
      <c r="E998" s="1298"/>
      <c r="F998" s="1305"/>
      <c r="G998" s="649"/>
    </row>
    <row r="999" spans="1:7">
      <c r="A999" s="653"/>
      <c r="B999" s="654"/>
      <c r="C999" s="999"/>
      <c r="D999" s="1000"/>
      <c r="E999" s="1298"/>
      <c r="F999" s="1305"/>
      <c r="G999" s="666"/>
    </row>
    <row r="1000" spans="1:7" ht="76.5">
      <c r="A1000" s="653" t="s">
        <v>86</v>
      </c>
      <c r="B1000" s="654" t="s">
        <v>1407</v>
      </c>
      <c r="C1000" s="999" t="s">
        <v>21</v>
      </c>
      <c r="D1000" s="1000">
        <v>2</v>
      </c>
      <c r="E1000" s="1298">
        <v>0</v>
      </c>
      <c r="F1000" s="1305">
        <f>D1000*E1000</f>
        <v>0</v>
      </c>
      <c r="G1000" s="662"/>
    </row>
    <row r="1001" spans="1:7">
      <c r="A1001" s="653"/>
      <c r="B1001" s="654" t="s">
        <v>1414</v>
      </c>
      <c r="C1001" s="499"/>
      <c r="D1001" s="499"/>
      <c r="E1001" s="1298"/>
      <c r="F1001" s="1297"/>
      <c r="G1001" s="657"/>
    </row>
    <row r="1002" spans="1:7">
      <c r="A1002" s="653"/>
      <c r="B1002" s="810" t="s">
        <v>1373</v>
      </c>
      <c r="C1002" s="1024"/>
      <c r="D1002" s="1025"/>
      <c r="E1002" s="1298"/>
      <c r="F1002" s="1309"/>
      <c r="G1002" s="657"/>
    </row>
    <row r="1003" spans="1:7" ht="127.5">
      <c r="A1003" s="653"/>
      <c r="B1003" s="663" t="s">
        <v>5743</v>
      </c>
      <c r="C1003" s="999"/>
      <c r="D1003" s="1000"/>
      <c r="E1003" s="1298"/>
      <c r="F1003" s="1308"/>
      <c r="G1003" s="649"/>
    </row>
    <row r="1004" spans="1:7" ht="114.75">
      <c r="A1004" s="653"/>
      <c r="B1004" s="660" t="s">
        <v>5744</v>
      </c>
      <c r="C1004" s="999"/>
      <c r="D1004" s="1000"/>
      <c r="E1004" s="1298"/>
      <c r="F1004" s="1308"/>
      <c r="G1004" s="649"/>
    </row>
    <row r="1005" spans="1:7" ht="216.75">
      <c r="A1005" s="653"/>
      <c r="B1005" s="660" t="s">
        <v>5746</v>
      </c>
      <c r="C1005" s="999"/>
      <c r="D1005" s="1000"/>
      <c r="E1005" s="1298"/>
      <c r="F1005" s="1308"/>
      <c r="G1005" s="649"/>
    </row>
    <row r="1006" spans="1:7">
      <c r="A1006" s="653"/>
      <c r="B1006" s="654"/>
      <c r="C1006" s="999"/>
      <c r="D1006" s="1000"/>
      <c r="E1006" s="1298"/>
      <c r="F1006" s="1305"/>
      <c r="G1006" s="657"/>
    </row>
    <row r="1007" spans="1:7" ht="76.5">
      <c r="A1007" s="653" t="s">
        <v>50</v>
      </c>
      <c r="B1007" s="654" t="s">
        <v>1415</v>
      </c>
      <c r="C1007" s="999" t="s">
        <v>21</v>
      </c>
      <c r="D1007" s="1000">
        <v>8</v>
      </c>
      <c r="E1007" s="1298">
        <v>0</v>
      </c>
      <c r="F1007" s="1305">
        <f>D1007*E1007</f>
        <v>0</v>
      </c>
      <c r="G1007" s="662"/>
    </row>
    <row r="1008" spans="1:7">
      <c r="A1008" s="653"/>
      <c r="B1008" s="654" t="s">
        <v>1416</v>
      </c>
      <c r="C1008" s="999"/>
      <c r="D1008" s="1000"/>
      <c r="E1008" s="1298"/>
      <c r="F1008" s="1308"/>
      <c r="G1008" s="657"/>
    </row>
    <row r="1009" spans="1:7">
      <c r="A1009" s="653"/>
      <c r="B1009" s="810" t="s">
        <v>1373</v>
      </c>
      <c r="C1009" s="1024"/>
      <c r="D1009" s="1025"/>
      <c r="E1009" s="1298"/>
      <c r="F1009" s="1309"/>
      <c r="G1009" s="649"/>
    </row>
    <row r="1010" spans="1:7" ht="127.5">
      <c r="A1010" s="653"/>
      <c r="B1010" s="663" t="s">
        <v>4438</v>
      </c>
      <c r="C1010" s="999"/>
      <c r="D1010" s="1000"/>
      <c r="E1010" s="1298"/>
      <c r="F1010" s="1308"/>
      <c r="G1010" s="649"/>
    </row>
    <row r="1011" spans="1:7" ht="114.75">
      <c r="A1011" s="653"/>
      <c r="B1011" s="660" t="s">
        <v>5747</v>
      </c>
      <c r="C1011" s="999"/>
      <c r="D1011" s="1000"/>
      <c r="E1011" s="1298"/>
      <c r="F1011" s="1308"/>
      <c r="G1011" s="649"/>
    </row>
    <row r="1012" spans="1:7" ht="216.75">
      <c r="A1012" s="653"/>
      <c r="B1012" s="660" t="s">
        <v>5748</v>
      </c>
      <c r="C1012" s="999"/>
      <c r="D1012" s="1000"/>
      <c r="E1012" s="1298"/>
      <c r="F1012" s="1305"/>
      <c r="G1012" s="649"/>
    </row>
    <row r="1013" spans="1:7">
      <c r="A1013" s="653"/>
      <c r="B1013" s="654"/>
      <c r="C1013" s="999"/>
      <c r="D1013" s="1000"/>
      <c r="E1013" s="1298"/>
      <c r="F1013" s="1305"/>
      <c r="G1013" s="657"/>
    </row>
    <row r="1014" spans="1:7" ht="76.5">
      <c r="A1014" s="653" t="s">
        <v>5749</v>
      </c>
      <c r="B1014" s="654" t="s">
        <v>1417</v>
      </c>
      <c r="C1014" s="999" t="s">
        <v>21</v>
      </c>
      <c r="D1014" s="1000">
        <v>9</v>
      </c>
      <c r="E1014" s="1298">
        <v>0</v>
      </c>
      <c r="F1014" s="1305">
        <f>D1014*E1014</f>
        <v>0</v>
      </c>
      <c r="G1014" s="662"/>
    </row>
    <row r="1015" spans="1:7">
      <c r="A1015" s="653"/>
      <c r="B1015" s="654" t="s">
        <v>1418</v>
      </c>
      <c r="C1015" s="999"/>
      <c r="D1015" s="1000"/>
      <c r="E1015" s="1298"/>
      <c r="F1015" s="1308"/>
      <c r="G1015" s="665"/>
    </row>
    <row r="1016" spans="1:7">
      <c r="A1016" s="653"/>
      <c r="B1016" s="810" t="s">
        <v>1373</v>
      </c>
      <c r="C1016" s="1024"/>
      <c r="D1016" s="1025"/>
      <c r="E1016" s="1298"/>
      <c r="F1016" s="1309"/>
      <c r="G1016" s="649"/>
    </row>
    <row r="1017" spans="1:7" ht="127.5">
      <c r="A1017" s="653"/>
      <c r="B1017" s="663" t="s">
        <v>5750</v>
      </c>
      <c r="C1017" s="1026"/>
      <c r="D1017" s="1026"/>
      <c r="E1017" s="1298"/>
      <c r="F1017" s="1307"/>
      <c r="G1017" s="649"/>
    </row>
    <row r="1018" spans="1:7" ht="114.75">
      <c r="A1018" s="653"/>
      <c r="B1018" s="660" t="s">
        <v>5747</v>
      </c>
      <c r="C1018" s="1026"/>
      <c r="D1018" s="1026"/>
      <c r="E1018" s="1298"/>
      <c r="F1018" s="1307"/>
      <c r="G1018" s="649"/>
    </row>
    <row r="1019" spans="1:7" ht="204">
      <c r="A1019" s="653"/>
      <c r="B1019" s="660" t="s">
        <v>5751</v>
      </c>
      <c r="C1019" s="999"/>
      <c r="D1019" s="1000"/>
      <c r="E1019" s="1298"/>
      <c r="F1019" s="1305"/>
      <c r="G1019" s="649"/>
    </row>
    <row r="1020" spans="1:7">
      <c r="A1020" s="653"/>
      <c r="B1020" s="654"/>
      <c r="C1020" s="999"/>
      <c r="D1020" s="1000"/>
      <c r="E1020" s="1298"/>
      <c r="F1020" s="1305"/>
      <c r="G1020" s="657"/>
    </row>
    <row r="1021" spans="1:7" ht="76.5">
      <c r="A1021" s="653" t="s">
        <v>109</v>
      </c>
      <c r="B1021" s="654" t="s">
        <v>1419</v>
      </c>
      <c r="C1021" s="999" t="s">
        <v>21</v>
      </c>
      <c r="D1021" s="1000">
        <v>1</v>
      </c>
      <c r="E1021" s="1298">
        <v>0</v>
      </c>
      <c r="F1021" s="1305">
        <f>D1021*E1021</f>
        <v>0</v>
      </c>
      <c r="G1021" s="662"/>
    </row>
    <row r="1022" spans="1:7">
      <c r="A1022" s="653"/>
      <c r="B1022" s="654" t="s">
        <v>1420</v>
      </c>
      <c r="C1022" s="999"/>
      <c r="D1022" s="1000"/>
      <c r="E1022" s="1298"/>
      <c r="F1022" s="1308"/>
      <c r="G1022" s="657"/>
    </row>
    <row r="1023" spans="1:7">
      <c r="A1023" s="653"/>
      <c r="B1023" s="810" t="s">
        <v>1373</v>
      </c>
      <c r="C1023" s="1024"/>
      <c r="D1023" s="1025"/>
      <c r="E1023" s="1298"/>
      <c r="F1023" s="1309"/>
      <c r="G1023" s="657"/>
    </row>
    <row r="1024" spans="1:7" ht="165.75">
      <c r="A1024" s="653"/>
      <c r="B1024" s="663" t="s">
        <v>5752</v>
      </c>
      <c r="C1024" s="999"/>
      <c r="D1024" s="1000"/>
      <c r="E1024" s="1298"/>
      <c r="F1024" s="1308"/>
      <c r="G1024" s="657"/>
    </row>
    <row r="1025" spans="1:7" ht="76.5">
      <c r="A1025" s="653"/>
      <c r="B1025" s="660" t="s">
        <v>5727</v>
      </c>
      <c r="C1025" s="999"/>
      <c r="D1025" s="1000"/>
      <c r="E1025" s="1298"/>
      <c r="F1025" s="1308"/>
      <c r="G1025" s="657"/>
    </row>
    <row r="1026" spans="1:7" ht="204">
      <c r="A1026" s="653"/>
      <c r="B1026" s="660" t="s">
        <v>5753</v>
      </c>
      <c r="C1026" s="999"/>
      <c r="D1026" s="1000"/>
      <c r="E1026" s="1298"/>
      <c r="F1026" s="1308"/>
      <c r="G1026" s="649"/>
    </row>
    <row r="1027" spans="1:7">
      <c r="A1027" s="653"/>
      <c r="B1027" s="654"/>
      <c r="C1027" s="999"/>
      <c r="D1027" s="1000"/>
      <c r="E1027" s="1298"/>
      <c r="F1027" s="1308"/>
      <c r="G1027" s="649"/>
    </row>
    <row r="1028" spans="1:7" ht="63.75">
      <c r="A1028" s="653" t="s">
        <v>110</v>
      </c>
      <c r="B1028" s="1027" t="s">
        <v>1421</v>
      </c>
      <c r="C1028" s="999" t="s">
        <v>245</v>
      </c>
      <c r="D1028" s="1000">
        <v>1</v>
      </c>
      <c r="E1028" s="1298">
        <v>0</v>
      </c>
      <c r="F1028" s="1305">
        <f>D1028*E1028</f>
        <v>0</v>
      </c>
      <c r="G1028" s="649"/>
    </row>
    <row r="1029" spans="1:7">
      <c r="A1029" s="653"/>
      <c r="B1029" s="1027"/>
      <c r="C1029" s="999"/>
      <c r="D1029" s="1000"/>
      <c r="E1029" s="1298"/>
      <c r="F1029" s="1305"/>
      <c r="G1029" s="649"/>
    </row>
    <row r="1030" spans="1:7">
      <c r="A1030" s="653"/>
      <c r="B1030" s="654"/>
      <c r="C1030" s="999"/>
      <c r="D1030" s="1000"/>
      <c r="E1030" s="1298"/>
      <c r="F1030" s="1305"/>
    </row>
    <row r="1031" spans="1:7" ht="102">
      <c r="A1031" s="653" t="s">
        <v>111</v>
      </c>
      <c r="B1031" s="654" t="s">
        <v>1422</v>
      </c>
      <c r="C1031" s="999" t="s">
        <v>245</v>
      </c>
      <c r="D1031" s="1000">
        <v>1</v>
      </c>
      <c r="E1031" s="1298">
        <v>0</v>
      </c>
      <c r="F1031" s="1305">
        <f>D1031*E1031</f>
        <v>0</v>
      </c>
    </row>
    <row r="1032" spans="1:7" ht="13.5" thickBot="1">
      <c r="A1032" s="644"/>
      <c r="B1032" s="645"/>
      <c r="C1032" s="1022"/>
      <c r="D1032" s="1023"/>
      <c r="E1032" s="1303"/>
      <c r="F1032" s="1303"/>
    </row>
    <row r="1033" spans="1:7">
      <c r="A1033" s="642"/>
      <c r="B1033" s="640" t="s">
        <v>1693</v>
      </c>
      <c r="C1033" s="811"/>
      <c r="D1033" s="500"/>
      <c r="E1033" s="1304"/>
      <c r="F1033" s="1304">
        <f>SUM(F906:F1032)</f>
        <v>0</v>
      </c>
    </row>
    <row r="1035" spans="1:7">
      <c r="A1035" s="639" t="s">
        <v>158</v>
      </c>
      <c r="B1035" s="640" t="s">
        <v>1423</v>
      </c>
      <c r="C1035" s="499"/>
      <c r="D1035" s="500"/>
      <c r="E1035" s="1297"/>
      <c r="F1035" s="1297"/>
    </row>
    <row r="1036" spans="1:7">
      <c r="A1036" s="639"/>
      <c r="B1036" s="640"/>
      <c r="C1036" s="499"/>
      <c r="D1036" s="500"/>
      <c r="E1036" s="1297"/>
      <c r="F1036" s="1297"/>
    </row>
    <row r="1037" spans="1:7">
      <c r="A1037" s="639"/>
      <c r="B1037" s="667" t="s">
        <v>1170</v>
      </c>
      <c r="C1037" s="499"/>
      <c r="D1037" s="500"/>
      <c r="E1037" s="1297"/>
      <c r="F1037" s="1297"/>
    </row>
    <row r="1038" spans="1:7" ht="25.5">
      <c r="A1038" s="639"/>
      <c r="B1038" s="668" t="s">
        <v>1701</v>
      </c>
      <c r="C1038" s="499"/>
      <c r="D1038" s="500"/>
      <c r="E1038" s="1297"/>
      <c r="F1038" s="1297"/>
    </row>
    <row r="1039" spans="1:7" ht="25.5">
      <c r="A1039" s="639"/>
      <c r="B1039" s="669" t="s">
        <v>1702</v>
      </c>
      <c r="C1039" s="499"/>
      <c r="D1039" s="500"/>
      <c r="E1039" s="1297"/>
      <c r="F1039" s="1297"/>
    </row>
    <row r="1040" spans="1:7">
      <c r="A1040" s="670"/>
      <c r="B1040" s="668"/>
      <c r="C1040" s="499"/>
      <c r="D1040" s="500"/>
      <c r="E1040" s="1297"/>
      <c r="F1040" s="1297"/>
    </row>
    <row r="1041" spans="1:8" ht="38.25">
      <c r="A1041" s="642" t="s">
        <v>155</v>
      </c>
      <c r="B1041" s="643" t="s">
        <v>1424</v>
      </c>
      <c r="C1041" s="811"/>
      <c r="D1041" s="812"/>
      <c r="E1041" s="1304"/>
      <c r="F1041" s="1297"/>
    </row>
    <row r="1042" spans="1:8">
      <c r="A1042" s="642"/>
      <c r="B1042" s="668" t="s">
        <v>4274</v>
      </c>
      <c r="C1042" s="499" t="s">
        <v>4640</v>
      </c>
      <c r="D1042" s="500">
        <v>81</v>
      </c>
      <c r="E1042" s="1310">
        <v>0</v>
      </c>
      <c r="F1042" s="1297">
        <f>D1042*E1042</f>
        <v>0</v>
      </c>
      <c r="H1042" s="152"/>
    </row>
    <row r="1043" spans="1:8">
      <c r="A1043" s="642"/>
      <c r="B1043" s="668" t="s">
        <v>4275</v>
      </c>
      <c r="C1043" s="499" t="s">
        <v>4640</v>
      </c>
      <c r="D1043" s="500">
        <v>65</v>
      </c>
      <c r="E1043" s="1310">
        <v>0</v>
      </c>
      <c r="F1043" s="1297">
        <f>D1043*E1043</f>
        <v>0</v>
      </c>
      <c r="H1043" s="152"/>
    </row>
    <row r="1044" spans="1:8">
      <c r="A1044" s="642"/>
      <c r="B1044" s="668" t="s">
        <v>4276</v>
      </c>
      <c r="C1044" s="499" t="s">
        <v>4640</v>
      </c>
      <c r="D1044" s="500">
        <v>335</v>
      </c>
      <c r="E1044" s="1310">
        <v>0</v>
      </c>
      <c r="F1044" s="1297">
        <f t="shared" ref="F1044:F1049" si="9">D1044*E1044</f>
        <v>0</v>
      </c>
      <c r="H1044" s="152"/>
    </row>
    <row r="1045" spans="1:8">
      <c r="A1045" s="670"/>
      <c r="B1045" s="643" t="s">
        <v>5467</v>
      </c>
      <c r="C1045" s="499" t="s">
        <v>4640</v>
      </c>
      <c r="D1045" s="500">
        <v>55</v>
      </c>
      <c r="E1045" s="1310">
        <v>0</v>
      </c>
      <c r="F1045" s="1297">
        <f t="shared" si="9"/>
        <v>0</v>
      </c>
      <c r="H1045" s="152"/>
    </row>
    <row r="1046" spans="1:8">
      <c r="A1046" s="670"/>
      <c r="B1046" s="643" t="s">
        <v>4277</v>
      </c>
      <c r="C1046" s="499" t="s">
        <v>4640</v>
      </c>
      <c r="D1046" s="500">
        <v>50</v>
      </c>
      <c r="E1046" s="1310">
        <v>0</v>
      </c>
      <c r="F1046" s="1297">
        <f t="shared" si="9"/>
        <v>0</v>
      </c>
      <c r="H1046" s="152"/>
    </row>
    <row r="1047" spans="1:8">
      <c r="A1047" s="670"/>
      <c r="B1047" s="643" t="s">
        <v>5468</v>
      </c>
      <c r="C1047" s="499" t="s">
        <v>4640</v>
      </c>
      <c r="D1047" s="500">
        <v>90</v>
      </c>
      <c r="E1047" s="1310">
        <v>0</v>
      </c>
      <c r="F1047" s="1297">
        <f t="shared" si="9"/>
        <v>0</v>
      </c>
      <c r="H1047" s="152"/>
    </row>
    <row r="1048" spans="1:8">
      <c r="A1048" s="670"/>
      <c r="B1048" s="643" t="s">
        <v>4278</v>
      </c>
      <c r="C1048" s="499" t="s">
        <v>4640</v>
      </c>
      <c r="D1048" s="500">
        <v>110</v>
      </c>
      <c r="E1048" s="1310">
        <v>0</v>
      </c>
      <c r="F1048" s="1297">
        <f t="shared" si="9"/>
        <v>0</v>
      </c>
      <c r="H1048" s="152"/>
    </row>
    <row r="1049" spans="1:8">
      <c r="A1049" s="670"/>
      <c r="B1049" s="643" t="s">
        <v>4279</v>
      </c>
      <c r="C1049" s="499" t="s">
        <v>4640</v>
      </c>
      <c r="D1049" s="500">
        <v>210</v>
      </c>
      <c r="E1049" s="1310">
        <v>0</v>
      </c>
      <c r="F1049" s="1297">
        <f t="shared" si="9"/>
        <v>0</v>
      </c>
      <c r="H1049" s="152"/>
    </row>
    <row r="1050" spans="1:8">
      <c r="A1050" s="670"/>
      <c r="B1050" s="643"/>
      <c r="C1050" s="499"/>
      <c r="D1050" s="500"/>
      <c r="E1050" s="1297"/>
      <c r="F1050" s="1297"/>
    </row>
    <row r="1051" spans="1:8" ht="38.25">
      <c r="A1051" s="642" t="s">
        <v>156</v>
      </c>
      <c r="B1051" s="643" t="s">
        <v>1703</v>
      </c>
      <c r="C1051" s="499"/>
      <c r="D1051" s="500"/>
      <c r="E1051" s="1297"/>
      <c r="F1051" s="1297"/>
    </row>
    <row r="1052" spans="1:8">
      <c r="A1052" s="670"/>
      <c r="B1052" s="643" t="s">
        <v>4280</v>
      </c>
      <c r="C1052" s="499" t="s">
        <v>4640</v>
      </c>
      <c r="D1052" s="500">
        <v>27</v>
      </c>
      <c r="E1052" s="1310">
        <v>0</v>
      </c>
      <c r="F1052" s="1297">
        <f t="shared" ref="F1052:F1061" si="10">D1052*E1052</f>
        <v>0</v>
      </c>
    </row>
    <row r="1053" spans="1:8">
      <c r="A1053" s="670"/>
      <c r="B1053" s="643" t="s">
        <v>4281</v>
      </c>
      <c r="C1053" s="499" t="s">
        <v>4640</v>
      </c>
      <c r="D1053" s="500">
        <v>52</v>
      </c>
      <c r="E1053" s="1310">
        <v>0</v>
      </c>
      <c r="F1053" s="1297">
        <f t="shared" si="10"/>
        <v>0</v>
      </c>
    </row>
    <row r="1054" spans="1:8">
      <c r="A1054" s="670"/>
      <c r="B1054" s="643" t="s">
        <v>4282</v>
      </c>
      <c r="C1054" s="499" t="s">
        <v>4640</v>
      </c>
      <c r="D1054" s="500">
        <v>25</v>
      </c>
      <c r="E1054" s="1310">
        <v>0</v>
      </c>
      <c r="F1054" s="1297">
        <f t="shared" si="10"/>
        <v>0</v>
      </c>
    </row>
    <row r="1055" spans="1:8">
      <c r="A1055" s="670"/>
      <c r="B1055" s="643" t="s">
        <v>4283</v>
      </c>
      <c r="C1055" s="499" t="s">
        <v>4640</v>
      </c>
      <c r="D1055" s="500">
        <v>115</v>
      </c>
      <c r="E1055" s="1310">
        <v>0</v>
      </c>
      <c r="F1055" s="1297">
        <f t="shared" si="10"/>
        <v>0</v>
      </c>
    </row>
    <row r="1056" spans="1:8">
      <c r="A1056" s="670"/>
      <c r="B1056" s="643" t="s">
        <v>4284</v>
      </c>
      <c r="C1056" s="499" t="s">
        <v>4640</v>
      </c>
      <c r="D1056" s="500">
        <v>590</v>
      </c>
      <c r="E1056" s="1310">
        <v>0</v>
      </c>
      <c r="F1056" s="1297">
        <f t="shared" si="10"/>
        <v>0</v>
      </c>
    </row>
    <row r="1057" spans="1:6">
      <c r="A1057" s="670"/>
      <c r="B1057" s="643" t="s">
        <v>4285</v>
      </c>
      <c r="C1057" s="499" t="s">
        <v>4640</v>
      </c>
      <c r="D1057" s="500">
        <v>65</v>
      </c>
      <c r="E1057" s="1310">
        <v>0</v>
      </c>
      <c r="F1057" s="1297">
        <f t="shared" si="10"/>
        <v>0</v>
      </c>
    </row>
    <row r="1058" spans="1:6">
      <c r="A1058" s="670"/>
      <c r="B1058" s="643" t="s">
        <v>4286</v>
      </c>
      <c r="C1058" s="499" t="s">
        <v>4640</v>
      </c>
      <c r="D1058" s="500">
        <v>380</v>
      </c>
      <c r="E1058" s="1310">
        <v>0</v>
      </c>
      <c r="F1058" s="1297">
        <f t="shared" si="10"/>
        <v>0</v>
      </c>
    </row>
    <row r="1059" spans="1:6">
      <c r="A1059" s="670"/>
      <c r="B1059" s="643" t="s">
        <v>4287</v>
      </c>
      <c r="C1059" s="499" t="s">
        <v>4640</v>
      </c>
      <c r="D1059" s="500">
        <v>160</v>
      </c>
      <c r="E1059" s="1310">
        <v>0</v>
      </c>
      <c r="F1059" s="1297">
        <f t="shared" si="10"/>
        <v>0</v>
      </c>
    </row>
    <row r="1060" spans="1:6">
      <c r="A1060" s="670"/>
      <c r="B1060" s="643" t="s">
        <v>4288</v>
      </c>
      <c r="C1060" s="499" t="s">
        <v>4640</v>
      </c>
      <c r="D1060" s="500">
        <v>1980</v>
      </c>
      <c r="E1060" s="1310">
        <v>0</v>
      </c>
      <c r="F1060" s="1297">
        <f t="shared" si="10"/>
        <v>0</v>
      </c>
    </row>
    <row r="1061" spans="1:6">
      <c r="A1061" s="670"/>
      <c r="B1061" s="643" t="s">
        <v>4289</v>
      </c>
      <c r="C1061" s="499" t="s">
        <v>4640</v>
      </c>
      <c r="D1061" s="500">
        <v>9125</v>
      </c>
      <c r="E1061" s="1310">
        <v>0</v>
      </c>
      <c r="F1061" s="1297">
        <f t="shared" si="10"/>
        <v>0</v>
      </c>
    </row>
    <row r="1062" spans="1:6">
      <c r="A1062" s="670"/>
      <c r="B1062" s="643" t="s">
        <v>4290</v>
      </c>
      <c r="C1062" s="499" t="s">
        <v>4640</v>
      </c>
      <c r="D1062" s="500">
        <v>675</v>
      </c>
      <c r="E1062" s="1310">
        <v>0</v>
      </c>
      <c r="F1062" s="1297">
        <f>D1062*E1062</f>
        <v>0</v>
      </c>
    </row>
    <row r="1063" spans="1:6" ht="27.75">
      <c r="A1063" s="670"/>
      <c r="B1063" s="643" t="s">
        <v>4291</v>
      </c>
      <c r="C1063" s="499" t="s">
        <v>4640</v>
      </c>
      <c r="D1063" s="500">
        <v>6750</v>
      </c>
      <c r="E1063" s="1310">
        <v>0</v>
      </c>
      <c r="F1063" s="1297">
        <f t="shared" ref="F1063:F1065" si="11">D1063*E1063</f>
        <v>0</v>
      </c>
    </row>
    <row r="1064" spans="1:6">
      <c r="A1064" s="670"/>
      <c r="B1064" s="643" t="s">
        <v>4292</v>
      </c>
      <c r="C1064" s="499" t="s">
        <v>4640</v>
      </c>
      <c r="D1064" s="500">
        <v>340</v>
      </c>
      <c r="E1064" s="1310">
        <v>0</v>
      </c>
      <c r="F1064" s="1297">
        <f t="shared" si="11"/>
        <v>0</v>
      </c>
    </row>
    <row r="1065" spans="1:6">
      <c r="A1065" s="670"/>
      <c r="B1065" s="643" t="s">
        <v>4293</v>
      </c>
      <c r="C1065" s="499" t="s">
        <v>4640</v>
      </c>
      <c r="D1065" s="500">
        <v>3100</v>
      </c>
      <c r="E1065" s="1310">
        <v>0</v>
      </c>
      <c r="F1065" s="1297">
        <f t="shared" si="11"/>
        <v>0</v>
      </c>
    </row>
    <row r="1066" spans="1:6">
      <c r="A1066" s="623"/>
      <c r="B1066" s="11"/>
      <c r="C1066" s="1311"/>
      <c r="D1066" s="772"/>
      <c r="E1066" s="1312"/>
      <c r="F1066" s="1297"/>
    </row>
    <row r="1067" spans="1:6" ht="38.25">
      <c r="A1067" s="642" t="s">
        <v>157</v>
      </c>
      <c r="B1067" s="672" t="s">
        <v>1425</v>
      </c>
      <c r="C1067" s="1029"/>
      <c r="D1067" s="1028"/>
      <c r="E1067" s="1312"/>
      <c r="F1067" s="1126"/>
    </row>
    <row r="1068" spans="1:6" ht="51">
      <c r="A1068" s="623"/>
      <c r="B1068" s="672" t="s">
        <v>1426</v>
      </c>
      <c r="C1068" s="1029"/>
      <c r="D1068" s="1028"/>
      <c r="E1068" s="1312"/>
      <c r="F1068" s="1126"/>
    </row>
    <row r="1069" spans="1:6">
      <c r="A1069" s="623"/>
      <c r="B1069" s="669" t="s">
        <v>4294</v>
      </c>
      <c r="C1069" s="827" t="s">
        <v>4640</v>
      </c>
      <c r="D1069" s="1030">
        <v>380</v>
      </c>
      <c r="E1069" s="1313">
        <v>0</v>
      </c>
      <c r="F1069" s="1297">
        <f>D1069*E1069</f>
        <v>0</v>
      </c>
    </row>
    <row r="1070" spans="1:6">
      <c r="A1070" s="623"/>
      <c r="B1070" s="669" t="s">
        <v>4295</v>
      </c>
      <c r="C1070" s="827" t="s">
        <v>4640</v>
      </c>
      <c r="D1070" s="1030">
        <v>120</v>
      </c>
      <c r="E1070" s="1313">
        <v>0</v>
      </c>
      <c r="F1070" s="1297">
        <f t="shared" ref="F1070:F1078" si="12">D1070*E1070</f>
        <v>0</v>
      </c>
    </row>
    <row r="1071" spans="1:6">
      <c r="A1071" s="623"/>
      <c r="B1071" s="669" t="s">
        <v>4296</v>
      </c>
      <c r="C1071" s="827" t="s">
        <v>4640</v>
      </c>
      <c r="D1071" s="772">
        <v>315</v>
      </c>
      <c r="E1071" s="1313">
        <v>0</v>
      </c>
      <c r="F1071" s="1297">
        <f t="shared" si="12"/>
        <v>0</v>
      </c>
    </row>
    <row r="1072" spans="1:6">
      <c r="A1072" s="623"/>
      <c r="B1072" s="669" t="s">
        <v>4297</v>
      </c>
      <c r="C1072" s="827" t="s">
        <v>4640</v>
      </c>
      <c r="D1072" s="772">
        <v>190</v>
      </c>
      <c r="E1072" s="1313">
        <v>0</v>
      </c>
      <c r="F1072" s="1297">
        <f t="shared" si="12"/>
        <v>0</v>
      </c>
    </row>
    <row r="1073" spans="1:6">
      <c r="A1073" s="623"/>
      <c r="B1073" s="669" t="s">
        <v>4298</v>
      </c>
      <c r="C1073" s="827" t="s">
        <v>4640</v>
      </c>
      <c r="D1073" s="772">
        <v>180</v>
      </c>
      <c r="E1073" s="1313">
        <v>0</v>
      </c>
      <c r="F1073" s="1297">
        <f t="shared" si="12"/>
        <v>0</v>
      </c>
    </row>
    <row r="1074" spans="1:6">
      <c r="A1074" s="623"/>
      <c r="B1074" s="669" t="s">
        <v>4299</v>
      </c>
      <c r="C1074" s="827" t="s">
        <v>4640</v>
      </c>
      <c r="D1074" s="500">
        <v>110</v>
      </c>
      <c r="E1074" s="1313">
        <v>0</v>
      </c>
      <c r="F1074" s="1297">
        <f t="shared" si="12"/>
        <v>0</v>
      </c>
    </row>
    <row r="1075" spans="1:6">
      <c r="A1075" s="623"/>
      <c r="B1075" s="669" t="s">
        <v>4300</v>
      </c>
      <c r="C1075" s="827" t="s">
        <v>4640</v>
      </c>
      <c r="D1075" s="772">
        <v>315</v>
      </c>
      <c r="E1075" s="1313">
        <v>0</v>
      </c>
      <c r="F1075" s="1297">
        <f t="shared" si="12"/>
        <v>0</v>
      </c>
    </row>
    <row r="1076" spans="1:6">
      <c r="A1076" s="623"/>
      <c r="B1076" s="11" t="s">
        <v>1427</v>
      </c>
      <c r="C1076" s="827" t="s">
        <v>4640</v>
      </c>
      <c r="D1076" s="500">
        <v>550</v>
      </c>
      <c r="E1076" s="1313">
        <v>0</v>
      </c>
      <c r="F1076" s="1297">
        <f t="shared" si="12"/>
        <v>0</v>
      </c>
    </row>
    <row r="1077" spans="1:6">
      <c r="A1077" s="623"/>
      <c r="B1077" s="11" t="s">
        <v>1428</v>
      </c>
      <c r="C1077" s="827" t="s">
        <v>4640</v>
      </c>
      <c r="D1077" s="772">
        <v>360</v>
      </c>
      <c r="E1077" s="1313">
        <v>0</v>
      </c>
      <c r="F1077" s="1297">
        <f t="shared" si="12"/>
        <v>0</v>
      </c>
    </row>
    <row r="1078" spans="1:6" ht="15">
      <c r="A1078" s="623"/>
      <c r="B1078" s="11" t="s">
        <v>1673</v>
      </c>
      <c r="C1078" s="827" t="s">
        <v>4640</v>
      </c>
      <c r="D1078" s="500">
        <v>450</v>
      </c>
      <c r="E1078" s="1313">
        <v>0</v>
      </c>
      <c r="F1078" s="1297">
        <f t="shared" si="12"/>
        <v>0</v>
      </c>
    </row>
    <row r="1079" spans="1:6">
      <c r="A1079" s="623"/>
      <c r="B1079" s="676" t="s">
        <v>1429</v>
      </c>
      <c r="C1079" s="827" t="s">
        <v>4640</v>
      </c>
      <c r="D1079" s="1028">
        <v>1250</v>
      </c>
      <c r="E1079" s="1313">
        <v>0</v>
      </c>
      <c r="F1079" s="1126">
        <f>D1079*E1079</f>
        <v>0</v>
      </c>
    </row>
    <row r="1080" spans="1:6">
      <c r="A1080" s="677"/>
      <c r="B1080" s="678" t="s">
        <v>1430</v>
      </c>
      <c r="C1080" s="827" t="s">
        <v>4640</v>
      </c>
      <c r="D1080" s="964">
        <v>1200</v>
      </c>
      <c r="E1080" s="1313">
        <v>0</v>
      </c>
      <c r="F1080" s="1126">
        <f>D1080*E1080</f>
        <v>0</v>
      </c>
    </row>
    <row r="1081" spans="1:6">
      <c r="A1081" s="670"/>
      <c r="B1081" s="643"/>
      <c r="C1081" s="499"/>
      <c r="D1081" s="500"/>
      <c r="E1081" s="1297"/>
      <c r="F1081" s="1297"/>
    </row>
    <row r="1082" spans="1:6" ht="38.25">
      <c r="A1082" s="642" t="s">
        <v>158</v>
      </c>
      <c r="B1082" s="643" t="s">
        <v>1694</v>
      </c>
      <c r="C1082" s="499"/>
      <c r="D1082" s="500"/>
      <c r="E1082" s="1297"/>
      <c r="F1082" s="1297"/>
    </row>
    <row r="1083" spans="1:6">
      <c r="A1083" s="642"/>
      <c r="B1083" s="643" t="s">
        <v>4301</v>
      </c>
      <c r="C1083" s="499" t="s">
        <v>4640</v>
      </c>
      <c r="D1083" s="500">
        <v>35</v>
      </c>
      <c r="E1083" s="1310">
        <v>0</v>
      </c>
      <c r="F1083" s="1297">
        <f t="shared" ref="F1083:F1094" si="13">D1083*E1083</f>
        <v>0</v>
      </c>
    </row>
    <row r="1084" spans="1:6">
      <c r="A1084" s="642"/>
      <c r="B1084" s="643" t="s">
        <v>4302</v>
      </c>
      <c r="C1084" s="499" t="s">
        <v>4640</v>
      </c>
      <c r="D1084" s="500">
        <v>150</v>
      </c>
      <c r="E1084" s="1310">
        <v>0</v>
      </c>
      <c r="F1084" s="1297">
        <f t="shared" si="13"/>
        <v>0</v>
      </c>
    </row>
    <row r="1085" spans="1:6">
      <c r="A1085" s="670"/>
      <c r="B1085" s="643" t="s">
        <v>4303</v>
      </c>
      <c r="C1085" s="499" t="s">
        <v>4640</v>
      </c>
      <c r="D1085" s="500">
        <v>25</v>
      </c>
      <c r="E1085" s="1310">
        <v>0</v>
      </c>
      <c r="F1085" s="1297">
        <f t="shared" si="13"/>
        <v>0</v>
      </c>
    </row>
    <row r="1086" spans="1:6" ht="25.5">
      <c r="A1086" s="670"/>
      <c r="B1086" s="643" t="s">
        <v>4304</v>
      </c>
      <c r="C1086" s="499" t="s">
        <v>4640</v>
      </c>
      <c r="D1086" s="500">
        <v>75</v>
      </c>
      <c r="E1086" s="1310">
        <v>0</v>
      </c>
      <c r="F1086" s="1297">
        <f t="shared" si="13"/>
        <v>0</v>
      </c>
    </row>
    <row r="1087" spans="1:6">
      <c r="A1087" s="642"/>
      <c r="B1087" s="643"/>
      <c r="C1087" s="499"/>
      <c r="D1087" s="500"/>
      <c r="E1087" s="1297"/>
      <c r="F1087" s="1297"/>
    </row>
    <row r="1088" spans="1:6" ht="51">
      <c r="A1088" s="642" t="s">
        <v>160</v>
      </c>
      <c r="B1088" s="643" t="s">
        <v>1431</v>
      </c>
      <c r="C1088" s="811"/>
      <c r="D1088" s="812"/>
      <c r="E1088" s="1304"/>
      <c r="F1088" s="1297"/>
    </row>
    <row r="1089" spans="1:6">
      <c r="A1089" s="642"/>
      <c r="B1089" s="643" t="s">
        <v>1432</v>
      </c>
      <c r="C1089" s="499" t="s">
        <v>4640</v>
      </c>
      <c r="D1089" s="500">
        <v>51</v>
      </c>
      <c r="E1089" s="1310">
        <v>0</v>
      </c>
      <c r="F1089" s="1297">
        <f t="shared" si="13"/>
        <v>0</v>
      </c>
    </row>
    <row r="1090" spans="1:6">
      <c r="A1090" s="642"/>
      <c r="B1090" s="643" t="s">
        <v>5469</v>
      </c>
      <c r="C1090" s="499" t="s">
        <v>4640</v>
      </c>
      <c r="D1090" s="500">
        <v>12</v>
      </c>
      <c r="E1090" s="1310">
        <v>0</v>
      </c>
      <c r="F1090" s="1297">
        <f t="shared" si="13"/>
        <v>0</v>
      </c>
    </row>
    <row r="1091" spans="1:6">
      <c r="A1091" s="642"/>
      <c r="B1091" s="643" t="s">
        <v>1433</v>
      </c>
      <c r="C1091" s="499" t="s">
        <v>4640</v>
      </c>
      <c r="D1091" s="500">
        <v>42</v>
      </c>
      <c r="E1091" s="1310">
        <v>0</v>
      </c>
      <c r="F1091" s="1297">
        <f t="shared" si="13"/>
        <v>0</v>
      </c>
    </row>
    <row r="1092" spans="1:6">
      <c r="A1092" s="642"/>
      <c r="B1092" s="643" t="s">
        <v>1434</v>
      </c>
      <c r="C1092" s="499" t="s">
        <v>4640</v>
      </c>
      <c r="D1092" s="500">
        <v>204</v>
      </c>
      <c r="E1092" s="1310">
        <v>0</v>
      </c>
      <c r="F1092" s="1297">
        <f t="shared" si="13"/>
        <v>0</v>
      </c>
    </row>
    <row r="1093" spans="1:6">
      <c r="A1093" s="642"/>
      <c r="B1093" s="643" t="s">
        <v>1435</v>
      </c>
      <c r="C1093" s="499" t="s">
        <v>4640</v>
      </c>
      <c r="D1093" s="500">
        <v>210</v>
      </c>
      <c r="E1093" s="1310">
        <v>0</v>
      </c>
      <c r="F1093" s="1297">
        <f t="shared" si="13"/>
        <v>0</v>
      </c>
    </row>
    <row r="1094" spans="1:6">
      <c r="A1094" s="642"/>
      <c r="B1094" s="643" t="s">
        <v>1436</v>
      </c>
      <c r="C1094" s="499" t="s">
        <v>4640</v>
      </c>
      <c r="D1094" s="500">
        <v>195</v>
      </c>
      <c r="E1094" s="1310">
        <v>0</v>
      </c>
      <c r="F1094" s="1297">
        <f t="shared" si="13"/>
        <v>0</v>
      </c>
    </row>
    <row r="1095" spans="1:6">
      <c r="A1095" s="642"/>
      <c r="B1095" s="643" t="s">
        <v>1170</v>
      </c>
      <c r="C1095" s="499"/>
      <c r="D1095" s="500"/>
      <c r="E1095" s="1297"/>
      <c r="F1095" s="1297"/>
    </row>
    <row r="1096" spans="1:6" ht="25.5">
      <c r="A1096" s="642"/>
      <c r="B1096" s="643" t="s">
        <v>1437</v>
      </c>
      <c r="C1096" s="499"/>
      <c r="D1096" s="500"/>
      <c r="E1096" s="1297"/>
      <c r="F1096" s="1297"/>
    </row>
    <row r="1097" spans="1:6">
      <c r="A1097" s="642"/>
      <c r="B1097" s="643"/>
      <c r="C1097" s="499"/>
      <c r="D1097" s="500"/>
      <c r="E1097" s="1297"/>
      <c r="F1097" s="1297"/>
    </row>
    <row r="1098" spans="1:6" ht="51">
      <c r="A1098" s="642" t="s">
        <v>161</v>
      </c>
      <c r="B1098" s="643" t="s">
        <v>1695</v>
      </c>
      <c r="C1098" s="499"/>
      <c r="D1098" s="500"/>
      <c r="E1098" s="1297"/>
      <c r="F1098" s="1297"/>
    </row>
    <row r="1099" spans="1:6">
      <c r="A1099" s="642"/>
      <c r="B1099" s="643" t="s">
        <v>1433</v>
      </c>
      <c r="C1099" s="499" t="s">
        <v>4640</v>
      </c>
      <c r="D1099" s="500">
        <v>2</v>
      </c>
      <c r="E1099" s="1310">
        <v>0</v>
      </c>
      <c r="F1099" s="1297">
        <f>D1099*E1099</f>
        <v>0</v>
      </c>
    </row>
    <row r="1100" spans="1:6">
      <c r="A1100" s="642"/>
      <c r="B1100" s="643" t="s">
        <v>5470</v>
      </c>
      <c r="C1100" s="499" t="s">
        <v>4640</v>
      </c>
      <c r="D1100" s="500">
        <v>20</v>
      </c>
      <c r="E1100" s="1310">
        <v>0</v>
      </c>
      <c r="F1100" s="1297">
        <f>D1100*E1100</f>
        <v>0</v>
      </c>
    </row>
    <row r="1101" spans="1:6">
      <c r="A1101" s="642"/>
      <c r="B1101" s="643"/>
      <c r="C1101" s="499"/>
      <c r="D1101" s="500"/>
      <c r="E1101" s="1297"/>
      <c r="F1101" s="1297"/>
    </row>
    <row r="1102" spans="1:6" ht="63.75">
      <c r="A1102" s="642" t="s">
        <v>162</v>
      </c>
      <c r="B1102" s="643" t="s">
        <v>1696</v>
      </c>
      <c r="C1102" s="811"/>
      <c r="D1102" s="812"/>
      <c r="E1102" s="1297"/>
      <c r="F1102" s="1297"/>
    </row>
    <row r="1103" spans="1:6">
      <c r="A1103" s="650"/>
      <c r="B1103" s="643" t="s">
        <v>5471</v>
      </c>
      <c r="C1103" s="499" t="s">
        <v>4640</v>
      </c>
      <c r="D1103" s="500">
        <v>48</v>
      </c>
      <c r="E1103" s="1310">
        <v>0</v>
      </c>
      <c r="F1103" s="1297">
        <f>D1103*E1103</f>
        <v>0</v>
      </c>
    </row>
    <row r="1104" spans="1:6">
      <c r="A1104" s="650"/>
      <c r="B1104" s="643" t="s">
        <v>1436</v>
      </c>
      <c r="C1104" s="499" t="s">
        <v>4640</v>
      </c>
      <c r="D1104" s="500">
        <v>3</v>
      </c>
      <c r="E1104" s="1310">
        <v>0</v>
      </c>
      <c r="F1104" s="1297">
        <f>D1104*E1104</f>
        <v>0</v>
      </c>
    </row>
    <row r="1105" spans="1:6">
      <c r="A1105" s="650"/>
      <c r="B1105" s="643"/>
      <c r="C1105" s="499"/>
      <c r="D1105" s="500"/>
      <c r="E1105" s="1310"/>
      <c r="F1105" s="1297"/>
    </row>
    <row r="1106" spans="1:6" ht="38.25">
      <c r="A1106" s="642" t="s">
        <v>163</v>
      </c>
      <c r="B1106" s="643" t="s">
        <v>5472</v>
      </c>
      <c r="C1106" s="499"/>
      <c r="D1106" s="500"/>
      <c r="E1106" s="1297"/>
      <c r="F1106" s="1297"/>
    </row>
    <row r="1107" spans="1:6">
      <c r="A1107" s="642"/>
      <c r="B1107" s="643" t="s">
        <v>1433</v>
      </c>
      <c r="C1107" s="499" t="s">
        <v>4640</v>
      </c>
      <c r="D1107" s="500">
        <v>12</v>
      </c>
      <c r="E1107" s="1310">
        <v>0</v>
      </c>
      <c r="F1107" s="1297">
        <f>D1107*E1107</f>
        <v>0</v>
      </c>
    </row>
    <row r="1108" spans="1:6">
      <c r="A1108" s="650"/>
      <c r="B1108" s="643"/>
      <c r="C1108" s="499"/>
      <c r="D1108" s="500"/>
      <c r="E1108" s="1310"/>
      <c r="F1108" s="1297"/>
    </row>
    <row r="1109" spans="1:6" ht="38.25">
      <c r="A1109" s="642" t="s">
        <v>164</v>
      </c>
      <c r="B1109" s="643" t="s">
        <v>1438</v>
      </c>
      <c r="C1109" s="811"/>
      <c r="D1109" s="812"/>
      <c r="E1109" s="1304"/>
      <c r="F1109" s="1297"/>
    </row>
    <row r="1110" spans="1:6">
      <c r="A1110" s="670"/>
      <c r="B1110" s="643" t="s">
        <v>1439</v>
      </c>
      <c r="C1110" s="499" t="s">
        <v>4640</v>
      </c>
      <c r="D1110" s="500">
        <v>7300</v>
      </c>
      <c r="E1110" s="1310">
        <v>0</v>
      </c>
      <c r="F1110" s="1297">
        <f>D1110*E1110</f>
        <v>0</v>
      </c>
    </row>
    <row r="1111" spans="1:6">
      <c r="A1111" s="670"/>
      <c r="B1111" s="643" t="s">
        <v>1440</v>
      </c>
      <c r="C1111" s="499" t="s">
        <v>4640</v>
      </c>
      <c r="D1111" s="500">
        <v>260</v>
      </c>
      <c r="E1111" s="1310">
        <v>0</v>
      </c>
      <c r="F1111" s="1297">
        <f>D1111*E1111</f>
        <v>0</v>
      </c>
    </row>
    <row r="1112" spans="1:6">
      <c r="A1112" s="670"/>
      <c r="B1112" s="643" t="s">
        <v>1441</v>
      </c>
      <c r="C1112" s="499" t="s">
        <v>4640</v>
      </c>
      <c r="D1112" s="500">
        <v>30</v>
      </c>
      <c r="E1112" s="1310">
        <v>0</v>
      </c>
      <c r="F1112" s="1297">
        <f>D1112*E1112</f>
        <v>0</v>
      </c>
    </row>
    <row r="1113" spans="1:6">
      <c r="A1113" s="670"/>
      <c r="B1113" s="643"/>
      <c r="C1113" s="499"/>
      <c r="D1113" s="500"/>
      <c r="E1113" s="1297"/>
      <c r="F1113" s="1297"/>
    </row>
    <row r="1114" spans="1:6" ht="38.25">
      <c r="A1114" s="642" t="s">
        <v>165</v>
      </c>
      <c r="B1114" s="643" t="s">
        <v>1442</v>
      </c>
      <c r="C1114" s="811"/>
      <c r="D1114" s="812"/>
      <c r="E1114" s="1304"/>
      <c r="F1114" s="1297"/>
    </row>
    <row r="1115" spans="1:6">
      <c r="A1115" s="642"/>
      <c r="B1115" s="643" t="s">
        <v>1443</v>
      </c>
      <c r="C1115" s="499" t="s">
        <v>4640</v>
      </c>
      <c r="D1115" s="500">
        <v>350</v>
      </c>
      <c r="E1115" s="1310">
        <v>0</v>
      </c>
      <c r="F1115" s="1297">
        <f>D1115*E1115</f>
        <v>0</v>
      </c>
    </row>
    <row r="1116" spans="1:6">
      <c r="A1116" s="642"/>
      <c r="B1116" s="668"/>
      <c r="C1116" s="499"/>
      <c r="D1116" s="500"/>
      <c r="E1116" s="1297"/>
      <c r="F1116" s="1297"/>
    </row>
    <row r="1117" spans="1:6" ht="63.75">
      <c r="A1117" s="642" t="s">
        <v>54</v>
      </c>
      <c r="B1117" s="643" t="s">
        <v>1697</v>
      </c>
      <c r="C1117" s="1031"/>
      <c r="D1117" s="1032"/>
      <c r="E1117" s="1220"/>
      <c r="F1117" s="1220"/>
    </row>
    <row r="1118" spans="1:6" ht="51">
      <c r="A1118" s="642" t="s">
        <v>55</v>
      </c>
      <c r="B1118" s="643" t="s">
        <v>5473</v>
      </c>
      <c r="C1118" s="499" t="s">
        <v>92</v>
      </c>
      <c r="D1118" s="500">
        <v>25</v>
      </c>
      <c r="E1118" s="1310">
        <v>0</v>
      </c>
      <c r="F1118" s="1297">
        <f>D1118*E1118</f>
        <v>0</v>
      </c>
    </row>
    <row r="1119" spans="1:6">
      <c r="A1119" s="642"/>
      <c r="B1119" s="643"/>
      <c r="C1119" s="499"/>
      <c r="D1119" s="500"/>
      <c r="E1119" s="1310"/>
      <c r="F1119" s="1297"/>
    </row>
    <row r="1120" spans="1:6" ht="127.5">
      <c r="A1120" s="642" t="s">
        <v>56</v>
      </c>
      <c r="B1120" s="643" t="s">
        <v>5474</v>
      </c>
      <c r="C1120" s="499"/>
      <c r="D1120" s="500"/>
      <c r="E1120" s="1310"/>
      <c r="F1120" s="1297"/>
    </row>
    <row r="1121" spans="1:6">
      <c r="A1121" s="642"/>
      <c r="B1121" s="643" t="s">
        <v>5475</v>
      </c>
      <c r="C1121" s="499" t="s">
        <v>21</v>
      </c>
      <c r="D1121" s="500">
        <v>4</v>
      </c>
      <c r="E1121" s="1310">
        <v>0</v>
      </c>
      <c r="F1121" s="1297">
        <f>D1121*E1121</f>
        <v>0</v>
      </c>
    </row>
    <row r="1122" spans="1:6">
      <c r="A1122" s="642"/>
      <c r="B1122" s="643" t="s">
        <v>5476</v>
      </c>
      <c r="C1122" s="499" t="s">
        <v>21</v>
      </c>
      <c r="D1122" s="500">
        <v>3</v>
      </c>
      <c r="E1122" s="1310">
        <v>0</v>
      </c>
      <c r="F1122" s="1297">
        <f t="shared" ref="F1122:F1129" si="14">D1122*E1122</f>
        <v>0</v>
      </c>
    </row>
    <row r="1123" spans="1:6">
      <c r="A1123" s="642"/>
      <c r="B1123" s="643" t="s">
        <v>5477</v>
      </c>
      <c r="C1123" s="499" t="s">
        <v>21</v>
      </c>
      <c r="D1123" s="500">
        <v>2</v>
      </c>
      <c r="E1123" s="1310">
        <v>0</v>
      </c>
      <c r="F1123" s="1297">
        <f t="shared" si="14"/>
        <v>0</v>
      </c>
    </row>
    <row r="1124" spans="1:6">
      <c r="A1124" s="642"/>
      <c r="B1124" s="643" t="s">
        <v>5478</v>
      </c>
      <c r="C1124" s="499" t="s">
        <v>21</v>
      </c>
      <c r="D1124" s="500">
        <v>2</v>
      </c>
      <c r="E1124" s="1310">
        <v>0</v>
      </c>
      <c r="F1124" s="1297">
        <f t="shared" si="14"/>
        <v>0</v>
      </c>
    </row>
    <row r="1125" spans="1:6">
      <c r="A1125" s="642"/>
      <c r="B1125" s="643" t="s">
        <v>5479</v>
      </c>
      <c r="C1125" s="499" t="s">
        <v>21</v>
      </c>
      <c r="D1125" s="500">
        <v>1</v>
      </c>
      <c r="E1125" s="1310">
        <v>0</v>
      </c>
      <c r="F1125" s="1297">
        <f t="shared" si="14"/>
        <v>0</v>
      </c>
    </row>
    <row r="1126" spans="1:6">
      <c r="A1126" s="642"/>
      <c r="B1126" s="643" t="s">
        <v>5480</v>
      </c>
      <c r="C1126" s="499" t="s">
        <v>21</v>
      </c>
      <c r="D1126" s="500">
        <v>3</v>
      </c>
      <c r="E1126" s="1310">
        <v>0</v>
      </c>
      <c r="F1126" s="1297">
        <f t="shared" si="14"/>
        <v>0</v>
      </c>
    </row>
    <row r="1127" spans="1:6">
      <c r="A1127" s="642"/>
      <c r="B1127" s="643" t="s">
        <v>5481</v>
      </c>
      <c r="C1127" s="499" t="s">
        <v>21</v>
      </c>
      <c r="D1127" s="500">
        <v>2</v>
      </c>
      <c r="E1127" s="1310">
        <v>0</v>
      </c>
      <c r="F1127" s="1297">
        <f t="shared" si="14"/>
        <v>0</v>
      </c>
    </row>
    <row r="1128" spans="1:6">
      <c r="A1128" s="642"/>
      <c r="B1128" s="643" t="s">
        <v>5482</v>
      </c>
      <c r="C1128" s="499" t="s">
        <v>21</v>
      </c>
      <c r="D1128" s="500">
        <v>5</v>
      </c>
      <c r="E1128" s="1310">
        <v>0</v>
      </c>
      <c r="F1128" s="1297">
        <f t="shared" si="14"/>
        <v>0</v>
      </c>
    </row>
    <row r="1129" spans="1:6">
      <c r="A1129" s="642"/>
      <c r="B1129" s="643" t="s">
        <v>5483</v>
      </c>
      <c r="C1129" s="499" t="s">
        <v>21</v>
      </c>
      <c r="D1129" s="500">
        <v>5</v>
      </c>
      <c r="E1129" s="1310">
        <v>0</v>
      </c>
      <c r="F1129" s="1297">
        <f t="shared" si="14"/>
        <v>0</v>
      </c>
    </row>
    <row r="1130" spans="1:6">
      <c r="A1130" s="642"/>
      <c r="B1130" s="643"/>
      <c r="C1130" s="499"/>
      <c r="D1130" s="500"/>
      <c r="E1130" s="1310"/>
      <c r="F1130" s="1297"/>
    </row>
    <row r="1131" spans="1:6" ht="213.6" customHeight="1">
      <c r="A1131" s="642" t="s">
        <v>57</v>
      </c>
      <c r="B1131" s="643" t="s">
        <v>5484</v>
      </c>
      <c r="C1131" s="499"/>
      <c r="D1131" s="500"/>
      <c r="E1131" s="1310"/>
      <c r="F1131" s="1297"/>
    </row>
    <row r="1132" spans="1:6">
      <c r="A1132" s="642"/>
      <c r="B1132" s="643" t="s">
        <v>5485</v>
      </c>
      <c r="C1132" s="499" t="s">
        <v>21</v>
      </c>
      <c r="D1132" s="500">
        <v>4</v>
      </c>
      <c r="E1132" s="1310">
        <v>0</v>
      </c>
      <c r="F1132" s="1297">
        <f>D1132*E1132</f>
        <v>0</v>
      </c>
    </row>
    <row r="1133" spans="1:6" ht="25.5">
      <c r="A1133" s="642"/>
      <c r="B1133" s="643" t="s">
        <v>5486</v>
      </c>
      <c r="C1133" s="499" t="s">
        <v>21</v>
      </c>
      <c r="D1133" s="500">
        <v>6</v>
      </c>
      <c r="E1133" s="1310">
        <v>0</v>
      </c>
      <c r="F1133" s="1297">
        <f>D1133*E1133</f>
        <v>0</v>
      </c>
    </row>
    <row r="1134" spans="1:6">
      <c r="A1134" s="642"/>
      <c r="B1134" s="643"/>
      <c r="C1134" s="499"/>
      <c r="D1134" s="500"/>
      <c r="E1134" s="1310"/>
      <c r="F1134" s="1297"/>
    </row>
    <row r="1135" spans="1:6" ht="25.5">
      <c r="A1135" s="642" t="s">
        <v>86</v>
      </c>
      <c r="B1135" s="643" t="s">
        <v>5487</v>
      </c>
      <c r="C1135" s="499" t="s">
        <v>248</v>
      </c>
      <c r="D1135" s="500">
        <v>1</v>
      </c>
      <c r="E1135" s="1310">
        <v>0</v>
      </c>
      <c r="F1135" s="1297">
        <f>D1135*E1135</f>
        <v>0</v>
      </c>
    </row>
    <row r="1136" spans="1:6" ht="13.5" thickBot="1">
      <c r="A1136" s="644"/>
      <c r="B1136" s="645"/>
      <c r="C1136" s="1022"/>
      <c r="D1136" s="1023"/>
      <c r="E1136" s="1303"/>
      <c r="F1136" s="1303"/>
    </row>
    <row r="1137" spans="1:6" ht="25.5">
      <c r="A1137" s="642"/>
      <c r="B1137" s="640" t="s">
        <v>1445</v>
      </c>
      <c r="C1137" s="811"/>
      <c r="D1137" s="500"/>
      <c r="E1137" s="1304"/>
      <c r="F1137" s="1304">
        <f>SUM(F1040:F1136)</f>
        <v>0</v>
      </c>
    </row>
    <row r="1139" spans="1:6">
      <c r="A1139" s="639" t="s">
        <v>160</v>
      </c>
      <c r="B1139" s="640" t="s">
        <v>1446</v>
      </c>
      <c r="C1139" s="499"/>
      <c r="D1139" s="500"/>
      <c r="E1139" s="1297"/>
      <c r="F1139" s="1297"/>
    </row>
    <row r="1140" spans="1:6">
      <c r="A1140" s="642"/>
      <c r="B1140" s="679"/>
      <c r="C1140" s="499"/>
      <c r="D1140" s="500"/>
      <c r="E1140" s="1297"/>
      <c r="F1140" s="1297"/>
    </row>
    <row r="1141" spans="1:6" ht="63.75">
      <c r="A1141" s="642" t="s">
        <v>155</v>
      </c>
      <c r="B1141" s="7" t="s">
        <v>4439</v>
      </c>
      <c r="C1141" s="499"/>
      <c r="D1141" s="500"/>
      <c r="E1141" s="1297"/>
      <c r="F1141" s="1297"/>
    </row>
    <row r="1142" spans="1:6">
      <c r="A1142" s="642"/>
      <c r="B1142" s="643" t="s">
        <v>4641</v>
      </c>
      <c r="C1142" s="499"/>
      <c r="D1142" s="500"/>
      <c r="E1142" s="1297"/>
      <c r="F1142" s="1297"/>
    </row>
    <row r="1143" spans="1:6">
      <c r="A1143" s="642"/>
      <c r="B1143" s="643" t="s">
        <v>4642</v>
      </c>
      <c r="C1143" s="499"/>
      <c r="D1143" s="500"/>
      <c r="E1143" s="1297"/>
      <c r="F1143" s="1297"/>
    </row>
    <row r="1144" spans="1:6">
      <c r="A1144" s="642"/>
      <c r="B1144" s="680" t="s">
        <v>4643</v>
      </c>
      <c r="C1144" s="499"/>
      <c r="D1144" s="500"/>
      <c r="E1144" s="1297"/>
      <c r="F1144" s="1297"/>
    </row>
    <row r="1145" spans="1:6">
      <c r="A1145" s="642"/>
      <c r="B1145" s="681" t="s">
        <v>1235</v>
      </c>
      <c r="C1145" s="1033" t="s">
        <v>248</v>
      </c>
      <c r="D1145" s="881">
        <v>22</v>
      </c>
      <c r="E1145" s="1310">
        <v>0</v>
      </c>
      <c r="F1145" s="1297">
        <f>D1145*E1145</f>
        <v>0</v>
      </c>
    </row>
    <row r="1146" spans="1:6">
      <c r="A1146" s="642"/>
      <c r="B1146" s="669"/>
      <c r="C1146" s="499"/>
      <c r="D1146" s="500"/>
      <c r="E1146" s="1297"/>
      <c r="F1146" s="1297"/>
    </row>
    <row r="1147" spans="1:6" ht="63.75">
      <c r="A1147" s="642" t="s">
        <v>156</v>
      </c>
      <c r="B1147" s="7" t="s">
        <v>4439</v>
      </c>
      <c r="C1147" s="499"/>
      <c r="D1147" s="500"/>
      <c r="E1147" s="1297"/>
      <c r="F1147" s="1297"/>
    </row>
    <row r="1148" spans="1:6">
      <c r="A1148" s="642"/>
      <c r="B1148" s="643" t="s">
        <v>4641</v>
      </c>
      <c r="C1148" s="499"/>
      <c r="D1148" s="500"/>
      <c r="E1148" s="1297"/>
      <c r="F1148" s="1297"/>
    </row>
    <row r="1149" spans="1:6">
      <c r="A1149" s="642"/>
      <c r="B1149" s="643" t="s">
        <v>4644</v>
      </c>
      <c r="C1149" s="499"/>
      <c r="D1149" s="500"/>
      <c r="E1149" s="1297"/>
      <c r="F1149" s="1297"/>
    </row>
    <row r="1150" spans="1:6">
      <c r="A1150" s="642"/>
      <c r="B1150" s="680" t="s">
        <v>4645</v>
      </c>
      <c r="C1150" s="499"/>
      <c r="D1150" s="500"/>
      <c r="E1150" s="1297"/>
      <c r="F1150" s="1297"/>
    </row>
    <row r="1151" spans="1:6">
      <c r="A1151" s="642"/>
      <c r="B1151" s="681" t="s">
        <v>1235</v>
      </c>
      <c r="C1151" s="1033" t="s">
        <v>248</v>
      </c>
      <c r="D1151" s="881">
        <v>13</v>
      </c>
      <c r="E1151" s="1310">
        <v>0</v>
      </c>
      <c r="F1151" s="1297">
        <f>D1151*E1151</f>
        <v>0</v>
      </c>
    </row>
    <row r="1152" spans="1:6">
      <c r="A1152" s="642"/>
      <c r="B1152" s="669"/>
      <c r="C1152" s="499"/>
      <c r="D1152" s="500"/>
      <c r="E1152" s="1297"/>
      <c r="F1152" s="1297"/>
    </row>
    <row r="1153" spans="1:6" ht="63.75">
      <c r="A1153" s="642" t="s">
        <v>157</v>
      </c>
      <c r="B1153" s="7" t="s">
        <v>4439</v>
      </c>
      <c r="C1153" s="499"/>
      <c r="D1153" s="500"/>
      <c r="E1153" s="1297"/>
      <c r="F1153" s="1297"/>
    </row>
    <row r="1154" spans="1:6">
      <c r="A1154" s="642"/>
      <c r="B1154" s="643" t="s">
        <v>4641</v>
      </c>
      <c r="C1154" s="499"/>
      <c r="D1154" s="500"/>
      <c r="E1154" s="1297"/>
      <c r="F1154" s="1297"/>
    </row>
    <row r="1155" spans="1:6">
      <c r="A1155" s="642"/>
      <c r="B1155" s="643" t="s">
        <v>4646</v>
      </c>
      <c r="C1155" s="499"/>
      <c r="D1155" s="500"/>
      <c r="E1155" s="1297"/>
      <c r="F1155" s="1297"/>
    </row>
    <row r="1156" spans="1:6">
      <c r="A1156" s="642"/>
      <c r="B1156" s="680" t="s">
        <v>4645</v>
      </c>
      <c r="C1156" s="499"/>
      <c r="D1156" s="500"/>
      <c r="E1156" s="1297"/>
      <c r="F1156" s="1297"/>
    </row>
    <row r="1157" spans="1:6">
      <c r="A1157" s="642"/>
      <c r="B1157" s="681" t="s">
        <v>1235</v>
      </c>
      <c r="C1157" s="1033" t="s">
        <v>248</v>
      </c>
      <c r="D1157" s="881">
        <v>6</v>
      </c>
      <c r="E1157" s="1310">
        <v>0</v>
      </c>
      <c r="F1157" s="1297">
        <f>D1157*E1157</f>
        <v>0</v>
      </c>
    </row>
    <row r="1158" spans="1:6">
      <c r="A1158" s="642"/>
      <c r="B1158" s="669"/>
      <c r="C1158" s="499"/>
      <c r="D1158" s="500"/>
      <c r="E1158" s="1297"/>
      <c r="F1158" s="1297"/>
    </row>
    <row r="1159" spans="1:6" ht="76.5">
      <c r="A1159" s="642" t="s">
        <v>158</v>
      </c>
      <c r="B1159" s="7" t="s">
        <v>4440</v>
      </c>
      <c r="C1159" s="499"/>
      <c r="D1159" s="500"/>
      <c r="E1159" s="1297"/>
      <c r="F1159" s="1297"/>
    </row>
    <row r="1160" spans="1:6">
      <c r="A1160" s="642"/>
      <c r="B1160" s="643" t="s">
        <v>4641</v>
      </c>
      <c r="C1160" s="499"/>
      <c r="D1160" s="500"/>
      <c r="E1160" s="1297"/>
      <c r="F1160" s="1297"/>
    </row>
    <row r="1161" spans="1:6">
      <c r="A1161" s="642"/>
      <c r="B1161" s="643" t="s">
        <v>4647</v>
      </c>
      <c r="C1161" s="499"/>
      <c r="D1161" s="500"/>
      <c r="E1161" s="1297"/>
      <c r="F1161" s="1297"/>
    </row>
    <row r="1162" spans="1:6">
      <c r="A1162" s="642"/>
      <c r="B1162" s="680" t="s">
        <v>4645</v>
      </c>
      <c r="C1162" s="499"/>
      <c r="D1162" s="500"/>
      <c r="E1162" s="1297"/>
      <c r="F1162" s="1297"/>
    </row>
    <row r="1163" spans="1:6">
      <c r="A1163" s="642"/>
      <c r="B1163" s="681" t="s">
        <v>1235</v>
      </c>
      <c r="C1163" s="1033" t="s">
        <v>248</v>
      </c>
      <c r="D1163" s="881">
        <v>6</v>
      </c>
      <c r="E1163" s="1310">
        <v>0</v>
      </c>
      <c r="F1163" s="1297">
        <f>D1163*E1163</f>
        <v>0</v>
      </c>
    </row>
    <row r="1164" spans="1:6">
      <c r="A1164" s="642"/>
      <c r="B1164" s="682"/>
      <c r="C1164" s="499"/>
      <c r="D1164" s="500"/>
      <c r="E1164" s="1297"/>
      <c r="F1164" s="1297"/>
    </row>
    <row r="1165" spans="1:6" ht="63.75">
      <c r="A1165" s="642" t="s">
        <v>160</v>
      </c>
      <c r="B1165" s="11" t="s">
        <v>4441</v>
      </c>
      <c r="C1165" s="499"/>
      <c r="D1165" s="500"/>
      <c r="E1165" s="1297"/>
      <c r="F1165" s="1297"/>
    </row>
    <row r="1166" spans="1:6">
      <c r="A1166" s="642"/>
      <c r="B1166" s="643" t="s">
        <v>4641</v>
      </c>
      <c r="C1166" s="499"/>
      <c r="D1166" s="500"/>
      <c r="E1166" s="1297"/>
      <c r="F1166" s="1297"/>
    </row>
    <row r="1167" spans="1:6">
      <c r="A1167" s="642"/>
      <c r="B1167" s="643" t="s">
        <v>4648</v>
      </c>
      <c r="C1167" s="499"/>
      <c r="D1167" s="500"/>
      <c r="E1167" s="1297"/>
      <c r="F1167" s="1297"/>
    </row>
    <row r="1168" spans="1:6">
      <c r="A1168" s="642"/>
      <c r="B1168" s="680" t="s">
        <v>4645</v>
      </c>
      <c r="C1168" s="499"/>
      <c r="D1168" s="500"/>
      <c r="E1168" s="1297"/>
      <c r="F1168" s="1297"/>
    </row>
    <row r="1169" spans="1:6">
      <c r="A1169" s="642"/>
      <c r="B1169" s="681" t="s">
        <v>1235</v>
      </c>
      <c r="C1169" s="1033" t="s">
        <v>248</v>
      </c>
      <c r="D1169" s="881">
        <v>1</v>
      </c>
      <c r="E1169" s="1310">
        <v>0</v>
      </c>
      <c r="F1169" s="1297">
        <f>D1169*E1169</f>
        <v>0</v>
      </c>
    </row>
    <row r="1170" spans="1:6">
      <c r="A1170" s="642"/>
      <c r="B1170" s="669"/>
      <c r="C1170" s="499"/>
      <c r="D1170" s="500"/>
      <c r="E1170" s="1297"/>
      <c r="F1170" s="1297"/>
    </row>
    <row r="1171" spans="1:6" ht="63.75">
      <c r="A1171" s="642" t="s">
        <v>161</v>
      </c>
      <c r="B1171" s="7" t="s">
        <v>4442</v>
      </c>
      <c r="C1171" s="499"/>
      <c r="D1171" s="500"/>
      <c r="E1171" s="1297"/>
      <c r="F1171" s="1297"/>
    </row>
    <row r="1172" spans="1:6">
      <c r="A1172" s="642"/>
      <c r="B1172" s="643" t="s">
        <v>4641</v>
      </c>
      <c r="C1172" s="499"/>
      <c r="D1172" s="500"/>
      <c r="E1172" s="1297"/>
      <c r="F1172" s="1297"/>
    </row>
    <row r="1173" spans="1:6">
      <c r="A1173" s="642"/>
      <c r="B1173" s="643" t="s">
        <v>4649</v>
      </c>
      <c r="C1173" s="499"/>
      <c r="D1173" s="500"/>
      <c r="E1173" s="1297"/>
      <c r="F1173" s="1297"/>
    </row>
    <row r="1174" spans="1:6">
      <c r="A1174" s="642"/>
      <c r="B1174" s="680" t="s">
        <v>4645</v>
      </c>
      <c r="C1174" s="825"/>
      <c r="D1174" s="1034"/>
      <c r="E1174" s="1297"/>
      <c r="F1174" s="1297"/>
    </row>
    <row r="1175" spans="1:6">
      <c r="A1175" s="642"/>
      <c r="B1175" s="679" t="s">
        <v>1235</v>
      </c>
      <c r="C1175" s="1033" t="s">
        <v>248</v>
      </c>
      <c r="D1175" s="500">
        <v>183</v>
      </c>
      <c r="E1175" s="1310">
        <v>0</v>
      </c>
      <c r="F1175" s="1297">
        <f>D1175*E1175</f>
        <v>0</v>
      </c>
    </row>
    <row r="1176" spans="1:6">
      <c r="A1176" s="642"/>
      <c r="B1176" s="669"/>
      <c r="C1176" s="499"/>
      <c r="D1176" s="500"/>
      <c r="E1176" s="1297"/>
      <c r="F1176" s="1297"/>
    </row>
    <row r="1177" spans="1:6" ht="63.75">
      <c r="A1177" s="642" t="s">
        <v>162</v>
      </c>
      <c r="B1177" s="7" t="s">
        <v>4443</v>
      </c>
      <c r="C1177" s="499"/>
      <c r="D1177" s="500"/>
      <c r="E1177" s="1297"/>
      <c r="F1177" s="1297"/>
    </row>
    <row r="1178" spans="1:6">
      <c r="A1178" s="642"/>
      <c r="B1178" s="643" t="s">
        <v>4641</v>
      </c>
      <c r="C1178" s="499"/>
      <c r="D1178" s="500"/>
      <c r="E1178" s="1297"/>
      <c r="F1178" s="1297"/>
    </row>
    <row r="1179" spans="1:6">
      <c r="A1179" s="642"/>
      <c r="B1179" s="643" t="s">
        <v>4650</v>
      </c>
      <c r="C1179" s="499"/>
      <c r="D1179" s="500"/>
      <c r="E1179" s="1297"/>
      <c r="F1179" s="1297"/>
    </row>
    <row r="1180" spans="1:6">
      <c r="A1180" s="642"/>
      <c r="B1180" s="680" t="s">
        <v>4645</v>
      </c>
      <c r="C1180" s="825"/>
      <c r="D1180" s="1034"/>
      <c r="E1180" s="1297"/>
      <c r="F1180" s="1297"/>
    </row>
    <row r="1181" spans="1:6">
      <c r="A1181" s="642"/>
      <c r="B1181" s="679" t="s">
        <v>1235</v>
      </c>
      <c r="C1181" s="499" t="s">
        <v>248</v>
      </c>
      <c r="D1181" s="500">
        <v>34</v>
      </c>
      <c r="E1181" s="1310">
        <v>0</v>
      </c>
      <c r="F1181" s="1297">
        <f>D1181*E1181</f>
        <v>0</v>
      </c>
    </row>
    <row r="1182" spans="1:6">
      <c r="A1182" s="642"/>
      <c r="B1182" s="679"/>
      <c r="C1182" s="499"/>
      <c r="D1182" s="500"/>
      <c r="E1182" s="1297"/>
      <c r="F1182" s="1297"/>
    </row>
    <row r="1183" spans="1:6" ht="63.75">
      <c r="A1183" s="642" t="s">
        <v>163</v>
      </c>
      <c r="B1183" s="7" t="s">
        <v>4444</v>
      </c>
      <c r="C1183" s="499"/>
      <c r="D1183" s="500"/>
      <c r="E1183" s="1297"/>
      <c r="F1183" s="1297"/>
    </row>
    <row r="1184" spans="1:6">
      <c r="A1184" s="642"/>
      <c r="B1184" s="679" t="s">
        <v>4641</v>
      </c>
      <c r="C1184" s="499"/>
      <c r="D1184" s="500"/>
      <c r="E1184" s="1297"/>
      <c r="F1184" s="1297"/>
    </row>
    <row r="1185" spans="1:6" ht="25.5">
      <c r="A1185" s="642"/>
      <c r="B1185" s="679" t="s">
        <v>4651</v>
      </c>
      <c r="C1185" s="499"/>
      <c r="D1185" s="500"/>
      <c r="E1185" s="1297"/>
      <c r="F1185" s="1297"/>
    </row>
    <row r="1186" spans="1:6">
      <c r="A1186" s="642"/>
      <c r="B1186" s="680" t="s">
        <v>4645</v>
      </c>
      <c r="C1186" s="825"/>
      <c r="D1186" s="1034"/>
      <c r="E1186" s="1297"/>
      <c r="F1186" s="1297"/>
    </row>
    <row r="1187" spans="1:6">
      <c r="A1187" s="642"/>
      <c r="B1187" s="679" t="s">
        <v>1235</v>
      </c>
      <c r="C1187" s="499" t="s">
        <v>248</v>
      </c>
      <c r="D1187" s="500">
        <v>36</v>
      </c>
      <c r="E1187" s="1310">
        <v>0</v>
      </c>
      <c r="F1187" s="1297">
        <f>D1187*E1187</f>
        <v>0</v>
      </c>
    </row>
    <row r="1188" spans="1:6">
      <c r="A1188" s="642"/>
      <c r="B1188" s="669"/>
      <c r="C1188" s="499"/>
      <c r="D1188" s="500"/>
      <c r="E1188" s="1297"/>
      <c r="F1188" s="1297"/>
    </row>
    <row r="1189" spans="1:6" ht="51">
      <c r="A1189" s="642" t="s">
        <v>164</v>
      </c>
      <c r="B1189" s="7" t="s">
        <v>5488</v>
      </c>
      <c r="C1189" s="499" t="s">
        <v>21</v>
      </c>
      <c r="D1189" s="500">
        <v>247</v>
      </c>
      <c r="E1189" s="1310">
        <v>0</v>
      </c>
      <c r="F1189" s="1297">
        <f>D1189*E1189</f>
        <v>0</v>
      </c>
    </row>
    <row r="1190" spans="1:6">
      <c r="A1190" s="642"/>
      <c r="B1190" s="669"/>
      <c r="C1190" s="499"/>
      <c r="D1190" s="500"/>
      <c r="E1190" s="1297"/>
      <c r="F1190" s="1297"/>
    </row>
    <row r="1191" spans="1:6" ht="51">
      <c r="A1191" s="642" t="s">
        <v>165</v>
      </c>
      <c r="B1191" s="7" t="s">
        <v>5489</v>
      </c>
      <c r="C1191" s="499" t="s">
        <v>21</v>
      </c>
      <c r="D1191" s="500">
        <v>38</v>
      </c>
      <c r="E1191" s="1310">
        <v>0</v>
      </c>
      <c r="F1191" s="1297">
        <f>D1191*E1191</f>
        <v>0</v>
      </c>
    </row>
    <row r="1192" spans="1:6">
      <c r="A1192" s="642"/>
      <c r="B1192" s="669"/>
      <c r="C1192" s="499"/>
      <c r="D1192" s="500"/>
      <c r="E1192" s="1297"/>
      <c r="F1192" s="1297"/>
    </row>
    <row r="1193" spans="1:6" ht="63.75">
      <c r="A1193" s="642" t="s">
        <v>54</v>
      </c>
      <c r="B1193" s="7" t="s">
        <v>5490</v>
      </c>
      <c r="C1193" s="499" t="s">
        <v>21</v>
      </c>
      <c r="D1193" s="500">
        <v>5</v>
      </c>
      <c r="E1193" s="1310">
        <v>0</v>
      </c>
      <c r="F1193" s="1297">
        <f>D1193*E1193</f>
        <v>0</v>
      </c>
    </row>
    <row r="1194" spans="1:6">
      <c r="A1194" s="502"/>
      <c r="B1194" s="682"/>
      <c r="C1194" s="499"/>
      <c r="D1194" s="500"/>
      <c r="E1194" s="1297"/>
      <c r="F1194" s="1297"/>
    </row>
    <row r="1195" spans="1:6" ht="25.5">
      <c r="A1195" s="642" t="s">
        <v>55</v>
      </c>
      <c r="B1195" s="669" t="s">
        <v>1447</v>
      </c>
      <c r="C1195" s="499"/>
      <c r="D1195" s="500"/>
      <c r="E1195" s="1297"/>
      <c r="F1195" s="1297"/>
    </row>
    <row r="1196" spans="1:6">
      <c r="A1196" s="642"/>
      <c r="B1196" s="669" t="s">
        <v>4652</v>
      </c>
      <c r="C1196" s="499"/>
      <c r="D1196" s="500"/>
      <c r="E1196" s="1297"/>
      <c r="F1196" s="1297"/>
    </row>
    <row r="1197" spans="1:6">
      <c r="A1197" s="642"/>
      <c r="B1197" s="669" t="s">
        <v>4653</v>
      </c>
      <c r="C1197" s="499"/>
      <c r="D1197" s="500"/>
      <c r="E1197" s="1297"/>
      <c r="F1197" s="1297"/>
    </row>
    <row r="1198" spans="1:6">
      <c r="A1198" s="642"/>
      <c r="B1198" s="669" t="s">
        <v>4654</v>
      </c>
      <c r="C1198" s="499"/>
      <c r="D1198" s="500"/>
      <c r="E1198" s="1297"/>
      <c r="F1198" s="1297"/>
    </row>
    <row r="1199" spans="1:6">
      <c r="A1199" s="642"/>
      <c r="B1199" s="681" t="s">
        <v>1235</v>
      </c>
      <c r="C1199" s="1033" t="s">
        <v>248</v>
      </c>
      <c r="D1199" s="881">
        <v>14</v>
      </c>
      <c r="E1199" s="1310">
        <v>0</v>
      </c>
      <c r="F1199" s="1297">
        <f>D1199*E1199</f>
        <v>0</v>
      </c>
    </row>
    <row r="1200" spans="1:6">
      <c r="A1200" s="642"/>
      <c r="B1200" s="669"/>
      <c r="C1200" s="499"/>
      <c r="D1200" s="500"/>
      <c r="E1200" s="1297"/>
      <c r="F1200" s="1297"/>
    </row>
    <row r="1201" spans="1:6" ht="25.5">
      <c r="A1201" s="642" t="s">
        <v>56</v>
      </c>
      <c r="B1201" s="669" t="s">
        <v>1448</v>
      </c>
      <c r="C1201" s="827"/>
      <c r="D1201" s="500"/>
      <c r="E1201" s="1297"/>
      <c r="F1201" s="1297"/>
    </row>
    <row r="1202" spans="1:6">
      <c r="A1202" s="642"/>
      <c r="B1202" s="669" t="s">
        <v>4655</v>
      </c>
      <c r="C1202" s="499"/>
      <c r="D1202" s="500"/>
      <c r="E1202" s="1297"/>
      <c r="F1202" s="1297"/>
    </row>
    <row r="1203" spans="1:6">
      <c r="A1203" s="642"/>
      <c r="B1203" s="669" t="s">
        <v>4656</v>
      </c>
      <c r="C1203" s="499"/>
      <c r="D1203" s="500"/>
      <c r="E1203" s="1297"/>
      <c r="F1203" s="1297"/>
    </row>
    <row r="1204" spans="1:6">
      <c r="A1204" s="642"/>
      <c r="B1204" s="669" t="s">
        <v>4654</v>
      </c>
      <c r="C1204" s="499"/>
      <c r="D1204" s="500"/>
      <c r="E1204" s="1297"/>
      <c r="F1204" s="1297"/>
    </row>
    <row r="1205" spans="1:6">
      <c r="A1205" s="642"/>
      <c r="B1205" s="681" t="s">
        <v>1235</v>
      </c>
      <c r="C1205" s="1033" t="s">
        <v>248</v>
      </c>
      <c r="D1205" s="881">
        <v>37</v>
      </c>
      <c r="E1205" s="1310">
        <v>0</v>
      </c>
      <c r="F1205" s="1297">
        <f>D1205*E1205</f>
        <v>0</v>
      </c>
    </row>
    <row r="1206" spans="1:6">
      <c r="A1206" s="642"/>
      <c r="B1206" s="682"/>
      <c r="C1206" s="499"/>
      <c r="D1206" s="500"/>
      <c r="E1206" s="1297"/>
      <c r="F1206" s="1297"/>
    </row>
    <row r="1207" spans="1:6" ht="38.25">
      <c r="A1207" s="642" t="s">
        <v>57</v>
      </c>
      <c r="B1207" s="669" t="s">
        <v>5491</v>
      </c>
      <c r="C1207" s="499" t="s">
        <v>21</v>
      </c>
      <c r="D1207" s="500">
        <v>6</v>
      </c>
      <c r="E1207" s="1310">
        <v>0</v>
      </c>
      <c r="F1207" s="1297">
        <f>D1207*E1207</f>
        <v>0</v>
      </c>
    </row>
    <row r="1208" spans="1:6">
      <c r="A1208" s="642"/>
      <c r="B1208" s="669"/>
      <c r="C1208" s="499"/>
      <c r="D1208" s="500"/>
      <c r="E1208" s="1297"/>
      <c r="F1208" s="1297"/>
    </row>
    <row r="1209" spans="1:6" ht="25.5">
      <c r="A1209" s="642" t="s">
        <v>86</v>
      </c>
      <c r="B1209" s="669" t="s">
        <v>1449</v>
      </c>
      <c r="C1209" s="499"/>
      <c r="D1209" s="500"/>
      <c r="E1209" s="1297"/>
      <c r="F1209" s="1297"/>
    </row>
    <row r="1210" spans="1:6">
      <c r="A1210" s="642"/>
      <c r="B1210" s="669" t="s">
        <v>4657</v>
      </c>
      <c r="C1210" s="499"/>
      <c r="D1210" s="500"/>
      <c r="E1210" s="1297"/>
      <c r="F1210" s="1297"/>
    </row>
    <row r="1211" spans="1:6">
      <c r="A1211" s="642"/>
      <c r="B1211" s="669" t="s">
        <v>4653</v>
      </c>
      <c r="C1211" s="499"/>
      <c r="D1211" s="500"/>
      <c r="E1211" s="1297"/>
      <c r="F1211" s="1297"/>
    </row>
    <row r="1212" spans="1:6">
      <c r="A1212" s="642"/>
      <c r="B1212" s="643" t="s">
        <v>4649</v>
      </c>
      <c r="C1212" s="499"/>
      <c r="D1212" s="500"/>
      <c r="E1212" s="1297"/>
      <c r="F1212" s="1297"/>
    </row>
    <row r="1213" spans="1:6" ht="25.5">
      <c r="A1213" s="642"/>
      <c r="B1213" s="643" t="s">
        <v>4658</v>
      </c>
      <c r="C1213" s="499"/>
      <c r="D1213" s="500"/>
      <c r="E1213" s="1297"/>
      <c r="F1213" s="1297"/>
    </row>
    <row r="1214" spans="1:6">
      <c r="A1214" s="642"/>
      <c r="B1214" s="669" t="s">
        <v>4654</v>
      </c>
      <c r="C1214" s="499"/>
      <c r="D1214" s="500"/>
      <c r="E1214" s="1297"/>
      <c r="F1214" s="1297"/>
    </row>
    <row r="1215" spans="1:6">
      <c r="A1215" s="642"/>
      <c r="B1215" s="681" t="s">
        <v>1235</v>
      </c>
      <c r="C1215" s="1033" t="s">
        <v>248</v>
      </c>
      <c r="D1215" s="881">
        <v>16</v>
      </c>
      <c r="E1215" s="1310">
        <v>0</v>
      </c>
      <c r="F1215" s="1297">
        <f>D1215*E1215</f>
        <v>0</v>
      </c>
    </row>
    <row r="1216" spans="1:6">
      <c r="A1216" s="642"/>
      <c r="B1216" s="669"/>
      <c r="C1216" s="499"/>
      <c r="D1216" s="500"/>
      <c r="E1216" s="1297"/>
      <c r="F1216" s="1297"/>
    </row>
    <row r="1217" spans="1:6" ht="25.5">
      <c r="A1217" s="642" t="s">
        <v>50</v>
      </c>
      <c r="B1217" s="669" t="s">
        <v>1450</v>
      </c>
      <c r="C1217" s="499"/>
      <c r="D1217" s="500"/>
      <c r="E1217" s="1297"/>
      <c r="F1217" s="1297"/>
    </row>
    <row r="1218" spans="1:6">
      <c r="A1218" s="642"/>
      <c r="B1218" s="669" t="s">
        <v>4641</v>
      </c>
      <c r="C1218" s="499"/>
      <c r="D1218" s="500"/>
      <c r="E1218" s="1297"/>
      <c r="F1218" s="1297"/>
    </row>
    <row r="1219" spans="1:6">
      <c r="A1219" s="642"/>
      <c r="B1219" s="669" t="s">
        <v>4659</v>
      </c>
      <c r="C1219" s="499"/>
      <c r="D1219" s="500"/>
      <c r="E1219" s="1297"/>
      <c r="F1219" s="1297"/>
    </row>
    <row r="1220" spans="1:6">
      <c r="A1220" s="642"/>
      <c r="B1220" s="669" t="s">
        <v>4660</v>
      </c>
      <c r="C1220" s="499"/>
      <c r="D1220" s="500"/>
      <c r="E1220" s="1297"/>
      <c r="F1220" s="1297"/>
    </row>
    <row r="1221" spans="1:6">
      <c r="A1221" s="642"/>
      <c r="B1221" s="643" t="s">
        <v>4661</v>
      </c>
      <c r="C1221" s="499"/>
      <c r="D1221" s="500"/>
      <c r="E1221" s="1297"/>
      <c r="F1221" s="1297"/>
    </row>
    <row r="1222" spans="1:6">
      <c r="A1222" s="642"/>
      <c r="B1222" s="669" t="s">
        <v>4654</v>
      </c>
      <c r="C1222" s="499"/>
      <c r="D1222" s="500"/>
      <c r="E1222" s="1297"/>
      <c r="F1222" s="1297"/>
    </row>
    <row r="1223" spans="1:6">
      <c r="A1223" s="642"/>
      <c r="B1223" s="681" t="s">
        <v>1235</v>
      </c>
      <c r="C1223" s="1033" t="s">
        <v>248</v>
      </c>
      <c r="D1223" s="881">
        <v>7</v>
      </c>
      <c r="E1223" s="1310">
        <v>0</v>
      </c>
      <c r="F1223" s="1297">
        <f>D1223*E1223</f>
        <v>0</v>
      </c>
    </row>
    <row r="1224" spans="1:6">
      <c r="A1224" s="642"/>
      <c r="B1224" s="682"/>
      <c r="C1224" s="499"/>
      <c r="D1224" s="500"/>
      <c r="E1224" s="1297"/>
      <c r="F1224" s="1297"/>
    </row>
    <row r="1225" spans="1:6" ht="76.5">
      <c r="A1225" s="642" t="s">
        <v>108</v>
      </c>
      <c r="B1225" s="669" t="s">
        <v>1451</v>
      </c>
      <c r="C1225" s="499" t="s">
        <v>21</v>
      </c>
      <c r="D1225" s="500">
        <v>12</v>
      </c>
      <c r="E1225" s="1310">
        <v>0</v>
      </c>
      <c r="F1225" s="1297">
        <f>D1225*E1225</f>
        <v>0</v>
      </c>
    </row>
    <row r="1226" spans="1:6">
      <c r="A1226" s="642"/>
      <c r="B1226" s="669"/>
      <c r="C1226" s="499"/>
      <c r="D1226" s="500"/>
      <c r="E1226" s="1297"/>
      <c r="F1226" s="1297"/>
    </row>
    <row r="1227" spans="1:6" ht="76.5">
      <c r="A1227" s="642" t="s">
        <v>109</v>
      </c>
      <c r="B1227" s="669" t="s">
        <v>1452</v>
      </c>
      <c r="C1227" s="499" t="s">
        <v>21</v>
      </c>
      <c r="D1227" s="500">
        <v>13</v>
      </c>
      <c r="E1227" s="1310">
        <v>0</v>
      </c>
      <c r="F1227" s="1297">
        <f>D1227*E1227</f>
        <v>0</v>
      </c>
    </row>
    <row r="1228" spans="1:6">
      <c r="A1228" s="642"/>
      <c r="B1228" s="643"/>
      <c r="C1228" s="499"/>
      <c r="D1228" s="500"/>
      <c r="E1228" s="1297"/>
      <c r="F1228" s="1297"/>
    </row>
    <row r="1229" spans="1:6" ht="76.5">
      <c r="A1229" s="642" t="s">
        <v>110</v>
      </c>
      <c r="B1229" s="669" t="s">
        <v>1453</v>
      </c>
      <c r="C1229" s="499" t="s">
        <v>21</v>
      </c>
      <c r="D1229" s="500">
        <v>6</v>
      </c>
      <c r="E1229" s="1310">
        <v>0</v>
      </c>
      <c r="F1229" s="1297">
        <f>D1229*E1229</f>
        <v>0</v>
      </c>
    </row>
    <row r="1230" spans="1:6">
      <c r="A1230" s="642"/>
      <c r="B1230" s="669"/>
      <c r="C1230" s="499"/>
      <c r="D1230" s="500"/>
      <c r="E1230" s="1297"/>
      <c r="F1230" s="1297"/>
    </row>
    <row r="1231" spans="1:6" ht="76.5">
      <c r="A1231" s="642" t="s">
        <v>111</v>
      </c>
      <c r="B1231" s="669" t="s">
        <v>1454</v>
      </c>
      <c r="C1231" s="499" t="s">
        <v>21</v>
      </c>
      <c r="D1231" s="500">
        <v>2</v>
      </c>
      <c r="E1231" s="1310">
        <v>0</v>
      </c>
      <c r="F1231" s="1297">
        <f>D1231*E1231</f>
        <v>0</v>
      </c>
    </row>
    <row r="1232" spans="1:6">
      <c r="A1232" s="642"/>
      <c r="B1232" s="682"/>
      <c r="C1232" s="499"/>
      <c r="D1232" s="500"/>
      <c r="E1232" s="1297"/>
      <c r="F1232" s="1297"/>
    </row>
    <row r="1233" spans="1:6" ht="38.25">
      <c r="A1233" s="642" t="s">
        <v>112</v>
      </c>
      <c r="B1233" s="669" t="s">
        <v>5492</v>
      </c>
      <c r="C1233" s="499" t="s">
        <v>21</v>
      </c>
      <c r="D1233" s="500">
        <v>2</v>
      </c>
      <c r="E1233" s="1310">
        <v>0</v>
      </c>
      <c r="F1233" s="1297">
        <f>D1233*E1233</f>
        <v>0</v>
      </c>
    </row>
    <row r="1234" spans="1:6">
      <c r="A1234" s="642"/>
      <c r="B1234" s="669"/>
      <c r="C1234" s="499"/>
      <c r="D1234" s="500"/>
      <c r="E1234" s="1297"/>
      <c r="F1234" s="1297"/>
    </row>
    <row r="1235" spans="1:6" ht="63.75">
      <c r="A1235" s="642" t="s">
        <v>113</v>
      </c>
      <c r="B1235" s="669" t="s">
        <v>5493</v>
      </c>
      <c r="C1235" s="499" t="s">
        <v>21</v>
      </c>
      <c r="D1235" s="500">
        <v>14</v>
      </c>
      <c r="E1235" s="1310">
        <v>0</v>
      </c>
      <c r="F1235" s="1297">
        <f>D1235*E1235</f>
        <v>0</v>
      </c>
    </row>
    <row r="1236" spans="1:6">
      <c r="A1236" s="642"/>
      <c r="B1236" s="669"/>
      <c r="C1236" s="499"/>
      <c r="D1236" s="500"/>
      <c r="E1236" s="1297"/>
      <c r="F1236" s="1297"/>
    </row>
    <row r="1237" spans="1:6" ht="51">
      <c r="A1237" s="642" t="s">
        <v>114</v>
      </c>
      <c r="B1237" s="669" t="s">
        <v>1455</v>
      </c>
      <c r="C1237" s="499" t="s">
        <v>21</v>
      </c>
      <c r="D1237" s="500">
        <v>14</v>
      </c>
      <c r="E1237" s="1310">
        <v>0</v>
      </c>
      <c r="F1237" s="1297">
        <f>D1237*E1237</f>
        <v>0</v>
      </c>
    </row>
    <row r="1238" spans="1:6">
      <c r="A1238" s="642"/>
      <c r="B1238" s="669"/>
      <c r="C1238" s="499"/>
      <c r="D1238" s="500"/>
      <c r="E1238" s="1297"/>
      <c r="F1238" s="1297"/>
    </row>
    <row r="1239" spans="1:6">
      <c r="A1239" s="642" t="s">
        <v>115</v>
      </c>
      <c r="B1239" s="668" t="s">
        <v>1456</v>
      </c>
      <c r="C1239" s="499" t="s">
        <v>248</v>
      </c>
      <c r="D1239" s="500">
        <v>58</v>
      </c>
      <c r="E1239" s="1310">
        <v>0</v>
      </c>
      <c r="F1239" s="1297">
        <f>D1239*E1239</f>
        <v>0</v>
      </c>
    </row>
    <row r="1240" spans="1:6">
      <c r="A1240" s="642"/>
      <c r="B1240" s="668"/>
      <c r="C1240" s="499"/>
      <c r="D1240" s="500"/>
      <c r="E1240" s="1297"/>
      <c r="F1240" s="1297"/>
    </row>
    <row r="1241" spans="1:6">
      <c r="A1241" s="642" t="s">
        <v>166</v>
      </c>
      <c r="B1241" s="668" t="s">
        <v>1457</v>
      </c>
      <c r="C1241" s="499" t="s">
        <v>248</v>
      </c>
      <c r="D1241" s="500">
        <v>51</v>
      </c>
      <c r="E1241" s="1310">
        <v>0</v>
      </c>
      <c r="F1241" s="1297">
        <f>D1241*E1241</f>
        <v>0</v>
      </c>
    </row>
    <row r="1242" spans="1:6">
      <c r="A1242" s="642"/>
      <c r="B1242" s="679"/>
      <c r="C1242" s="499"/>
      <c r="D1242" s="500"/>
      <c r="E1242" s="1297"/>
      <c r="F1242" s="1297"/>
    </row>
    <row r="1243" spans="1:6" ht="25.5">
      <c r="A1243" s="642" t="s">
        <v>742</v>
      </c>
      <c r="B1243" s="679" t="s">
        <v>1458</v>
      </c>
      <c r="C1243" s="499" t="s">
        <v>248</v>
      </c>
      <c r="D1243" s="500">
        <v>5</v>
      </c>
      <c r="E1243" s="1310">
        <v>0</v>
      </c>
      <c r="F1243" s="1297">
        <f>D1243*E1243</f>
        <v>0</v>
      </c>
    </row>
    <row r="1244" spans="1:6">
      <c r="A1244" s="642"/>
      <c r="B1244" s="683"/>
      <c r="C1244" s="499"/>
      <c r="D1244" s="500"/>
      <c r="E1244" s="1297"/>
      <c r="F1244" s="1297"/>
    </row>
    <row r="1245" spans="1:6">
      <c r="A1245" s="642" t="s">
        <v>101</v>
      </c>
      <c r="B1245" s="679" t="s">
        <v>1459</v>
      </c>
      <c r="C1245" s="499" t="s">
        <v>248</v>
      </c>
      <c r="D1245" s="500">
        <v>19</v>
      </c>
      <c r="E1245" s="1310">
        <v>0</v>
      </c>
      <c r="F1245" s="1297">
        <f>D1245*E1245</f>
        <v>0</v>
      </c>
    </row>
    <row r="1246" spans="1:6">
      <c r="A1246" s="502"/>
      <c r="B1246" s="679"/>
      <c r="C1246" s="499"/>
      <c r="D1246" s="500"/>
      <c r="E1246" s="1297"/>
      <c r="F1246" s="1297"/>
    </row>
    <row r="1247" spans="1:6">
      <c r="A1247" s="502" t="s">
        <v>102</v>
      </c>
      <c r="B1247" s="679" t="s">
        <v>1460</v>
      </c>
      <c r="C1247" s="499" t="s">
        <v>21</v>
      </c>
      <c r="D1247" s="500">
        <v>8</v>
      </c>
      <c r="E1247" s="1310">
        <v>0</v>
      </c>
      <c r="F1247" s="1297">
        <f>D1247*E1247</f>
        <v>0</v>
      </c>
    </row>
    <row r="1248" spans="1:6">
      <c r="A1248" s="502"/>
      <c r="B1248" s="679"/>
      <c r="C1248" s="499"/>
      <c r="D1248" s="500"/>
      <c r="E1248" s="1297"/>
      <c r="F1248" s="1297"/>
    </row>
    <row r="1249" spans="1:6">
      <c r="A1249" s="502" t="s">
        <v>103</v>
      </c>
      <c r="B1249" s="679" t="s">
        <v>1461</v>
      </c>
      <c r="C1249" s="499" t="s">
        <v>21</v>
      </c>
      <c r="D1249" s="500">
        <v>2</v>
      </c>
      <c r="E1249" s="1310">
        <v>0</v>
      </c>
      <c r="F1249" s="1297">
        <f>D1249*E1249</f>
        <v>0</v>
      </c>
    </row>
    <row r="1250" spans="1:6">
      <c r="A1250" s="502"/>
      <c r="B1250" s="679"/>
      <c r="C1250" s="499"/>
      <c r="D1250" s="500"/>
      <c r="E1250" s="1297"/>
      <c r="F1250" s="1297"/>
    </row>
    <row r="1251" spans="1:6" ht="51">
      <c r="A1251" s="642" t="s">
        <v>104</v>
      </c>
      <c r="B1251" s="11" t="s">
        <v>4445</v>
      </c>
      <c r="C1251" s="499" t="s">
        <v>21</v>
      </c>
      <c r="D1251" s="500">
        <v>10</v>
      </c>
      <c r="E1251" s="1310">
        <v>0</v>
      </c>
      <c r="F1251" s="1297">
        <f>D1251*E1251</f>
        <v>0</v>
      </c>
    </row>
    <row r="1252" spans="1:6">
      <c r="A1252" s="642"/>
      <c r="B1252" s="11"/>
      <c r="C1252" s="499"/>
      <c r="D1252" s="500"/>
      <c r="E1252" s="1297"/>
      <c r="F1252" s="1297"/>
    </row>
    <row r="1253" spans="1:6" ht="25.5">
      <c r="A1253" s="642" t="s">
        <v>105</v>
      </c>
      <c r="B1253" s="11" t="s">
        <v>1462</v>
      </c>
      <c r="C1253" s="499" t="s">
        <v>21</v>
      </c>
      <c r="D1253" s="500">
        <v>10</v>
      </c>
      <c r="E1253" s="1310">
        <v>0</v>
      </c>
      <c r="F1253" s="1297">
        <f>D1253*E1253</f>
        <v>0</v>
      </c>
    </row>
    <row r="1254" spans="1:6">
      <c r="A1254" s="642"/>
      <c r="B1254" s="11"/>
      <c r="C1254" s="499"/>
      <c r="D1254" s="500"/>
      <c r="E1254" s="1297"/>
      <c r="F1254" s="1297"/>
    </row>
    <row r="1255" spans="1:6" ht="51">
      <c r="A1255" s="642" t="s">
        <v>106</v>
      </c>
      <c r="B1255" s="668" t="s">
        <v>5494</v>
      </c>
      <c r="C1255" s="499" t="s">
        <v>248</v>
      </c>
      <c r="D1255" s="500">
        <v>2</v>
      </c>
      <c r="E1255" s="1310">
        <v>0</v>
      </c>
      <c r="F1255" s="1297">
        <f>D1255*E1255</f>
        <v>0</v>
      </c>
    </row>
    <row r="1256" spans="1:6">
      <c r="A1256" s="502"/>
      <c r="B1256" s="679"/>
      <c r="C1256" s="499"/>
      <c r="D1256" s="500"/>
      <c r="E1256" s="1297"/>
      <c r="F1256" s="1297"/>
    </row>
    <row r="1257" spans="1:6" ht="38.25">
      <c r="A1257" s="642" t="s">
        <v>90</v>
      </c>
      <c r="B1257" s="11" t="s">
        <v>1463</v>
      </c>
      <c r="C1257" s="499" t="s">
        <v>248</v>
      </c>
      <c r="D1257" s="500">
        <v>1</v>
      </c>
      <c r="E1257" s="1310">
        <v>0</v>
      </c>
      <c r="F1257" s="1297">
        <f>D1257*E1257</f>
        <v>0</v>
      </c>
    </row>
    <row r="1258" spans="1:6">
      <c r="A1258" s="642"/>
      <c r="B1258" s="669"/>
      <c r="C1258" s="499"/>
      <c r="D1258" s="500"/>
      <c r="E1258" s="1297"/>
      <c r="F1258" s="1297"/>
    </row>
    <row r="1259" spans="1:6" ht="27.75">
      <c r="A1259" s="642" t="s">
        <v>28</v>
      </c>
      <c r="B1259" s="669" t="s">
        <v>1674</v>
      </c>
      <c r="C1259" s="499" t="s">
        <v>21</v>
      </c>
      <c r="D1259" s="500">
        <v>50</v>
      </c>
      <c r="E1259" s="1310">
        <v>0</v>
      </c>
      <c r="F1259" s="1297">
        <f>D1259*E1259</f>
        <v>0</v>
      </c>
    </row>
    <row r="1260" spans="1:6">
      <c r="A1260" s="642"/>
      <c r="B1260" s="669"/>
      <c r="C1260" s="499"/>
      <c r="D1260" s="500"/>
      <c r="E1260" s="1297"/>
      <c r="F1260" s="1297"/>
    </row>
    <row r="1261" spans="1:6" ht="27.75">
      <c r="A1261" s="642" t="s">
        <v>29</v>
      </c>
      <c r="B1261" s="669" t="s">
        <v>1675</v>
      </c>
      <c r="C1261" s="499" t="s">
        <v>21</v>
      </c>
      <c r="D1261" s="500">
        <v>60</v>
      </c>
      <c r="E1261" s="1310">
        <v>0</v>
      </c>
      <c r="F1261" s="1297">
        <f>D1261*E1261</f>
        <v>0</v>
      </c>
    </row>
    <row r="1262" spans="1:6">
      <c r="A1262" s="642"/>
      <c r="B1262" s="669"/>
      <c r="C1262" s="499"/>
      <c r="D1262" s="500"/>
      <c r="E1262" s="1297"/>
      <c r="F1262" s="1297"/>
    </row>
    <row r="1263" spans="1:6" ht="27.75">
      <c r="A1263" s="642" t="s">
        <v>810</v>
      </c>
      <c r="B1263" s="669" t="s">
        <v>1676</v>
      </c>
      <c r="C1263" s="499" t="s">
        <v>21</v>
      </c>
      <c r="D1263" s="500">
        <v>15</v>
      </c>
      <c r="E1263" s="1310">
        <v>0</v>
      </c>
      <c r="F1263" s="1297">
        <f>D1263*E1263</f>
        <v>0</v>
      </c>
    </row>
    <row r="1264" spans="1:6">
      <c r="A1264" s="642"/>
      <c r="B1264" s="669"/>
      <c r="C1264" s="499"/>
      <c r="D1264" s="500"/>
      <c r="E1264" s="1297"/>
      <c r="F1264" s="1297"/>
    </row>
    <row r="1265" spans="1:6" ht="25.5">
      <c r="A1265" s="642" t="s">
        <v>811</v>
      </c>
      <c r="B1265" s="669" t="s">
        <v>4662</v>
      </c>
      <c r="C1265" s="499"/>
      <c r="D1265" s="500"/>
      <c r="E1265" s="1297"/>
      <c r="F1265" s="1297"/>
    </row>
    <row r="1266" spans="1:6">
      <c r="A1266" s="642"/>
      <c r="B1266" s="669" t="s">
        <v>4657</v>
      </c>
      <c r="C1266" s="499"/>
      <c r="D1266" s="500"/>
      <c r="E1266" s="1297"/>
      <c r="F1266" s="1297"/>
    </row>
    <row r="1267" spans="1:6">
      <c r="A1267" s="642"/>
      <c r="B1267" s="669" t="s">
        <v>4653</v>
      </c>
      <c r="C1267" s="499"/>
      <c r="D1267" s="500"/>
      <c r="E1267" s="1297"/>
      <c r="F1267" s="1297"/>
    </row>
    <row r="1268" spans="1:6">
      <c r="A1268" s="642"/>
      <c r="B1268" s="643" t="s">
        <v>4649</v>
      </c>
      <c r="C1268" s="499"/>
      <c r="D1268" s="500"/>
      <c r="E1268" s="1297"/>
      <c r="F1268" s="1297"/>
    </row>
    <row r="1269" spans="1:6">
      <c r="A1269" s="642"/>
      <c r="B1269" s="669" t="s">
        <v>4654</v>
      </c>
      <c r="C1269" s="499"/>
      <c r="D1269" s="500"/>
      <c r="E1269" s="1297"/>
      <c r="F1269" s="1297"/>
    </row>
    <row r="1270" spans="1:6">
      <c r="A1270" s="642"/>
      <c r="B1270" s="681" t="s">
        <v>1235</v>
      </c>
      <c r="C1270" s="1033" t="s">
        <v>248</v>
      </c>
      <c r="D1270" s="881">
        <v>19</v>
      </c>
      <c r="E1270" s="1310">
        <v>0</v>
      </c>
      <c r="F1270" s="1297">
        <f>D1270*E1270</f>
        <v>0</v>
      </c>
    </row>
    <row r="1271" spans="1:6">
      <c r="A1271" s="502"/>
      <c r="B1271" s="643"/>
      <c r="C1271" s="499"/>
      <c r="D1271" s="500"/>
      <c r="E1271" s="1310"/>
      <c r="F1271" s="1297"/>
    </row>
    <row r="1272" spans="1:6" ht="63.75">
      <c r="A1272" s="642" t="s">
        <v>30</v>
      </c>
      <c r="B1272" s="7" t="s">
        <v>4439</v>
      </c>
      <c r="C1272" s="499"/>
      <c r="D1272" s="500"/>
      <c r="E1272" s="1297"/>
      <c r="F1272" s="1297"/>
    </row>
    <row r="1273" spans="1:6">
      <c r="A1273" s="642"/>
      <c r="B1273" s="643" t="s">
        <v>4641</v>
      </c>
      <c r="C1273" s="499"/>
      <c r="D1273" s="500"/>
      <c r="E1273" s="1297"/>
      <c r="F1273" s="1297"/>
    </row>
    <row r="1274" spans="1:6">
      <c r="A1274" s="642"/>
      <c r="B1274" s="643" t="s">
        <v>5495</v>
      </c>
      <c r="C1274" s="499"/>
      <c r="D1274" s="500"/>
      <c r="E1274" s="1297"/>
      <c r="F1274" s="1297"/>
    </row>
    <row r="1275" spans="1:6">
      <c r="A1275" s="642"/>
      <c r="B1275" s="680" t="s">
        <v>4645</v>
      </c>
      <c r="C1275" s="499"/>
      <c r="D1275" s="500"/>
      <c r="E1275" s="1297"/>
      <c r="F1275" s="1297"/>
    </row>
    <row r="1276" spans="1:6">
      <c r="A1276" s="642"/>
      <c r="B1276" s="681" t="s">
        <v>1235</v>
      </c>
      <c r="C1276" s="1033" t="s">
        <v>248</v>
      </c>
      <c r="D1276" s="881">
        <v>1</v>
      </c>
      <c r="E1276" s="1310">
        <v>0</v>
      </c>
      <c r="F1276" s="1297">
        <f>D1276*E1276</f>
        <v>0</v>
      </c>
    </row>
    <row r="1277" spans="1:6">
      <c r="A1277" s="642"/>
      <c r="B1277" s="669"/>
      <c r="C1277" s="499"/>
      <c r="D1277" s="500"/>
      <c r="E1277" s="1310"/>
      <c r="F1277" s="1297"/>
    </row>
    <row r="1278" spans="1:6" ht="25.5">
      <c r="A1278" s="502" t="s">
        <v>812</v>
      </c>
      <c r="B1278" s="643" t="s">
        <v>1444</v>
      </c>
      <c r="C1278" s="499" t="s">
        <v>248</v>
      </c>
      <c r="D1278" s="500">
        <v>1</v>
      </c>
      <c r="E1278" s="1310">
        <v>0</v>
      </c>
      <c r="F1278" s="1297">
        <f>D1278*E1278</f>
        <v>0</v>
      </c>
    </row>
    <row r="1279" spans="1:6" ht="13.5" thickBot="1">
      <c r="A1279" s="646"/>
      <c r="B1279" s="645"/>
      <c r="C1279" s="1022"/>
      <c r="D1279" s="1023"/>
      <c r="E1279" s="1303"/>
      <c r="F1279" s="1303"/>
    </row>
    <row r="1280" spans="1:6">
      <c r="A1280" s="647"/>
      <c r="B1280" s="640" t="s">
        <v>1464</v>
      </c>
      <c r="C1280" s="811"/>
      <c r="D1280" s="812"/>
      <c r="E1280" s="1304"/>
      <c r="F1280" s="1304">
        <f>SUM(F1145:F1279)</f>
        <v>0</v>
      </c>
    </row>
    <row r="1282" spans="1:6">
      <c r="A1282" s="639" t="s">
        <v>161</v>
      </c>
      <c r="B1282" s="640" t="s">
        <v>1465</v>
      </c>
      <c r="C1282" s="499"/>
      <c r="D1282" s="500"/>
      <c r="E1282" s="1297"/>
      <c r="F1282" s="1297"/>
    </row>
    <row r="1283" spans="1:6">
      <c r="A1283" s="639"/>
      <c r="B1283" s="640"/>
      <c r="C1283" s="499"/>
      <c r="D1283" s="500"/>
      <c r="E1283" s="1297"/>
      <c r="F1283" s="1297"/>
    </row>
    <row r="1284" spans="1:6" ht="38.25">
      <c r="A1284" s="642" t="s">
        <v>155</v>
      </c>
      <c r="B1284" s="643" t="s">
        <v>1466</v>
      </c>
      <c r="C1284" s="811"/>
      <c r="D1284" s="812"/>
      <c r="E1284" s="1304"/>
      <c r="F1284" s="1297"/>
    </row>
    <row r="1285" spans="1:6">
      <c r="A1285" s="642"/>
      <c r="B1285" s="643" t="s">
        <v>1467</v>
      </c>
      <c r="C1285" s="499" t="s">
        <v>21</v>
      </c>
      <c r="D1285" s="500">
        <v>26</v>
      </c>
      <c r="E1285" s="1310">
        <v>0</v>
      </c>
      <c r="F1285" s="1297">
        <f>D1285*E1285</f>
        <v>0</v>
      </c>
    </row>
    <row r="1286" spans="1:6">
      <c r="A1286" s="642"/>
      <c r="B1286" s="669" t="s">
        <v>1468</v>
      </c>
      <c r="C1286" s="499" t="s">
        <v>21</v>
      </c>
      <c r="D1286" s="500">
        <v>22</v>
      </c>
      <c r="E1286" s="1310">
        <v>0</v>
      </c>
      <c r="F1286" s="1297">
        <f>D1286*E1286</f>
        <v>0</v>
      </c>
    </row>
    <row r="1287" spans="1:6">
      <c r="A1287" s="642"/>
      <c r="B1287" s="669" t="s">
        <v>1469</v>
      </c>
      <c r="C1287" s="499" t="s">
        <v>21</v>
      </c>
      <c r="D1287" s="500">
        <v>13</v>
      </c>
      <c r="E1287" s="1310">
        <v>0</v>
      </c>
      <c r="F1287" s="1297">
        <f>D1287*E1287</f>
        <v>0</v>
      </c>
    </row>
    <row r="1288" spans="1:6" ht="38.25">
      <c r="A1288" s="642"/>
      <c r="B1288" s="669" t="s">
        <v>1470</v>
      </c>
      <c r="C1288" s="499"/>
      <c r="D1288" s="500"/>
      <c r="E1288" s="1297"/>
      <c r="F1288" s="1297"/>
    </row>
    <row r="1289" spans="1:6">
      <c r="A1289" s="642"/>
      <c r="B1289" s="669"/>
      <c r="C1289" s="499"/>
      <c r="D1289" s="500"/>
      <c r="E1289" s="1297"/>
      <c r="F1289" s="1297"/>
    </row>
    <row r="1290" spans="1:6" ht="51">
      <c r="A1290" s="642" t="s">
        <v>156</v>
      </c>
      <c r="B1290" s="643" t="s">
        <v>4877</v>
      </c>
      <c r="C1290" s="1008"/>
      <c r="D1290" s="500"/>
      <c r="E1290" s="1297"/>
      <c r="F1290" s="1297"/>
    </row>
    <row r="1291" spans="1:6">
      <c r="A1291" s="642"/>
      <c r="B1291" s="643" t="s">
        <v>1471</v>
      </c>
      <c r="C1291" s="499" t="s">
        <v>21</v>
      </c>
      <c r="D1291" s="500">
        <v>2</v>
      </c>
      <c r="E1291" s="1310">
        <v>0</v>
      </c>
      <c r="F1291" s="1297">
        <f>D1291*E1291</f>
        <v>0</v>
      </c>
    </row>
    <row r="1292" spans="1:6">
      <c r="A1292" s="642"/>
      <c r="B1292" s="669"/>
      <c r="C1292" s="499"/>
      <c r="D1292" s="500"/>
      <c r="E1292" s="1297"/>
      <c r="F1292" s="1297"/>
    </row>
    <row r="1293" spans="1:6" ht="51">
      <c r="A1293" s="642" t="s">
        <v>157</v>
      </c>
      <c r="B1293" s="643" t="s">
        <v>1472</v>
      </c>
      <c r="C1293" s="1008"/>
      <c r="D1293" s="500"/>
      <c r="E1293" s="1297"/>
      <c r="F1293" s="1297"/>
    </row>
    <row r="1294" spans="1:6">
      <c r="A1294" s="642"/>
      <c r="B1294" s="643" t="s">
        <v>1473</v>
      </c>
      <c r="C1294" s="499" t="s">
        <v>21</v>
      </c>
      <c r="D1294" s="500">
        <v>1</v>
      </c>
      <c r="E1294" s="1310">
        <v>0</v>
      </c>
      <c r="F1294" s="1297">
        <f t="shared" ref="F1294:F1324" si="15">D1294*E1294</f>
        <v>0</v>
      </c>
    </row>
    <row r="1295" spans="1:6">
      <c r="A1295" s="642"/>
      <c r="B1295" s="643" t="s">
        <v>1474</v>
      </c>
      <c r="C1295" s="499" t="s">
        <v>21</v>
      </c>
      <c r="D1295" s="500">
        <v>1</v>
      </c>
      <c r="E1295" s="1310">
        <v>0</v>
      </c>
      <c r="F1295" s="1297">
        <f t="shared" si="15"/>
        <v>0</v>
      </c>
    </row>
    <row r="1296" spans="1:6">
      <c r="A1296" s="642"/>
      <c r="B1296" s="643" t="s">
        <v>1475</v>
      </c>
      <c r="C1296" s="499" t="s">
        <v>21</v>
      </c>
      <c r="D1296" s="500">
        <v>1</v>
      </c>
      <c r="E1296" s="1310">
        <v>0</v>
      </c>
      <c r="F1296" s="1297">
        <f t="shared" si="15"/>
        <v>0</v>
      </c>
    </row>
    <row r="1297" spans="1:6">
      <c r="A1297" s="642"/>
      <c r="B1297" s="643" t="s">
        <v>1476</v>
      </c>
      <c r="C1297" s="499" t="s">
        <v>21</v>
      </c>
      <c r="D1297" s="500">
        <v>2</v>
      </c>
      <c r="E1297" s="1310">
        <v>0</v>
      </c>
      <c r="F1297" s="1297">
        <f t="shared" si="15"/>
        <v>0</v>
      </c>
    </row>
    <row r="1298" spans="1:6">
      <c r="A1298" s="642"/>
      <c r="B1298" s="643" t="s">
        <v>1477</v>
      </c>
      <c r="C1298" s="499" t="s">
        <v>21</v>
      </c>
      <c r="D1298" s="500">
        <v>2</v>
      </c>
      <c r="E1298" s="1310">
        <v>0</v>
      </c>
      <c r="F1298" s="1297">
        <f t="shared" si="15"/>
        <v>0</v>
      </c>
    </row>
    <row r="1299" spans="1:6">
      <c r="A1299" s="642"/>
      <c r="B1299" s="643" t="s">
        <v>1478</v>
      </c>
      <c r="C1299" s="499" t="s">
        <v>21</v>
      </c>
      <c r="D1299" s="500">
        <v>1</v>
      </c>
      <c r="E1299" s="1310">
        <v>0</v>
      </c>
      <c r="F1299" s="1297">
        <f t="shared" si="15"/>
        <v>0</v>
      </c>
    </row>
    <row r="1300" spans="1:6">
      <c r="A1300" s="642"/>
      <c r="B1300" s="643" t="s">
        <v>1479</v>
      </c>
      <c r="C1300" s="499" t="s">
        <v>21</v>
      </c>
      <c r="D1300" s="500">
        <v>2</v>
      </c>
      <c r="E1300" s="1310">
        <v>0</v>
      </c>
      <c r="F1300" s="1297">
        <f t="shared" si="15"/>
        <v>0</v>
      </c>
    </row>
    <row r="1301" spans="1:6">
      <c r="A1301" s="642"/>
      <c r="B1301" s="643" t="s">
        <v>1480</v>
      </c>
      <c r="C1301" s="499" t="s">
        <v>21</v>
      </c>
      <c r="D1301" s="500">
        <v>1</v>
      </c>
      <c r="E1301" s="1310">
        <v>0</v>
      </c>
      <c r="F1301" s="1297">
        <f t="shared" si="15"/>
        <v>0</v>
      </c>
    </row>
    <row r="1302" spans="1:6">
      <c r="A1302" s="642"/>
      <c r="B1302" s="643" t="s">
        <v>1481</v>
      </c>
      <c r="C1302" s="499" t="s">
        <v>21</v>
      </c>
      <c r="D1302" s="500">
        <v>1</v>
      </c>
      <c r="E1302" s="1310">
        <v>0</v>
      </c>
      <c r="F1302" s="1297">
        <f t="shared" si="15"/>
        <v>0</v>
      </c>
    </row>
    <row r="1303" spans="1:6">
      <c r="A1303" s="642"/>
      <c r="B1303" s="643" t="s">
        <v>1481</v>
      </c>
      <c r="C1303" s="499" t="s">
        <v>21</v>
      </c>
      <c r="D1303" s="500">
        <v>1</v>
      </c>
      <c r="E1303" s="1310">
        <v>0</v>
      </c>
      <c r="F1303" s="1297">
        <f t="shared" si="15"/>
        <v>0</v>
      </c>
    </row>
    <row r="1304" spans="1:6">
      <c r="A1304" s="642"/>
      <c r="B1304" s="643" t="s">
        <v>1482</v>
      </c>
      <c r="C1304" s="499" t="s">
        <v>21</v>
      </c>
      <c r="D1304" s="500">
        <v>2</v>
      </c>
      <c r="E1304" s="1310">
        <v>0</v>
      </c>
      <c r="F1304" s="1297">
        <f t="shared" si="15"/>
        <v>0</v>
      </c>
    </row>
    <row r="1305" spans="1:6">
      <c r="A1305" s="642"/>
      <c r="B1305" s="643" t="s">
        <v>1483</v>
      </c>
      <c r="C1305" s="499" t="s">
        <v>21</v>
      </c>
      <c r="D1305" s="500">
        <v>1</v>
      </c>
      <c r="E1305" s="1310">
        <v>0</v>
      </c>
      <c r="F1305" s="1297">
        <f t="shared" si="15"/>
        <v>0</v>
      </c>
    </row>
    <row r="1306" spans="1:6">
      <c r="A1306" s="642"/>
      <c r="B1306" s="643" t="s">
        <v>1484</v>
      </c>
      <c r="C1306" s="499" t="s">
        <v>21</v>
      </c>
      <c r="D1306" s="500">
        <v>1</v>
      </c>
      <c r="E1306" s="1310">
        <v>0</v>
      </c>
      <c r="F1306" s="1297">
        <f t="shared" si="15"/>
        <v>0</v>
      </c>
    </row>
    <row r="1307" spans="1:6">
      <c r="A1307" s="642"/>
      <c r="B1307" s="643" t="s">
        <v>1485</v>
      </c>
      <c r="C1307" s="499" t="s">
        <v>21</v>
      </c>
      <c r="D1307" s="500">
        <v>1</v>
      </c>
      <c r="E1307" s="1310">
        <v>0</v>
      </c>
      <c r="F1307" s="1297">
        <f t="shared" si="15"/>
        <v>0</v>
      </c>
    </row>
    <row r="1308" spans="1:6">
      <c r="A1308" s="642"/>
      <c r="B1308" s="643" t="s">
        <v>1486</v>
      </c>
      <c r="C1308" s="499" t="s">
        <v>21</v>
      </c>
      <c r="D1308" s="500">
        <v>1</v>
      </c>
      <c r="E1308" s="1310">
        <v>0</v>
      </c>
      <c r="F1308" s="1297">
        <f t="shared" si="15"/>
        <v>0</v>
      </c>
    </row>
    <row r="1309" spans="1:6">
      <c r="A1309" s="642"/>
      <c r="B1309" s="669"/>
      <c r="C1309" s="499"/>
      <c r="D1309" s="500"/>
      <c r="E1309" s="1297"/>
      <c r="F1309" s="1297"/>
    </row>
    <row r="1310" spans="1:6" ht="38.25">
      <c r="A1310" s="642" t="s">
        <v>158</v>
      </c>
      <c r="B1310" s="669" t="s">
        <v>1487</v>
      </c>
      <c r="C1310" s="499"/>
      <c r="D1310" s="500"/>
      <c r="E1310" s="1297"/>
      <c r="F1310" s="1297"/>
    </row>
    <row r="1311" spans="1:6">
      <c r="A1311" s="642"/>
      <c r="B1311" s="669" t="s">
        <v>1488</v>
      </c>
      <c r="C1311" s="499" t="s">
        <v>248</v>
      </c>
      <c r="D1311" s="500">
        <v>3</v>
      </c>
      <c r="E1311" s="1310">
        <v>0</v>
      </c>
      <c r="F1311" s="1297">
        <f t="shared" si="15"/>
        <v>0</v>
      </c>
    </row>
    <row r="1312" spans="1:6">
      <c r="A1312" s="642"/>
      <c r="B1312" s="669" t="s">
        <v>1489</v>
      </c>
      <c r="C1312" s="499" t="s">
        <v>248</v>
      </c>
      <c r="D1312" s="500">
        <v>5</v>
      </c>
      <c r="E1312" s="1310">
        <v>0</v>
      </c>
      <c r="F1312" s="1297">
        <f>D1312*E1312</f>
        <v>0</v>
      </c>
    </row>
    <row r="1313" spans="1:6">
      <c r="A1313" s="642"/>
      <c r="B1313" s="669" t="s">
        <v>1490</v>
      </c>
      <c r="C1313" s="499" t="s">
        <v>248</v>
      </c>
      <c r="D1313" s="500">
        <v>3</v>
      </c>
      <c r="E1313" s="1310">
        <v>0</v>
      </c>
      <c r="F1313" s="1297">
        <f>D1313*E1313</f>
        <v>0</v>
      </c>
    </row>
    <row r="1314" spans="1:6">
      <c r="A1314" s="642"/>
      <c r="B1314" s="669" t="s">
        <v>1491</v>
      </c>
      <c r="C1314" s="499" t="s">
        <v>248</v>
      </c>
      <c r="D1314" s="500">
        <v>2</v>
      </c>
      <c r="E1314" s="1310">
        <v>0</v>
      </c>
      <c r="F1314" s="1297">
        <f>D1314*E1314</f>
        <v>0</v>
      </c>
    </row>
    <row r="1315" spans="1:6">
      <c r="A1315" s="642"/>
      <c r="B1315" s="669"/>
      <c r="C1315" s="499"/>
      <c r="D1315" s="500"/>
      <c r="E1315" s="1297"/>
      <c r="F1315" s="1297"/>
    </row>
    <row r="1316" spans="1:6" ht="38.25">
      <c r="A1316" s="642" t="s">
        <v>160</v>
      </c>
      <c r="B1316" s="669" t="s">
        <v>1492</v>
      </c>
      <c r="C1316" s="499"/>
      <c r="D1316" s="500"/>
      <c r="E1316" s="1297"/>
      <c r="F1316" s="1297"/>
    </row>
    <row r="1317" spans="1:6">
      <c r="A1317" s="642"/>
      <c r="B1317" s="669" t="s">
        <v>1493</v>
      </c>
      <c r="C1317" s="499" t="s">
        <v>248</v>
      </c>
      <c r="D1317" s="500">
        <v>5</v>
      </c>
      <c r="E1317" s="1310">
        <v>0</v>
      </c>
      <c r="F1317" s="1297">
        <f t="shared" ref="F1317:F1319" si="16">D1317*E1317</f>
        <v>0</v>
      </c>
    </row>
    <row r="1318" spans="1:6">
      <c r="A1318" s="642"/>
      <c r="B1318" s="669" t="s">
        <v>1494</v>
      </c>
      <c r="C1318" s="499" t="s">
        <v>248</v>
      </c>
      <c r="D1318" s="500">
        <v>2</v>
      </c>
      <c r="E1318" s="1310">
        <v>0</v>
      </c>
      <c r="F1318" s="1297">
        <f t="shared" si="16"/>
        <v>0</v>
      </c>
    </row>
    <row r="1319" spans="1:6">
      <c r="A1319" s="642"/>
      <c r="B1319" s="669" t="s">
        <v>1495</v>
      </c>
      <c r="C1319" s="499" t="s">
        <v>248</v>
      </c>
      <c r="D1319" s="500">
        <v>3</v>
      </c>
      <c r="E1319" s="1310">
        <v>0</v>
      </c>
      <c r="F1319" s="1297">
        <f t="shared" si="16"/>
        <v>0</v>
      </c>
    </row>
    <row r="1320" spans="1:6">
      <c r="A1320" s="642"/>
      <c r="B1320" s="669" t="s">
        <v>1496</v>
      </c>
      <c r="C1320" s="499" t="s">
        <v>248</v>
      </c>
      <c r="D1320" s="500">
        <v>2</v>
      </c>
      <c r="E1320" s="1310">
        <v>0</v>
      </c>
      <c r="F1320" s="1297">
        <f>D1320*E1320</f>
        <v>0</v>
      </c>
    </row>
    <row r="1321" spans="1:6">
      <c r="A1321" s="642"/>
      <c r="B1321" s="669"/>
      <c r="C1321" s="499"/>
      <c r="D1321" s="500"/>
      <c r="E1321" s="1297"/>
      <c r="F1321" s="1297"/>
    </row>
    <row r="1322" spans="1:6" ht="38.25">
      <c r="A1322" s="642" t="s">
        <v>161</v>
      </c>
      <c r="B1322" s="643" t="s">
        <v>1497</v>
      </c>
      <c r="C1322" s="499" t="s">
        <v>21</v>
      </c>
      <c r="D1322" s="500">
        <v>2</v>
      </c>
      <c r="E1322" s="1310">
        <v>0</v>
      </c>
      <c r="F1322" s="1297">
        <f>D1322*E1322</f>
        <v>0</v>
      </c>
    </row>
    <row r="1323" spans="1:6">
      <c r="A1323" s="642"/>
      <c r="B1323" s="669"/>
      <c r="C1323" s="499"/>
      <c r="D1323" s="500"/>
      <c r="E1323" s="1297"/>
      <c r="F1323" s="1297"/>
    </row>
    <row r="1324" spans="1:6" ht="38.25">
      <c r="A1324" s="642" t="s">
        <v>162</v>
      </c>
      <c r="B1324" s="643" t="s">
        <v>1498</v>
      </c>
      <c r="C1324" s="499" t="s">
        <v>21</v>
      </c>
      <c r="D1324" s="500">
        <v>2</v>
      </c>
      <c r="E1324" s="1310">
        <v>0</v>
      </c>
      <c r="F1324" s="1297">
        <f t="shared" si="15"/>
        <v>0</v>
      </c>
    </row>
    <row r="1325" spans="1:6">
      <c r="A1325" s="642"/>
      <c r="B1325" s="643"/>
      <c r="C1325" s="499"/>
      <c r="D1325" s="500"/>
      <c r="E1325" s="1297"/>
      <c r="F1325" s="1297"/>
    </row>
    <row r="1326" spans="1:6" ht="38.25">
      <c r="A1326" s="642" t="s">
        <v>163</v>
      </c>
      <c r="B1326" s="643" t="s">
        <v>1499</v>
      </c>
      <c r="C1326" s="499" t="s">
        <v>21</v>
      </c>
      <c r="D1326" s="500">
        <v>2</v>
      </c>
      <c r="E1326" s="1310">
        <v>0</v>
      </c>
      <c r="F1326" s="1297">
        <f>D1326*E1326</f>
        <v>0</v>
      </c>
    </row>
    <row r="1327" spans="1:6">
      <c r="A1327" s="642"/>
      <c r="B1327" s="643"/>
      <c r="C1327" s="499"/>
      <c r="D1327" s="500"/>
      <c r="E1327" s="1297"/>
      <c r="F1327" s="1297"/>
    </row>
    <row r="1328" spans="1:6" ht="38.25">
      <c r="A1328" s="642" t="s">
        <v>164</v>
      </c>
      <c r="B1328" s="643" t="s">
        <v>1500</v>
      </c>
      <c r="C1328" s="499" t="s">
        <v>21</v>
      </c>
      <c r="D1328" s="500">
        <v>1</v>
      </c>
      <c r="E1328" s="1310">
        <v>0</v>
      </c>
      <c r="F1328" s="1297">
        <f>D1328*E1328</f>
        <v>0</v>
      </c>
    </row>
    <row r="1329" spans="1:6">
      <c r="A1329" s="642"/>
      <c r="B1329" s="643"/>
      <c r="C1329" s="499"/>
      <c r="D1329" s="500"/>
      <c r="E1329" s="1297"/>
      <c r="F1329" s="1297"/>
    </row>
    <row r="1330" spans="1:6" ht="25.5">
      <c r="A1330" s="642" t="s">
        <v>165</v>
      </c>
      <c r="B1330" s="643" t="s">
        <v>1501</v>
      </c>
      <c r="C1330" s="499" t="s">
        <v>21</v>
      </c>
      <c r="D1330" s="500">
        <v>80</v>
      </c>
      <c r="E1330" s="1310">
        <v>0</v>
      </c>
      <c r="F1330" s="1297">
        <f>D1330*E1330</f>
        <v>0</v>
      </c>
    </row>
    <row r="1331" spans="1:6">
      <c r="A1331" s="642"/>
      <c r="B1331" s="643"/>
      <c r="C1331" s="499"/>
      <c r="D1331" s="500"/>
      <c r="E1331" s="1297"/>
      <c r="F1331" s="1297"/>
    </row>
    <row r="1332" spans="1:6">
      <c r="A1332" s="642" t="s">
        <v>54</v>
      </c>
      <c r="B1332" s="643" t="s">
        <v>1502</v>
      </c>
      <c r="C1332" s="499" t="s">
        <v>21</v>
      </c>
      <c r="D1332" s="500">
        <v>1</v>
      </c>
      <c r="E1332" s="1310">
        <v>0</v>
      </c>
      <c r="F1332" s="1297">
        <f>D1332*E1332</f>
        <v>0</v>
      </c>
    </row>
    <row r="1333" spans="1:6">
      <c r="A1333" s="642"/>
      <c r="B1333" s="643"/>
      <c r="C1333" s="499"/>
      <c r="D1333" s="500"/>
      <c r="E1333" s="1310"/>
      <c r="F1333" s="1297"/>
    </row>
    <row r="1334" spans="1:6">
      <c r="A1334" s="642" t="s">
        <v>55</v>
      </c>
      <c r="B1334" s="643" t="s">
        <v>5496</v>
      </c>
      <c r="C1334" s="499" t="s">
        <v>21</v>
      </c>
      <c r="D1334" s="500">
        <v>1</v>
      </c>
      <c r="E1334" s="1310">
        <v>0</v>
      </c>
      <c r="F1334" s="1297">
        <f>D1334*E1334</f>
        <v>0</v>
      </c>
    </row>
    <row r="1335" spans="1:6" ht="13.5" thickBot="1">
      <c r="A1335" s="644"/>
      <c r="B1335" s="684"/>
      <c r="C1335" s="1022"/>
      <c r="D1335" s="1023"/>
      <c r="E1335" s="1303"/>
      <c r="F1335" s="1303"/>
    </row>
    <row r="1336" spans="1:6">
      <c r="A1336" s="639"/>
      <c r="B1336" s="493" t="s">
        <v>1503</v>
      </c>
      <c r="C1336" s="811"/>
      <c r="D1336" s="812"/>
      <c r="E1336" s="1304"/>
      <c r="F1336" s="1304">
        <f>SUM(F1285:F1335)</f>
        <v>0</v>
      </c>
    </row>
    <row r="1338" spans="1:6" ht="38.25">
      <c r="A1338" s="639" t="s">
        <v>162</v>
      </c>
      <c r="B1338" s="667" t="s">
        <v>1519</v>
      </c>
      <c r="C1338" s="499"/>
      <c r="D1338" s="500"/>
      <c r="E1338" s="1297"/>
      <c r="F1338" s="1297"/>
    </row>
    <row r="1339" spans="1:6">
      <c r="A1339" s="639"/>
      <c r="B1339" s="667"/>
      <c r="C1339" s="499"/>
      <c r="D1339" s="500"/>
      <c r="E1339" s="1297"/>
      <c r="F1339" s="1297"/>
    </row>
    <row r="1340" spans="1:6" ht="51">
      <c r="A1340" s="642" t="s">
        <v>155</v>
      </c>
      <c r="B1340" s="643" t="s">
        <v>1504</v>
      </c>
      <c r="C1340" s="499" t="s">
        <v>4640</v>
      </c>
      <c r="D1340" s="500">
        <v>370</v>
      </c>
      <c r="E1340" s="1310">
        <v>0</v>
      </c>
      <c r="F1340" s="1297">
        <f>D1340*E1340</f>
        <v>0</v>
      </c>
    </row>
    <row r="1341" spans="1:6">
      <c r="A1341" s="642"/>
      <c r="B1341" s="643"/>
      <c r="C1341" s="499"/>
      <c r="D1341" s="500"/>
      <c r="E1341" s="1297"/>
      <c r="F1341" s="1297"/>
    </row>
    <row r="1342" spans="1:6" ht="51">
      <c r="A1342" s="642" t="s">
        <v>156</v>
      </c>
      <c r="B1342" s="643" t="s">
        <v>1504</v>
      </c>
      <c r="C1342" s="499" t="s">
        <v>4640</v>
      </c>
      <c r="D1342" s="500">
        <v>70</v>
      </c>
      <c r="E1342" s="1310">
        <v>0</v>
      </c>
      <c r="F1342" s="1297">
        <f t="shared" ref="F1342:F1397" si="17">D1342*E1342</f>
        <v>0</v>
      </c>
    </row>
    <row r="1343" spans="1:6">
      <c r="A1343" s="642"/>
      <c r="B1343" s="643"/>
      <c r="C1343" s="499"/>
      <c r="D1343" s="500"/>
      <c r="E1343" s="1297"/>
      <c r="F1343" s="1297"/>
    </row>
    <row r="1344" spans="1:6" ht="63.75">
      <c r="A1344" s="642" t="s">
        <v>157</v>
      </c>
      <c r="B1344" s="679" t="s">
        <v>5497</v>
      </c>
      <c r="C1344" s="499" t="s">
        <v>4663</v>
      </c>
      <c r="D1344" s="500">
        <v>14.4</v>
      </c>
      <c r="E1344" s="1310">
        <v>0</v>
      </c>
      <c r="F1344" s="1297">
        <f>D1344*E1344</f>
        <v>0</v>
      </c>
    </row>
    <row r="1345" spans="1:6">
      <c r="A1345" s="642"/>
      <c r="B1345" s="668"/>
      <c r="C1345" s="499"/>
      <c r="D1345" s="500"/>
      <c r="E1345" s="1297"/>
      <c r="F1345" s="1297"/>
    </row>
    <row r="1346" spans="1:6" ht="51">
      <c r="A1346" s="642" t="s">
        <v>158</v>
      </c>
      <c r="B1346" s="668" t="s">
        <v>1505</v>
      </c>
      <c r="C1346" s="499" t="s">
        <v>4640</v>
      </c>
      <c r="D1346" s="500">
        <v>255</v>
      </c>
      <c r="E1346" s="1310">
        <v>0</v>
      </c>
      <c r="F1346" s="1297">
        <f t="shared" si="17"/>
        <v>0</v>
      </c>
    </row>
    <row r="1347" spans="1:6">
      <c r="A1347" s="642"/>
      <c r="B1347" s="668"/>
      <c r="C1347" s="499"/>
      <c r="D1347" s="500"/>
      <c r="E1347" s="1297"/>
      <c r="F1347" s="1297"/>
    </row>
    <row r="1348" spans="1:6" ht="51">
      <c r="A1348" s="642" t="s">
        <v>160</v>
      </c>
      <c r="B1348" s="668" t="s">
        <v>1704</v>
      </c>
      <c r="C1348" s="499" t="s">
        <v>4640</v>
      </c>
      <c r="D1348" s="500">
        <v>485</v>
      </c>
      <c r="E1348" s="1310">
        <v>0</v>
      </c>
      <c r="F1348" s="1297">
        <f t="shared" si="17"/>
        <v>0</v>
      </c>
    </row>
    <row r="1349" spans="1:6">
      <c r="A1349" s="642"/>
      <c r="B1349" s="685"/>
      <c r="C1349" s="499"/>
      <c r="D1349" s="500"/>
      <c r="E1349" s="1297"/>
      <c r="F1349" s="1297"/>
    </row>
    <row r="1350" spans="1:6" ht="51">
      <c r="A1350" s="642" t="s">
        <v>161</v>
      </c>
      <c r="B1350" s="668" t="s">
        <v>5498</v>
      </c>
      <c r="C1350" s="499" t="s">
        <v>21</v>
      </c>
      <c r="D1350" s="500">
        <v>16</v>
      </c>
      <c r="E1350" s="1310">
        <v>0</v>
      </c>
      <c r="F1350" s="1297">
        <f t="shared" si="17"/>
        <v>0</v>
      </c>
    </row>
    <row r="1351" spans="1:6">
      <c r="A1351" s="642"/>
      <c r="B1351" s="643"/>
      <c r="C1351" s="499"/>
      <c r="D1351" s="500"/>
      <c r="E1351" s="1297"/>
      <c r="F1351" s="1297"/>
    </row>
    <row r="1352" spans="1:6" ht="153">
      <c r="A1352" s="642" t="s">
        <v>162</v>
      </c>
      <c r="B1352" s="668" t="s">
        <v>5499</v>
      </c>
      <c r="C1352" s="499" t="s">
        <v>21</v>
      </c>
      <c r="D1352" s="500">
        <v>3</v>
      </c>
      <c r="E1352" s="1310">
        <v>0</v>
      </c>
      <c r="F1352" s="1297">
        <f t="shared" ref="F1352" si="18">D1352*E1352</f>
        <v>0</v>
      </c>
    </row>
    <row r="1353" spans="1:6" ht="38.25">
      <c r="A1353" s="642"/>
      <c r="B1353" s="686" t="s">
        <v>5500</v>
      </c>
      <c r="C1353" s="499"/>
      <c r="D1353" s="500"/>
      <c r="E1353" s="1297"/>
      <c r="F1353" s="1297"/>
    </row>
    <row r="1354" spans="1:6">
      <c r="A1354" s="642"/>
      <c r="B1354" s="640"/>
      <c r="C1354" s="499"/>
      <c r="D1354" s="500"/>
      <c r="E1354" s="1297"/>
      <c r="F1354" s="1297"/>
    </row>
    <row r="1355" spans="1:6" ht="25.5">
      <c r="A1355" s="642" t="s">
        <v>163</v>
      </c>
      <c r="B1355" s="687" t="s">
        <v>1506</v>
      </c>
      <c r="C1355" s="1035" t="s">
        <v>21</v>
      </c>
      <c r="D1355" s="1036">
        <v>40</v>
      </c>
      <c r="E1355" s="1310">
        <v>0</v>
      </c>
      <c r="F1355" s="1297">
        <f t="shared" si="17"/>
        <v>0</v>
      </c>
    </row>
    <row r="1356" spans="1:6">
      <c r="A1356" s="642"/>
      <c r="B1356" s="668"/>
      <c r="C1356" s="499"/>
      <c r="D1356" s="500"/>
      <c r="E1356" s="1297"/>
      <c r="F1356" s="1297"/>
    </row>
    <row r="1357" spans="1:6" ht="38.25">
      <c r="A1357" s="642" t="s">
        <v>164</v>
      </c>
      <c r="B1357" s="687" t="s">
        <v>1507</v>
      </c>
      <c r="C1357" s="499" t="s">
        <v>21</v>
      </c>
      <c r="D1357" s="1036">
        <v>40</v>
      </c>
      <c r="E1357" s="1310">
        <v>0</v>
      </c>
      <c r="F1357" s="1297">
        <f t="shared" si="17"/>
        <v>0</v>
      </c>
    </row>
    <row r="1358" spans="1:6">
      <c r="A1358" s="642"/>
      <c r="B1358" s="668"/>
      <c r="C1358" s="499"/>
      <c r="D1358" s="500"/>
      <c r="E1358" s="1297"/>
      <c r="F1358" s="1297"/>
    </row>
    <row r="1359" spans="1:6" ht="38.25">
      <c r="A1359" s="642" t="s">
        <v>165</v>
      </c>
      <c r="B1359" s="687" t="s">
        <v>1508</v>
      </c>
      <c r="C1359" s="1035" t="s">
        <v>21</v>
      </c>
      <c r="D1359" s="1036">
        <v>12</v>
      </c>
      <c r="E1359" s="1310">
        <v>0</v>
      </c>
      <c r="F1359" s="1297">
        <f t="shared" si="17"/>
        <v>0</v>
      </c>
    </row>
    <row r="1360" spans="1:6">
      <c r="A1360" s="642"/>
      <c r="B1360" s="668"/>
      <c r="C1360" s="499"/>
      <c r="D1360" s="500"/>
      <c r="E1360" s="1297"/>
      <c r="F1360" s="1297"/>
    </row>
    <row r="1361" spans="1:6" ht="38.25">
      <c r="A1361" s="642" t="s">
        <v>54</v>
      </c>
      <c r="B1361" s="668" t="s">
        <v>5501</v>
      </c>
      <c r="C1361" s="499" t="s">
        <v>21</v>
      </c>
      <c r="D1361" s="500">
        <v>159</v>
      </c>
      <c r="E1361" s="1310">
        <v>0</v>
      </c>
      <c r="F1361" s="1297">
        <f t="shared" si="17"/>
        <v>0</v>
      </c>
    </row>
    <row r="1362" spans="1:6">
      <c r="A1362" s="642"/>
      <c r="B1362" s="668"/>
      <c r="C1362" s="499"/>
      <c r="D1362" s="500"/>
      <c r="E1362" s="1297"/>
      <c r="F1362" s="1297"/>
    </row>
    <row r="1363" spans="1:6" ht="76.5">
      <c r="A1363" s="642" t="s">
        <v>55</v>
      </c>
      <c r="B1363" s="643" t="s">
        <v>1705</v>
      </c>
      <c r="C1363" s="499" t="s">
        <v>248</v>
      </c>
      <c r="D1363" s="500">
        <v>3</v>
      </c>
      <c r="E1363" s="1310">
        <v>0</v>
      </c>
      <c r="F1363" s="1297">
        <f>D1363*E1363</f>
        <v>0</v>
      </c>
    </row>
    <row r="1364" spans="1:6">
      <c r="A1364" s="642"/>
      <c r="B1364" s="668"/>
      <c r="C1364" s="499"/>
      <c r="D1364" s="500"/>
      <c r="E1364" s="1297"/>
      <c r="F1364" s="1297"/>
    </row>
    <row r="1365" spans="1:6" ht="51">
      <c r="A1365" s="642" t="s">
        <v>56</v>
      </c>
      <c r="B1365" s="668" t="s">
        <v>1509</v>
      </c>
      <c r="C1365" s="499" t="s">
        <v>21</v>
      </c>
      <c r="D1365" s="500">
        <v>35</v>
      </c>
      <c r="E1365" s="1310">
        <v>0</v>
      </c>
      <c r="F1365" s="1297">
        <f t="shared" si="17"/>
        <v>0</v>
      </c>
    </row>
    <row r="1366" spans="1:6">
      <c r="A1366" s="642"/>
      <c r="B1366" s="640" t="s">
        <v>1373</v>
      </c>
      <c r="C1366" s="499"/>
      <c r="D1366" s="500"/>
      <c r="E1366" s="1297"/>
      <c r="F1366" s="1297"/>
    </row>
    <row r="1367" spans="1:6" ht="40.5">
      <c r="A1367" s="642"/>
      <c r="B1367" s="668" t="s">
        <v>4459</v>
      </c>
      <c r="C1367" s="499"/>
      <c r="D1367" s="500"/>
      <c r="E1367" s="1297"/>
      <c r="F1367" s="1297"/>
    </row>
    <row r="1368" spans="1:6">
      <c r="A1368" s="642"/>
      <c r="B1368" s="668" t="s">
        <v>1510</v>
      </c>
      <c r="C1368" s="499"/>
      <c r="D1368" s="500"/>
      <c r="E1368" s="1297"/>
      <c r="F1368" s="1297"/>
    </row>
    <row r="1369" spans="1:6" ht="25.5">
      <c r="A1369" s="642"/>
      <c r="B1369" s="668" t="s">
        <v>1511</v>
      </c>
      <c r="C1369" s="499"/>
      <c r="D1369" s="500"/>
      <c r="E1369" s="1297"/>
      <c r="F1369" s="1297"/>
    </row>
    <row r="1370" spans="1:6">
      <c r="A1370" s="642"/>
      <c r="B1370" s="668" t="s">
        <v>1512</v>
      </c>
      <c r="C1370" s="499"/>
      <c r="D1370" s="500"/>
      <c r="E1370" s="1297"/>
      <c r="F1370" s="1297"/>
    </row>
    <row r="1371" spans="1:6">
      <c r="A1371" s="642"/>
      <c r="B1371" s="668" t="s">
        <v>1513</v>
      </c>
      <c r="C1371" s="499"/>
      <c r="D1371" s="500"/>
      <c r="E1371" s="1297"/>
      <c r="F1371" s="1297"/>
    </row>
    <row r="1372" spans="1:6" ht="25.5">
      <c r="A1372" s="642"/>
      <c r="B1372" s="687" t="s">
        <v>1514</v>
      </c>
      <c r="C1372" s="1035"/>
      <c r="D1372" s="1036"/>
      <c r="E1372" s="1297"/>
      <c r="F1372" s="1297"/>
    </row>
    <row r="1373" spans="1:6">
      <c r="A1373" s="642"/>
      <c r="B1373" s="668" t="s">
        <v>1515</v>
      </c>
      <c r="C1373" s="499"/>
      <c r="D1373" s="500"/>
      <c r="E1373" s="1297"/>
      <c r="F1373" s="1297"/>
    </row>
    <row r="1374" spans="1:6">
      <c r="A1374" s="642"/>
      <c r="B1374" s="668" t="s">
        <v>1373</v>
      </c>
      <c r="C1374" s="499"/>
      <c r="D1374" s="500"/>
      <c r="E1374" s="1297"/>
      <c r="F1374" s="1297"/>
    </row>
    <row r="1375" spans="1:6" ht="27.75">
      <c r="A1375" s="502"/>
      <c r="B1375" s="688" t="s">
        <v>1677</v>
      </c>
      <c r="C1375" s="499"/>
      <c r="D1375" s="500"/>
      <c r="E1375" s="1297"/>
      <c r="F1375" s="1297"/>
    </row>
    <row r="1376" spans="1:6">
      <c r="A1376" s="502"/>
      <c r="B1376" s="688" t="s">
        <v>1513</v>
      </c>
      <c r="C1376" s="499"/>
      <c r="D1376" s="500"/>
      <c r="E1376" s="1297"/>
      <c r="F1376" s="1297"/>
    </row>
    <row r="1377" spans="1:6" ht="25.5">
      <c r="A1377" s="642"/>
      <c r="B1377" s="668" t="s">
        <v>1514</v>
      </c>
      <c r="C1377" s="499"/>
      <c r="D1377" s="500"/>
      <c r="E1377" s="1297"/>
      <c r="F1377" s="1297"/>
    </row>
    <row r="1378" spans="1:6">
      <c r="A1378" s="642"/>
      <c r="B1378" s="668" t="s">
        <v>1515</v>
      </c>
      <c r="C1378" s="499"/>
      <c r="D1378" s="500"/>
      <c r="E1378" s="1297"/>
      <c r="F1378" s="1297"/>
    </row>
    <row r="1379" spans="1:6">
      <c r="A1379" s="642"/>
      <c r="B1379" s="668"/>
      <c r="C1379" s="499"/>
      <c r="D1379" s="500"/>
      <c r="E1379" s="1297"/>
      <c r="F1379" s="1297"/>
    </row>
    <row r="1380" spans="1:6" ht="63.75">
      <c r="A1380" s="642" t="s">
        <v>57</v>
      </c>
      <c r="B1380" s="668" t="s">
        <v>1516</v>
      </c>
      <c r="C1380" s="499"/>
      <c r="D1380" s="500"/>
      <c r="E1380" s="1297"/>
      <c r="F1380" s="1297"/>
    </row>
    <row r="1381" spans="1:6">
      <c r="A1381" s="642"/>
      <c r="B1381" s="668" t="s">
        <v>4305</v>
      </c>
      <c r="C1381" s="499" t="s">
        <v>4640</v>
      </c>
      <c r="D1381" s="500">
        <v>1250</v>
      </c>
      <c r="E1381" s="1310">
        <v>0</v>
      </c>
      <c r="F1381" s="1297">
        <f t="shared" si="17"/>
        <v>0</v>
      </c>
    </row>
    <row r="1382" spans="1:6">
      <c r="A1382" s="642"/>
      <c r="B1382" s="668" t="s">
        <v>4306</v>
      </c>
      <c r="C1382" s="499" t="s">
        <v>4640</v>
      </c>
      <c r="D1382" s="500">
        <v>1200</v>
      </c>
      <c r="E1382" s="1310">
        <v>0</v>
      </c>
      <c r="F1382" s="1297">
        <f t="shared" si="17"/>
        <v>0</v>
      </c>
    </row>
    <row r="1383" spans="1:6">
      <c r="A1383" s="642"/>
      <c r="B1383" s="668" t="s">
        <v>5502</v>
      </c>
      <c r="C1383" s="499" t="s">
        <v>4640</v>
      </c>
      <c r="D1383" s="500">
        <v>20</v>
      </c>
      <c r="E1383" s="1310">
        <v>0</v>
      </c>
      <c r="F1383" s="1297">
        <f t="shared" si="17"/>
        <v>0</v>
      </c>
    </row>
    <row r="1384" spans="1:6">
      <c r="A1384" s="642"/>
      <c r="B1384" s="668"/>
      <c r="C1384" s="499"/>
      <c r="D1384" s="500"/>
      <c r="E1384" s="1297"/>
      <c r="F1384" s="1297"/>
    </row>
    <row r="1385" spans="1:6" ht="53.25">
      <c r="A1385" s="502" t="s">
        <v>86</v>
      </c>
      <c r="B1385" s="688" t="s">
        <v>1678</v>
      </c>
      <c r="C1385" s="499" t="s">
        <v>21</v>
      </c>
      <c r="D1385" s="500">
        <v>60</v>
      </c>
      <c r="E1385" s="1310">
        <v>0</v>
      </c>
      <c r="F1385" s="1297">
        <f t="shared" si="17"/>
        <v>0</v>
      </c>
    </row>
    <row r="1386" spans="1:6">
      <c r="A1386" s="502"/>
      <c r="B1386" s="688"/>
      <c r="C1386" s="499"/>
      <c r="D1386" s="500"/>
      <c r="E1386" s="1297"/>
      <c r="F1386" s="1297"/>
    </row>
    <row r="1387" spans="1:6" ht="51">
      <c r="A1387" s="642" t="s">
        <v>50</v>
      </c>
      <c r="B1387" s="687" t="s">
        <v>1517</v>
      </c>
      <c r="C1387" s="1035" t="s">
        <v>248</v>
      </c>
      <c r="D1387" s="1036">
        <v>1</v>
      </c>
      <c r="E1387" s="1310">
        <v>0</v>
      </c>
      <c r="F1387" s="1297">
        <f t="shared" si="17"/>
        <v>0</v>
      </c>
    </row>
    <row r="1388" spans="1:6">
      <c r="A1388" s="502"/>
      <c r="B1388" s="497"/>
      <c r="C1388" s="499"/>
      <c r="D1388" s="500"/>
      <c r="E1388" s="1297"/>
      <c r="F1388" s="1297"/>
    </row>
    <row r="1389" spans="1:6" ht="25.5">
      <c r="A1389" s="642" t="s">
        <v>108</v>
      </c>
      <c r="B1389" s="668" t="s">
        <v>1699</v>
      </c>
      <c r="C1389" s="499" t="s">
        <v>4640</v>
      </c>
      <c r="D1389" s="500">
        <v>220</v>
      </c>
      <c r="E1389" s="1310">
        <v>0</v>
      </c>
      <c r="F1389" s="1297">
        <f>D1389*E1389</f>
        <v>0</v>
      </c>
    </row>
    <row r="1390" spans="1:6">
      <c r="A1390" s="642"/>
      <c r="B1390" s="668"/>
      <c r="C1390" s="499"/>
      <c r="D1390" s="500"/>
      <c r="E1390" s="1297"/>
      <c r="F1390" s="1297"/>
    </row>
    <row r="1391" spans="1:6" ht="76.5">
      <c r="A1391" s="689" t="s">
        <v>109</v>
      </c>
      <c r="B1391" s="690" t="s">
        <v>1518</v>
      </c>
      <c r="C1391" s="1037" t="s">
        <v>4640</v>
      </c>
      <c r="D1391" s="1038">
        <v>14</v>
      </c>
      <c r="E1391" s="1310">
        <v>0</v>
      </c>
      <c r="F1391" s="1297">
        <f t="shared" si="17"/>
        <v>0</v>
      </c>
    </row>
    <row r="1392" spans="1:6">
      <c r="A1392" s="689"/>
      <c r="B1392" s="690"/>
      <c r="C1392" s="1037"/>
      <c r="D1392" s="1038"/>
      <c r="E1392" s="1310"/>
      <c r="F1392" s="1297"/>
    </row>
    <row r="1393" spans="1:6" ht="63.75">
      <c r="A1393" s="689" t="s">
        <v>110</v>
      </c>
      <c r="B1393" s="690" t="s">
        <v>5503</v>
      </c>
      <c r="C1393" s="1037" t="s">
        <v>245</v>
      </c>
      <c r="D1393" s="1038">
        <v>1</v>
      </c>
      <c r="E1393" s="1310">
        <v>0</v>
      </c>
      <c r="F1393" s="1297">
        <f t="shared" ref="F1393" si="19">D1393*E1393</f>
        <v>0</v>
      </c>
    </row>
    <row r="1394" spans="1:6">
      <c r="A1394" s="689"/>
      <c r="B1394" s="690"/>
      <c r="C1394" s="1037"/>
      <c r="D1394" s="1038"/>
      <c r="E1394" s="1297"/>
      <c r="F1394" s="1297"/>
    </row>
    <row r="1395" spans="1:6" ht="53.25">
      <c r="A1395" s="642" t="s">
        <v>111</v>
      </c>
      <c r="B1395" s="668" t="s">
        <v>1679</v>
      </c>
      <c r="C1395" s="499" t="s">
        <v>21</v>
      </c>
      <c r="D1395" s="500">
        <v>5</v>
      </c>
      <c r="E1395" s="1310">
        <v>0</v>
      </c>
      <c r="F1395" s="1297">
        <f t="shared" si="17"/>
        <v>0</v>
      </c>
    </row>
    <row r="1396" spans="1:6">
      <c r="A1396" s="642"/>
      <c r="B1396" s="668"/>
      <c r="C1396" s="499"/>
      <c r="D1396" s="500"/>
      <c r="E1396" s="1297"/>
      <c r="F1396" s="1297"/>
    </row>
    <row r="1397" spans="1:6" ht="38.25">
      <c r="A1397" s="642" t="s">
        <v>112</v>
      </c>
      <c r="B1397" s="668" t="s">
        <v>1698</v>
      </c>
      <c r="C1397" s="499" t="s">
        <v>248</v>
      </c>
      <c r="D1397" s="500">
        <v>1</v>
      </c>
      <c r="E1397" s="1310">
        <v>0</v>
      </c>
      <c r="F1397" s="1297">
        <f t="shared" si="17"/>
        <v>0</v>
      </c>
    </row>
    <row r="1398" spans="1:6" ht="13.5" thickBot="1">
      <c r="A1398" s="646"/>
      <c r="B1398" s="691"/>
      <c r="C1398" s="1022"/>
      <c r="D1398" s="1023"/>
      <c r="E1398" s="1303"/>
      <c r="F1398" s="1303"/>
    </row>
    <row r="1399" spans="1:6" ht="38.25">
      <c r="A1399" s="647"/>
      <c r="B1399" s="667" t="s">
        <v>1520</v>
      </c>
      <c r="C1399" s="811"/>
      <c r="D1399" s="812"/>
      <c r="E1399" s="1304"/>
      <c r="F1399" s="1304">
        <f>SUM(F1340:F1398)</f>
        <v>0</v>
      </c>
    </row>
    <row r="1401" spans="1:6">
      <c r="A1401" s="639" t="s">
        <v>163</v>
      </c>
      <c r="B1401" s="667" t="s">
        <v>1521</v>
      </c>
      <c r="C1401" s="936"/>
      <c r="D1401" s="500"/>
      <c r="E1401" s="1297"/>
      <c r="F1401" s="1297"/>
    </row>
    <row r="1402" spans="1:6">
      <c r="A1402" s="1314"/>
      <c r="B1402" s="1315"/>
      <c r="C1402" s="1311"/>
      <c r="D1402" s="1316"/>
      <c r="E1402" s="1317"/>
      <c r="F1402" s="1318"/>
    </row>
    <row r="1403" spans="1:6" ht="76.5">
      <c r="A1403" s="1319" t="s">
        <v>155</v>
      </c>
      <c r="B1403" s="1320" t="s">
        <v>4719</v>
      </c>
      <c r="C1403" s="1321"/>
      <c r="D1403" s="1322"/>
      <c r="E1403" s="1323"/>
      <c r="F1403" s="1323"/>
    </row>
    <row r="1404" spans="1:6" ht="25.5">
      <c r="A1404" s="1324"/>
      <c r="B1404" s="1320" t="s">
        <v>4715</v>
      </c>
      <c r="C1404" s="1321"/>
      <c r="D1404" s="1322"/>
      <c r="E1404" s="1323"/>
      <c r="F1404" s="1323"/>
    </row>
    <row r="1405" spans="1:6" ht="25.5">
      <c r="A1405" s="1324"/>
      <c r="B1405" s="1320" t="s">
        <v>4716</v>
      </c>
      <c r="C1405" s="1321"/>
      <c r="D1405" s="1322"/>
      <c r="E1405" s="1323"/>
      <c r="F1405" s="1323"/>
    </row>
    <row r="1406" spans="1:6" ht="25.5">
      <c r="A1406" s="1324"/>
      <c r="B1406" s="1320" t="s">
        <v>4717</v>
      </c>
      <c r="C1406" s="1321"/>
      <c r="D1406" s="1322"/>
      <c r="E1406" s="1323"/>
      <c r="F1406" s="1323"/>
    </row>
    <row r="1407" spans="1:6" ht="25.5">
      <c r="A1407" s="1325"/>
      <c r="B1407" s="1326" t="s">
        <v>4718</v>
      </c>
      <c r="C1407" s="1327"/>
      <c r="D1407" s="1328"/>
      <c r="E1407" s="1323"/>
      <c r="F1407" s="1329"/>
    </row>
    <row r="1408" spans="1:6">
      <c r="A1408" s="1330"/>
      <c r="B1408" s="1320" t="s">
        <v>1235</v>
      </c>
      <c r="C1408" s="1321" t="s">
        <v>248</v>
      </c>
      <c r="D1408" s="1322">
        <v>1</v>
      </c>
      <c r="E1408" s="1331">
        <v>0</v>
      </c>
      <c r="F1408" s="1323">
        <f>D1408*E1408</f>
        <v>0</v>
      </c>
    </row>
    <row r="1409" spans="1:6">
      <c r="A1409" s="1332"/>
      <c r="B1409" s="1333"/>
      <c r="C1409" s="1334"/>
      <c r="D1409" s="1335"/>
      <c r="E1409" s="1336"/>
      <c r="F1409" s="1323"/>
    </row>
    <row r="1410" spans="1:6">
      <c r="A1410" s="1337" t="s">
        <v>156</v>
      </c>
      <c r="B1410" s="1338" t="s">
        <v>1522</v>
      </c>
      <c r="C1410" s="1039"/>
      <c r="D1410" s="1339"/>
      <c r="E1410" s="1323"/>
      <c r="F1410" s="1318"/>
    </row>
    <row r="1411" spans="1:6" ht="165.75">
      <c r="A1411" s="1324"/>
      <c r="B1411" s="1338" t="s">
        <v>4720</v>
      </c>
      <c r="C1411" s="917"/>
      <c r="D1411" s="1335"/>
      <c r="E1411" s="1336"/>
      <c r="F1411" s="1336"/>
    </row>
    <row r="1412" spans="1:6" ht="25.5">
      <c r="A1412" s="1324"/>
      <c r="B1412" s="1338" t="s">
        <v>4721</v>
      </c>
      <c r="C1412" s="917"/>
      <c r="D1412" s="1335"/>
      <c r="E1412" s="1336"/>
      <c r="F1412" s="1336"/>
    </row>
    <row r="1413" spans="1:6" ht="25.5">
      <c r="A1413" s="1324"/>
      <c r="B1413" s="1338" t="s">
        <v>4722</v>
      </c>
      <c r="C1413" s="917"/>
      <c r="D1413" s="1335"/>
      <c r="E1413" s="1336"/>
      <c r="F1413" s="1336"/>
    </row>
    <row r="1414" spans="1:6" ht="25.5">
      <c r="A1414" s="1324"/>
      <c r="B1414" s="1338" t="s">
        <v>4723</v>
      </c>
      <c r="C1414" s="917"/>
      <c r="D1414" s="1335"/>
      <c r="E1414" s="1336"/>
      <c r="F1414" s="1336"/>
    </row>
    <row r="1415" spans="1:6" ht="25.5">
      <c r="A1415" s="1324"/>
      <c r="B1415" s="1338" t="s">
        <v>4724</v>
      </c>
      <c r="C1415" s="917"/>
      <c r="D1415" s="1335"/>
      <c r="E1415" s="1336"/>
      <c r="F1415" s="1336"/>
    </row>
    <row r="1416" spans="1:6" ht="25.5">
      <c r="A1416" s="1324"/>
      <c r="B1416" s="1338" t="s">
        <v>4725</v>
      </c>
      <c r="C1416" s="917"/>
      <c r="D1416" s="1335"/>
      <c r="E1416" s="1336"/>
      <c r="F1416" s="1336"/>
    </row>
    <row r="1417" spans="1:6" ht="25.5">
      <c r="A1417" s="1324"/>
      <c r="B1417" s="1338" t="s">
        <v>4726</v>
      </c>
      <c r="C1417" s="917"/>
      <c r="D1417" s="1335"/>
      <c r="E1417" s="1336"/>
      <c r="F1417" s="1336"/>
    </row>
    <row r="1418" spans="1:6" ht="25.5">
      <c r="A1418" s="1324"/>
      <c r="B1418" s="1338" t="s">
        <v>4727</v>
      </c>
      <c r="C1418" s="917"/>
      <c r="D1418" s="1335"/>
      <c r="E1418" s="1336"/>
      <c r="F1418" s="1336"/>
    </row>
    <row r="1419" spans="1:6" ht="25.5">
      <c r="A1419" s="1324"/>
      <c r="B1419" s="1338" t="s">
        <v>4728</v>
      </c>
      <c r="C1419" s="917"/>
      <c r="D1419" s="1335"/>
      <c r="E1419" s="1336"/>
      <c r="F1419" s="1336"/>
    </row>
    <row r="1420" spans="1:6" ht="25.5">
      <c r="A1420" s="1324"/>
      <c r="B1420" s="1338" t="s">
        <v>4729</v>
      </c>
      <c r="C1420" s="917"/>
      <c r="D1420" s="1335"/>
      <c r="E1420" s="1336"/>
      <c r="F1420" s="1336"/>
    </row>
    <row r="1421" spans="1:6" ht="25.5">
      <c r="A1421" s="1324"/>
      <c r="B1421" s="1338" t="s">
        <v>4730</v>
      </c>
      <c r="C1421" s="917"/>
      <c r="D1421" s="1335"/>
      <c r="E1421" s="1336"/>
      <c r="F1421" s="1336"/>
    </row>
    <row r="1422" spans="1:6" ht="25.5">
      <c r="A1422" s="1324"/>
      <c r="B1422" s="1338" t="s">
        <v>4731</v>
      </c>
      <c r="C1422" s="917"/>
      <c r="D1422" s="1335"/>
      <c r="E1422" s="1336"/>
      <c r="F1422" s="1336"/>
    </row>
    <row r="1423" spans="1:6" ht="25.5">
      <c r="A1423" s="1324"/>
      <c r="B1423" s="1338" t="s">
        <v>4732</v>
      </c>
      <c r="C1423" s="917"/>
      <c r="D1423" s="1335"/>
      <c r="E1423" s="1336"/>
      <c r="F1423" s="1336"/>
    </row>
    <row r="1424" spans="1:6" ht="25.5">
      <c r="A1424" s="1324"/>
      <c r="B1424" s="1338" t="s">
        <v>4733</v>
      </c>
      <c r="C1424" s="917"/>
      <c r="D1424" s="1335"/>
      <c r="E1424" s="1336"/>
      <c r="F1424" s="1336"/>
    </row>
    <row r="1425" spans="1:6" ht="51">
      <c r="A1425" s="1324"/>
      <c r="B1425" s="1338" t="s">
        <v>4734</v>
      </c>
      <c r="C1425" s="917"/>
      <c r="D1425" s="1335"/>
      <c r="E1425" s="1336"/>
      <c r="F1425" s="1336"/>
    </row>
    <row r="1426" spans="1:6" ht="38.25">
      <c r="A1426" s="1324"/>
      <c r="B1426" s="1338" t="s">
        <v>4735</v>
      </c>
      <c r="C1426" s="917"/>
      <c r="D1426" s="1335"/>
      <c r="E1426" s="1336"/>
      <c r="F1426" s="1336"/>
    </row>
    <row r="1427" spans="1:6" ht="140.25">
      <c r="A1427" s="1324"/>
      <c r="B1427" s="1338" t="s">
        <v>4736</v>
      </c>
      <c r="C1427" s="917"/>
      <c r="D1427" s="1335"/>
      <c r="E1427" s="1336"/>
      <c r="F1427" s="1336"/>
    </row>
    <row r="1428" spans="1:6" ht="51">
      <c r="A1428" s="1324"/>
      <c r="B1428" s="1338" t="s">
        <v>4737</v>
      </c>
      <c r="C1428" s="917"/>
      <c r="D1428" s="1335"/>
      <c r="E1428" s="1336"/>
      <c r="F1428" s="1336"/>
    </row>
    <row r="1429" spans="1:6" ht="38.25">
      <c r="A1429" s="1324"/>
      <c r="B1429" s="1338" t="s">
        <v>4738</v>
      </c>
      <c r="C1429" s="917"/>
      <c r="D1429" s="1335"/>
      <c r="E1429" s="1336"/>
      <c r="F1429" s="1336"/>
    </row>
    <row r="1430" spans="1:6" ht="38.25">
      <c r="A1430" s="1324"/>
      <c r="B1430" s="1340" t="s">
        <v>4739</v>
      </c>
      <c r="C1430" s="1341"/>
      <c r="D1430" s="1342"/>
      <c r="E1430" s="1336"/>
      <c r="F1430" s="1336"/>
    </row>
    <row r="1431" spans="1:6">
      <c r="A1431" s="1343"/>
      <c r="B1431" s="1338" t="s">
        <v>1235</v>
      </c>
      <c r="C1431" s="1344" t="s">
        <v>248</v>
      </c>
      <c r="D1431" s="1335">
        <v>1</v>
      </c>
      <c r="E1431" s="1331">
        <v>0</v>
      </c>
      <c r="F1431" s="1329">
        <f>D1431*E1431</f>
        <v>0</v>
      </c>
    </row>
    <row r="1432" spans="1:6">
      <c r="A1432" s="1343"/>
      <c r="B1432" s="1338"/>
      <c r="C1432" s="1344"/>
      <c r="D1432" s="1335"/>
      <c r="E1432" s="1323"/>
      <c r="F1432" s="1323"/>
    </row>
    <row r="1433" spans="1:6">
      <c r="A1433" s="1337" t="s">
        <v>157</v>
      </c>
      <c r="B1433" s="1338" t="s">
        <v>1523</v>
      </c>
      <c r="C1433" s="1039"/>
      <c r="D1433" s="1339"/>
      <c r="E1433" s="1323"/>
      <c r="F1433" s="1318"/>
    </row>
    <row r="1434" spans="1:6" ht="153">
      <c r="A1434" s="1324"/>
      <c r="B1434" s="1338" t="s">
        <v>4771</v>
      </c>
      <c r="C1434" s="917"/>
      <c r="D1434" s="1335"/>
      <c r="E1434" s="1336"/>
      <c r="F1434" s="1336"/>
    </row>
    <row r="1435" spans="1:6" ht="25.5">
      <c r="A1435" s="1324"/>
      <c r="B1435" s="1338" t="s">
        <v>4740</v>
      </c>
      <c r="C1435" s="917"/>
      <c r="D1435" s="1335"/>
      <c r="E1435" s="1336"/>
      <c r="F1435" s="1336"/>
    </row>
    <row r="1436" spans="1:6" ht="25.5">
      <c r="A1436" s="1324"/>
      <c r="B1436" s="1338" t="s">
        <v>4741</v>
      </c>
      <c r="C1436" s="917"/>
      <c r="D1436" s="1335"/>
      <c r="E1436" s="1336"/>
      <c r="F1436" s="1336"/>
    </row>
    <row r="1437" spans="1:6" ht="25.5">
      <c r="A1437" s="1324"/>
      <c r="B1437" s="1338" t="s">
        <v>4742</v>
      </c>
      <c r="C1437" s="917"/>
      <c r="D1437" s="1335"/>
      <c r="E1437" s="1336"/>
      <c r="F1437" s="1336"/>
    </row>
    <row r="1438" spans="1:6" ht="25.5">
      <c r="A1438" s="1324"/>
      <c r="B1438" s="1338" t="s">
        <v>4743</v>
      </c>
      <c r="C1438" s="917"/>
      <c r="D1438" s="1335"/>
      <c r="E1438" s="1336"/>
      <c r="F1438" s="1336"/>
    </row>
    <row r="1439" spans="1:6" ht="25.5">
      <c r="A1439" s="1324"/>
      <c r="B1439" s="1338" t="s">
        <v>4744</v>
      </c>
      <c r="C1439" s="917"/>
      <c r="D1439" s="1335"/>
      <c r="E1439" s="1336"/>
      <c r="F1439" s="1336"/>
    </row>
    <row r="1440" spans="1:6" ht="25.5">
      <c r="A1440" s="1324"/>
      <c r="B1440" s="1338" t="s">
        <v>4745</v>
      </c>
      <c r="C1440" s="917"/>
      <c r="D1440" s="1335"/>
      <c r="E1440" s="1336"/>
      <c r="F1440" s="1336"/>
    </row>
    <row r="1441" spans="1:6" ht="25.5">
      <c r="A1441" s="1324"/>
      <c r="B1441" s="1338" t="s">
        <v>4746</v>
      </c>
      <c r="C1441" s="917"/>
      <c r="D1441" s="1335"/>
      <c r="E1441" s="1336"/>
      <c r="F1441" s="1336"/>
    </row>
    <row r="1442" spans="1:6" ht="25.5">
      <c r="A1442" s="1324"/>
      <c r="B1442" s="1338" t="s">
        <v>4747</v>
      </c>
      <c r="C1442" s="917"/>
      <c r="D1442" s="1335"/>
      <c r="E1442" s="1336"/>
      <c r="F1442" s="1336"/>
    </row>
    <row r="1443" spans="1:6" ht="25.5">
      <c r="A1443" s="1324"/>
      <c r="B1443" s="1338" t="s">
        <v>4748</v>
      </c>
      <c r="C1443" s="917"/>
      <c r="D1443" s="1335"/>
      <c r="E1443" s="1336"/>
      <c r="F1443" s="1336"/>
    </row>
    <row r="1444" spans="1:6" ht="25.5">
      <c r="A1444" s="1324"/>
      <c r="B1444" s="1338" t="s">
        <v>4749</v>
      </c>
      <c r="C1444" s="917"/>
      <c r="D1444" s="1335"/>
      <c r="E1444" s="1336"/>
      <c r="F1444" s="1336"/>
    </row>
    <row r="1445" spans="1:6" ht="25.5">
      <c r="A1445" s="1324"/>
      <c r="B1445" s="1338" t="s">
        <v>4750</v>
      </c>
      <c r="C1445" s="917"/>
      <c r="D1445" s="1335"/>
      <c r="E1445" s="1336"/>
      <c r="F1445" s="1336"/>
    </row>
    <row r="1446" spans="1:6" ht="25.5">
      <c r="A1446" s="1324"/>
      <c r="B1446" s="1338" t="s">
        <v>4751</v>
      </c>
      <c r="C1446" s="917"/>
      <c r="D1446" s="1335"/>
      <c r="E1446" s="1336"/>
      <c r="F1446" s="1336"/>
    </row>
    <row r="1447" spans="1:6" ht="25.5">
      <c r="A1447" s="1324"/>
      <c r="B1447" s="1338" t="s">
        <v>4752</v>
      </c>
      <c r="C1447" s="917"/>
      <c r="D1447" s="1335"/>
      <c r="E1447" s="1336"/>
      <c r="F1447" s="1336"/>
    </row>
    <row r="1448" spans="1:6" ht="38.25">
      <c r="A1448" s="1324"/>
      <c r="B1448" s="1338" t="s">
        <v>4753</v>
      </c>
      <c r="C1448" s="917"/>
      <c r="D1448" s="1335"/>
      <c r="E1448" s="1336"/>
      <c r="F1448" s="1336"/>
    </row>
    <row r="1449" spans="1:6" ht="38.25">
      <c r="A1449" s="1324"/>
      <c r="B1449" s="1338" t="s">
        <v>4754</v>
      </c>
      <c r="C1449" s="917"/>
      <c r="D1449" s="1335"/>
      <c r="E1449" s="1336"/>
      <c r="F1449" s="1336"/>
    </row>
    <row r="1450" spans="1:6" ht="140.25">
      <c r="A1450" s="1324"/>
      <c r="B1450" s="1338" t="s">
        <v>4755</v>
      </c>
      <c r="C1450" s="917"/>
      <c r="D1450" s="1335"/>
      <c r="E1450" s="1336"/>
      <c r="F1450" s="1336"/>
    </row>
    <row r="1451" spans="1:6" ht="63.75">
      <c r="A1451" s="1324"/>
      <c r="B1451" s="1338" t="s">
        <v>4756</v>
      </c>
      <c r="C1451" s="917"/>
      <c r="D1451" s="1335"/>
      <c r="E1451" s="1336"/>
      <c r="F1451" s="1336"/>
    </row>
    <row r="1452" spans="1:6" ht="38.25">
      <c r="A1452" s="1324"/>
      <c r="B1452" s="1338" t="s">
        <v>4757</v>
      </c>
      <c r="C1452" s="917"/>
      <c r="D1452" s="1335"/>
      <c r="E1452" s="1336"/>
      <c r="F1452" s="1336"/>
    </row>
    <row r="1453" spans="1:6" ht="25.5">
      <c r="A1453" s="1324"/>
      <c r="B1453" s="1338" t="s">
        <v>4758</v>
      </c>
      <c r="C1453" s="917"/>
      <c r="D1453" s="1335"/>
      <c r="E1453" s="1336"/>
      <c r="F1453" s="1336"/>
    </row>
    <row r="1454" spans="1:6" ht="51">
      <c r="A1454" s="1324"/>
      <c r="B1454" s="1338" t="s">
        <v>4759</v>
      </c>
      <c r="C1454" s="917"/>
      <c r="D1454" s="1335"/>
      <c r="E1454" s="1336"/>
      <c r="F1454" s="1336"/>
    </row>
    <row r="1455" spans="1:6" ht="25.5">
      <c r="A1455" s="1324"/>
      <c r="B1455" s="1338" t="s">
        <v>4760</v>
      </c>
      <c r="C1455" s="917"/>
      <c r="D1455" s="1335"/>
      <c r="E1455" s="1336"/>
      <c r="F1455" s="1336"/>
    </row>
    <row r="1456" spans="1:6" ht="25.5">
      <c r="A1456" s="1324"/>
      <c r="B1456" s="1338" t="s">
        <v>4761</v>
      </c>
      <c r="C1456" s="917"/>
      <c r="D1456" s="1335"/>
      <c r="E1456" s="1336"/>
      <c r="F1456" s="1336"/>
    </row>
    <row r="1457" spans="1:6" ht="25.5">
      <c r="A1457" s="1324"/>
      <c r="B1457" s="1338" t="s">
        <v>4762</v>
      </c>
      <c r="C1457" s="917"/>
      <c r="D1457" s="1335"/>
      <c r="E1457" s="1336"/>
      <c r="F1457" s="1336"/>
    </row>
    <row r="1458" spans="1:6" ht="25.5">
      <c r="A1458" s="1324"/>
      <c r="B1458" s="1338" t="s">
        <v>4763</v>
      </c>
      <c r="C1458" s="917"/>
      <c r="D1458" s="1335"/>
      <c r="E1458" s="1336"/>
      <c r="F1458" s="1336"/>
    </row>
    <row r="1459" spans="1:6" ht="140.25">
      <c r="A1459" s="1324"/>
      <c r="B1459" s="1338" t="s">
        <v>4764</v>
      </c>
      <c r="C1459" s="917"/>
      <c r="D1459" s="1335"/>
      <c r="E1459" s="1336"/>
      <c r="F1459" s="1336"/>
    </row>
    <row r="1460" spans="1:6" ht="38.25">
      <c r="A1460" s="1324"/>
      <c r="B1460" s="1338" t="s">
        <v>4765</v>
      </c>
      <c r="C1460" s="917"/>
      <c r="D1460" s="1335"/>
      <c r="E1460" s="1336"/>
      <c r="F1460" s="1336"/>
    </row>
    <row r="1461" spans="1:6" ht="38.25">
      <c r="A1461" s="1324"/>
      <c r="B1461" s="1338" t="s">
        <v>4766</v>
      </c>
      <c r="C1461" s="917"/>
      <c r="D1461" s="1335"/>
      <c r="E1461" s="1336"/>
      <c r="F1461" s="1336"/>
    </row>
    <row r="1462" spans="1:6" ht="25.5">
      <c r="A1462" s="1324"/>
      <c r="B1462" s="1338" t="s">
        <v>4767</v>
      </c>
      <c r="C1462" s="917"/>
      <c r="D1462" s="1335"/>
      <c r="E1462" s="1336"/>
      <c r="F1462" s="1336"/>
    </row>
    <row r="1463" spans="1:6" ht="51">
      <c r="A1463" s="1324"/>
      <c r="B1463" s="1338" t="s">
        <v>4768</v>
      </c>
      <c r="C1463" s="917"/>
      <c r="D1463" s="1335"/>
      <c r="E1463" s="1336"/>
      <c r="F1463" s="1336"/>
    </row>
    <row r="1464" spans="1:6" ht="38.25">
      <c r="A1464" s="1324"/>
      <c r="B1464" s="1338" t="s">
        <v>4769</v>
      </c>
      <c r="C1464" s="917"/>
      <c r="D1464" s="1335"/>
      <c r="E1464" s="1336"/>
      <c r="F1464" s="1336"/>
    </row>
    <row r="1465" spans="1:6" ht="38.25">
      <c r="A1465" s="1324"/>
      <c r="B1465" s="1340" t="s">
        <v>4770</v>
      </c>
      <c r="C1465" s="1341"/>
      <c r="D1465" s="1342"/>
      <c r="E1465" s="1345"/>
      <c r="F1465" s="1345"/>
    </row>
    <row r="1466" spans="1:6">
      <c r="A1466" s="1343"/>
      <c r="B1466" s="1338" t="s">
        <v>1235</v>
      </c>
      <c r="C1466" s="1344" t="s">
        <v>248</v>
      </c>
      <c r="D1466" s="1335">
        <v>1</v>
      </c>
      <c r="E1466" s="1331">
        <v>0</v>
      </c>
      <c r="F1466" s="1329">
        <f>D1466*E1466</f>
        <v>0</v>
      </c>
    </row>
    <row r="1467" spans="1:6">
      <c r="A1467" s="1343"/>
      <c r="B1467" s="1338"/>
      <c r="C1467" s="1344"/>
      <c r="D1467" s="1335"/>
      <c r="E1467" s="1323"/>
      <c r="F1467" s="1329"/>
    </row>
    <row r="1468" spans="1:6">
      <c r="A1468" s="1346"/>
      <c r="B1468" s="1338" t="s">
        <v>1524</v>
      </c>
      <c r="C1468" s="1344"/>
      <c r="D1468" s="1335"/>
      <c r="E1468" s="1323"/>
      <c r="F1468" s="1323"/>
    </row>
    <row r="1469" spans="1:6">
      <c r="A1469" s="1343"/>
      <c r="B1469" s="1338"/>
      <c r="C1469" s="1344"/>
      <c r="D1469" s="1335"/>
      <c r="E1469" s="1323"/>
      <c r="F1469" s="1323"/>
    </row>
    <row r="1470" spans="1:6" ht="76.5">
      <c r="A1470" s="1347" t="s">
        <v>158</v>
      </c>
      <c r="B1470" s="1338" t="s">
        <v>5504</v>
      </c>
      <c r="C1470" s="1344" t="s">
        <v>4640</v>
      </c>
      <c r="D1470" s="1335">
        <v>10500</v>
      </c>
      <c r="E1470" s="1331">
        <v>0</v>
      </c>
      <c r="F1470" s="1329">
        <f>D1470*E1470</f>
        <v>0</v>
      </c>
    </row>
    <row r="1471" spans="1:6" ht="38.25">
      <c r="A1471" s="1348"/>
      <c r="B1471" s="692" t="s">
        <v>1525</v>
      </c>
      <c r="C1471" s="1344"/>
      <c r="D1471" s="1335"/>
      <c r="E1471" s="1323"/>
      <c r="F1471" s="1329"/>
    </row>
    <row r="1472" spans="1:6">
      <c r="A1472" s="1348"/>
      <c r="B1472" s="692"/>
      <c r="C1472" s="1344"/>
      <c r="D1472" s="1335"/>
      <c r="E1472" s="1323"/>
      <c r="F1472" s="1329"/>
    </row>
    <row r="1473" spans="1:6" ht="51">
      <c r="A1473" s="1347" t="s">
        <v>160</v>
      </c>
      <c r="B1473" s="1338" t="s">
        <v>1526</v>
      </c>
      <c r="C1473" s="1344" t="s">
        <v>4640</v>
      </c>
      <c r="D1473" s="1335">
        <v>270</v>
      </c>
      <c r="E1473" s="1331">
        <v>0</v>
      </c>
      <c r="F1473" s="1329">
        <f>D1473*E1473</f>
        <v>0</v>
      </c>
    </row>
    <row r="1474" spans="1:6">
      <c r="A1474" s="1349"/>
      <c r="B1474" s="1338"/>
      <c r="C1474" s="1344"/>
      <c r="D1474" s="1335"/>
      <c r="E1474" s="1323"/>
      <c r="F1474" s="1329"/>
    </row>
    <row r="1475" spans="1:6" ht="38.25">
      <c r="A1475" s="1347" t="s">
        <v>161</v>
      </c>
      <c r="B1475" s="1338" t="s">
        <v>1527</v>
      </c>
      <c r="C1475" s="1344" t="s">
        <v>4640</v>
      </c>
      <c r="D1475" s="1335">
        <v>200</v>
      </c>
      <c r="E1475" s="1331">
        <v>0</v>
      </c>
      <c r="F1475" s="1329">
        <f>D1475*E1475</f>
        <v>0</v>
      </c>
    </row>
    <row r="1476" spans="1:6">
      <c r="A1476" s="1350"/>
      <c r="B1476" s="1338"/>
      <c r="C1476" s="1344"/>
      <c r="D1476" s="1335"/>
      <c r="E1476" s="1323"/>
      <c r="F1476" s="1329"/>
    </row>
    <row r="1477" spans="1:6" ht="25.5">
      <c r="A1477" s="1347" t="s">
        <v>162</v>
      </c>
      <c r="B1477" s="1338" t="s">
        <v>1528</v>
      </c>
      <c r="C1477" s="1344" t="s">
        <v>21</v>
      </c>
      <c r="D1477" s="1335">
        <v>80</v>
      </c>
      <c r="E1477" s="1331">
        <v>0</v>
      </c>
      <c r="F1477" s="1329">
        <f>D1477*E1477</f>
        <v>0</v>
      </c>
    </row>
    <row r="1478" spans="1:6">
      <c r="A1478" s="1350"/>
      <c r="B1478" s="1338"/>
      <c r="C1478" s="1344"/>
      <c r="D1478" s="1335"/>
      <c r="E1478" s="1323"/>
      <c r="F1478" s="1329"/>
    </row>
    <row r="1479" spans="1:6" ht="25.5">
      <c r="A1479" s="1347" t="s">
        <v>163</v>
      </c>
      <c r="B1479" s="1338" t="s">
        <v>1529</v>
      </c>
      <c r="C1479" s="1344" t="s">
        <v>21</v>
      </c>
      <c r="D1479" s="1335">
        <v>50</v>
      </c>
      <c r="E1479" s="1331">
        <v>0</v>
      </c>
      <c r="F1479" s="1329">
        <f>D1479*E1479</f>
        <v>0</v>
      </c>
    </row>
    <row r="1480" spans="1:6">
      <c r="A1480" s="1350"/>
      <c r="B1480" s="1338"/>
      <c r="C1480" s="1344"/>
      <c r="D1480" s="1335"/>
      <c r="E1480" s="1323"/>
      <c r="F1480" s="1329"/>
    </row>
    <row r="1481" spans="1:6" ht="25.5">
      <c r="A1481" s="1347" t="s">
        <v>164</v>
      </c>
      <c r="B1481" s="1338" t="s">
        <v>1530</v>
      </c>
      <c r="C1481" s="1344" t="s">
        <v>21</v>
      </c>
      <c r="D1481" s="1335">
        <v>100</v>
      </c>
      <c r="E1481" s="1331">
        <v>0</v>
      </c>
      <c r="F1481" s="1329">
        <f>D1481*E1481</f>
        <v>0</v>
      </c>
    </row>
    <row r="1482" spans="1:6">
      <c r="A1482" s="1350"/>
      <c r="B1482" s="693"/>
      <c r="C1482" s="1344"/>
      <c r="D1482" s="1335"/>
      <c r="E1482" s="1323"/>
      <c r="F1482" s="1329"/>
    </row>
    <row r="1483" spans="1:6">
      <c r="A1483" s="1350"/>
      <c r="B1483" s="1338" t="s">
        <v>1531</v>
      </c>
      <c r="C1483" s="1351"/>
      <c r="D1483" s="1335"/>
      <c r="E1483" s="1352"/>
      <c r="F1483" s="1336"/>
    </row>
    <row r="1484" spans="1:6">
      <c r="A1484" s="1350"/>
      <c r="B1484" s="1338"/>
      <c r="C1484" s="1351"/>
      <c r="D1484" s="1335"/>
      <c r="E1484" s="1352"/>
      <c r="F1484" s="1329"/>
    </row>
    <row r="1485" spans="1:6" ht="25.5">
      <c r="A1485" s="1353" t="s">
        <v>165</v>
      </c>
      <c r="B1485" s="1338" t="s">
        <v>1532</v>
      </c>
      <c r="C1485" s="1351" t="s">
        <v>21</v>
      </c>
      <c r="D1485" s="1335">
        <v>2</v>
      </c>
      <c r="E1485" s="1354">
        <v>0</v>
      </c>
      <c r="F1485" s="1329">
        <f t="shared" ref="F1485:F1493" si="20">D1485*E1485</f>
        <v>0</v>
      </c>
    </row>
    <row r="1486" spans="1:6">
      <c r="A1486" s="1350"/>
      <c r="B1486" s="1338"/>
      <c r="C1486" s="1351"/>
      <c r="D1486" s="1335"/>
      <c r="E1486" s="1336"/>
      <c r="F1486" s="1329"/>
    </row>
    <row r="1487" spans="1:6" ht="25.5">
      <c r="A1487" s="1353" t="s">
        <v>54</v>
      </c>
      <c r="B1487" s="1338" t="s">
        <v>1533</v>
      </c>
      <c r="C1487" s="1351" t="s">
        <v>21</v>
      </c>
      <c r="D1487" s="1335">
        <v>2</v>
      </c>
      <c r="E1487" s="1354">
        <v>0</v>
      </c>
      <c r="F1487" s="1329">
        <f t="shared" si="20"/>
        <v>0</v>
      </c>
    </row>
    <row r="1488" spans="1:6">
      <c r="A1488" s="1350"/>
      <c r="B1488" s="1338"/>
      <c r="C1488" s="1351"/>
      <c r="D1488" s="1335"/>
      <c r="E1488" s="1336"/>
      <c r="F1488" s="1329"/>
    </row>
    <row r="1489" spans="1:6" ht="51">
      <c r="A1489" s="1353" t="s">
        <v>55</v>
      </c>
      <c r="B1489" s="1338" t="s">
        <v>5505</v>
      </c>
      <c r="C1489" s="1351" t="s">
        <v>21</v>
      </c>
      <c r="D1489" s="1335">
        <v>1</v>
      </c>
      <c r="E1489" s="1354">
        <v>0</v>
      </c>
      <c r="F1489" s="1329">
        <f t="shared" si="20"/>
        <v>0</v>
      </c>
    </row>
    <row r="1490" spans="1:6">
      <c r="A1490" s="1350"/>
      <c r="B1490" s="694"/>
      <c r="C1490" s="1351"/>
      <c r="D1490" s="1335"/>
      <c r="E1490" s="1336"/>
      <c r="F1490" s="1329"/>
    </row>
    <row r="1491" spans="1:6" ht="25.5">
      <c r="A1491" s="1353" t="s">
        <v>56</v>
      </c>
      <c r="B1491" s="1355" t="s">
        <v>1534</v>
      </c>
      <c r="C1491" s="1351" t="s">
        <v>21</v>
      </c>
      <c r="D1491" s="1335">
        <v>18</v>
      </c>
      <c r="E1491" s="1354">
        <v>0</v>
      </c>
      <c r="F1491" s="1329">
        <f t="shared" si="20"/>
        <v>0</v>
      </c>
    </row>
    <row r="1492" spans="1:6">
      <c r="A1492" s="1350"/>
      <c r="B1492" s="1338"/>
      <c r="C1492" s="1351"/>
      <c r="D1492" s="1335"/>
      <c r="E1492" s="1336"/>
      <c r="F1492" s="1329"/>
    </row>
    <row r="1493" spans="1:6" ht="25.5">
      <c r="A1493" s="1353" t="s">
        <v>57</v>
      </c>
      <c r="B1493" s="1338" t="s">
        <v>1535</v>
      </c>
      <c r="C1493" s="1351" t="s">
        <v>21</v>
      </c>
      <c r="D1493" s="1335">
        <v>2</v>
      </c>
      <c r="E1493" s="1354">
        <v>0</v>
      </c>
      <c r="F1493" s="1329">
        <f t="shared" si="20"/>
        <v>0</v>
      </c>
    </row>
    <row r="1494" spans="1:6">
      <c r="A1494" s="1353"/>
      <c r="B1494" s="1338"/>
      <c r="C1494" s="1351"/>
      <c r="D1494" s="1335"/>
      <c r="E1494" s="1336"/>
      <c r="F1494" s="1329"/>
    </row>
    <row r="1495" spans="1:6" ht="63.75">
      <c r="A1495" s="1353" t="s">
        <v>86</v>
      </c>
      <c r="B1495" s="695" t="s">
        <v>1536</v>
      </c>
      <c r="C1495" s="1351" t="s">
        <v>21</v>
      </c>
      <c r="D1495" s="1335">
        <v>1</v>
      </c>
      <c r="E1495" s="1354">
        <v>0</v>
      </c>
      <c r="F1495" s="1329">
        <f t="shared" ref="F1495" si="21">D1495*E1495</f>
        <v>0</v>
      </c>
    </row>
    <row r="1496" spans="1:6">
      <c r="A1496" s="1353"/>
      <c r="B1496" s="695"/>
      <c r="C1496" s="1351"/>
      <c r="D1496" s="1335"/>
      <c r="E1496" s="1336"/>
      <c r="F1496" s="1329"/>
    </row>
    <row r="1497" spans="1:6" ht="25.5">
      <c r="A1497" s="1353" t="s">
        <v>50</v>
      </c>
      <c r="B1497" s="695" t="s">
        <v>1537</v>
      </c>
      <c r="C1497" s="1351" t="s">
        <v>21</v>
      </c>
      <c r="D1497" s="1335">
        <v>1</v>
      </c>
      <c r="E1497" s="1354">
        <v>0</v>
      </c>
      <c r="F1497" s="1329">
        <f t="shared" ref="F1497" si="22">D1497*E1497</f>
        <v>0</v>
      </c>
    </row>
    <row r="1498" spans="1:6" ht="51">
      <c r="A1498" s="1353"/>
      <c r="B1498" s="695" t="s">
        <v>1538</v>
      </c>
      <c r="C1498" s="917"/>
      <c r="D1498" s="501"/>
      <c r="E1498" s="1126"/>
      <c r="F1498" s="1126"/>
    </row>
    <row r="1499" spans="1:6">
      <c r="A1499" s="1353"/>
      <c r="B1499" s="695"/>
      <c r="C1499" s="917"/>
      <c r="D1499" s="501"/>
      <c r="E1499" s="1126"/>
      <c r="F1499" s="1126"/>
    </row>
    <row r="1500" spans="1:6">
      <c r="A1500" s="1353" t="s">
        <v>108</v>
      </c>
      <c r="B1500" s="695" t="s">
        <v>1539</v>
      </c>
      <c r="C1500" s="1351" t="s">
        <v>21</v>
      </c>
      <c r="D1500" s="1335">
        <v>1</v>
      </c>
      <c r="E1500" s="1354">
        <v>0</v>
      </c>
      <c r="F1500" s="1329">
        <f t="shared" ref="F1500" si="23">D1500*E1500</f>
        <v>0</v>
      </c>
    </row>
    <row r="1501" spans="1:6" ht="38.25">
      <c r="A1501" s="1353"/>
      <c r="B1501" s="695" t="s">
        <v>4460</v>
      </c>
      <c r="C1501" s="917"/>
      <c r="D1501" s="501"/>
      <c r="E1501" s="1126"/>
      <c r="F1501" s="1126"/>
    </row>
    <row r="1502" spans="1:6" ht="25.5">
      <c r="A1502" s="1353"/>
      <c r="B1502" s="695" t="s">
        <v>1540</v>
      </c>
      <c r="C1502" s="917"/>
      <c r="D1502" s="501"/>
      <c r="E1502" s="1126"/>
      <c r="F1502" s="1126"/>
    </row>
    <row r="1503" spans="1:6">
      <c r="A1503" s="1353"/>
      <c r="B1503" s="695"/>
      <c r="C1503" s="917"/>
      <c r="D1503" s="501"/>
      <c r="E1503" s="1126"/>
      <c r="F1503" s="1126"/>
    </row>
    <row r="1504" spans="1:6" ht="25.5">
      <c r="A1504" s="1353" t="s">
        <v>109</v>
      </c>
      <c r="B1504" s="695" t="s">
        <v>4461</v>
      </c>
      <c r="C1504" s="1351" t="s">
        <v>21</v>
      </c>
      <c r="D1504" s="1335">
        <v>1</v>
      </c>
      <c r="E1504" s="1354">
        <v>0</v>
      </c>
      <c r="F1504" s="1329">
        <f t="shared" ref="F1504:F1506" si="24">D1504*E1504</f>
        <v>0</v>
      </c>
    </row>
    <row r="1505" spans="1:6">
      <c r="A1505" s="1353"/>
      <c r="B1505" s="695"/>
      <c r="C1505" s="1351"/>
      <c r="D1505" s="1335"/>
      <c r="E1505" s="1336"/>
      <c r="F1505" s="1329"/>
    </row>
    <row r="1506" spans="1:6">
      <c r="A1506" s="1353" t="s">
        <v>110</v>
      </c>
      <c r="B1506" s="695" t="s">
        <v>1541</v>
      </c>
      <c r="C1506" s="1351" t="s">
        <v>21</v>
      </c>
      <c r="D1506" s="1335">
        <v>1</v>
      </c>
      <c r="E1506" s="1354">
        <v>0</v>
      </c>
      <c r="F1506" s="1329">
        <f t="shared" si="24"/>
        <v>0</v>
      </c>
    </row>
    <row r="1507" spans="1:6" ht="25.5">
      <c r="A1507" s="1353"/>
      <c r="B1507" s="695" t="s">
        <v>1542</v>
      </c>
      <c r="C1507" s="917"/>
      <c r="D1507" s="501"/>
      <c r="E1507" s="1126"/>
      <c r="F1507" s="1126"/>
    </row>
    <row r="1508" spans="1:6">
      <c r="A1508" s="1353"/>
      <c r="B1508" s="695"/>
      <c r="C1508" s="18"/>
      <c r="D1508" s="501"/>
      <c r="E1508" s="1126"/>
      <c r="F1508" s="1126"/>
    </row>
    <row r="1509" spans="1:6">
      <c r="A1509" s="1353" t="s">
        <v>111</v>
      </c>
      <c r="B1509" s="695" t="s">
        <v>1543</v>
      </c>
      <c r="C1509" s="1351" t="s">
        <v>248</v>
      </c>
      <c r="D1509" s="1335">
        <v>1</v>
      </c>
      <c r="E1509" s="1354">
        <v>0</v>
      </c>
      <c r="F1509" s="1329">
        <f t="shared" ref="F1509" si="25">D1509*E1509</f>
        <v>0</v>
      </c>
    </row>
    <row r="1510" spans="1:6">
      <c r="A1510" s="696"/>
      <c r="B1510" s="1338"/>
      <c r="C1510" s="1344"/>
      <c r="D1510" s="1335"/>
      <c r="E1510" s="1323"/>
      <c r="F1510" s="1329"/>
    </row>
    <row r="1511" spans="1:6" ht="13.5" thickBot="1">
      <c r="A1511" s="697"/>
      <c r="B1511" s="698"/>
      <c r="C1511" s="1040"/>
      <c r="D1511" s="1041"/>
      <c r="E1511" s="1356"/>
      <c r="F1511" s="1356"/>
    </row>
    <row r="1512" spans="1:6" ht="25.5">
      <c r="A1512" s="699"/>
      <c r="B1512" s="700" t="s">
        <v>1544</v>
      </c>
      <c r="C1512" s="917"/>
      <c r="D1512" s="501"/>
      <c r="E1512" s="1126"/>
      <c r="F1512" s="1357">
        <f>SUM(F1408:F1511)</f>
        <v>0</v>
      </c>
    </row>
    <row r="1514" spans="1:6">
      <c r="A1514" s="639" t="s">
        <v>164</v>
      </c>
      <c r="B1514" s="640" t="s">
        <v>1545</v>
      </c>
      <c r="C1514" s="499"/>
      <c r="D1514" s="500"/>
      <c r="E1514" s="1297"/>
      <c r="F1514" s="1297"/>
    </row>
    <row r="1515" spans="1:6">
      <c r="A1515" s="642"/>
      <c r="B1515" s="702"/>
      <c r="C1515" s="1035"/>
      <c r="D1515" s="1036"/>
      <c r="E1515" s="1297"/>
      <c r="F1515" s="1297"/>
    </row>
    <row r="1516" spans="1:6" ht="25.5">
      <c r="A1516" s="642" t="s">
        <v>155</v>
      </c>
      <c r="B1516" s="703" t="s">
        <v>1546</v>
      </c>
      <c r="C1516" s="1042"/>
      <c r="D1516" s="1043"/>
      <c r="E1516" s="1358"/>
      <c r="F1516" s="1304"/>
    </row>
    <row r="1517" spans="1:6" ht="25.5">
      <c r="A1517" s="704"/>
      <c r="B1517" s="703" t="s">
        <v>4772</v>
      </c>
      <c r="C1517" s="1042"/>
      <c r="D1517" s="1043"/>
      <c r="E1517" s="1358"/>
      <c r="F1517" s="1304"/>
    </row>
    <row r="1518" spans="1:6" ht="25.5">
      <c r="A1518" s="704"/>
      <c r="B1518" s="703" t="s">
        <v>4773</v>
      </c>
      <c r="C1518" s="1042"/>
      <c r="D1518" s="1043"/>
      <c r="E1518" s="1358"/>
      <c r="F1518" s="1304"/>
    </row>
    <row r="1519" spans="1:6" ht="25.5">
      <c r="A1519" s="704"/>
      <c r="B1519" s="703" t="s">
        <v>4774</v>
      </c>
      <c r="C1519" s="1042"/>
      <c r="D1519" s="1043"/>
      <c r="E1519" s="1358"/>
      <c r="F1519" s="1304"/>
    </row>
    <row r="1520" spans="1:6" ht="25.5">
      <c r="A1520" s="704"/>
      <c r="B1520" s="703" t="s">
        <v>4775</v>
      </c>
      <c r="C1520" s="1042"/>
      <c r="D1520" s="1043"/>
      <c r="E1520" s="1358"/>
      <c r="F1520" s="1304"/>
    </row>
    <row r="1521" spans="1:6" ht="25.5">
      <c r="A1521" s="704"/>
      <c r="B1521" s="703" t="s">
        <v>4776</v>
      </c>
      <c r="C1521" s="1042"/>
      <c r="D1521" s="1043"/>
      <c r="E1521" s="1358"/>
      <c r="F1521" s="1304"/>
    </row>
    <row r="1522" spans="1:6" ht="25.5">
      <c r="A1522" s="704"/>
      <c r="B1522" s="703" t="s">
        <v>4777</v>
      </c>
      <c r="C1522" s="1042"/>
      <c r="D1522" s="1043"/>
      <c r="E1522" s="1358"/>
      <c r="F1522" s="1304"/>
    </row>
    <row r="1523" spans="1:6" ht="25.5">
      <c r="A1523" s="704"/>
      <c r="B1523" s="705" t="s">
        <v>4778</v>
      </c>
      <c r="C1523" s="1042"/>
      <c r="D1523" s="1043"/>
      <c r="E1523" s="1358"/>
      <c r="F1523" s="1304"/>
    </row>
    <row r="1524" spans="1:6" ht="25.5">
      <c r="A1524" s="704"/>
      <c r="B1524" s="705" t="s">
        <v>4779</v>
      </c>
      <c r="C1524" s="1042"/>
      <c r="D1524" s="1043"/>
      <c r="E1524" s="1358"/>
      <c r="F1524" s="1304"/>
    </row>
    <row r="1525" spans="1:6" ht="25.5">
      <c r="A1525" s="704"/>
      <c r="B1525" s="669" t="s">
        <v>4780</v>
      </c>
      <c r="C1525" s="1042"/>
      <c r="D1525" s="1043"/>
      <c r="E1525" s="1358"/>
      <c r="F1525" s="1304"/>
    </row>
    <row r="1526" spans="1:6" ht="25.5">
      <c r="A1526" s="704"/>
      <c r="B1526" s="703" t="s">
        <v>4781</v>
      </c>
      <c r="C1526" s="1042"/>
      <c r="D1526" s="1043"/>
      <c r="E1526" s="1358"/>
      <c r="F1526" s="1304"/>
    </row>
    <row r="1527" spans="1:6" ht="25.5">
      <c r="A1527" s="704"/>
      <c r="B1527" s="703" t="s">
        <v>4782</v>
      </c>
      <c r="C1527" s="1042"/>
      <c r="D1527" s="1043"/>
      <c r="E1527" s="1358"/>
      <c r="F1527" s="1304"/>
    </row>
    <row r="1528" spans="1:6" ht="25.5">
      <c r="A1528" s="704"/>
      <c r="B1528" s="705" t="s">
        <v>4783</v>
      </c>
      <c r="C1528" s="1042"/>
      <c r="D1528" s="1043"/>
      <c r="E1528" s="1358"/>
      <c r="F1528" s="1304"/>
    </row>
    <row r="1529" spans="1:6">
      <c r="A1529" s="642"/>
      <c r="B1529" s="681" t="s">
        <v>1235</v>
      </c>
      <c r="C1529" s="1033" t="s">
        <v>248</v>
      </c>
      <c r="D1529" s="881">
        <v>1</v>
      </c>
      <c r="E1529" s="1310">
        <v>0</v>
      </c>
      <c r="F1529" s="1297">
        <f>D1529*E1529</f>
        <v>0</v>
      </c>
    </row>
    <row r="1530" spans="1:6">
      <c r="A1530" s="642"/>
      <c r="B1530" s="669"/>
      <c r="C1530" s="499"/>
      <c r="D1530" s="500"/>
      <c r="E1530" s="1297"/>
      <c r="F1530" s="1297"/>
    </row>
    <row r="1531" spans="1:6" ht="25.5">
      <c r="A1531" s="642" t="s">
        <v>156</v>
      </c>
      <c r="B1531" s="703" t="s">
        <v>4462</v>
      </c>
      <c r="C1531" s="1042"/>
      <c r="D1531" s="1043"/>
      <c r="E1531" s="1358"/>
      <c r="F1531" s="1297"/>
    </row>
    <row r="1532" spans="1:6">
      <c r="A1532" s="704"/>
      <c r="B1532" s="459" t="s">
        <v>1547</v>
      </c>
      <c r="C1532" s="917"/>
      <c r="D1532" s="501"/>
      <c r="E1532" s="1358"/>
      <c r="F1532" s="1297"/>
    </row>
    <row r="1533" spans="1:6" ht="25.5">
      <c r="A1533" s="704"/>
      <c r="B1533" s="459" t="s">
        <v>4784</v>
      </c>
      <c r="C1533" s="917"/>
      <c r="D1533" s="501"/>
      <c r="E1533" s="1358"/>
      <c r="F1533" s="1297"/>
    </row>
    <row r="1534" spans="1:6" ht="25.5">
      <c r="A1534" s="704"/>
      <c r="B1534" s="459" t="s">
        <v>4785</v>
      </c>
      <c r="C1534" s="917"/>
      <c r="D1534" s="501"/>
      <c r="E1534" s="1358"/>
      <c r="F1534" s="1297"/>
    </row>
    <row r="1535" spans="1:6" ht="25.5">
      <c r="A1535" s="704"/>
      <c r="B1535" s="459" t="s">
        <v>4786</v>
      </c>
      <c r="C1535" s="917"/>
      <c r="D1535" s="501"/>
      <c r="E1535" s="1358"/>
      <c r="F1535" s="1297"/>
    </row>
    <row r="1536" spans="1:6" ht="25.5">
      <c r="A1536" s="704"/>
      <c r="B1536" s="459" t="s">
        <v>4787</v>
      </c>
      <c r="C1536" s="917"/>
      <c r="D1536" s="501"/>
      <c r="E1536" s="1358"/>
      <c r="F1536" s="1297"/>
    </row>
    <row r="1537" spans="1:6" ht="25.5">
      <c r="A1537" s="704"/>
      <c r="B1537" s="459" t="s">
        <v>4788</v>
      </c>
      <c r="C1537" s="917"/>
      <c r="D1537" s="501"/>
      <c r="E1537" s="1358"/>
      <c r="F1537" s="1297"/>
    </row>
    <row r="1538" spans="1:6" ht="25.5">
      <c r="A1538" s="704"/>
      <c r="B1538" s="459" t="s">
        <v>4789</v>
      </c>
      <c r="C1538" s="917"/>
      <c r="D1538" s="501"/>
      <c r="E1538" s="1358"/>
      <c r="F1538" s="1297"/>
    </row>
    <row r="1539" spans="1:6" ht="25.5">
      <c r="A1539" s="704"/>
      <c r="B1539" s="459" t="s">
        <v>4790</v>
      </c>
      <c r="C1539" s="917"/>
      <c r="D1539" s="501"/>
      <c r="E1539" s="1358"/>
      <c r="F1539" s="1297"/>
    </row>
    <row r="1540" spans="1:6">
      <c r="A1540" s="642"/>
      <c r="B1540" s="706" t="s">
        <v>1235</v>
      </c>
      <c r="C1540" s="1044" t="s">
        <v>248</v>
      </c>
      <c r="D1540" s="1045">
        <v>1</v>
      </c>
      <c r="E1540" s="1310">
        <v>0</v>
      </c>
      <c r="F1540" s="1297">
        <f>D1540*E1540</f>
        <v>0</v>
      </c>
    </row>
    <row r="1541" spans="1:6">
      <c r="A1541" s="642"/>
      <c r="B1541" s="669"/>
      <c r="C1541" s="499"/>
      <c r="D1541" s="500"/>
      <c r="E1541" s="1297"/>
      <c r="F1541" s="1297"/>
    </row>
    <row r="1542" spans="1:6" ht="25.5">
      <c r="A1542" s="642" t="s">
        <v>157</v>
      </c>
      <c r="B1542" s="707" t="s">
        <v>4463</v>
      </c>
      <c r="C1542" s="483"/>
      <c r="D1542" s="484"/>
      <c r="E1542" s="1359"/>
      <c r="F1542" s="1297"/>
    </row>
    <row r="1543" spans="1:6" ht="25.5">
      <c r="A1543" s="708"/>
      <c r="B1543" s="709" t="s">
        <v>4791</v>
      </c>
      <c r="C1543" s="483"/>
      <c r="D1543" s="1046"/>
      <c r="E1543" s="1359"/>
      <c r="F1543" s="1297"/>
    </row>
    <row r="1544" spans="1:6" ht="25.5">
      <c r="A1544" s="708"/>
      <c r="B1544" s="709" t="s">
        <v>4792</v>
      </c>
      <c r="C1544" s="1047"/>
      <c r="D1544" s="1046"/>
      <c r="E1544" s="1359"/>
      <c r="F1544" s="1297"/>
    </row>
    <row r="1545" spans="1:6" ht="25.5">
      <c r="A1545" s="708"/>
      <c r="B1545" s="709" t="s">
        <v>4793</v>
      </c>
      <c r="C1545" s="1042"/>
      <c r="D1545" s="1043"/>
      <c r="E1545" s="1359"/>
      <c r="F1545" s="1297"/>
    </row>
    <row r="1546" spans="1:6">
      <c r="A1546" s="642"/>
      <c r="B1546" s="681" t="s">
        <v>1235</v>
      </c>
      <c r="C1546" s="1033" t="s">
        <v>248</v>
      </c>
      <c r="D1546" s="881">
        <v>1</v>
      </c>
      <c r="E1546" s="1310">
        <v>0</v>
      </c>
      <c r="F1546" s="1297">
        <f>D1546*E1546</f>
        <v>0</v>
      </c>
    </row>
    <row r="1547" spans="1:6">
      <c r="A1547" s="710"/>
      <c r="B1547" s="711"/>
      <c r="C1547" s="1042"/>
      <c r="D1547" s="1043"/>
      <c r="E1547" s="1358"/>
      <c r="F1547" s="1297"/>
    </row>
    <row r="1548" spans="1:6" ht="38.25">
      <c r="A1548" s="642" t="s">
        <v>158</v>
      </c>
      <c r="B1548" s="711" t="s">
        <v>1548</v>
      </c>
      <c r="C1548" s="499" t="s">
        <v>21</v>
      </c>
      <c r="D1548" s="500">
        <v>1</v>
      </c>
      <c r="E1548" s="1310">
        <v>0</v>
      </c>
      <c r="F1548" s="1297">
        <f>D1548*E1548</f>
        <v>0</v>
      </c>
    </row>
    <row r="1549" spans="1:6">
      <c r="A1549" s="712"/>
      <c r="B1549" s="682"/>
      <c r="C1549" s="1048"/>
      <c r="D1549" s="1049"/>
      <c r="E1549" s="1360"/>
      <c r="F1549" s="1297"/>
    </row>
    <row r="1550" spans="1:6" ht="38.25">
      <c r="A1550" s="642" t="s">
        <v>160</v>
      </c>
      <c r="B1550" s="705" t="s">
        <v>1549</v>
      </c>
      <c r="C1550" s="499" t="s">
        <v>4640</v>
      </c>
      <c r="D1550" s="500">
        <v>500</v>
      </c>
      <c r="E1550" s="1310">
        <v>0</v>
      </c>
      <c r="F1550" s="1297">
        <f>D1550*E1550</f>
        <v>0</v>
      </c>
    </row>
    <row r="1551" spans="1:6">
      <c r="A1551" s="710"/>
      <c r="B1551" s="711"/>
      <c r="C1551" s="1042"/>
      <c r="D1551" s="1043"/>
      <c r="E1551" s="1358"/>
      <c r="F1551" s="1297"/>
    </row>
    <row r="1552" spans="1:6" ht="25.5">
      <c r="A1552" s="642" t="s">
        <v>161</v>
      </c>
      <c r="B1552" s="713" t="s">
        <v>5506</v>
      </c>
      <c r="C1552" s="499" t="s">
        <v>21</v>
      </c>
      <c r="D1552" s="500">
        <v>2</v>
      </c>
      <c r="E1552" s="1310">
        <v>0</v>
      </c>
      <c r="F1552" s="1297">
        <f>D1552*E1552</f>
        <v>0</v>
      </c>
    </row>
    <row r="1553" spans="1:6">
      <c r="A1553" s="642"/>
      <c r="B1553" s="643" t="s">
        <v>1373</v>
      </c>
      <c r="C1553" s="499"/>
      <c r="D1553" s="500"/>
      <c r="E1553" s="1297"/>
      <c r="F1553" s="1297"/>
    </row>
    <row r="1554" spans="1:6" ht="25.5">
      <c r="A1554" s="642"/>
      <c r="B1554" s="669" t="s">
        <v>1550</v>
      </c>
      <c r="C1554" s="499"/>
      <c r="D1554" s="500"/>
      <c r="E1554" s="1297"/>
      <c r="F1554" s="1297"/>
    </row>
    <row r="1555" spans="1:6">
      <c r="A1555" s="642"/>
      <c r="B1555" s="669" t="s">
        <v>1551</v>
      </c>
      <c r="C1555" s="499"/>
      <c r="D1555" s="500"/>
      <c r="E1555" s="1297"/>
      <c r="F1555" s="1297"/>
    </row>
    <row r="1556" spans="1:6" ht="25.5">
      <c r="A1556" s="642"/>
      <c r="B1556" s="669" t="s">
        <v>1552</v>
      </c>
      <c r="C1556" s="499"/>
      <c r="D1556" s="500"/>
      <c r="E1556" s="1297"/>
      <c r="F1556" s="1297"/>
    </row>
    <row r="1557" spans="1:6" ht="25.5">
      <c r="A1557" s="642"/>
      <c r="B1557" s="669" t="s">
        <v>1553</v>
      </c>
      <c r="C1557" s="499"/>
      <c r="D1557" s="500"/>
      <c r="E1557" s="1297"/>
      <c r="F1557" s="1297"/>
    </row>
    <row r="1558" spans="1:6">
      <c r="A1558" s="642"/>
      <c r="B1558" s="669" t="s">
        <v>1554</v>
      </c>
      <c r="C1558" s="499"/>
      <c r="D1558" s="500"/>
      <c r="E1558" s="1297"/>
      <c r="F1558" s="1297"/>
    </row>
    <row r="1559" spans="1:6">
      <c r="A1559" s="642"/>
      <c r="B1559" s="669" t="s">
        <v>1555</v>
      </c>
      <c r="C1559" s="499"/>
      <c r="D1559" s="500"/>
      <c r="E1559" s="1297"/>
      <c r="F1559" s="1297"/>
    </row>
    <row r="1560" spans="1:6">
      <c r="A1560" s="710"/>
      <c r="B1560" s="711"/>
      <c r="C1560" s="1042"/>
      <c r="D1560" s="1043"/>
      <c r="E1560" s="1358"/>
      <c r="F1560" s="1297"/>
    </row>
    <row r="1561" spans="1:6" ht="38.25">
      <c r="A1561" s="642" t="s">
        <v>162</v>
      </c>
      <c r="B1561" s="643" t="s">
        <v>1438</v>
      </c>
      <c r="C1561" s="811"/>
      <c r="D1561" s="812"/>
      <c r="E1561" s="1304"/>
      <c r="F1561" s="1297"/>
    </row>
    <row r="1562" spans="1:6">
      <c r="A1562" s="670"/>
      <c r="B1562" s="643" t="s">
        <v>1556</v>
      </c>
      <c r="C1562" s="499" t="s">
        <v>4640</v>
      </c>
      <c r="D1562" s="500">
        <v>350</v>
      </c>
      <c r="E1562" s="1310">
        <v>0</v>
      </c>
      <c r="F1562" s="1297">
        <f>D1562*E1562</f>
        <v>0</v>
      </c>
    </row>
    <row r="1563" spans="1:6">
      <c r="A1563" s="670"/>
      <c r="B1563" s="643" t="s">
        <v>1441</v>
      </c>
      <c r="C1563" s="499" t="s">
        <v>4640</v>
      </c>
      <c r="D1563" s="500">
        <v>20</v>
      </c>
      <c r="E1563" s="1310">
        <v>0</v>
      </c>
      <c r="F1563" s="1297">
        <f>D1563*E1563</f>
        <v>0</v>
      </c>
    </row>
    <row r="1564" spans="1:6" ht="25.5">
      <c r="A1564" s="642"/>
      <c r="B1564" s="669" t="s">
        <v>1557</v>
      </c>
      <c r="C1564" s="499" t="s">
        <v>21</v>
      </c>
      <c r="D1564" s="500">
        <v>10</v>
      </c>
      <c r="E1564" s="1310">
        <v>0</v>
      </c>
      <c r="F1564" s="1297">
        <f t="shared" ref="F1564:F1570" si="26">D1564*E1564</f>
        <v>0</v>
      </c>
    </row>
    <row r="1565" spans="1:6">
      <c r="A1565" s="710"/>
      <c r="B1565" s="711"/>
      <c r="C1565" s="1042"/>
      <c r="D1565" s="1043"/>
      <c r="E1565" s="1358"/>
      <c r="F1565" s="1297"/>
    </row>
    <row r="1566" spans="1:6" ht="25.5">
      <c r="A1566" s="642" t="s">
        <v>163</v>
      </c>
      <c r="B1566" s="703" t="s">
        <v>1706</v>
      </c>
      <c r="C1566" s="1042" t="s">
        <v>248</v>
      </c>
      <c r="D1566" s="1043">
        <v>1</v>
      </c>
      <c r="E1566" s="1361">
        <v>0</v>
      </c>
      <c r="F1566" s="1297">
        <f t="shared" si="26"/>
        <v>0</v>
      </c>
    </row>
    <row r="1567" spans="1:6">
      <c r="A1567" s="710"/>
      <c r="B1567" s="711"/>
      <c r="C1567" s="1042"/>
      <c r="D1567" s="1043"/>
      <c r="E1567" s="1358"/>
      <c r="F1567" s="1297"/>
    </row>
    <row r="1568" spans="1:6" ht="38.25">
      <c r="A1568" s="642" t="s">
        <v>164</v>
      </c>
      <c r="B1568" s="703" t="s">
        <v>1558</v>
      </c>
      <c r="C1568" s="1042" t="s">
        <v>248</v>
      </c>
      <c r="D1568" s="1043">
        <v>1</v>
      </c>
      <c r="E1568" s="1361">
        <v>0</v>
      </c>
      <c r="F1568" s="1297">
        <f t="shared" si="26"/>
        <v>0</v>
      </c>
    </row>
    <row r="1569" spans="1:6">
      <c r="A1569" s="710"/>
      <c r="B1569" s="711"/>
      <c r="C1569" s="1042"/>
      <c r="D1569" s="1043"/>
      <c r="E1569" s="1358"/>
      <c r="F1569" s="1297"/>
    </row>
    <row r="1570" spans="1:6" ht="38.25">
      <c r="A1570" s="642" t="s">
        <v>165</v>
      </c>
      <c r="B1570" s="703" t="s">
        <v>1559</v>
      </c>
      <c r="C1570" s="1042" t="s">
        <v>248</v>
      </c>
      <c r="D1570" s="1043">
        <v>1</v>
      </c>
      <c r="E1570" s="1361">
        <v>0</v>
      </c>
      <c r="F1570" s="1297">
        <f t="shared" si="26"/>
        <v>0</v>
      </c>
    </row>
    <row r="1571" spans="1:6">
      <c r="A1571" s="642"/>
      <c r="B1571" s="703"/>
      <c r="C1571" s="1042"/>
      <c r="D1571" s="1043"/>
      <c r="E1571" s="1358"/>
      <c r="F1571" s="1297"/>
    </row>
    <row r="1572" spans="1:6" ht="38.25">
      <c r="A1572" s="642"/>
      <c r="B1572" s="711" t="s">
        <v>1707</v>
      </c>
      <c r="C1572" s="499"/>
      <c r="D1572" s="500"/>
      <c r="E1572" s="1297"/>
      <c r="F1572" s="1297"/>
    </row>
    <row r="1573" spans="1:6" ht="13.5" thickBot="1">
      <c r="A1573" s="646"/>
      <c r="B1573" s="714"/>
      <c r="C1573" s="1022"/>
      <c r="D1573" s="1023"/>
      <c r="E1573" s="1303"/>
      <c r="F1573" s="1303"/>
    </row>
    <row r="1574" spans="1:6">
      <c r="A1574" s="502"/>
      <c r="B1574" s="640" t="s">
        <v>1560</v>
      </c>
      <c r="C1574" s="499"/>
      <c r="D1574" s="500"/>
      <c r="E1574" s="1297"/>
      <c r="F1574" s="1304">
        <f>SUM(F1529:F1573)</f>
        <v>0</v>
      </c>
    </row>
    <row r="1576" spans="1:6">
      <c r="A1576" s="647" t="s">
        <v>165</v>
      </c>
      <c r="B1576" s="640" t="s">
        <v>1561</v>
      </c>
      <c r="C1576" s="499"/>
      <c r="D1576" s="500"/>
      <c r="E1576" s="1297"/>
      <c r="F1576" s="1297"/>
    </row>
    <row r="1577" spans="1:6">
      <c r="A1577" s="502"/>
      <c r="B1577" s="643"/>
      <c r="C1577" s="499"/>
      <c r="D1577" s="500"/>
      <c r="E1577" s="1297"/>
      <c r="F1577" s="1297"/>
    </row>
    <row r="1578" spans="1:6" ht="127.5">
      <c r="A1578" s="502" t="s">
        <v>155</v>
      </c>
      <c r="B1578" s="669" t="s">
        <v>5507</v>
      </c>
      <c r="C1578" s="1008"/>
      <c r="D1578" s="500"/>
      <c r="E1578" s="1297"/>
      <c r="F1578" s="1297"/>
    </row>
    <row r="1579" spans="1:6" ht="191.25">
      <c r="A1579" s="502"/>
      <c r="B1579" s="715" t="s">
        <v>5508</v>
      </c>
      <c r="C1579" s="1008"/>
      <c r="D1579" s="500"/>
      <c r="E1579" s="1297"/>
      <c r="F1579" s="1297"/>
    </row>
    <row r="1580" spans="1:6" ht="191.25">
      <c r="A1580" s="502"/>
      <c r="B1580" s="715" t="s">
        <v>1708</v>
      </c>
      <c r="C1580" s="1008"/>
      <c r="D1580" s="500"/>
      <c r="E1580" s="1297"/>
      <c r="F1580" s="1297"/>
    </row>
    <row r="1581" spans="1:6">
      <c r="A1581" s="502"/>
      <c r="B1581" s="681" t="s">
        <v>1235</v>
      </c>
      <c r="C1581" s="1033" t="s">
        <v>248</v>
      </c>
      <c r="D1581" s="881">
        <v>1</v>
      </c>
      <c r="E1581" s="1313">
        <v>0</v>
      </c>
      <c r="F1581" s="1297">
        <f>D1581*E1581</f>
        <v>0</v>
      </c>
    </row>
    <row r="1582" spans="1:6">
      <c r="A1582" s="502"/>
      <c r="B1582" s="669"/>
      <c r="C1582" s="499"/>
      <c r="D1582" s="500"/>
      <c r="E1582" s="1312"/>
      <c r="F1582" s="1297"/>
    </row>
    <row r="1583" spans="1:6" ht="38.25">
      <c r="A1583" s="502" t="s">
        <v>156</v>
      </c>
      <c r="B1583" s="669" t="s">
        <v>1562</v>
      </c>
      <c r="C1583" s="499" t="s">
        <v>21</v>
      </c>
      <c r="D1583" s="500">
        <v>2</v>
      </c>
      <c r="E1583" s="1313">
        <v>0</v>
      </c>
      <c r="F1583" s="1297">
        <f>D1583*E1583</f>
        <v>0</v>
      </c>
    </row>
    <row r="1584" spans="1:6">
      <c r="A1584" s="502"/>
      <c r="B1584" s="669"/>
      <c r="C1584" s="499"/>
      <c r="D1584" s="500"/>
      <c r="E1584" s="1312"/>
      <c r="F1584" s="1297"/>
    </row>
    <row r="1585" spans="1:6" ht="51">
      <c r="A1585" s="502" t="s">
        <v>157</v>
      </c>
      <c r="B1585" s="669" t="s">
        <v>1563</v>
      </c>
      <c r="C1585" s="499" t="s">
        <v>21</v>
      </c>
      <c r="D1585" s="500">
        <v>1</v>
      </c>
      <c r="E1585" s="1313">
        <v>0</v>
      </c>
      <c r="F1585" s="1297">
        <f>D1585*E1585</f>
        <v>0</v>
      </c>
    </row>
    <row r="1586" spans="1:6">
      <c r="A1586" s="502"/>
      <c r="B1586" s="669"/>
      <c r="C1586" s="499"/>
      <c r="D1586" s="500"/>
      <c r="E1586" s="1312"/>
      <c r="F1586" s="1297"/>
    </row>
    <row r="1587" spans="1:6" ht="25.5">
      <c r="A1587" s="502" t="s">
        <v>158</v>
      </c>
      <c r="B1587" s="669" t="s">
        <v>1564</v>
      </c>
      <c r="C1587" s="499" t="s">
        <v>21</v>
      </c>
      <c r="D1587" s="500">
        <v>1</v>
      </c>
      <c r="E1587" s="1313">
        <v>0</v>
      </c>
      <c r="F1587" s="1297">
        <f t="shared" ref="F1587:F1618" si="27">D1587*E1587</f>
        <v>0</v>
      </c>
    </row>
    <row r="1588" spans="1:6">
      <c r="A1588" s="502"/>
      <c r="B1588" s="669"/>
      <c r="C1588" s="499"/>
      <c r="D1588" s="500"/>
      <c r="E1588" s="1312"/>
      <c r="F1588" s="1297"/>
    </row>
    <row r="1589" spans="1:6" ht="38.25">
      <c r="A1589" s="502" t="s">
        <v>160</v>
      </c>
      <c r="B1589" s="669" t="s">
        <v>1565</v>
      </c>
      <c r="C1589" s="499" t="s">
        <v>21</v>
      </c>
      <c r="D1589" s="500">
        <v>1</v>
      </c>
      <c r="E1589" s="1313">
        <v>0</v>
      </c>
      <c r="F1589" s="1297">
        <f t="shared" si="27"/>
        <v>0</v>
      </c>
    </row>
    <row r="1590" spans="1:6">
      <c r="A1590" s="502"/>
      <c r="B1590" s="669"/>
      <c r="C1590" s="499"/>
      <c r="D1590" s="500"/>
      <c r="E1590" s="1312"/>
      <c r="F1590" s="1297"/>
    </row>
    <row r="1591" spans="1:6" ht="165.75">
      <c r="A1591" s="716" t="s">
        <v>161</v>
      </c>
      <c r="B1591" s="688" t="s">
        <v>4446</v>
      </c>
      <c r="C1591" s="499" t="s">
        <v>21</v>
      </c>
      <c r="D1591" s="500">
        <v>1</v>
      </c>
      <c r="E1591" s="1313">
        <v>0</v>
      </c>
      <c r="F1591" s="1297">
        <f t="shared" si="27"/>
        <v>0</v>
      </c>
    </row>
    <row r="1592" spans="1:6">
      <c r="A1592" s="716"/>
      <c r="B1592" s="688"/>
      <c r="C1592" s="499"/>
      <c r="D1592" s="500"/>
      <c r="E1592" s="1312"/>
      <c r="F1592" s="1297"/>
    </row>
    <row r="1593" spans="1:6" ht="63.75">
      <c r="A1593" s="716" t="s">
        <v>162</v>
      </c>
      <c r="B1593" s="679" t="s">
        <v>1566</v>
      </c>
      <c r="C1593" s="499" t="s">
        <v>21</v>
      </c>
      <c r="D1593" s="500">
        <v>1</v>
      </c>
      <c r="E1593" s="1310">
        <v>0</v>
      </c>
      <c r="F1593" s="1297">
        <f t="shared" ref="F1593" si="28">D1593*E1593</f>
        <v>0</v>
      </c>
    </row>
    <row r="1594" spans="1:6">
      <c r="A1594" s="716"/>
      <c r="B1594" s="717" t="s">
        <v>1567</v>
      </c>
      <c r="C1594" s="499"/>
      <c r="D1594" s="500"/>
      <c r="E1594" s="1297"/>
      <c r="F1594" s="1297"/>
    </row>
    <row r="1595" spans="1:6">
      <c r="A1595" s="716"/>
      <c r="B1595" s="668" t="s">
        <v>1568</v>
      </c>
      <c r="C1595" s="499"/>
      <c r="D1595" s="500"/>
      <c r="E1595" s="1297"/>
      <c r="F1595" s="1297"/>
    </row>
    <row r="1596" spans="1:6">
      <c r="A1596" s="716"/>
      <c r="B1596" s="668" t="s">
        <v>1569</v>
      </c>
      <c r="C1596" s="1008"/>
      <c r="D1596" s="500"/>
      <c r="E1596" s="1297"/>
      <c r="F1596" s="1297"/>
    </row>
    <row r="1597" spans="1:6">
      <c r="A1597" s="716"/>
      <c r="B1597" s="668" t="s">
        <v>1570</v>
      </c>
      <c r="C1597" s="1008"/>
      <c r="D1597" s="500"/>
      <c r="E1597" s="1297"/>
      <c r="F1597" s="1297"/>
    </row>
    <row r="1598" spans="1:6">
      <c r="A1598" s="716"/>
      <c r="B1598" s="668" t="s">
        <v>1571</v>
      </c>
      <c r="C1598" s="1008"/>
      <c r="D1598" s="500"/>
      <c r="E1598" s="1297"/>
      <c r="F1598" s="1297"/>
    </row>
    <row r="1599" spans="1:6">
      <c r="A1599" s="716"/>
      <c r="B1599" s="668" t="s">
        <v>1572</v>
      </c>
      <c r="C1599" s="1008"/>
      <c r="D1599" s="500"/>
      <c r="E1599" s="1297"/>
      <c r="F1599" s="1297"/>
    </row>
    <row r="1600" spans="1:6">
      <c r="A1600" s="502"/>
      <c r="B1600" s="669"/>
      <c r="C1600" s="499"/>
      <c r="D1600" s="500"/>
      <c r="E1600" s="1312"/>
      <c r="F1600" s="1297"/>
    </row>
    <row r="1601" spans="1:6" ht="204">
      <c r="A1601" s="502" t="s">
        <v>163</v>
      </c>
      <c r="B1601" s="688" t="s">
        <v>4447</v>
      </c>
      <c r="C1601" s="499" t="s">
        <v>21</v>
      </c>
      <c r="D1601" s="500">
        <v>150</v>
      </c>
      <c r="E1601" s="1313">
        <v>0</v>
      </c>
      <c r="F1601" s="1297">
        <f t="shared" si="27"/>
        <v>0</v>
      </c>
    </row>
    <row r="1602" spans="1:6">
      <c r="A1602" s="502"/>
      <c r="B1602" s="669"/>
      <c r="C1602" s="499"/>
      <c r="D1602" s="500"/>
      <c r="E1602" s="1312"/>
      <c r="F1602" s="1297"/>
    </row>
    <row r="1603" spans="1:6" ht="102">
      <c r="A1603" s="502" t="s">
        <v>164</v>
      </c>
      <c r="B1603" s="688" t="s">
        <v>1709</v>
      </c>
      <c r="C1603" s="499" t="s">
        <v>21</v>
      </c>
      <c r="D1603" s="500">
        <v>46</v>
      </c>
      <c r="E1603" s="1313">
        <v>0</v>
      </c>
      <c r="F1603" s="1297">
        <f>D1603*E1603</f>
        <v>0</v>
      </c>
    </row>
    <row r="1604" spans="1:6" ht="242.25">
      <c r="A1604" s="502"/>
      <c r="B1604" s="718" t="s">
        <v>4448</v>
      </c>
    </row>
    <row r="1605" spans="1:6">
      <c r="A1605" s="502"/>
      <c r="B1605" s="669"/>
      <c r="C1605" s="499"/>
      <c r="D1605" s="500"/>
      <c r="E1605" s="1312"/>
      <c r="F1605" s="1297"/>
    </row>
    <row r="1606" spans="1:6" ht="165.75">
      <c r="A1606" s="502" t="s">
        <v>165</v>
      </c>
      <c r="B1606" s="688" t="s">
        <v>4449</v>
      </c>
      <c r="C1606" s="499" t="s">
        <v>21</v>
      </c>
      <c r="D1606" s="500">
        <v>19</v>
      </c>
      <c r="E1606" s="1313">
        <v>0</v>
      </c>
      <c r="F1606" s="1297">
        <f t="shared" si="27"/>
        <v>0</v>
      </c>
    </row>
    <row r="1607" spans="1:6">
      <c r="A1607" s="719"/>
      <c r="B1607" s="669"/>
      <c r="C1607" s="499"/>
      <c r="D1607" s="500"/>
      <c r="E1607" s="1312"/>
      <c r="F1607" s="1297"/>
    </row>
    <row r="1608" spans="1:6" ht="63.75">
      <c r="A1608" s="502" t="s">
        <v>54</v>
      </c>
      <c r="B1608" s="669" t="s">
        <v>1680</v>
      </c>
      <c r="C1608" s="499" t="s">
        <v>21</v>
      </c>
      <c r="D1608" s="500">
        <v>215</v>
      </c>
      <c r="E1608" s="1313">
        <v>0</v>
      </c>
      <c r="F1608" s="1297">
        <f t="shared" si="27"/>
        <v>0</v>
      </c>
    </row>
    <row r="1609" spans="1:6">
      <c r="A1609" s="502"/>
      <c r="B1609" s="669"/>
      <c r="C1609" s="499"/>
      <c r="D1609" s="500"/>
      <c r="E1609" s="1312"/>
      <c r="F1609" s="1297"/>
    </row>
    <row r="1610" spans="1:6" ht="89.25">
      <c r="A1610" s="502" t="s">
        <v>55</v>
      </c>
      <c r="B1610" s="669" t="s">
        <v>4450</v>
      </c>
      <c r="C1610" s="499" t="s">
        <v>21</v>
      </c>
      <c r="D1610" s="500">
        <v>15</v>
      </c>
      <c r="E1610" s="1313">
        <v>0</v>
      </c>
      <c r="F1610" s="1297">
        <f t="shared" si="27"/>
        <v>0</v>
      </c>
    </row>
    <row r="1611" spans="1:6">
      <c r="A1611" s="502"/>
      <c r="B1611" s="669"/>
      <c r="C1611" s="1008"/>
      <c r="D1611" s="500"/>
      <c r="E1611" s="1312"/>
      <c r="F1611" s="1297"/>
    </row>
    <row r="1612" spans="1:6" ht="204">
      <c r="A1612" s="502" t="s">
        <v>56</v>
      </c>
      <c r="B1612" s="669" t="s">
        <v>4451</v>
      </c>
      <c r="C1612" s="499" t="s">
        <v>21</v>
      </c>
      <c r="D1612" s="500">
        <v>21</v>
      </c>
      <c r="E1612" s="1313">
        <v>0</v>
      </c>
      <c r="F1612" s="1297">
        <f t="shared" si="27"/>
        <v>0</v>
      </c>
    </row>
    <row r="1613" spans="1:6">
      <c r="A1613" s="719"/>
      <c r="B1613" s="669"/>
      <c r="C1613" s="499"/>
      <c r="D1613" s="500"/>
      <c r="E1613" s="1312"/>
      <c r="F1613" s="1297"/>
    </row>
    <row r="1614" spans="1:6" ht="76.5">
      <c r="A1614" s="502" t="s">
        <v>57</v>
      </c>
      <c r="B1614" s="669" t="s">
        <v>1681</v>
      </c>
      <c r="C1614" s="499" t="s">
        <v>21</v>
      </c>
      <c r="D1614" s="500">
        <v>74</v>
      </c>
      <c r="E1614" s="1313">
        <v>0</v>
      </c>
      <c r="F1614" s="1297">
        <f t="shared" si="27"/>
        <v>0</v>
      </c>
    </row>
    <row r="1615" spans="1:6">
      <c r="A1615" s="719"/>
      <c r="B1615" s="669"/>
      <c r="C1615" s="1008"/>
      <c r="D1615" s="500"/>
      <c r="E1615" s="1312"/>
      <c r="F1615" s="1297"/>
    </row>
    <row r="1616" spans="1:6" ht="216.75">
      <c r="A1616" s="502" t="s">
        <v>86</v>
      </c>
      <c r="B1616" s="669" t="s">
        <v>4452</v>
      </c>
      <c r="C1616" s="499" t="s">
        <v>21</v>
      </c>
      <c r="D1616" s="500">
        <v>17</v>
      </c>
      <c r="E1616" s="1313">
        <v>0</v>
      </c>
      <c r="F1616" s="1297">
        <f t="shared" si="27"/>
        <v>0</v>
      </c>
    </row>
    <row r="1617" spans="1:6">
      <c r="A1617" s="502"/>
      <c r="B1617" s="669"/>
      <c r="C1617" s="499"/>
      <c r="D1617" s="500"/>
      <c r="E1617" s="1312"/>
      <c r="F1617" s="1297"/>
    </row>
    <row r="1618" spans="1:6" ht="102">
      <c r="A1618" s="716" t="s">
        <v>50</v>
      </c>
      <c r="B1618" s="669" t="s">
        <v>1682</v>
      </c>
      <c r="C1618" s="499" t="s">
        <v>21</v>
      </c>
      <c r="D1618" s="500">
        <v>19</v>
      </c>
      <c r="E1618" s="1313">
        <v>0</v>
      </c>
      <c r="F1618" s="1297">
        <f t="shared" si="27"/>
        <v>0</v>
      </c>
    </row>
    <row r="1619" spans="1:6">
      <c r="A1619" s="502"/>
      <c r="B1619" s="669"/>
      <c r="C1619" s="499"/>
      <c r="D1619" s="500"/>
      <c r="E1619" s="1312"/>
      <c r="F1619" s="1297"/>
    </row>
    <row r="1620" spans="1:6" ht="102">
      <c r="A1620" s="716" t="s">
        <v>108</v>
      </c>
      <c r="B1620" s="669" t="s">
        <v>1683</v>
      </c>
      <c r="C1620" s="499" t="s">
        <v>21</v>
      </c>
      <c r="D1620" s="500">
        <v>3</v>
      </c>
      <c r="E1620" s="1313">
        <v>0</v>
      </c>
      <c r="F1620" s="1297">
        <f>D1620*E1620</f>
        <v>0</v>
      </c>
    </row>
    <row r="1621" spans="1:6">
      <c r="A1621" s="502"/>
      <c r="B1621" s="669"/>
      <c r="C1621" s="499"/>
      <c r="D1621" s="500"/>
      <c r="E1621" s="1312"/>
      <c r="F1621" s="1297"/>
    </row>
    <row r="1622" spans="1:6" ht="38.25">
      <c r="A1622" s="502" t="s">
        <v>109</v>
      </c>
      <c r="B1622" s="669" t="s">
        <v>1573</v>
      </c>
      <c r="C1622" s="499" t="s">
        <v>4640</v>
      </c>
      <c r="D1622" s="500">
        <v>4150</v>
      </c>
      <c r="E1622" s="1313">
        <v>0</v>
      </c>
      <c r="F1622" s="1297">
        <f t="shared" ref="F1622:F1640" si="29">D1622*E1622</f>
        <v>0</v>
      </c>
    </row>
    <row r="1623" spans="1:6">
      <c r="A1623" s="719"/>
      <c r="B1623" s="669"/>
      <c r="C1623" s="1008"/>
      <c r="D1623" s="500"/>
      <c r="E1623" s="1312"/>
      <c r="F1623" s="1297"/>
    </row>
    <row r="1624" spans="1:6" ht="38.25">
      <c r="A1624" s="502" t="s">
        <v>110</v>
      </c>
      <c r="B1624" s="669" t="s">
        <v>4307</v>
      </c>
      <c r="C1624" s="499" t="s">
        <v>4640</v>
      </c>
      <c r="D1624" s="500">
        <v>35</v>
      </c>
      <c r="E1624" s="1313">
        <v>0</v>
      </c>
      <c r="F1624" s="1297">
        <f t="shared" si="29"/>
        <v>0</v>
      </c>
    </row>
    <row r="1625" spans="1:6">
      <c r="A1625" s="650"/>
      <c r="B1625" s="669"/>
      <c r="C1625" s="499"/>
      <c r="D1625" s="500"/>
      <c r="E1625" s="1312"/>
      <c r="F1625" s="1297"/>
    </row>
    <row r="1626" spans="1:6" ht="38.25">
      <c r="A1626" s="502" t="s">
        <v>111</v>
      </c>
      <c r="B1626" s="669" t="s">
        <v>1574</v>
      </c>
      <c r="C1626" s="499" t="s">
        <v>4640</v>
      </c>
      <c r="D1626" s="500">
        <v>2700</v>
      </c>
      <c r="E1626" s="1313">
        <v>0</v>
      </c>
      <c r="F1626" s="1297">
        <f t="shared" si="29"/>
        <v>0</v>
      </c>
    </row>
    <row r="1627" spans="1:6">
      <c r="A1627" s="719"/>
      <c r="B1627" s="720"/>
      <c r="C1627" s="499"/>
      <c r="D1627" s="500"/>
      <c r="E1627" s="1312"/>
      <c r="F1627" s="1297"/>
    </row>
    <row r="1628" spans="1:6" ht="51">
      <c r="A1628" s="502" t="s">
        <v>112</v>
      </c>
      <c r="B1628" s="669" t="s">
        <v>1575</v>
      </c>
      <c r="C1628" s="499" t="s">
        <v>4640</v>
      </c>
      <c r="D1628" s="500">
        <v>500</v>
      </c>
      <c r="E1628" s="1313">
        <v>0</v>
      </c>
      <c r="F1628" s="1297">
        <f t="shared" si="29"/>
        <v>0</v>
      </c>
    </row>
    <row r="1629" spans="1:6">
      <c r="A1629" s="502"/>
      <c r="B1629" s="669"/>
      <c r="C1629" s="499"/>
      <c r="D1629" s="500"/>
      <c r="E1629" s="1312"/>
      <c r="F1629" s="1297"/>
    </row>
    <row r="1630" spans="1:6" ht="38.25">
      <c r="A1630" s="502" t="s">
        <v>113</v>
      </c>
      <c r="B1630" s="669" t="s">
        <v>1576</v>
      </c>
      <c r="C1630" s="499" t="s">
        <v>248</v>
      </c>
      <c r="D1630" s="500">
        <v>16</v>
      </c>
      <c r="E1630" s="1313">
        <v>0</v>
      </c>
      <c r="F1630" s="1297">
        <f t="shared" si="29"/>
        <v>0</v>
      </c>
    </row>
    <row r="1631" spans="1:6">
      <c r="A1631" s="502"/>
      <c r="B1631" s="688"/>
      <c r="C1631" s="499"/>
      <c r="D1631" s="500"/>
      <c r="E1631" s="1312"/>
      <c r="F1631" s="1297"/>
    </row>
    <row r="1632" spans="1:6" ht="25.5">
      <c r="A1632" s="502" t="s">
        <v>114</v>
      </c>
      <c r="B1632" s="688" t="s">
        <v>1577</v>
      </c>
      <c r="C1632" s="499" t="s">
        <v>248</v>
      </c>
      <c r="D1632" s="500">
        <v>1</v>
      </c>
      <c r="E1632" s="1313">
        <v>0</v>
      </c>
      <c r="F1632" s="1297">
        <f t="shared" si="29"/>
        <v>0</v>
      </c>
    </row>
    <row r="1633" spans="1:6">
      <c r="A1633" s="502"/>
      <c r="B1633" s="720"/>
      <c r="C1633" s="499"/>
      <c r="D1633" s="500"/>
      <c r="E1633" s="1312"/>
      <c r="F1633" s="1297"/>
    </row>
    <row r="1634" spans="1:6" ht="63.75">
      <c r="A1634" s="502" t="s">
        <v>115</v>
      </c>
      <c r="B1634" s="720" t="s">
        <v>1710</v>
      </c>
      <c r="C1634" s="499" t="s">
        <v>248</v>
      </c>
      <c r="D1634" s="500">
        <v>1</v>
      </c>
      <c r="E1634" s="1313">
        <v>0</v>
      </c>
      <c r="F1634" s="1297">
        <f t="shared" si="29"/>
        <v>0</v>
      </c>
    </row>
    <row r="1635" spans="1:6">
      <c r="A1635" s="502"/>
      <c r="B1635" s="720"/>
      <c r="C1635" s="499"/>
      <c r="D1635" s="500"/>
      <c r="E1635" s="1312"/>
      <c r="F1635" s="1297"/>
    </row>
    <row r="1636" spans="1:6" ht="25.5">
      <c r="A1636" s="502" t="s">
        <v>166</v>
      </c>
      <c r="B1636" s="720" t="s">
        <v>1711</v>
      </c>
      <c r="C1636" s="499" t="s">
        <v>248</v>
      </c>
      <c r="D1636" s="500">
        <v>1</v>
      </c>
      <c r="E1636" s="1313">
        <v>0</v>
      </c>
      <c r="F1636" s="1297">
        <f t="shared" si="29"/>
        <v>0</v>
      </c>
    </row>
    <row r="1637" spans="1:6">
      <c r="A1637" s="502"/>
      <c r="B1637" s="720"/>
      <c r="C1637" s="499"/>
      <c r="D1637" s="500"/>
      <c r="E1637" s="1312"/>
      <c r="F1637" s="1297"/>
    </row>
    <row r="1638" spans="1:6" ht="38.25">
      <c r="A1638" s="502" t="s">
        <v>742</v>
      </c>
      <c r="B1638" s="720" t="s">
        <v>1712</v>
      </c>
      <c r="C1638" s="499" t="s">
        <v>248</v>
      </c>
      <c r="D1638" s="500">
        <v>1</v>
      </c>
      <c r="E1638" s="1313">
        <v>0</v>
      </c>
      <c r="F1638" s="1297">
        <f t="shared" si="29"/>
        <v>0</v>
      </c>
    </row>
    <row r="1639" spans="1:6">
      <c r="A1639" s="502"/>
      <c r="B1639" s="720"/>
      <c r="C1639" s="499"/>
      <c r="D1639" s="500"/>
      <c r="E1639" s="1312"/>
      <c r="F1639" s="1297"/>
    </row>
    <row r="1640" spans="1:6" ht="25.5">
      <c r="A1640" s="502" t="s">
        <v>101</v>
      </c>
      <c r="B1640" s="720" t="s">
        <v>1713</v>
      </c>
      <c r="C1640" s="499" t="s">
        <v>248</v>
      </c>
      <c r="D1640" s="500">
        <v>1</v>
      </c>
      <c r="E1640" s="1313">
        <v>0</v>
      </c>
      <c r="F1640" s="1297">
        <f t="shared" si="29"/>
        <v>0</v>
      </c>
    </row>
    <row r="1641" spans="1:6" ht="13.5" thickBot="1">
      <c r="A1641" s="721"/>
      <c r="B1641" s="691"/>
      <c r="C1641" s="1050"/>
      <c r="D1641" s="1051"/>
      <c r="E1641" s="1362"/>
      <c r="F1641" s="1362"/>
    </row>
    <row r="1642" spans="1:6">
      <c r="A1642" s="722"/>
      <c r="B1642" s="667" t="s">
        <v>1578</v>
      </c>
      <c r="C1642" s="813"/>
      <c r="D1642" s="815"/>
      <c r="E1642" s="1363"/>
      <c r="F1642" s="1363">
        <f>SUM(F1581:F1641)</f>
        <v>0</v>
      </c>
    </row>
    <row r="1644" spans="1:6">
      <c r="A1644" s="647" t="s">
        <v>54</v>
      </c>
      <c r="B1644" s="640" t="s">
        <v>1579</v>
      </c>
      <c r="C1644" s="499"/>
      <c r="D1644" s="500"/>
      <c r="E1644" s="1297"/>
      <c r="F1644" s="1297"/>
    </row>
    <row r="1645" spans="1:6">
      <c r="A1645" s="642"/>
      <c r="B1645" s="643"/>
      <c r="C1645" s="811"/>
      <c r="D1645" s="812"/>
      <c r="E1645" s="1297"/>
      <c r="F1645" s="1297"/>
    </row>
    <row r="1646" spans="1:6" ht="114.75">
      <c r="A1646" s="130" t="s">
        <v>155</v>
      </c>
      <c r="B1646" s="723" t="s">
        <v>4453</v>
      </c>
      <c r="C1646" s="462" t="s">
        <v>248</v>
      </c>
      <c r="D1646" s="530">
        <v>2</v>
      </c>
      <c r="E1646" s="1364">
        <v>0</v>
      </c>
      <c r="F1646" s="1365">
        <f>D1646*E1646</f>
        <v>0</v>
      </c>
    </row>
    <row r="1647" spans="1:6">
      <c r="A1647" s="130"/>
      <c r="B1647" s="556" t="s">
        <v>1373</v>
      </c>
      <c r="C1647" s="462"/>
      <c r="D1647" s="530"/>
      <c r="E1647" s="1365"/>
      <c r="F1647" s="1365"/>
    </row>
    <row r="1648" spans="1:6" ht="89.25">
      <c r="A1648" s="130"/>
      <c r="B1648" s="723" t="s">
        <v>4454</v>
      </c>
      <c r="C1648" s="462"/>
      <c r="D1648" s="530"/>
      <c r="E1648" s="1365"/>
      <c r="F1648" s="1365"/>
    </row>
    <row r="1649" spans="1:6">
      <c r="A1649" s="130"/>
      <c r="B1649" s="723"/>
      <c r="C1649" s="462"/>
      <c r="D1649" s="530"/>
      <c r="E1649" s="1365"/>
      <c r="F1649" s="1365"/>
    </row>
    <row r="1650" spans="1:6" ht="38.25">
      <c r="A1650" s="130" t="s">
        <v>156</v>
      </c>
      <c r="B1650" s="151" t="s">
        <v>1580</v>
      </c>
      <c r="C1650" s="462" t="s">
        <v>248</v>
      </c>
      <c r="D1650" s="530">
        <v>6</v>
      </c>
      <c r="E1650" s="1364">
        <v>0</v>
      </c>
      <c r="F1650" s="1365">
        <f>D1650*E1650</f>
        <v>0</v>
      </c>
    </row>
    <row r="1651" spans="1:6">
      <c r="A1651" s="557"/>
      <c r="B1651" s="556" t="s">
        <v>1373</v>
      </c>
      <c r="C1651" s="184"/>
      <c r="D1651" s="530"/>
      <c r="E1651" s="1365"/>
      <c r="F1651" s="1365"/>
    </row>
    <row r="1652" spans="1:6" ht="25.5">
      <c r="A1652" s="557"/>
      <c r="B1652" s="723" t="s">
        <v>4455</v>
      </c>
      <c r="C1652" s="184"/>
      <c r="D1652" s="530"/>
      <c r="E1652" s="1365"/>
      <c r="F1652" s="1365"/>
    </row>
    <row r="1653" spans="1:6">
      <c r="A1653" s="130"/>
      <c r="B1653" s="723"/>
      <c r="C1653" s="462"/>
      <c r="D1653" s="530"/>
      <c r="E1653" s="1365"/>
      <c r="F1653" s="1365"/>
    </row>
    <row r="1654" spans="1:6" ht="25.5">
      <c r="A1654" s="130" t="s">
        <v>157</v>
      </c>
      <c r="B1654" s="151" t="s">
        <v>1581</v>
      </c>
      <c r="C1654" s="462" t="s">
        <v>248</v>
      </c>
      <c r="D1654" s="530">
        <v>2</v>
      </c>
      <c r="E1654" s="1364">
        <v>0</v>
      </c>
      <c r="F1654" s="1365">
        <f>D1654*E1654</f>
        <v>0</v>
      </c>
    </row>
    <row r="1655" spans="1:6" ht="15">
      <c r="A1655" s="130"/>
      <c r="B1655" s="151" t="s">
        <v>1684</v>
      </c>
      <c r="C1655" s="462"/>
      <c r="D1655" s="530"/>
      <c r="E1655" s="1365"/>
      <c r="F1655" s="1365"/>
    </row>
    <row r="1656" spans="1:6">
      <c r="A1656" s="130"/>
      <c r="B1656" s="556" t="s">
        <v>1373</v>
      </c>
      <c r="C1656" s="462"/>
      <c r="D1656" s="530"/>
      <c r="E1656" s="1365"/>
      <c r="F1656" s="1365"/>
    </row>
    <row r="1657" spans="1:6" ht="40.5">
      <c r="A1657" s="130"/>
      <c r="B1657" s="151" t="s">
        <v>1685</v>
      </c>
      <c r="C1657" s="462"/>
      <c r="D1657" s="530"/>
      <c r="E1657" s="1365"/>
      <c r="F1657" s="1365"/>
    </row>
    <row r="1658" spans="1:6">
      <c r="A1658" s="130"/>
      <c r="B1658" s="151"/>
      <c r="C1658" s="462"/>
      <c r="D1658" s="530"/>
      <c r="E1658" s="1365"/>
      <c r="F1658" s="1365"/>
    </row>
    <row r="1659" spans="1:6" ht="38.25">
      <c r="A1659" s="130" t="s">
        <v>158</v>
      </c>
      <c r="B1659" s="151" t="s">
        <v>1714</v>
      </c>
      <c r="C1659" s="462" t="s">
        <v>4640</v>
      </c>
      <c r="D1659" s="530">
        <v>40</v>
      </c>
      <c r="E1659" s="1364">
        <v>0</v>
      </c>
      <c r="F1659" s="1365">
        <f>D1659*E1659</f>
        <v>0</v>
      </c>
    </row>
    <row r="1660" spans="1:6">
      <c r="A1660" s="557"/>
      <c r="B1660" s="151"/>
      <c r="C1660" s="462"/>
      <c r="D1660" s="530"/>
      <c r="E1660" s="1365"/>
      <c r="F1660" s="1365"/>
    </row>
    <row r="1661" spans="1:6" ht="51">
      <c r="A1661" s="130" t="s">
        <v>160</v>
      </c>
      <c r="B1661" s="151" t="s">
        <v>1715</v>
      </c>
      <c r="C1661" s="462" t="s">
        <v>4640</v>
      </c>
      <c r="D1661" s="530">
        <v>18</v>
      </c>
      <c r="E1661" s="1364">
        <v>0</v>
      </c>
      <c r="F1661" s="1365">
        <f>D1661*E1661</f>
        <v>0</v>
      </c>
    </row>
    <row r="1662" spans="1:6">
      <c r="A1662" s="557"/>
      <c r="B1662" s="723"/>
      <c r="C1662" s="184"/>
      <c r="D1662" s="530"/>
      <c r="E1662" s="1365"/>
      <c r="F1662" s="1365"/>
    </row>
    <row r="1663" spans="1:6" ht="51">
      <c r="A1663" s="130" t="s">
        <v>161</v>
      </c>
      <c r="B1663" s="151" t="s">
        <v>1716</v>
      </c>
      <c r="C1663" s="462" t="s">
        <v>4640</v>
      </c>
      <c r="D1663" s="530">
        <v>85</v>
      </c>
      <c r="E1663" s="1364">
        <v>0</v>
      </c>
      <c r="F1663" s="1365">
        <f>D1663*E1663</f>
        <v>0</v>
      </c>
    </row>
    <row r="1664" spans="1:6">
      <c r="A1664" s="557"/>
      <c r="B1664" s="723"/>
      <c r="C1664" s="184"/>
      <c r="D1664" s="530"/>
      <c r="E1664" s="1365"/>
      <c r="F1664" s="1365"/>
    </row>
    <row r="1665" spans="1:6" ht="51">
      <c r="A1665" s="130" t="s">
        <v>162</v>
      </c>
      <c r="B1665" s="556" t="s">
        <v>1717</v>
      </c>
      <c r="C1665" s="462" t="s">
        <v>4640</v>
      </c>
      <c r="D1665" s="530">
        <v>100</v>
      </c>
      <c r="E1665" s="1364">
        <v>0</v>
      </c>
      <c r="F1665" s="1365">
        <f>D1665*E1665</f>
        <v>0</v>
      </c>
    </row>
    <row r="1666" spans="1:6">
      <c r="A1666" s="130"/>
      <c r="B1666" s="723"/>
      <c r="C1666" s="462"/>
      <c r="D1666" s="530"/>
      <c r="E1666" s="1365"/>
      <c r="F1666" s="1365"/>
    </row>
    <row r="1667" spans="1:6" ht="51">
      <c r="A1667" s="130" t="s">
        <v>163</v>
      </c>
      <c r="B1667" s="556" t="s">
        <v>1582</v>
      </c>
      <c r="C1667" s="462" t="s">
        <v>248</v>
      </c>
      <c r="D1667" s="530">
        <v>1</v>
      </c>
      <c r="E1667" s="1364">
        <v>0</v>
      </c>
      <c r="F1667" s="1365">
        <f>D1667*E1667</f>
        <v>0</v>
      </c>
    </row>
    <row r="1668" spans="1:6" ht="13.5" thickBot="1">
      <c r="A1668" s="644"/>
      <c r="B1668" s="725"/>
      <c r="C1668" s="1022"/>
      <c r="D1668" s="1023"/>
      <c r="E1668" s="1303"/>
      <c r="F1668" s="1303"/>
    </row>
    <row r="1669" spans="1:6">
      <c r="A1669" s="639"/>
      <c r="B1669" s="640" t="s">
        <v>1583</v>
      </c>
      <c r="C1669" s="811"/>
      <c r="D1669" s="812"/>
      <c r="E1669" s="1304"/>
      <c r="F1669" s="1304">
        <f>SUM(F1645:F1668)</f>
        <v>0</v>
      </c>
    </row>
    <row r="1671" spans="1:6">
      <c r="A1671" s="726" t="s">
        <v>55</v>
      </c>
      <c r="B1671" s="727" t="s">
        <v>1584</v>
      </c>
      <c r="C1671" s="1008"/>
      <c r="D1671" s="500"/>
      <c r="E1671" s="1297"/>
      <c r="F1671" s="1297"/>
    </row>
    <row r="1672" spans="1:6">
      <c r="A1672" s="642"/>
      <c r="B1672" s="669"/>
      <c r="C1672" s="499"/>
      <c r="D1672" s="500"/>
      <c r="E1672" s="1297"/>
      <c r="F1672" s="1297"/>
    </row>
    <row r="1673" spans="1:6">
      <c r="A1673" s="639" t="s">
        <v>5509</v>
      </c>
      <c r="B1673" s="497" t="s">
        <v>1585</v>
      </c>
      <c r="C1673" s="499"/>
      <c r="D1673" s="500"/>
      <c r="E1673" s="1297"/>
      <c r="F1673" s="1297"/>
    </row>
    <row r="1674" spans="1:6">
      <c r="A1674" s="642"/>
      <c r="B1674" s="669"/>
      <c r="C1674" s="499"/>
      <c r="D1674" s="500"/>
      <c r="E1674" s="1297"/>
      <c r="F1674" s="1297"/>
    </row>
    <row r="1675" spans="1:6" ht="127.5">
      <c r="A1675" s="498" t="s">
        <v>155</v>
      </c>
      <c r="B1675" s="669" t="s">
        <v>1586</v>
      </c>
      <c r="C1675" s="499" t="s">
        <v>248</v>
      </c>
      <c r="D1675" s="500">
        <v>1</v>
      </c>
      <c r="E1675" s="1310">
        <v>0</v>
      </c>
      <c r="F1675" s="1297">
        <f>D1675*E1675</f>
        <v>0</v>
      </c>
    </row>
    <row r="1676" spans="1:6">
      <c r="A1676" s="642"/>
      <c r="B1676" s="11"/>
      <c r="C1676" s="499"/>
      <c r="D1676" s="500"/>
      <c r="E1676" s="1297"/>
      <c r="F1676" s="1297"/>
    </row>
    <row r="1677" spans="1:6" ht="63.75">
      <c r="A1677" s="498" t="s">
        <v>156</v>
      </c>
      <c r="B1677" s="11" t="s">
        <v>1718</v>
      </c>
      <c r="C1677" s="499" t="s">
        <v>21</v>
      </c>
      <c r="D1677" s="500">
        <v>6</v>
      </c>
      <c r="E1677" s="1310">
        <v>0</v>
      </c>
      <c r="F1677" s="1297">
        <f t="shared" ref="F1677:F1689" si="30">D1677*E1677</f>
        <v>0</v>
      </c>
    </row>
    <row r="1678" spans="1:6">
      <c r="A1678" s="498"/>
      <c r="B1678" s="11"/>
      <c r="C1678" s="499"/>
      <c r="D1678" s="500"/>
      <c r="E1678" s="1297"/>
      <c r="F1678" s="1297"/>
    </row>
    <row r="1679" spans="1:6" ht="38.25">
      <c r="A1679" s="642" t="s">
        <v>157</v>
      </c>
      <c r="B1679" s="11" t="s">
        <v>1588</v>
      </c>
      <c r="C1679" s="499" t="s">
        <v>21</v>
      </c>
      <c r="D1679" s="500">
        <v>3</v>
      </c>
      <c r="E1679" s="1310">
        <v>0</v>
      </c>
      <c r="F1679" s="1297">
        <f t="shared" si="30"/>
        <v>0</v>
      </c>
    </row>
    <row r="1680" spans="1:6">
      <c r="A1680" s="642"/>
      <c r="B1680" s="11"/>
      <c r="C1680" s="499"/>
      <c r="D1680" s="500"/>
      <c r="E1680" s="1297"/>
      <c r="F1680" s="1297"/>
    </row>
    <row r="1681" spans="1:6" ht="38.25">
      <c r="A1681" s="642" t="s">
        <v>158</v>
      </c>
      <c r="B1681" s="669" t="s">
        <v>1719</v>
      </c>
      <c r="C1681" s="499" t="s">
        <v>4640</v>
      </c>
      <c r="D1681" s="500">
        <v>100</v>
      </c>
      <c r="E1681" s="1310">
        <v>0</v>
      </c>
      <c r="F1681" s="1297">
        <f t="shared" si="30"/>
        <v>0</v>
      </c>
    </row>
    <row r="1682" spans="1:6">
      <c r="A1682" s="642"/>
      <c r="B1682" s="11"/>
      <c r="C1682" s="499"/>
      <c r="D1682" s="500"/>
      <c r="E1682" s="1297"/>
      <c r="F1682" s="1297"/>
    </row>
    <row r="1683" spans="1:6" ht="51">
      <c r="A1683" s="642" t="s">
        <v>160</v>
      </c>
      <c r="B1683" s="669" t="s">
        <v>1720</v>
      </c>
      <c r="C1683" s="499" t="s">
        <v>4640</v>
      </c>
      <c r="D1683" s="500">
        <v>175</v>
      </c>
      <c r="E1683" s="1310">
        <v>0</v>
      </c>
      <c r="F1683" s="1297">
        <f t="shared" si="30"/>
        <v>0</v>
      </c>
    </row>
    <row r="1684" spans="1:6">
      <c r="A1684" s="642"/>
      <c r="B1684" s="669"/>
      <c r="C1684" s="499"/>
      <c r="D1684" s="500"/>
      <c r="E1684" s="1297"/>
      <c r="F1684" s="1297"/>
    </row>
    <row r="1685" spans="1:6" ht="25.5">
      <c r="A1685" s="642" t="s">
        <v>161</v>
      </c>
      <c r="B1685" s="11" t="s">
        <v>1721</v>
      </c>
      <c r="C1685" s="499" t="s">
        <v>4640</v>
      </c>
      <c r="D1685" s="500">
        <v>35</v>
      </c>
      <c r="E1685" s="1310">
        <v>0</v>
      </c>
      <c r="F1685" s="1297">
        <f t="shared" si="30"/>
        <v>0</v>
      </c>
    </row>
    <row r="1686" spans="1:6">
      <c r="A1686" s="642"/>
      <c r="B1686" s="11"/>
      <c r="C1686" s="499"/>
      <c r="D1686" s="500"/>
      <c r="E1686" s="1297"/>
      <c r="F1686" s="1297"/>
    </row>
    <row r="1687" spans="1:6" ht="63.75">
      <c r="A1687" s="642" t="s">
        <v>162</v>
      </c>
      <c r="B1687" s="11" t="s">
        <v>1589</v>
      </c>
      <c r="C1687" s="499" t="s">
        <v>248</v>
      </c>
      <c r="D1687" s="500">
        <v>1</v>
      </c>
      <c r="E1687" s="1310">
        <v>0</v>
      </c>
      <c r="F1687" s="1297">
        <f t="shared" si="30"/>
        <v>0</v>
      </c>
    </row>
    <row r="1688" spans="1:6">
      <c r="A1688" s="642"/>
      <c r="B1688" s="643"/>
      <c r="C1688" s="499"/>
      <c r="D1688" s="500"/>
      <c r="E1688" s="1297"/>
      <c r="F1688" s="1297"/>
    </row>
    <row r="1689" spans="1:6" ht="38.25">
      <c r="A1689" s="642" t="s">
        <v>163</v>
      </c>
      <c r="B1689" s="11" t="s">
        <v>1590</v>
      </c>
      <c r="C1689" s="499" t="s">
        <v>248</v>
      </c>
      <c r="D1689" s="500">
        <v>1</v>
      </c>
      <c r="E1689" s="1310">
        <v>0</v>
      </c>
      <c r="F1689" s="1297">
        <f t="shared" si="30"/>
        <v>0</v>
      </c>
    </row>
    <row r="1690" spans="1:6">
      <c r="A1690" s="642"/>
      <c r="B1690" s="11"/>
      <c r="C1690" s="499"/>
      <c r="D1690" s="500"/>
      <c r="E1690" s="1297"/>
      <c r="F1690" s="1297"/>
    </row>
    <row r="1691" spans="1:6" ht="25.5">
      <c r="A1691" s="728"/>
      <c r="B1691" s="729" t="s">
        <v>1595</v>
      </c>
      <c r="C1691" s="1052"/>
      <c r="D1691" s="1053"/>
      <c r="E1691" s="1366"/>
      <c r="F1691" s="1366">
        <f>SUM(F1675:F1690)</f>
        <v>0</v>
      </c>
    </row>
    <row r="1692" spans="1:6">
      <c r="A1692" s="642"/>
      <c r="B1692" s="669"/>
      <c r="C1692" s="499"/>
      <c r="D1692" s="500"/>
      <c r="E1692" s="1297"/>
      <c r="F1692" s="1297"/>
    </row>
    <row r="1693" spans="1:6">
      <c r="A1693" s="639" t="s">
        <v>5510</v>
      </c>
      <c r="B1693" s="667" t="s">
        <v>1591</v>
      </c>
      <c r="C1693" s="499"/>
      <c r="D1693" s="500"/>
      <c r="E1693" s="1297"/>
      <c r="F1693" s="1297"/>
    </row>
    <row r="1694" spans="1:6">
      <c r="A1694" s="642"/>
      <c r="B1694" s="668"/>
      <c r="C1694" s="499"/>
      <c r="D1694" s="500"/>
      <c r="E1694" s="1297"/>
      <c r="F1694" s="1297"/>
    </row>
    <row r="1695" spans="1:6" ht="127.5">
      <c r="A1695" s="642" t="s">
        <v>164</v>
      </c>
      <c r="B1695" s="668" t="s">
        <v>1592</v>
      </c>
      <c r="C1695" s="499" t="s">
        <v>248</v>
      </c>
      <c r="D1695" s="500">
        <v>1</v>
      </c>
      <c r="E1695" s="1310">
        <v>0</v>
      </c>
      <c r="F1695" s="1297">
        <f>D1695*E1695</f>
        <v>0</v>
      </c>
    </row>
    <row r="1696" spans="1:6">
      <c r="A1696" s="642"/>
      <c r="B1696" s="668"/>
      <c r="C1696" s="499"/>
      <c r="D1696" s="500"/>
      <c r="E1696" s="1297"/>
      <c r="F1696" s="1297"/>
    </row>
    <row r="1697" spans="1:6" ht="63.75">
      <c r="A1697" s="642" t="s">
        <v>165</v>
      </c>
      <c r="B1697" s="668" t="s">
        <v>1587</v>
      </c>
      <c r="C1697" s="499" t="s">
        <v>21</v>
      </c>
      <c r="D1697" s="500">
        <v>2</v>
      </c>
      <c r="E1697" s="1310">
        <v>0</v>
      </c>
      <c r="F1697" s="1297">
        <f t="shared" ref="F1697:F1709" si="31">D1697*E1697</f>
        <v>0</v>
      </c>
    </row>
    <row r="1698" spans="1:6">
      <c r="A1698" s="642"/>
      <c r="B1698" s="668"/>
      <c r="C1698" s="499"/>
      <c r="D1698" s="500"/>
      <c r="E1698" s="1297"/>
      <c r="F1698" s="1297"/>
    </row>
    <row r="1699" spans="1:6" ht="38.25">
      <c r="A1699" s="642" t="s">
        <v>54</v>
      </c>
      <c r="B1699" s="668" t="s">
        <v>1588</v>
      </c>
      <c r="C1699" s="499" t="s">
        <v>21</v>
      </c>
      <c r="D1699" s="500">
        <v>1</v>
      </c>
      <c r="E1699" s="1310">
        <v>0</v>
      </c>
      <c r="F1699" s="1297">
        <f t="shared" si="31"/>
        <v>0</v>
      </c>
    </row>
    <row r="1700" spans="1:6">
      <c r="A1700" s="642"/>
      <c r="B1700" s="668"/>
      <c r="C1700" s="499"/>
      <c r="D1700" s="500"/>
      <c r="E1700" s="1297"/>
      <c r="F1700" s="1297"/>
    </row>
    <row r="1701" spans="1:6" ht="38.25">
      <c r="A1701" s="642" t="s">
        <v>55</v>
      </c>
      <c r="B1701" s="668" t="s">
        <v>1722</v>
      </c>
      <c r="C1701" s="499" t="s">
        <v>4640</v>
      </c>
      <c r="D1701" s="500">
        <v>35</v>
      </c>
      <c r="E1701" s="1310">
        <v>0</v>
      </c>
      <c r="F1701" s="1297">
        <f t="shared" si="31"/>
        <v>0</v>
      </c>
    </row>
    <row r="1702" spans="1:6">
      <c r="A1702" s="642"/>
      <c r="B1702" s="668"/>
      <c r="C1702" s="499"/>
      <c r="D1702" s="500"/>
      <c r="E1702" s="1297"/>
      <c r="F1702" s="1297"/>
    </row>
    <row r="1703" spans="1:6" ht="51">
      <c r="A1703" s="642" t="s">
        <v>56</v>
      </c>
      <c r="B1703" s="668" t="s">
        <v>1720</v>
      </c>
      <c r="C1703" s="499" t="s">
        <v>4640</v>
      </c>
      <c r="D1703" s="500">
        <v>45</v>
      </c>
      <c r="E1703" s="1310">
        <v>0</v>
      </c>
      <c r="F1703" s="1297">
        <f t="shared" si="31"/>
        <v>0</v>
      </c>
    </row>
    <row r="1704" spans="1:6">
      <c r="A1704" s="642"/>
      <c r="B1704" s="668"/>
      <c r="C1704" s="499"/>
      <c r="D1704" s="500"/>
      <c r="E1704" s="1297"/>
      <c r="F1704" s="1297"/>
    </row>
    <row r="1705" spans="1:6" ht="25.5">
      <c r="A1705" s="642" t="s">
        <v>57</v>
      </c>
      <c r="B1705" s="668" t="s">
        <v>1721</v>
      </c>
      <c r="C1705" s="499" t="s">
        <v>4640</v>
      </c>
      <c r="D1705" s="500">
        <v>50</v>
      </c>
      <c r="E1705" s="1310">
        <v>0</v>
      </c>
      <c r="F1705" s="1297">
        <f t="shared" si="31"/>
        <v>0</v>
      </c>
    </row>
    <row r="1706" spans="1:6">
      <c r="A1706" s="642"/>
      <c r="B1706" s="668"/>
      <c r="C1706" s="499"/>
      <c r="D1706" s="500"/>
      <c r="E1706" s="1297"/>
      <c r="F1706" s="1297"/>
    </row>
    <row r="1707" spans="1:6" ht="63.75">
      <c r="A1707" s="642" t="s">
        <v>86</v>
      </c>
      <c r="B1707" s="668" t="s">
        <v>1589</v>
      </c>
      <c r="C1707" s="499" t="s">
        <v>248</v>
      </c>
      <c r="D1707" s="500">
        <v>1</v>
      </c>
      <c r="E1707" s="1310">
        <v>0</v>
      </c>
      <c r="F1707" s="1297">
        <f t="shared" si="31"/>
        <v>0</v>
      </c>
    </row>
    <row r="1708" spans="1:6">
      <c r="A1708" s="642"/>
      <c r="B1708" s="668"/>
      <c r="C1708" s="499"/>
      <c r="D1708" s="500"/>
      <c r="E1708" s="1297"/>
      <c r="F1708" s="1297"/>
    </row>
    <row r="1709" spans="1:6" ht="38.25">
      <c r="A1709" s="642" t="s">
        <v>50</v>
      </c>
      <c r="B1709" s="668" t="s">
        <v>1590</v>
      </c>
      <c r="C1709" s="499" t="s">
        <v>248</v>
      </c>
      <c r="D1709" s="500">
        <v>1</v>
      </c>
      <c r="E1709" s="1310">
        <v>0</v>
      </c>
      <c r="F1709" s="1297">
        <f t="shared" si="31"/>
        <v>0</v>
      </c>
    </row>
    <row r="1710" spans="1:6">
      <c r="A1710" s="642"/>
      <c r="B1710" s="668"/>
      <c r="C1710" s="499"/>
      <c r="D1710" s="500"/>
      <c r="E1710" s="1297"/>
      <c r="F1710" s="1297"/>
    </row>
    <row r="1711" spans="1:6" ht="25.5">
      <c r="A1711" s="728"/>
      <c r="B1711" s="730" t="s">
        <v>1594</v>
      </c>
      <c r="C1711" s="1052"/>
      <c r="D1711" s="1053"/>
      <c r="E1711" s="1366"/>
      <c r="F1711" s="1366">
        <f>SUM(F1695:F1710)</f>
        <v>0</v>
      </c>
    </row>
    <row r="1712" spans="1:6" ht="13.5" thickBot="1">
      <c r="A1712" s="644"/>
      <c r="B1712" s="691"/>
      <c r="C1712" s="1022"/>
      <c r="D1712" s="1023"/>
      <c r="E1712" s="1303"/>
      <c r="F1712" s="1303"/>
    </row>
    <row r="1713" spans="1:6">
      <c r="A1713" s="639"/>
      <c r="B1713" s="667" t="s">
        <v>1593</v>
      </c>
      <c r="C1713" s="811"/>
      <c r="D1713" s="812"/>
      <c r="E1713" s="1304"/>
      <c r="F1713" s="1304">
        <f>F1711+F1691</f>
        <v>0</v>
      </c>
    </row>
    <row r="1715" spans="1:6">
      <c r="A1715" s="639" t="s">
        <v>56</v>
      </c>
      <c r="B1715" s="731" t="s">
        <v>1596</v>
      </c>
      <c r="C1715" s="811"/>
      <c r="D1715" s="812"/>
      <c r="E1715" s="1304"/>
      <c r="F1715" s="1304"/>
    </row>
    <row r="1716" spans="1:6">
      <c r="A1716" s="732"/>
      <c r="B1716" s="668"/>
      <c r="C1716" s="1054"/>
      <c r="D1716" s="1055"/>
      <c r="E1716" s="1367"/>
      <c r="F1716" s="1367"/>
    </row>
    <row r="1717" spans="1:6">
      <c r="A1717" s="732"/>
      <c r="B1717" s="731" t="s">
        <v>1597</v>
      </c>
      <c r="C1717" s="1054"/>
      <c r="D1717" s="1055"/>
      <c r="E1717" s="1367"/>
      <c r="F1717" s="1367"/>
    </row>
    <row r="1718" spans="1:6">
      <c r="A1718" s="639"/>
      <c r="B1718" s="733"/>
      <c r="C1718" s="811"/>
      <c r="D1718" s="815"/>
      <c r="E1718" s="1368"/>
      <c r="F1718" s="1368"/>
    </row>
    <row r="1719" spans="1:6">
      <c r="A1719" s="732" t="s">
        <v>155</v>
      </c>
      <c r="B1719" s="734" t="s">
        <v>1598</v>
      </c>
      <c r="C1719" s="1054"/>
      <c r="D1719" s="1055"/>
      <c r="E1719" s="1367"/>
      <c r="F1719" s="1367"/>
    </row>
    <row r="1720" spans="1:6" ht="38.25">
      <c r="A1720" s="642"/>
      <c r="B1720" s="735" t="s">
        <v>4794</v>
      </c>
      <c r="C1720" s="499"/>
      <c r="D1720" s="1030"/>
      <c r="E1720" s="1369"/>
      <c r="F1720" s="1369"/>
    </row>
    <row r="1721" spans="1:6" ht="38.25">
      <c r="A1721" s="642"/>
      <c r="B1721" s="735" t="s">
        <v>4795</v>
      </c>
      <c r="C1721" s="499"/>
      <c r="D1721" s="1030"/>
      <c r="E1721" s="1370"/>
      <c r="F1721" s="1370"/>
    </row>
    <row r="1722" spans="1:6" ht="38.25">
      <c r="A1722" s="642"/>
      <c r="B1722" s="735" t="s">
        <v>4796</v>
      </c>
      <c r="C1722" s="499"/>
      <c r="D1722" s="1030"/>
      <c r="E1722" s="1370"/>
      <c r="F1722" s="1370"/>
    </row>
    <row r="1723" spans="1:6" ht="38.25">
      <c r="A1723" s="642"/>
      <c r="B1723" s="735" t="s">
        <v>4797</v>
      </c>
      <c r="C1723" s="499"/>
      <c r="D1723" s="1030"/>
      <c r="E1723" s="1370"/>
      <c r="F1723" s="1370"/>
    </row>
    <row r="1724" spans="1:6" ht="38.25">
      <c r="A1724" s="642"/>
      <c r="B1724" s="735" t="s">
        <v>4798</v>
      </c>
      <c r="C1724" s="499"/>
      <c r="D1724" s="1030"/>
      <c r="E1724" s="1370"/>
      <c r="F1724" s="1370"/>
    </row>
    <row r="1725" spans="1:6" ht="25.5">
      <c r="A1725" s="642"/>
      <c r="B1725" s="735" t="s">
        <v>4799</v>
      </c>
      <c r="C1725" s="499"/>
      <c r="D1725" s="1030"/>
      <c r="E1725" s="1370"/>
      <c r="F1725" s="1370"/>
    </row>
    <row r="1726" spans="1:6" ht="25.5">
      <c r="A1726" s="642"/>
      <c r="B1726" s="735" t="s">
        <v>4800</v>
      </c>
      <c r="C1726" s="499"/>
      <c r="D1726" s="1030"/>
      <c r="E1726" s="1370"/>
      <c r="F1726" s="1370"/>
    </row>
    <row r="1727" spans="1:6" ht="25.5">
      <c r="A1727" s="642"/>
      <c r="B1727" s="735" t="s">
        <v>4801</v>
      </c>
      <c r="C1727" s="499"/>
      <c r="D1727" s="1030"/>
      <c r="E1727" s="1370"/>
      <c r="F1727" s="1370"/>
    </row>
    <row r="1728" spans="1:6" ht="38.25">
      <c r="A1728" s="502"/>
      <c r="B1728" s="735" t="s">
        <v>4802</v>
      </c>
      <c r="C1728" s="499"/>
      <c r="D1728" s="1030"/>
      <c r="E1728" s="1370"/>
      <c r="F1728" s="1370"/>
    </row>
    <row r="1729" spans="1:6" ht="38.25">
      <c r="A1729" s="502"/>
      <c r="B1729" s="713" t="s">
        <v>4803</v>
      </c>
      <c r="C1729" s="499"/>
      <c r="D1729" s="772"/>
      <c r="E1729" s="1370"/>
      <c r="F1729" s="1370"/>
    </row>
    <row r="1730" spans="1:6" ht="25.5">
      <c r="A1730" s="674"/>
      <c r="B1730" s="736" t="s">
        <v>4804</v>
      </c>
      <c r="C1730" s="499"/>
      <c r="D1730" s="500"/>
      <c r="E1730" s="1370"/>
      <c r="F1730" s="1370"/>
    </row>
    <row r="1731" spans="1:6" ht="38.25">
      <c r="A1731" s="674"/>
      <c r="B1731" s="736" t="s">
        <v>4805</v>
      </c>
      <c r="C1731" s="499"/>
      <c r="D1731" s="500"/>
      <c r="E1731" s="1370"/>
      <c r="F1731" s="1370"/>
    </row>
    <row r="1732" spans="1:6" ht="38.25">
      <c r="A1732" s="502"/>
      <c r="B1732" s="713" t="s">
        <v>4806</v>
      </c>
      <c r="C1732" s="499"/>
      <c r="D1732" s="772"/>
      <c r="E1732" s="1370"/>
      <c r="F1732" s="1370"/>
    </row>
    <row r="1733" spans="1:6" ht="25.5">
      <c r="A1733" s="674"/>
      <c r="B1733" s="736" t="s">
        <v>4807</v>
      </c>
      <c r="C1733" s="499"/>
      <c r="D1733" s="500"/>
      <c r="E1733" s="1370"/>
      <c r="F1733" s="1370"/>
    </row>
    <row r="1734" spans="1:6" ht="38.25">
      <c r="A1734" s="674"/>
      <c r="B1734" s="736" t="s">
        <v>4805</v>
      </c>
      <c r="C1734" s="499"/>
      <c r="D1734" s="500"/>
      <c r="E1734" s="1370"/>
      <c r="F1734" s="1370"/>
    </row>
    <row r="1735" spans="1:6">
      <c r="A1735" s="1371"/>
      <c r="B1735" s="1372" t="s">
        <v>1235</v>
      </c>
      <c r="C1735" s="1373" t="s">
        <v>248</v>
      </c>
      <c r="D1735" s="1374">
        <v>1</v>
      </c>
      <c r="E1735" s="1375">
        <v>0</v>
      </c>
      <c r="F1735" s="1369">
        <f t="shared" ref="F1735" si="32">E1735*D1735</f>
        <v>0</v>
      </c>
    </row>
    <row r="1736" spans="1:6">
      <c r="A1736" s="502"/>
      <c r="B1736" s="735"/>
      <c r="C1736" s="499"/>
      <c r="D1736" s="1030"/>
      <c r="E1736" s="1369"/>
      <c r="F1736" s="1369"/>
    </row>
    <row r="1737" spans="1:6" ht="25.5">
      <c r="A1737" s="1371" t="s">
        <v>156</v>
      </c>
      <c r="B1737" s="1376" t="s">
        <v>1599</v>
      </c>
      <c r="C1737" s="1311"/>
      <c r="D1737" s="1316"/>
      <c r="E1737" s="1377"/>
      <c r="F1737" s="1317"/>
    </row>
    <row r="1738" spans="1:6" ht="89.25">
      <c r="A1738" s="1371"/>
      <c r="B1738" s="1376" t="s">
        <v>4808</v>
      </c>
      <c r="C1738" s="1311"/>
      <c r="D1738" s="1316"/>
      <c r="E1738" s="1370"/>
      <c r="F1738" s="1370"/>
    </row>
    <row r="1739" spans="1:6">
      <c r="A1739" s="1371"/>
      <c r="B1739" s="1372" t="s">
        <v>1235</v>
      </c>
      <c r="C1739" s="1373" t="s">
        <v>248</v>
      </c>
      <c r="D1739" s="1374">
        <v>1</v>
      </c>
      <c r="E1739" s="1375">
        <v>0</v>
      </c>
      <c r="F1739" s="1369">
        <f t="shared" ref="F1739" si="33">E1739*D1739</f>
        <v>0</v>
      </c>
    </row>
    <row r="1740" spans="1:6">
      <c r="A1740" s="502"/>
      <c r="B1740" s="735"/>
      <c r="C1740" s="499"/>
      <c r="D1740" s="1030"/>
      <c r="E1740" s="1369"/>
      <c r="F1740" s="1369"/>
    </row>
    <row r="1741" spans="1:6">
      <c r="A1741" s="642"/>
      <c r="B1741" s="737" t="s">
        <v>1600</v>
      </c>
      <c r="C1741" s="772"/>
      <c r="D1741" s="772"/>
      <c r="E1741" s="1369"/>
      <c r="F1741" s="1369"/>
    </row>
    <row r="1742" spans="1:6">
      <c r="A1742" s="642"/>
      <c r="B1742" s="738"/>
      <c r="C1742" s="772"/>
      <c r="D1742" s="772"/>
      <c r="E1742" s="1369"/>
      <c r="F1742" s="1369"/>
    </row>
    <row r="1743" spans="1:6" ht="25.5">
      <c r="A1743" s="642" t="s">
        <v>157</v>
      </c>
      <c r="B1743" s="738" t="s">
        <v>4664</v>
      </c>
      <c r="C1743" s="772"/>
      <c r="D1743" s="772"/>
      <c r="E1743" s="1369"/>
      <c r="F1743" s="1369"/>
    </row>
    <row r="1744" spans="1:6" ht="102">
      <c r="A1744" s="739"/>
      <c r="B1744" s="735" t="s">
        <v>4809</v>
      </c>
      <c r="C1744" s="499"/>
      <c r="D1744" s="772"/>
      <c r="E1744" s="1370"/>
      <c r="F1744" s="1370"/>
    </row>
    <row r="1745" spans="1:6" ht="38.25">
      <c r="A1745" s="740"/>
      <c r="B1745" s="669" t="s">
        <v>4810</v>
      </c>
      <c r="C1745" s="499"/>
      <c r="D1745" s="1030"/>
      <c r="E1745" s="1370"/>
      <c r="F1745" s="1370"/>
    </row>
    <row r="1746" spans="1:6" ht="38.25">
      <c r="A1746" s="732"/>
      <c r="B1746" s="734" t="s">
        <v>4811</v>
      </c>
      <c r="C1746" s="1054"/>
      <c r="D1746" s="1055"/>
      <c r="E1746" s="1370"/>
      <c r="F1746" s="1370"/>
    </row>
    <row r="1747" spans="1:6" ht="25.5">
      <c r="A1747" s="741"/>
      <c r="B1747" s="742" t="s">
        <v>4812</v>
      </c>
      <c r="C1747" s="1056"/>
      <c r="D1747" s="1055"/>
      <c r="E1747" s="1370"/>
      <c r="F1747" s="1370"/>
    </row>
    <row r="1748" spans="1:6" ht="38.25">
      <c r="A1748" s="743"/>
      <c r="B1748" s="713" t="s">
        <v>4813</v>
      </c>
      <c r="C1748" s="772"/>
      <c r="D1748" s="1055"/>
      <c r="E1748" s="1370"/>
      <c r="F1748" s="1370"/>
    </row>
    <row r="1749" spans="1:6" ht="25.5">
      <c r="A1749" s="674"/>
      <c r="B1749" s="744" t="s">
        <v>4814</v>
      </c>
      <c r="C1749" s="772"/>
      <c r="D1749" s="1030"/>
      <c r="E1749" s="1370"/>
      <c r="F1749" s="1370"/>
    </row>
    <row r="1750" spans="1:6">
      <c r="A1750" s="732"/>
      <c r="B1750" s="745" t="s">
        <v>1235</v>
      </c>
      <c r="C1750" s="1057" t="s">
        <v>248</v>
      </c>
      <c r="D1750" s="1058">
        <v>1</v>
      </c>
      <c r="E1750" s="1378">
        <v>0</v>
      </c>
      <c r="F1750" s="1369">
        <f t="shared" ref="F1750" si="34">E1750*D1750</f>
        <v>0</v>
      </c>
    </row>
    <row r="1751" spans="1:6">
      <c r="A1751" s="732"/>
      <c r="B1751" s="734"/>
      <c r="C1751" s="1054"/>
      <c r="D1751" s="1055"/>
      <c r="E1751" s="1367"/>
      <c r="F1751" s="1367"/>
    </row>
    <row r="1752" spans="1:6" ht="51">
      <c r="A1752" s="642" t="s">
        <v>158</v>
      </c>
      <c r="B1752" s="738" t="s">
        <v>4815</v>
      </c>
      <c r="C1752" s="1059"/>
      <c r="D1752" s="1060"/>
      <c r="E1752" s="1370"/>
      <c r="F1752" s="1370"/>
    </row>
    <row r="1753" spans="1:6" ht="51">
      <c r="A1753" s="748"/>
      <c r="B1753" s="669" t="s">
        <v>4816</v>
      </c>
      <c r="C1753" s="499"/>
      <c r="D1753" s="1030"/>
      <c r="E1753" s="1370"/>
      <c r="F1753" s="1370"/>
    </row>
    <row r="1754" spans="1:6" ht="25.5">
      <c r="A1754" s="679"/>
      <c r="B1754" s="744" t="s">
        <v>4817</v>
      </c>
      <c r="C1754" s="499"/>
      <c r="D1754" s="772"/>
      <c r="E1754" s="1370"/>
      <c r="F1754" s="1370"/>
    </row>
    <row r="1755" spans="1:6">
      <c r="A1755" s="732"/>
      <c r="B1755" s="745" t="s">
        <v>1235</v>
      </c>
      <c r="C1755" s="1057" t="s">
        <v>248</v>
      </c>
      <c r="D1755" s="1058">
        <v>1</v>
      </c>
      <c r="E1755" s="1378">
        <v>0</v>
      </c>
      <c r="F1755" s="1369">
        <f t="shared" ref="F1755" si="35">E1755*D1755</f>
        <v>0</v>
      </c>
    </row>
    <row r="1756" spans="1:6">
      <c r="A1756" s="732"/>
      <c r="B1756" s="734"/>
      <c r="C1756" s="1054"/>
      <c r="D1756" s="1055"/>
      <c r="E1756" s="1367"/>
      <c r="F1756" s="1367"/>
    </row>
    <row r="1757" spans="1:6" ht="25.5">
      <c r="A1757" s="642" t="s">
        <v>160</v>
      </c>
      <c r="B1757" s="738" t="s">
        <v>1601</v>
      </c>
      <c r="C1757" s="772"/>
      <c r="D1757" s="772"/>
      <c r="E1757" s="1369"/>
      <c r="F1757" s="1369"/>
    </row>
    <row r="1758" spans="1:6" ht="38.25">
      <c r="A1758" s="740"/>
      <c r="B1758" s="688" t="s">
        <v>4818</v>
      </c>
      <c r="C1758" s="1059"/>
      <c r="D1758" s="1060"/>
      <c r="E1758" s="1369"/>
      <c r="F1758" s="1369"/>
    </row>
    <row r="1759" spans="1:6" ht="25.5">
      <c r="A1759" s="679"/>
      <c r="B1759" s="744" t="s">
        <v>4817</v>
      </c>
      <c r="C1759" s="499"/>
      <c r="D1759" s="772"/>
      <c r="E1759" s="1369"/>
      <c r="F1759" s="1369"/>
    </row>
    <row r="1760" spans="1:6">
      <c r="A1760" s="732"/>
      <c r="B1760" s="749" t="s">
        <v>1235</v>
      </c>
      <c r="C1760" s="1057" t="s">
        <v>248</v>
      </c>
      <c r="D1760" s="1058">
        <v>1</v>
      </c>
      <c r="E1760" s="1378">
        <v>0</v>
      </c>
      <c r="F1760" s="1369">
        <f>E1760*D1760</f>
        <v>0</v>
      </c>
    </row>
    <row r="1761" spans="1:6">
      <c r="A1761" s="732"/>
      <c r="B1761" s="734"/>
      <c r="C1761" s="1054"/>
      <c r="D1761" s="1055"/>
      <c r="E1761" s="1367"/>
      <c r="F1761" s="1367"/>
    </row>
    <row r="1762" spans="1:6" ht="25.5">
      <c r="A1762" s="642" t="s">
        <v>161</v>
      </c>
      <c r="B1762" s="738" t="s">
        <v>1602</v>
      </c>
      <c r="C1762" s="772"/>
      <c r="D1762" s="772"/>
      <c r="E1762" s="1369"/>
      <c r="F1762" s="1369"/>
    </row>
    <row r="1763" spans="1:6" ht="38.25">
      <c r="A1763" s="740"/>
      <c r="B1763" s="688" t="s">
        <v>4819</v>
      </c>
      <c r="C1763" s="1059"/>
      <c r="D1763" s="1060"/>
      <c r="E1763" s="1369"/>
      <c r="F1763" s="1369"/>
    </row>
    <row r="1764" spans="1:6" ht="38.25">
      <c r="A1764" s="748"/>
      <c r="B1764" s="669" t="s">
        <v>4820</v>
      </c>
      <c r="C1764" s="499"/>
      <c r="D1764" s="1030"/>
      <c r="E1764" s="1369"/>
      <c r="F1764" s="1369"/>
    </row>
    <row r="1765" spans="1:6" ht="25.5">
      <c r="A1765" s="679"/>
      <c r="B1765" s="744" t="s">
        <v>4817</v>
      </c>
      <c r="C1765" s="499"/>
      <c r="D1765" s="772"/>
      <c r="E1765" s="1369"/>
      <c r="F1765" s="1369"/>
    </row>
    <row r="1766" spans="1:6">
      <c r="A1766" s="732"/>
      <c r="B1766" s="749" t="s">
        <v>1235</v>
      </c>
      <c r="C1766" s="1057" t="s">
        <v>248</v>
      </c>
      <c r="D1766" s="1058">
        <v>1</v>
      </c>
      <c r="E1766" s="1378">
        <v>0</v>
      </c>
      <c r="F1766" s="1369">
        <f>E1766*D1766</f>
        <v>0</v>
      </c>
    </row>
    <row r="1767" spans="1:6">
      <c r="A1767" s="732"/>
      <c r="B1767" s="735"/>
      <c r="C1767" s="1054"/>
      <c r="D1767" s="1055"/>
      <c r="E1767" s="1367"/>
      <c r="F1767" s="1369"/>
    </row>
    <row r="1768" spans="1:6" ht="25.5">
      <c r="A1768" s="642" t="s">
        <v>162</v>
      </c>
      <c r="B1768" s="738" t="s">
        <v>1603</v>
      </c>
      <c r="C1768" s="772"/>
      <c r="D1768" s="772"/>
      <c r="E1768" s="1369"/>
      <c r="F1768" s="1369"/>
    </row>
    <row r="1769" spans="1:6" ht="38.25">
      <c r="A1769" s="740"/>
      <c r="B1769" s="688" t="s">
        <v>4821</v>
      </c>
      <c r="C1769" s="1059"/>
      <c r="D1769" s="1060"/>
      <c r="E1769" s="1369"/>
      <c r="F1769" s="1369"/>
    </row>
    <row r="1770" spans="1:6" ht="51">
      <c r="A1770" s="748"/>
      <c r="B1770" s="669" t="s">
        <v>4816</v>
      </c>
      <c r="C1770" s="499"/>
      <c r="D1770" s="1030"/>
      <c r="E1770" s="1369"/>
      <c r="F1770" s="1369"/>
    </row>
    <row r="1771" spans="1:6" ht="25.5">
      <c r="A1771" s="679"/>
      <c r="B1771" s="744" t="s">
        <v>4817</v>
      </c>
      <c r="C1771" s="499"/>
      <c r="D1771" s="772"/>
      <c r="E1771" s="1369"/>
      <c r="F1771" s="1369"/>
    </row>
    <row r="1772" spans="1:6">
      <c r="A1772" s="732"/>
      <c r="B1772" s="749" t="s">
        <v>1235</v>
      </c>
      <c r="C1772" s="1057" t="s">
        <v>248</v>
      </c>
      <c r="D1772" s="1058">
        <v>1</v>
      </c>
      <c r="E1772" s="1378">
        <v>0</v>
      </c>
      <c r="F1772" s="1369">
        <f t="shared" ref="F1772" si="36">E1772*D1772</f>
        <v>0</v>
      </c>
    </row>
    <row r="1773" spans="1:6">
      <c r="A1773" s="732"/>
      <c r="B1773" s="735"/>
      <c r="C1773" s="1054"/>
      <c r="D1773" s="1055"/>
      <c r="E1773" s="1367"/>
      <c r="F1773" s="1369"/>
    </row>
    <row r="1774" spans="1:6" ht="25.5">
      <c r="A1774" s="642" t="s">
        <v>163</v>
      </c>
      <c r="B1774" s="738" t="s">
        <v>1604</v>
      </c>
      <c r="C1774" s="772"/>
      <c r="D1774" s="772"/>
      <c r="E1774" s="1369"/>
      <c r="F1774" s="1369"/>
    </row>
    <row r="1775" spans="1:6" ht="38.25">
      <c r="A1775" s="740"/>
      <c r="B1775" s="688" t="s">
        <v>4822</v>
      </c>
      <c r="C1775" s="1059"/>
      <c r="D1775" s="1060"/>
      <c r="E1775" s="1369"/>
      <c r="F1775" s="1369"/>
    </row>
    <row r="1776" spans="1:6" ht="25.5">
      <c r="A1776" s="679"/>
      <c r="B1776" s="744" t="s">
        <v>4823</v>
      </c>
      <c r="C1776" s="499"/>
      <c r="D1776" s="772"/>
      <c r="E1776" s="1369"/>
      <c r="F1776" s="1369"/>
    </row>
    <row r="1777" spans="1:6">
      <c r="A1777" s="732"/>
      <c r="B1777" s="749" t="s">
        <v>1235</v>
      </c>
      <c r="C1777" s="1057" t="s">
        <v>248</v>
      </c>
      <c r="D1777" s="1058">
        <v>1</v>
      </c>
      <c r="E1777" s="1378">
        <v>0</v>
      </c>
      <c r="F1777" s="1369">
        <f>E1777*D1777</f>
        <v>0</v>
      </c>
    </row>
    <row r="1778" spans="1:6">
      <c r="A1778" s="732"/>
      <c r="B1778" s="735"/>
      <c r="C1778" s="1054"/>
      <c r="D1778" s="1055"/>
      <c r="E1778" s="1367"/>
      <c r="F1778" s="1369"/>
    </row>
    <row r="1779" spans="1:6" ht="25.5">
      <c r="A1779" s="642" t="s">
        <v>164</v>
      </c>
      <c r="B1779" s="738" t="s">
        <v>1605</v>
      </c>
      <c r="C1779" s="772"/>
      <c r="D1779" s="772"/>
      <c r="E1779" s="1369"/>
      <c r="F1779" s="1369"/>
    </row>
    <row r="1780" spans="1:6" ht="38.25">
      <c r="A1780" s="740"/>
      <c r="B1780" s="688" t="s">
        <v>4819</v>
      </c>
      <c r="C1780" s="1059"/>
      <c r="D1780" s="1060"/>
      <c r="E1780" s="1369"/>
      <c r="F1780" s="1369"/>
    </row>
    <row r="1781" spans="1:6" ht="25.5">
      <c r="A1781" s="679"/>
      <c r="B1781" s="744" t="s">
        <v>4817</v>
      </c>
      <c r="C1781" s="499"/>
      <c r="D1781" s="772"/>
      <c r="E1781" s="1369"/>
      <c r="F1781" s="1369"/>
    </row>
    <row r="1782" spans="1:6">
      <c r="A1782" s="732"/>
      <c r="B1782" s="749" t="s">
        <v>1235</v>
      </c>
      <c r="C1782" s="1057" t="s">
        <v>248</v>
      </c>
      <c r="D1782" s="1058">
        <v>1</v>
      </c>
      <c r="E1782" s="1378">
        <v>0</v>
      </c>
      <c r="F1782" s="1369">
        <f t="shared" ref="F1782" si="37">E1782*D1782</f>
        <v>0</v>
      </c>
    </row>
    <row r="1783" spans="1:6">
      <c r="A1783" s="732"/>
      <c r="B1783" s="735"/>
      <c r="C1783" s="1054"/>
      <c r="D1783" s="1055"/>
      <c r="E1783" s="1367"/>
      <c r="F1783" s="1369"/>
    </row>
    <row r="1784" spans="1:6" ht="25.5">
      <c r="A1784" s="642" t="s">
        <v>165</v>
      </c>
      <c r="B1784" s="738" t="s">
        <v>1606</v>
      </c>
      <c r="C1784" s="772"/>
      <c r="D1784" s="772"/>
      <c r="E1784" s="1369"/>
      <c r="F1784" s="1369"/>
    </row>
    <row r="1785" spans="1:6" ht="38.25">
      <c r="A1785" s="740"/>
      <c r="B1785" s="688" t="s">
        <v>4819</v>
      </c>
      <c r="C1785" s="1059"/>
      <c r="D1785" s="1060"/>
      <c r="E1785" s="1369"/>
      <c r="F1785" s="1369"/>
    </row>
    <row r="1786" spans="1:6" ht="25.5">
      <c r="A1786" s="679"/>
      <c r="B1786" s="744" t="s">
        <v>4817</v>
      </c>
      <c r="C1786" s="499"/>
      <c r="D1786" s="772"/>
      <c r="E1786" s="1369"/>
      <c r="F1786" s="1369"/>
    </row>
    <row r="1787" spans="1:6">
      <c r="A1787" s="732"/>
      <c r="B1787" s="749" t="s">
        <v>1235</v>
      </c>
      <c r="C1787" s="1057" t="s">
        <v>248</v>
      </c>
      <c r="D1787" s="1058">
        <v>1</v>
      </c>
      <c r="E1787" s="1378">
        <v>0</v>
      </c>
      <c r="F1787" s="1369">
        <f t="shared" ref="F1787" si="38">E1787*D1787</f>
        <v>0</v>
      </c>
    </row>
    <row r="1788" spans="1:6">
      <c r="A1788" s="674"/>
      <c r="B1788" s="538"/>
      <c r="C1788" s="499"/>
      <c r="D1788" s="500"/>
      <c r="E1788" s="1369"/>
      <c r="F1788" s="1369"/>
    </row>
    <row r="1789" spans="1:6">
      <c r="A1789" s="750"/>
      <c r="B1789" s="751" t="s">
        <v>1607</v>
      </c>
      <c r="C1789" s="772"/>
      <c r="D1789" s="772"/>
      <c r="E1789" s="1369"/>
      <c r="F1789" s="1369"/>
    </row>
    <row r="1790" spans="1:6">
      <c r="A1790" s="750"/>
      <c r="B1790" s="751"/>
      <c r="C1790" s="772"/>
      <c r="D1790" s="772"/>
      <c r="E1790" s="1369"/>
      <c r="F1790" s="1369"/>
    </row>
    <row r="1791" spans="1:6">
      <c r="A1791" s="732" t="s">
        <v>54</v>
      </c>
      <c r="B1791" s="669" t="s">
        <v>1608</v>
      </c>
      <c r="C1791" s="827"/>
      <c r="D1791" s="1030"/>
      <c r="E1791" s="1369"/>
      <c r="F1791" s="1369"/>
    </row>
    <row r="1792" spans="1:6" ht="89.25">
      <c r="A1792" s="671"/>
      <c r="B1792" s="744" t="s">
        <v>4464</v>
      </c>
      <c r="C1792" s="772" t="s">
        <v>248</v>
      </c>
      <c r="D1792" s="772">
        <v>1</v>
      </c>
      <c r="E1792" s="1379">
        <v>0</v>
      </c>
      <c r="F1792" s="1369">
        <f>D1792*E1792</f>
        <v>0</v>
      </c>
    </row>
    <row r="1793" spans="1:6">
      <c r="A1793" s="671"/>
      <c r="B1793" s="738"/>
      <c r="C1793" s="772"/>
      <c r="D1793" s="772"/>
      <c r="E1793" s="1380"/>
      <c r="F1793" s="1380"/>
    </row>
    <row r="1794" spans="1:6">
      <c r="A1794" s="732" t="s">
        <v>55</v>
      </c>
      <c r="B1794" s="669" t="s">
        <v>1609</v>
      </c>
      <c r="C1794" s="827"/>
      <c r="D1794" s="1030"/>
      <c r="E1794" s="1369"/>
      <c r="F1794" s="1369"/>
    </row>
    <row r="1795" spans="1:6" ht="25.5">
      <c r="A1795" s="671"/>
      <c r="B1795" s="738" t="s">
        <v>1610</v>
      </c>
      <c r="C1795" s="772" t="s">
        <v>248</v>
      </c>
      <c r="D1795" s="772">
        <v>1</v>
      </c>
      <c r="E1795" s="1379">
        <v>0</v>
      </c>
      <c r="F1795" s="1369">
        <f>D1795*E1795</f>
        <v>0</v>
      </c>
    </row>
    <row r="1796" spans="1:6">
      <c r="A1796" s="750"/>
      <c r="B1796" s="752"/>
      <c r="C1796" s="772"/>
      <c r="D1796" s="772"/>
      <c r="E1796" s="1369"/>
      <c r="F1796" s="1369"/>
    </row>
    <row r="1797" spans="1:6">
      <c r="A1797" s="732" t="s">
        <v>56</v>
      </c>
      <c r="B1797" s="669" t="s">
        <v>1611</v>
      </c>
      <c r="C1797" s="827"/>
      <c r="D1797" s="1030"/>
      <c r="E1797" s="1369"/>
      <c r="F1797" s="1369"/>
    </row>
    <row r="1798" spans="1:6" ht="89.25">
      <c r="A1798" s="750"/>
      <c r="B1798" s="738" t="s">
        <v>1612</v>
      </c>
      <c r="C1798" s="499"/>
      <c r="D1798" s="1030"/>
      <c r="E1798" s="1369"/>
      <c r="F1798" s="1369"/>
    </row>
    <row r="1799" spans="1:6" ht="25.5">
      <c r="A1799" s="750"/>
      <c r="B1799" s="738" t="s">
        <v>4824</v>
      </c>
      <c r="C1799" s="499"/>
      <c r="D1799" s="1030"/>
      <c r="E1799" s="1369"/>
      <c r="F1799" s="1369"/>
    </row>
    <row r="1800" spans="1:6" ht="25.5">
      <c r="A1800" s="750"/>
      <c r="B1800" s="738" t="s">
        <v>4825</v>
      </c>
      <c r="C1800" s="499"/>
      <c r="D1800" s="1030"/>
      <c r="E1800" s="1369"/>
      <c r="F1800" s="1369"/>
    </row>
    <row r="1801" spans="1:6" ht="38.25">
      <c r="A1801" s="750"/>
      <c r="B1801" s="738" t="s">
        <v>4826</v>
      </c>
      <c r="C1801" s="499"/>
      <c r="D1801" s="1030"/>
      <c r="E1801" s="1369"/>
      <c r="F1801" s="1369"/>
    </row>
    <row r="1802" spans="1:6">
      <c r="A1802" s="732"/>
      <c r="B1802" s="749" t="s">
        <v>1235</v>
      </c>
      <c r="C1802" s="1057" t="s">
        <v>248</v>
      </c>
      <c r="D1802" s="1058">
        <v>1</v>
      </c>
      <c r="E1802" s="1378">
        <v>0</v>
      </c>
      <c r="F1802" s="1369">
        <f>E1802*D1802</f>
        <v>0</v>
      </c>
    </row>
    <row r="1803" spans="1:6">
      <c r="A1803" s="753"/>
      <c r="B1803" s="738"/>
      <c r="C1803" s="772"/>
      <c r="D1803" s="772"/>
      <c r="E1803" s="1369"/>
      <c r="F1803" s="1369"/>
    </row>
    <row r="1804" spans="1:6">
      <c r="A1804" s="746"/>
      <c r="B1804" s="737" t="s">
        <v>1613</v>
      </c>
      <c r="C1804" s="772"/>
      <c r="D1804" s="772"/>
      <c r="E1804" s="1369"/>
      <c r="F1804" s="1369"/>
    </row>
    <row r="1805" spans="1:6">
      <c r="A1805" s="746"/>
      <c r="B1805" s="738"/>
      <c r="C1805" s="772"/>
      <c r="D1805" s="772"/>
      <c r="E1805" s="1369"/>
      <c r="F1805" s="1369"/>
    </row>
    <row r="1806" spans="1:6">
      <c r="A1806" s="732" t="s">
        <v>57</v>
      </c>
      <c r="B1806" s="738" t="s">
        <v>1614</v>
      </c>
      <c r="C1806" s="772"/>
      <c r="D1806" s="772"/>
      <c r="E1806" s="1369"/>
      <c r="F1806" s="1369"/>
    </row>
    <row r="1807" spans="1:6" ht="127.5">
      <c r="A1807" s="674"/>
      <c r="B1807" s="744" t="s">
        <v>1615</v>
      </c>
      <c r="C1807" s="772" t="s">
        <v>248</v>
      </c>
      <c r="D1807" s="772">
        <v>1</v>
      </c>
      <c r="E1807" s="1379">
        <v>0</v>
      </c>
      <c r="F1807" s="1369">
        <f>D1807*E1807</f>
        <v>0</v>
      </c>
    </row>
    <row r="1808" spans="1:6">
      <c r="A1808" s="674"/>
      <c r="B1808" s="744"/>
      <c r="C1808" s="772"/>
      <c r="D1808" s="772"/>
      <c r="E1808" s="1369"/>
      <c r="F1808" s="1369"/>
    </row>
    <row r="1809" spans="1:6" ht="25.5">
      <c r="A1809" s="732" t="s">
        <v>86</v>
      </c>
      <c r="B1809" s="754" t="s">
        <v>1616</v>
      </c>
      <c r="C1809" s="499"/>
      <c r="D1809" s="530"/>
      <c r="E1809" s="1365"/>
      <c r="F1809" s="1365"/>
    </row>
    <row r="1810" spans="1:6">
      <c r="A1810" s="724"/>
      <c r="B1810" s="755" t="s">
        <v>1617</v>
      </c>
      <c r="C1810" s="499"/>
      <c r="D1810" s="530"/>
      <c r="E1810" s="1365"/>
      <c r="F1810" s="1365"/>
    </row>
    <row r="1811" spans="1:6">
      <c r="A1811" s="724"/>
      <c r="B1811" s="755" t="s">
        <v>1618</v>
      </c>
      <c r="C1811" s="499"/>
      <c r="D1811" s="530"/>
      <c r="E1811" s="1365"/>
      <c r="F1811" s="1365"/>
    </row>
    <row r="1812" spans="1:6">
      <c r="A1812" s="724"/>
      <c r="B1812" s="756" t="s">
        <v>1619</v>
      </c>
      <c r="C1812" s="499"/>
      <c r="D1812" s="530"/>
      <c r="E1812" s="1365"/>
      <c r="F1812" s="1365"/>
    </row>
    <row r="1813" spans="1:6">
      <c r="A1813" s="724"/>
      <c r="B1813" s="672" t="s">
        <v>1620</v>
      </c>
      <c r="C1813" s="499"/>
      <c r="D1813" s="530"/>
      <c r="E1813" s="1365"/>
      <c r="F1813" s="1365"/>
    </row>
    <row r="1814" spans="1:6">
      <c r="A1814" s="724"/>
      <c r="B1814" s="672" t="s">
        <v>1621</v>
      </c>
      <c r="C1814" s="499" t="s">
        <v>248</v>
      </c>
      <c r="D1814" s="1030">
        <v>1</v>
      </c>
      <c r="E1814" s="1379">
        <v>0</v>
      </c>
      <c r="F1814" s="1369">
        <f>D1814*E1814</f>
        <v>0</v>
      </c>
    </row>
    <row r="1815" spans="1:6">
      <c r="A1815" s="674"/>
      <c r="B1815" s="738"/>
      <c r="C1815" s="772"/>
      <c r="D1815" s="772"/>
      <c r="E1815" s="1379"/>
      <c r="F1815" s="1369"/>
    </row>
    <row r="1816" spans="1:6" ht="38.25">
      <c r="A1816" s="732" t="s">
        <v>50</v>
      </c>
      <c r="B1816" s="738" t="s">
        <v>1622</v>
      </c>
      <c r="C1816" s="772"/>
      <c r="D1816" s="772"/>
      <c r="E1816" s="1369"/>
      <c r="F1816" s="1369"/>
    </row>
    <row r="1817" spans="1:6">
      <c r="A1817" s="674"/>
      <c r="B1817" s="744" t="s">
        <v>1623</v>
      </c>
      <c r="C1817" s="772"/>
      <c r="D1817" s="772"/>
      <c r="E1817" s="1369"/>
      <c r="F1817" s="1369"/>
    </row>
    <row r="1818" spans="1:6">
      <c r="A1818" s="674"/>
      <c r="B1818" s="744" t="s">
        <v>1619</v>
      </c>
      <c r="C1818" s="772"/>
      <c r="D1818" s="772"/>
      <c r="E1818" s="1369"/>
      <c r="F1818" s="1369"/>
    </row>
    <row r="1819" spans="1:6" ht="25.5">
      <c r="A1819" s="674"/>
      <c r="B1819" s="744" t="s">
        <v>1624</v>
      </c>
      <c r="C1819" s="772"/>
      <c r="D1819" s="772"/>
      <c r="E1819" s="1369"/>
      <c r="F1819" s="1369"/>
    </row>
    <row r="1820" spans="1:6" ht="25.5">
      <c r="A1820" s="674"/>
      <c r="B1820" s="744" t="s">
        <v>1625</v>
      </c>
      <c r="C1820" s="772"/>
      <c r="D1820" s="772"/>
      <c r="E1820" s="1369"/>
      <c r="F1820" s="1369"/>
    </row>
    <row r="1821" spans="1:6" ht="25.5">
      <c r="A1821" s="674"/>
      <c r="B1821" s="744" t="s">
        <v>1626</v>
      </c>
      <c r="C1821" s="772"/>
      <c r="D1821" s="772"/>
      <c r="E1821" s="1369"/>
      <c r="F1821" s="1369"/>
    </row>
    <row r="1822" spans="1:6" ht="25.5">
      <c r="A1822" s="674"/>
      <c r="B1822" s="738" t="s">
        <v>1627</v>
      </c>
      <c r="C1822" s="772"/>
      <c r="D1822" s="772"/>
      <c r="E1822" s="1369"/>
      <c r="F1822" s="1369"/>
    </row>
    <row r="1823" spans="1:6" ht="25.5">
      <c r="A1823" s="674"/>
      <c r="B1823" s="744" t="s">
        <v>1628</v>
      </c>
      <c r="C1823" s="772" t="s">
        <v>248</v>
      </c>
      <c r="D1823" s="772">
        <v>1</v>
      </c>
      <c r="E1823" s="1379">
        <v>0</v>
      </c>
      <c r="F1823" s="1369">
        <f>D1823*E1823</f>
        <v>0</v>
      </c>
    </row>
    <row r="1824" spans="1:6">
      <c r="A1824" s="753"/>
      <c r="B1824" s="738"/>
      <c r="C1824" s="772"/>
      <c r="D1824" s="772"/>
      <c r="E1824" s="1369"/>
      <c r="F1824" s="1369"/>
    </row>
    <row r="1825" spans="1:6">
      <c r="A1825" s="732" t="s">
        <v>108</v>
      </c>
      <c r="B1825" s="754" t="s">
        <v>1629</v>
      </c>
      <c r="C1825" s="499"/>
      <c r="D1825" s="530"/>
      <c r="E1825" s="1365"/>
      <c r="F1825" s="1365"/>
    </row>
    <row r="1826" spans="1:6" ht="38.25">
      <c r="A1826" s="753"/>
      <c r="B1826" s="744" t="s">
        <v>4827</v>
      </c>
      <c r="C1826" s="499"/>
      <c r="D1826" s="1030"/>
      <c r="E1826" s="1370"/>
      <c r="F1826" s="1370"/>
    </row>
    <row r="1827" spans="1:6" ht="38.25">
      <c r="A1827" s="753"/>
      <c r="B1827" s="744" t="s">
        <v>4828</v>
      </c>
      <c r="C1827" s="499"/>
      <c r="D1827" s="1030"/>
      <c r="E1827" s="1370"/>
      <c r="F1827" s="1370"/>
    </row>
    <row r="1828" spans="1:6" ht="38.25">
      <c r="A1828" s="753"/>
      <c r="B1828" s="744" t="s">
        <v>4829</v>
      </c>
      <c r="C1828" s="499"/>
      <c r="D1828" s="1030"/>
      <c r="E1828" s="1370"/>
      <c r="F1828" s="1370"/>
    </row>
    <row r="1829" spans="1:6" ht="38.25">
      <c r="A1829" s="753"/>
      <c r="B1829" s="744" t="s">
        <v>4830</v>
      </c>
      <c r="C1829" s="499"/>
      <c r="D1829" s="1030"/>
      <c r="E1829" s="1370"/>
      <c r="F1829" s="1370"/>
    </row>
    <row r="1830" spans="1:6" ht="38.25">
      <c r="A1830" s="753"/>
      <c r="B1830" s="744" t="s">
        <v>4831</v>
      </c>
      <c r="C1830" s="499"/>
      <c r="D1830" s="1030"/>
      <c r="E1830" s="1370"/>
      <c r="F1830" s="1370"/>
    </row>
    <row r="1831" spans="1:6" ht="38.25">
      <c r="A1831" s="753"/>
      <c r="B1831" s="744" t="s">
        <v>4832</v>
      </c>
      <c r="C1831" s="499"/>
      <c r="D1831" s="1030"/>
      <c r="E1831" s="1370"/>
      <c r="F1831" s="1370"/>
    </row>
    <row r="1832" spans="1:6" ht="25.5">
      <c r="A1832" s="753"/>
      <c r="B1832" s="744" t="s">
        <v>4833</v>
      </c>
      <c r="C1832" s="499"/>
      <c r="D1832" s="1030"/>
      <c r="E1832" s="1370"/>
      <c r="F1832" s="1370"/>
    </row>
    <row r="1833" spans="1:6">
      <c r="A1833" s="724"/>
      <c r="B1833" s="749" t="s">
        <v>1235</v>
      </c>
      <c r="C1833" s="1057" t="s">
        <v>248</v>
      </c>
      <c r="D1833" s="1058">
        <v>1</v>
      </c>
      <c r="E1833" s="1379">
        <v>0</v>
      </c>
      <c r="F1833" s="1369">
        <f t="shared" ref="F1833" si="39">D1833*E1833</f>
        <v>0</v>
      </c>
    </row>
    <row r="1834" spans="1:6">
      <c r="A1834" s="732"/>
      <c r="B1834" s="754"/>
      <c r="C1834" s="499"/>
      <c r="D1834" s="1030"/>
      <c r="E1834" s="1369"/>
      <c r="F1834" s="1369"/>
    </row>
    <row r="1835" spans="1:6" ht="25.5">
      <c r="A1835" s="732" t="s">
        <v>109</v>
      </c>
      <c r="B1835" s="672" t="s">
        <v>1630</v>
      </c>
      <c r="C1835" s="462"/>
      <c r="D1835" s="530"/>
      <c r="E1835" s="1365"/>
      <c r="F1835" s="1365"/>
    </row>
    <row r="1836" spans="1:6">
      <c r="A1836" s="724"/>
      <c r="B1836" s="756" t="s">
        <v>1631</v>
      </c>
      <c r="C1836" s="462"/>
      <c r="D1836" s="530"/>
      <c r="E1836" s="1365"/>
      <c r="F1836" s="1365"/>
    </row>
    <row r="1837" spans="1:6">
      <c r="A1837" s="724"/>
      <c r="B1837" s="756" t="s">
        <v>1632</v>
      </c>
      <c r="C1837" s="462"/>
      <c r="D1837" s="530"/>
      <c r="E1837" s="1365"/>
      <c r="F1837" s="1365"/>
    </row>
    <row r="1838" spans="1:6" ht="25.5">
      <c r="A1838" s="753"/>
      <c r="B1838" s="738" t="s">
        <v>1633</v>
      </c>
      <c r="C1838" s="499"/>
      <c r="D1838" s="772"/>
      <c r="E1838" s="1369"/>
      <c r="F1838" s="1369"/>
    </row>
    <row r="1839" spans="1:6">
      <c r="A1839" s="724"/>
      <c r="B1839" s="756" t="s">
        <v>1634</v>
      </c>
      <c r="C1839" s="462"/>
      <c r="D1839" s="530"/>
      <c r="E1839" s="1365"/>
      <c r="F1839" s="1365"/>
    </row>
    <row r="1840" spans="1:6">
      <c r="A1840" s="724"/>
      <c r="B1840" s="756" t="s">
        <v>1635</v>
      </c>
      <c r="C1840" s="462"/>
      <c r="D1840" s="530"/>
      <c r="E1840" s="1365"/>
      <c r="F1840" s="1365"/>
    </row>
    <row r="1841" spans="1:6">
      <c r="A1841" s="724"/>
      <c r="B1841" s="756" t="s">
        <v>1636</v>
      </c>
      <c r="C1841" s="462"/>
      <c r="D1841" s="530"/>
      <c r="E1841" s="1365"/>
      <c r="F1841" s="1365"/>
    </row>
    <row r="1842" spans="1:6" ht="25.5">
      <c r="A1842" s="724"/>
      <c r="B1842" s="672" t="s">
        <v>1627</v>
      </c>
      <c r="C1842" s="462"/>
      <c r="D1842" s="530"/>
      <c r="E1842" s="1365"/>
      <c r="F1842" s="1365"/>
    </row>
    <row r="1843" spans="1:6">
      <c r="A1843" s="724"/>
      <c r="B1843" s="672" t="s">
        <v>1620</v>
      </c>
      <c r="C1843" s="462"/>
      <c r="D1843" s="530"/>
      <c r="E1843" s="1365"/>
      <c r="F1843" s="1365"/>
    </row>
    <row r="1844" spans="1:6">
      <c r="A1844" s="724"/>
      <c r="B1844" s="672" t="s">
        <v>1621</v>
      </c>
      <c r="C1844" s="499"/>
      <c r="D1844" s="1030"/>
      <c r="E1844" s="1297"/>
      <c r="F1844" s="1297"/>
    </row>
    <row r="1845" spans="1:6">
      <c r="A1845" s="724"/>
      <c r="B1845" s="749" t="s">
        <v>1235</v>
      </c>
      <c r="C1845" s="1057" t="s">
        <v>248</v>
      </c>
      <c r="D1845" s="1058">
        <v>1</v>
      </c>
      <c r="E1845" s="1379">
        <v>0</v>
      </c>
      <c r="F1845" s="1369">
        <f t="shared" ref="F1845" si="40">D1845*E1845</f>
        <v>0</v>
      </c>
    </row>
    <row r="1846" spans="1:6">
      <c r="A1846" s="724"/>
      <c r="B1846" s="672"/>
      <c r="C1846" s="499"/>
      <c r="D1846" s="1030"/>
      <c r="E1846" s="1369"/>
      <c r="F1846" s="1369"/>
    </row>
    <row r="1847" spans="1:6" ht="89.25">
      <c r="A1847" s="732" t="s">
        <v>110</v>
      </c>
      <c r="B1847" s="738" t="s">
        <v>1637</v>
      </c>
      <c r="C1847" s="772" t="s">
        <v>248</v>
      </c>
      <c r="D1847" s="772">
        <v>1</v>
      </c>
      <c r="E1847" s="1379">
        <v>0</v>
      </c>
      <c r="F1847" s="1369">
        <f>D1847*E1847</f>
        <v>0</v>
      </c>
    </row>
    <row r="1848" spans="1:6" ht="13.5" thickBot="1">
      <c r="A1848" s="757"/>
      <c r="B1848" s="714"/>
      <c r="C1848" s="1022"/>
      <c r="D1848" s="1023"/>
      <c r="E1848" s="1303"/>
      <c r="F1848" s="1303"/>
    </row>
    <row r="1849" spans="1:6">
      <c r="A1849" s="652"/>
      <c r="B1849" s="640" t="s">
        <v>1638</v>
      </c>
      <c r="C1849" s="499"/>
      <c r="D1849" s="500"/>
      <c r="E1849" s="1297"/>
      <c r="F1849" s="1304">
        <f>SUM(F1735:F1848)</f>
        <v>0</v>
      </c>
    </row>
    <row r="1851" spans="1:6" ht="25.5">
      <c r="A1851" s="639" t="s">
        <v>57</v>
      </c>
      <c r="B1851" s="640" t="s">
        <v>1640</v>
      </c>
      <c r="C1851" s="499"/>
      <c r="D1851" s="500"/>
      <c r="E1851" s="1297"/>
      <c r="F1851" s="1297"/>
    </row>
    <row r="1852" spans="1:6">
      <c r="A1852" s="639"/>
      <c r="B1852" s="640"/>
      <c r="C1852" s="499"/>
      <c r="D1852" s="500"/>
      <c r="E1852" s="1297"/>
      <c r="F1852" s="1297"/>
    </row>
    <row r="1853" spans="1:6">
      <c r="A1853" s="639" t="s">
        <v>5511</v>
      </c>
      <c r="B1853" s="640" t="s">
        <v>1641</v>
      </c>
      <c r="C1853" s="499"/>
      <c r="D1853" s="500"/>
      <c r="E1853" s="1297"/>
      <c r="F1853" s="1297"/>
    </row>
    <row r="1854" spans="1:6">
      <c r="A1854" s="639"/>
      <c r="B1854" s="640"/>
      <c r="C1854" s="499"/>
      <c r="D1854" s="500"/>
      <c r="E1854" s="1297"/>
      <c r="F1854" s="1297"/>
    </row>
    <row r="1855" spans="1:6" ht="140.25">
      <c r="A1855" s="642" t="s">
        <v>155</v>
      </c>
      <c r="B1855" s="679" t="s">
        <v>4669</v>
      </c>
      <c r="C1855" s="499" t="s">
        <v>22</v>
      </c>
      <c r="D1855" s="500">
        <v>28</v>
      </c>
      <c r="E1855" s="1310">
        <v>0</v>
      </c>
      <c r="F1855" s="1297">
        <f>D1855*E1855</f>
        <v>0</v>
      </c>
    </row>
    <row r="1856" spans="1:6">
      <c r="A1856" s="642"/>
      <c r="B1856" s="643"/>
      <c r="C1856" s="499"/>
      <c r="D1856" s="500"/>
      <c r="E1856" s="1297"/>
      <c r="F1856" s="1297"/>
    </row>
    <row r="1857" spans="1:6" ht="38.25">
      <c r="A1857" s="642" t="s">
        <v>156</v>
      </c>
      <c r="B1857" s="679" t="s">
        <v>3250</v>
      </c>
      <c r="C1857" s="499" t="s">
        <v>22</v>
      </c>
      <c r="D1857" s="500">
        <v>4</v>
      </c>
      <c r="E1857" s="1310">
        <v>0</v>
      </c>
      <c r="F1857" s="1297">
        <f>D1857*E1857</f>
        <v>0</v>
      </c>
    </row>
    <row r="1858" spans="1:6">
      <c r="A1858" s="642"/>
      <c r="B1858" s="679"/>
      <c r="C1858" s="499"/>
      <c r="D1858" s="500"/>
      <c r="E1858" s="1297"/>
      <c r="F1858" s="1297"/>
    </row>
    <row r="1859" spans="1:6" ht="25.5">
      <c r="A1859" s="642" t="s">
        <v>157</v>
      </c>
      <c r="B1859" s="679" t="s">
        <v>3251</v>
      </c>
      <c r="C1859" s="499" t="s">
        <v>22</v>
      </c>
      <c r="D1859" s="500">
        <v>1</v>
      </c>
      <c r="E1859" s="1310">
        <v>0</v>
      </c>
      <c r="F1859" s="1297">
        <f>D1859*E1859</f>
        <v>0</v>
      </c>
    </row>
    <row r="1860" spans="1:6">
      <c r="A1860" s="642"/>
      <c r="B1860" s="668"/>
      <c r="C1860" s="499"/>
      <c r="D1860" s="500"/>
      <c r="E1860" s="1297"/>
      <c r="F1860" s="1297"/>
    </row>
    <row r="1861" spans="1:6" ht="38.25">
      <c r="A1861" s="642" t="s">
        <v>158</v>
      </c>
      <c r="B1861" s="668" t="s">
        <v>4456</v>
      </c>
      <c r="C1861" s="1061" t="s">
        <v>4640</v>
      </c>
      <c r="D1861" s="500">
        <v>72</v>
      </c>
      <c r="E1861" s="1310">
        <v>0</v>
      </c>
      <c r="F1861" s="1297">
        <f>D1861*E1861</f>
        <v>0</v>
      </c>
    </row>
    <row r="1862" spans="1:6">
      <c r="A1862" s="758"/>
      <c r="B1862" s="668"/>
      <c r="C1862" s="499"/>
      <c r="D1862" s="500"/>
      <c r="E1862" s="1297"/>
      <c r="F1862" s="1297"/>
    </row>
    <row r="1863" spans="1:6">
      <c r="A1863" s="642" t="s">
        <v>160</v>
      </c>
      <c r="B1863" s="669" t="s">
        <v>1642</v>
      </c>
      <c r="C1863" s="499"/>
      <c r="D1863" s="500"/>
      <c r="E1863" s="1297"/>
      <c r="F1863" s="1297"/>
    </row>
    <row r="1864" spans="1:6" ht="38.25">
      <c r="A1864" s="642"/>
      <c r="B1864" s="643" t="s">
        <v>3252</v>
      </c>
      <c r="C1864" s="499"/>
      <c r="D1864" s="500"/>
      <c r="E1864" s="1297"/>
      <c r="F1864" s="1297"/>
    </row>
    <row r="1865" spans="1:6" ht="15">
      <c r="A1865" s="670"/>
      <c r="B1865" s="668" t="s">
        <v>1686</v>
      </c>
      <c r="C1865" s="499" t="s">
        <v>4640</v>
      </c>
      <c r="D1865" s="500">
        <v>390</v>
      </c>
      <c r="E1865" s="1310">
        <v>0</v>
      </c>
      <c r="F1865" s="1297">
        <f>D1865*E1865</f>
        <v>0</v>
      </c>
    </row>
    <row r="1866" spans="1:6">
      <c r="A1866" s="670"/>
      <c r="B1866" s="668" t="s">
        <v>1643</v>
      </c>
      <c r="C1866" s="499" t="s">
        <v>4640</v>
      </c>
      <c r="D1866" s="500">
        <v>90</v>
      </c>
      <c r="E1866" s="1310">
        <v>0</v>
      </c>
      <c r="F1866" s="1297">
        <f>D1866*E1866</f>
        <v>0</v>
      </c>
    </row>
    <row r="1867" spans="1:6">
      <c r="A1867" s="670"/>
      <c r="B1867" s="668" t="s">
        <v>1644</v>
      </c>
      <c r="C1867" s="499" t="s">
        <v>4640</v>
      </c>
      <c r="D1867" s="500">
        <v>90</v>
      </c>
      <c r="E1867" s="1310">
        <v>0</v>
      </c>
      <c r="F1867" s="1297">
        <f>D1867*E1867</f>
        <v>0</v>
      </c>
    </row>
    <row r="1868" spans="1:6">
      <c r="A1868" s="670"/>
      <c r="B1868" s="668" t="s">
        <v>1645</v>
      </c>
      <c r="C1868" s="499" t="s">
        <v>4640</v>
      </c>
      <c r="D1868" s="500">
        <v>90</v>
      </c>
      <c r="E1868" s="1310">
        <v>0</v>
      </c>
      <c r="F1868" s="1297">
        <f>D1868*E1868</f>
        <v>0</v>
      </c>
    </row>
    <row r="1869" spans="1:6" ht="25.5">
      <c r="A1869" s="670"/>
      <c r="B1869" s="668" t="s">
        <v>1646</v>
      </c>
      <c r="C1869" s="499"/>
      <c r="D1869" s="500"/>
      <c r="E1869" s="1297"/>
      <c r="F1869" s="1297"/>
    </row>
    <row r="1870" spans="1:6">
      <c r="A1870" s="642"/>
      <c r="B1870" s="643"/>
      <c r="C1870" s="499"/>
      <c r="D1870" s="500"/>
      <c r="E1870" s="1297"/>
      <c r="F1870" s="1297"/>
    </row>
    <row r="1871" spans="1:6">
      <c r="A1871" s="728"/>
      <c r="B1871" s="759" t="s">
        <v>1657</v>
      </c>
      <c r="C1871" s="1052"/>
      <c r="D1871" s="1053"/>
      <c r="E1871" s="1366"/>
      <c r="F1871" s="1366">
        <f>SUM(F1855:F1870)</f>
        <v>0</v>
      </c>
    </row>
    <row r="1872" spans="1:6">
      <c r="A1872" s="639"/>
      <c r="B1872" s="640"/>
      <c r="C1872" s="811"/>
      <c r="D1872" s="812"/>
      <c r="E1872" s="1304"/>
      <c r="F1872" s="1304"/>
    </row>
    <row r="1873" spans="1:6">
      <c r="A1873" s="639" t="s">
        <v>5512</v>
      </c>
      <c r="B1873" s="640" t="s">
        <v>1647</v>
      </c>
      <c r="C1873" s="1008"/>
      <c r="D1873" s="500"/>
      <c r="E1873" s="1297"/>
      <c r="F1873" s="1297"/>
    </row>
    <row r="1874" spans="1:6">
      <c r="A1874" s="650"/>
      <c r="B1874" s="643"/>
      <c r="C1874" s="1008"/>
      <c r="D1874" s="500"/>
      <c r="E1874" s="1297"/>
      <c r="F1874" s="1297"/>
    </row>
    <row r="1875" spans="1:6">
      <c r="A1875" s="642" t="s">
        <v>155</v>
      </c>
      <c r="B1875" s="669" t="s">
        <v>1648</v>
      </c>
      <c r="C1875" s="499" t="s">
        <v>4640</v>
      </c>
      <c r="D1875" s="500">
        <v>55</v>
      </c>
      <c r="E1875" s="1381">
        <v>0</v>
      </c>
      <c r="F1875" s="1297">
        <f>D1875*E1875</f>
        <v>0</v>
      </c>
    </row>
    <row r="1876" spans="1:6">
      <c r="A1876" s="642"/>
      <c r="B1876" s="669"/>
      <c r="C1876" s="499"/>
      <c r="D1876" s="500"/>
      <c r="E1876" s="1297"/>
      <c r="F1876" s="1297"/>
    </row>
    <row r="1877" spans="1:6" ht="76.5">
      <c r="A1877" s="642" t="s">
        <v>156</v>
      </c>
      <c r="B1877" s="679" t="s">
        <v>1723</v>
      </c>
      <c r="C1877" s="499" t="s">
        <v>22</v>
      </c>
      <c r="D1877" s="500">
        <v>11.3</v>
      </c>
      <c r="E1877" s="1381">
        <v>0</v>
      </c>
      <c r="F1877" s="1297">
        <f>D1877*E1877</f>
        <v>0</v>
      </c>
    </row>
    <row r="1878" spans="1:6">
      <c r="A1878" s="642"/>
      <c r="B1878" s="643"/>
      <c r="C1878" s="499"/>
      <c r="D1878" s="500"/>
      <c r="E1878" s="1382"/>
      <c r="F1878" s="1297"/>
    </row>
    <row r="1879" spans="1:6" ht="25.5">
      <c r="A1879" s="642" t="s">
        <v>157</v>
      </c>
      <c r="B1879" s="679" t="s">
        <v>1649</v>
      </c>
      <c r="C1879" s="499" t="s">
        <v>154</v>
      </c>
      <c r="D1879" s="500">
        <v>3</v>
      </c>
      <c r="E1879" s="1310">
        <v>0</v>
      </c>
      <c r="F1879" s="1297">
        <f>D1879*E1879</f>
        <v>0</v>
      </c>
    </row>
    <row r="1880" spans="1:6">
      <c r="A1880" s="642"/>
      <c r="B1880" s="679"/>
      <c r="C1880" s="499"/>
      <c r="D1880" s="500"/>
      <c r="E1880" s="1297"/>
      <c r="F1880" s="1297"/>
    </row>
    <row r="1881" spans="1:6" ht="25.5">
      <c r="A1881" s="642" t="s">
        <v>158</v>
      </c>
      <c r="B1881" s="679" t="s">
        <v>1724</v>
      </c>
      <c r="C1881" s="499" t="s">
        <v>22</v>
      </c>
      <c r="D1881" s="500">
        <v>1</v>
      </c>
      <c r="E1881" s="1310">
        <v>0</v>
      </c>
      <c r="F1881" s="1297">
        <f>D1881*E1881</f>
        <v>0</v>
      </c>
    </row>
    <row r="1882" spans="1:6">
      <c r="A1882" s="642"/>
      <c r="B1882" s="679"/>
      <c r="C1882" s="499"/>
      <c r="D1882" s="500"/>
      <c r="E1882" s="1297"/>
      <c r="F1882" s="1297"/>
    </row>
    <row r="1883" spans="1:6" ht="38.25">
      <c r="A1883" s="642" t="s">
        <v>160</v>
      </c>
      <c r="B1883" s="679" t="s">
        <v>1725</v>
      </c>
      <c r="C1883" s="499" t="s">
        <v>22</v>
      </c>
      <c r="D1883" s="500">
        <v>1</v>
      </c>
      <c r="E1883" s="1310">
        <v>0</v>
      </c>
      <c r="F1883" s="1297">
        <f>D1883*E1883</f>
        <v>0</v>
      </c>
    </row>
    <row r="1884" spans="1:6">
      <c r="A1884" s="760"/>
      <c r="B1884" s="669"/>
      <c r="C1884" s="499"/>
      <c r="D1884" s="500"/>
      <c r="E1884" s="1297"/>
      <c r="F1884" s="1297"/>
    </row>
    <row r="1885" spans="1:6" ht="25.5">
      <c r="A1885" s="642" t="s">
        <v>161</v>
      </c>
      <c r="B1885" s="679" t="s">
        <v>1726</v>
      </c>
      <c r="C1885" s="499" t="s">
        <v>154</v>
      </c>
      <c r="D1885" s="500">
        <v>3</v>
      </c>
      <c r="E1885" s="1310">
        <v>0</v>
      </c>
      <c r="F1885" s="1297">
        <f>D1885*E1885</f>
        <v>0</v>
      </c>
    </row>
    <row r="1886" spans="1:6">
      <c r="A1886" s="642"/>
      <c r="B1886" s="679"/>
      <c r="C1886" s="499"/>
      <c r="D1886" s="500"/>
      <c r="E1886" s="1297"/>
      <c r="F1886" s="1297"/>
    </row>
    <row r="1887" spans="1:6" ht="38.25">
      <c r="A1887" s="642" t="s">
        <v>162</v>
      </c>
      <c r="B1887" s="669" t="s">
        <v>1727</v>
      </c>
      <c r="C1887" s="499" t="s">
        <v>22</v>
      </c>
      <c r="D1887" s="500">
        <v>2</v>
      </c>
      <c r="E1887" s="1310">
        <v>0</v>
      </c>
      <c r="F1887" s="1297">
        <f>D1887*E1887</f>
        <v>0</v>
      </c>
    </row>
    <row r="1888" spans="1:6">
      <c r="A1888" s="642"/>
      <c r="B1888" s="669"/>
      <c r="C1888" s="499"/>
      <c r="D1888" s="500"/>
      <c r="E1888" s="1297"/>
      <c r="F1888" s="1297"/>
    </row>
    <row r="1889" spans="1:6" ht="25.5">
      <c r="A1889" s="642" t="s">
        <v>163</v>
      </c>
      <c r="B1889" s="669" t="s">
        <v>1728</v>
      </c>
      <c r="C1889" s="499" t="s">
        <v>22</v>
      </c>
      <c r="D1889" s="500">
        <v>0.5</v>
      </c>
      <c r="E1889" s="1381">
        <v>0</v>
      </c>
      <c r="F1889" s="1297">
        <f>D1889*E1889</f>
        <v>0</v>
      </c>
    </row>
    <row r="1890" spans="1:6">
      <c r="A1890" s="642"/>
      <c r="B1890" s="669"/>
      <c r="C1890" s="499"/>
      <c r="D1890" s="500"/>
      <c r="E1890" s="1382"/>
      <c r="F1890" s="1297"/>
    </row>
    <row r="1891" spans="1:6" ht="63.75">
      <c r="A1891" s="642" t="s">
        <v>164</v>
      </c>
      <c r="B1891" s="669" t="s">
        <v>4457</v>
      </c>
      <c r="C1891" s="499" t="s">
        <v>4640</v>
      </c>
      <c r="D1891" s="500">
        <v>115</v>
      </c>
      <c r="E1891" s="1381">
        <v>0</v>
      </c>
      <c r="F1891" s="1297">
        <f>D1891*E1891</f>
        <v>0</v>
      </c>
    </row>
    <row r="1892" spans="1:6">
      <c r="A1892" s="668"/>
      <c r="B1892" s="688"/>
      <c r="C1892" s="827"/>
      <c r="D1892" s="1062"/>
      <c r="E1892" s="1383"/>
      <c r="F1892" s="1382"/>
    </row>
    <row r="1893" spans="1:6" ht="25.5">
      <c r="A1893" s="642" t="s">
        <v>165</v>
      </c>
      <c r="B1893" s="669" t="s">
        <v>1729</v>
      </c>
      <c r="C1893" s="499" t="s">
        <v>4640</v>
      </c>
      <c r="D1893" s="500">
        <v>115</v>
      </c>
      <c r="E1893" s="1381">
        <v>0</v>
      </c>
      <c r="F1893" s="1297">
        <f>D1893*E1893</f>
        <v>0</v>
      </c>
    </row>
    <row r="1894" spans="1:6">
      <c r="A1894" s="642"/>
      <c r="B1894" s="669"/>
      <c r="C1894" s="499"/>
      <c r="D1894" s="500"/>
      <c r="E1894" s="1297"/>
      <c r="F1894" s="1297"/>
    </row>
    <row r="1895" spans="1:6">
      <c r="A1895" s="642" t="s">
        <v>54</v>
      </c>
      <c r="B1895" s="669" t="s">
        <v>1650</v>
      </c>
      <c r="C1895" s="499" t="s">
        <v>21</v>
      </c>
      <c r="D1895" s="500">
        <v>60</v>
      </c>
      <c r="E1895" s="1381">
        <v>0</v>
      </c>
      <c r="F1895" s="1297">
        <f>D1895*E1895</f>
        <v>0</v>
      </c>
    </row>
    <row r="1896" spans="1:6">
      <c r="A1896" s="722"/>
      <c r="B1896" s="495"/>
      <c r="C1896" s="813"/>
      <c r="D1896" s="1063"/>
      <c r="E1896" s="1384"/>
      <c r="F1896" s="1363"/>
    </row>
    <row r="1897" spans="1:6" ht="25.5">
      <c r="A1897" s="642" t="s">
        <v>55</v>
      </c>
      <c r="B1897" s="669" t="s">
        <v>1730</v>
      </c>
      <c r="C1897" s="499" t="s">
        <v>4640</v>
      </c>
      <c r="D1897" s="500">
        <v>65</v>
      </c>
      <c r="E1897" s="1381">
        <v>0</v>
      </c>
      <c r="F1897" s="1297">
        <f>D1897*E1897</f>
        <v>0</v>
      </c>
    </row>
    <row r="1898" spans="1:6">
      <c r="A1898" s="642"/>
      <c r="B1898" s="669"/>
      <c r="C1898" s="1064"/>
      <c r="D1898" s="1065"/>
      <c r="E1898" s="1385"/>
      <c r="F1898" s="1385"/>
    </row>
    <row r="1899" spans="1:6" ht="38.25">
      <c r="A1899" s="642" t="s">
        <v>56</v>
      </c>
      <c r="B1899" s="669" t="s">
        <v>1731</v>
      </c>
      <c r="C1899" s="499" t="s">
        <v>21</v>
      </c>
      <c r="D1899" s="500">
        <v>1</v>
      </c>
      <c r="E1899" s="1381">
        <v>0</v>
      </c>
      <c r="F1899" s="1297">
        <f>D1899*E1899</f>
        <v>0</v>
      </c>
    </row>
    <row r="1900" spans="1:6">
      <c r="A1900" s="642"/>
      <c r="B1900" s="669"/>
      <c r="C1900" s="499"/>
      <c r="D1900" s="500"/>
      <c r="E1900" s="1381"/>
      <c r="F1900" s="1297"/>
    </row>
    <row r="1901" spans="1:6" ht="38.25">
      <c r="A1901" s="642" t="s">
        <v>57</v>
      </c>
      <c r="B1901" s="669" t="s">
        <v>5513</v>
      </c>
      <c r="C1901" s="499" t="s">
        <v>21</v>
      </c>
      <c r="D1901" s="500">
        <v>1</v>
      </c>
      <c r="E1901" s="1381">
        <v>0</v>
      </c>
      <c r="F1901" s="1297">
        <f>D1901*E1901</f>
        <v>0</v>
      </c>
    </row>
    <row r="1902" spans="1:6">
      <c r="A1902" s="722"/>
      <c r="B1902" s="495"/>
      <c r="C1902" s="813"/>
      <c r="D1902" s="1063"/>
      <c r="E1902" s="1384"/>
      <c r="F1902" s="1363"/>
    </row>
    <row r="1903" spans="1:6" ht="51">
      <c r="A1903" s="642" t="s">
        <v>86</v>
      </c>
      <c r="B1903" s="669" t="s">
        <v>4670</v>
      </c>
      <c r="C1903" s="499" t="s">
        <v>22</v>
      </c>
      <c r="D1903" s="500">
        <v>4</v>
      </c>
      <c r="E1903" s="1381">
        <v>0</v>
      </c>
      <c r="F1903" s="1297">
        <f>D1903*E1903</f>
        <v>0</v>
      </c>
    </row>
    <row r="1904" spans="1:6">
      <c r="A1904" s="722"/>
      <c r="B1904" s="495"/>
      <c r="C1904" s="813"/>
      <c r="D1904" s="1063"/>
      <c r="E1904" s="1384"/>
      <c r="F1904" s="1363"/>
    </row>
    <row r="1905" spans="1:6">
      <c r="A1905" s="642" t="s">
        <v>50</v>
      </c>
      <c r="B1905" s="669" t="s">
        <v>1651</v>
      </c>
      <c r="C1905" s="499" t="s">
        <v>21</v>
      </c>
      <c r="D1905" s="500">
        <v>1</v>
      </c>
      <c r="E1905" s="1381">
        <v>0</v>
      </c>
      <c r="F1905" s="1297">
        <f>D1905*E1905</f>
        <v>0</v>
      </c>
    </row>
    <row r="1906" spans="1:6">
      <c r="A1906" s="642"/>
      <c r="B1906" s="669"/>
      <c r="C1906" s="499"/>
      <c r="D1906" s="500"/>
      <c r="E1906" s="1382"/>
      <c r="F1906" s="1297"/>
    </row>
    <row r="1907" spans="1:6">
      <c r="A1907" s="642" t="s">
        <v>108</v>
      </c>
      <c r="B1907" s="669" t="s">
        <v>1652</v>
      </c>
      <c r="C1907" s="499" t="s">
        <v>21</v>
      </c>
      <c r="D1907" s="500">
        <v>1</v>
      </c>
      <c r="E1907" s="1381">
        <v>0</v>
      </c>
      <c r="F1907" s="1297">
        <f>D1907*E1907</f>
        <v>0</v>
      </c>
    </row>
    <row r="1908" spans="1:6">
      <c r="A1908" s="642"/>
      <c r="B1908" s="679"/>
      <c r="C1908" s="499"/>
      <c r="D1908" s="500"/>
      <c r="E1908" s="1382"/>
      <c r="F1908" s="1297"/>
    </row>
    <row r="1909" spans="1:6" ht="25.5">
      <c r="A1909" s="642" t="s">
        <v>109</v>
      </c>
      <c r="B1909" s="669" t="s">
        <v>1732</v>
      </c>
      <c r="C1909" s="499" t="s">
        <v>248</v>
      </c>
      <c r="D1909" s="500">
        <v>1</v>
      </c>
      <c r="E1909" s="1381">
        <v>0</v>
      </c>
      <c r="F1909" s="1297">
        <f>D1909*E1909</f>
        <v>0</v>
      </c>
    </row>
    <row r="1910" spans="1:6">
      <c r="A1910" s="642"/>
      <c r="B1910" s="669"/>
      <c r="C1910" s="499"/>
      <c r="D1910" s="500"/>
      <c r="E1910" s="1382"/>
      <c r="F1910" s="1297"/>
    </row>
    <row r="1911" spans="1:6" ht="25.5">
      <c r="A1911" s="642" t="s">
        <v>5514</v>
      </c>
      <c r="B1911" s="669" t="s">
        <v>1733</v>
      </c>
      <c r="C1911" s="499" t="s">
        <v>248</v>
      </c>
      <c r="D1911" s="500">
        <v>1</v>
      </c>
      <c r="E1911" s="1381">
        <v>0</v>
      </c>
      <c r="F1911" s="1297">
        <f>D1911*E1911</f>
        <v>0</v>
      </c>
    </row>
    <row r="1912" spans="1:6">
      <c r="A1912" s="642"/>
      <c r="B1912" s="669"/>
      <c r="C1912" s="499"/>
      <c r="D1912" s="500"/>
      <c r="E1912" s="1382"/>
      <c r="F1912" s="1297"/>
    </row>
    <row r="1913" spans="1:6" ht="25.5">
      <c r="A1913" s="642" t="s">
        <v>111</v>
      </c>
      <c r="B1913" s="669" t="s">
        <v>1653</v>
      </c>
      <c r="C1913" s="499" t="s">
        <v>248</v>
      </c>
      <c r="D1913" s="500">
        <v>1</v>
      </c>
      <c r="E1913" s="1381">
        <v>0</v>
      </c>
      <c r="F1913" s="1297">
        <f>D1913*E1913</f>
        <v>0</v>
      </c>
    </row>
    <row r="1914" spans="1:6">
      <c r="A1914" s="642"/>
      <c r="B1914" s="11"/>
      <c r="C1914" s="499"/>
      <c r="D1914" s="500"/>
      <c r="E1914" s="1297"/>
      <c r="F1914" s="1297"/>
    </row>
    <row r="1915" spans="1:6">
      <c r="A1915" s="728"/>
      <c r="B1915" s="759" t="s">
        <v>1658</v>
      </c>
      <c r="C1915" s="1052"/>
      <c r="D1915" s="1053"/>
      <c r="E1915" s="1366"/>
      <c r="F1915" s="1366">
        <f>SUM(F1875:F1914)</f>
        <v>0</v>
      </c>
    </row>
    <row r="1916" spans="1:6">
      <c r="A1916" s="642"/>
      <c r="B1916" s="11"/>
      <c r="C1916" s="499"/>
      <c r="D1916" s="500"/>
      <c r="E1916" s="1297"/>
      <c r="F1916" s="1297"/>
    </row>
    <row r="1917" spans="1:6">
      <c r="A1917" s="639" t="s">
        <v>5515</v>
      </c>
      <c r="B1917" s="640" t="s">
        <v>5516</v>
      </c>
      <c r="C1917" s="1008"/>
      <c r="D1917" s="500"/>
      <c r="E1917" s="1297"/>
      <c r="F1917" s="1297"/>
    </row>
    <row r="1918" spans="1:6">
      <c r="A1918" s="639"/>
      <c r="B1918" s="640"/>
      <c r="C1918" s="1008"/>
      <c r="D1918" s="500"/>
      <c r="E1918" s="1297"/>
      <c r="F1918" s="1297"/>
    </row>
    <row r="1919" spans="1:6">
      <c r="A1919" s="639"/>
      <c r="B1919" s="496" t="s">
        <v>1170</v>
      </c>
      <c r="C1919" s="1008"/>
      <c r="D1919" s="500"/>
      <c r="E1919" s="1297"/>
      <c r="F1919" s="1297"/>
    </row>
    <row r="1920" spans="1:6" ht="25.5">
      <c r="A1920" s="639"/>
      <c r="B1920" s="11" t="s">
        <v>1734</v>
      </c>
      <c r="C1920" s="1008"/>
      <c r="D1920" s="500"/>
      <c r="E1920" s="1297"/>
      <c r="F1920" s="1297"/>
    </row>
    <row r="1921" spans="1:6">
      <c r="A1921" s="639"/>
      <c r="B1921" s="11"/>
      <c r="C1921" s="1008"/>
      <c r="D1921" s="500"/>
      <c r="E1921" s="1297"/>
      <c r="F1921" s="1297"/>
    </row>
    <row r="1922" spans="1:6">
      <c r="A1922" s="642" t="s">
        <v>155</v>
      </c>
      <c r="B1922" s="643" t="s">
        <v>5517</v>
      </c>
      <c r="C1922" s="499" t="s">
        <v>21</v>
      </c>
      <c r="D1922" s="500">
        <v>21</v>
      </c>
      <c r="E1922" s="1310">
        <v>0</v>
      </c>
      <c r="F1922" s="1297">
        <f>D1922*E1922</f>
        <v>0</v>
      </c>
    </row>
    <row r="1923" spans="1:6">
      <c r="A1923" s="650"/>
      <c r="B1923" s="640"/>
      <c r="C1923" s="1008"/>
      <c r="D1923" s="500"/>
      <c r="E1923" s="1297"/>
      <c r="F1923" s="1297"/>
    </row>
    <row r="1924" spans="1:6" ht="127.5">
      <c r="A1924" s="642" t="s">
        <v>156</v>
      </c>
      <c r="B1924" s="679" t="s">
        <v>4671</v>
      </c>
      <c r="C1924" s="499" t="s">
        <v>4663</v>
      </c>
      <c r="D1924" s="500">
        <v>105</v>
      </c>
      <c r="E1924" s="1310">
        <v>0</v>
      </c>
      <c r="F1924" s="1297">
        <f>D1924*E1924</f>
        <v>0</v>
      </c>
    </row>
    <row r="1925" spans="1:6">
      <c r="A1925" s="642"/>
      <c r="B1925" s="679"/>
      <c r="C1925" s="499"/>
      <c r="D1925" s="500"/>
      <c r="E1925" s="1297"/>
      <c r="F1925" s="1297"/>
    </row>
    <row r="1926" spans="1:6" ht="127.5">
      <c r="A1926" s="642" t="s">
        <v>157</v>
      </c>
      <c r="B1926" s="679" t="s">
        <v>4672</v>
      </c>
      <c r="C1926" s="499" t="s">
        <v>4663</v>
      </c>
      <c r="D1926" s="500">
        <v>23</v>
      </c>
      <c r="E1926" s="1310">
        <v>0</v>
      </c>
      <c r="F1926" s="1297">
        <f>D1926*E1926</f>
        <v>0</v>
      </c>
    </row>
    <row r="1927" spans="1:6">
      <c r="A1927" s="642"/>
      <c r="B1927" s="679"/>
      <c r="C1927" s="499"/>
      <c r="D1927" s="500"/>
      <c r="E1927" s="1297"/>
      <c r="F1927" s="1297"/>
    </row>
    <row r="1928" spans="1:6" ht="51">
      <c r="A1928" s="642" t="s">
        <v>158</v>
      </c>
      <c r="B1928" s="679" t="s">
        <v>1735</v>
      </c>
      <c r="C1928" s="499" t="s">
        <v>4663</v>
      </c>
      <c r="D1928" s="500">
        <v>12</v>
      </c>
      <c r="E1928" s="1310">
        <v>0</v>
      </c>
      <c r="F1928" s="1297">
        <f>D1928*E1928</f>
        <v>0</v>
      </c>
    </row>
    <row r="1929" spans="1:6">
      <c r="A1929" s="642"/>
      <c r="B1929" s="679"/>
      <c r="C1929" s="499"/>
      <c r="D1929" s="500"/>
      <c r="E1929" s="1297"/>
      <c r="F1929" s="1297"/>
    </row>
    <row r="1930" spans="1:6" ht="38.25">
      <c r="A1930" s="642" t="s">
        <v>160</v>
      </c>
      <c r="B1930" s="11" t="s">
        <v>1736</v>
      </c>
      <c r="C1930" s="499" t="s">
        <v>4640</v>
      </c>
      <c r="D1930" s="500">
        <v>500</v>
      </c>
      <c r="E1930" s="1310">
        <v>0</v>
      </c>
      <c r="F1930" s="1297">
        <f>D1930*E1930</f>
        <v>0</v>
      </c>
    </row>
    <row r="1931" spans="1:6">
      <c r="A1931" s="650"/>
      <c r="B1931" s="669"/>
      <c r="C1931" s="1008"/>
      <c r="D1931" s="500"/>
      <c r="E1931" s="1297"/>
      <c r="F1931" s="1297"/>
    </row>
    <row r="1932" spans="1:6" ht="25.5">
      <c r="A1932" s="642" t="s">
        <v>161</v>
      </c>
      <c r="B1932" s="11" t="s">
        <v>1737</v>
      </c>
      <c r="C1932" s="499" t="s">
        <v>4640</v>
      </c>
      <c r="D1932" s="500">
        <v>500</v>
      </c>
      <c r="E1932" s="1310">
        <v>0</v>
      </c>
      <c r="F1932" s="1297">
        <f>D1932*E1932</f>
        <v>0</v>
      </c>
    </row>
    <row r="1933" spans="1:6">
      <c r="A1933" s="642"/>
      <c r="B1933" s="11"/>
      <c r="C1933" s="499"/>
      <c r="D1933" s="500"/>
      <c r="E1933" s="1297"/>
      <c r="F1933" s="1297"/>
    </row>
    <row r="1934" spans="1:6" ht="25.5">
      <c r="A1934" s="642" t="s">
        <v>162</v>
      </c>
      <c r="B1934" s="11" t="s">
        <v>1654</v>
      </c>
      <c r="C1934" s="499" t="s">
        <v>4640</v>
      </c>
      <c r="D1934" s="500">
        <v>550</v>
      </c>
      <c r="E1934" s="1310">
        <v>0</v>
      </c>
      <c r="F1934" s="1297">
        <f>D1934*E1934</f>
        <v>0</v>
      </c>
    </row>
    <row r="1935" spans="1:6">
      <c r="A1935" s="650"/>
      <c r="B1935" s="669"/>
      <c r="C1935" s="1008"/>
      <c r="D1935" s="500"/>
      <c r="E1935" s="1297"/>
      <c r="F1935" s="1297"/>
    </row>
    <row r="1936" spans="1:6" ht="27.75">
      <c r="A1936" s="642" t="s">
        <v>163</v>
      </c>
      <c r="B1936" s="688" t="s">
        <v>1687</v>
      </c>
      <c r="C1936" s="1008"/>
      <c r="D1936" s="500"/>
      <c r="E1936" s="1297"/>
      <c r="F1936" s="1297"/>
    </row>
    <row r="1937" spans="1:6" ht="15">
      <c r="A1937" s="642"/>
      <c r="B1937" s="688" t="s">
        <v>1688</v>
      </c>
      <c r="C1937" s="499" t="s">
        <v>4640</v>
      </c>
      <c r="D1937" s="500">
        <v>340</v>
      </c>
      <c r="E1937" s="1310">
        <v>0</v>
      </c>
      <c r="F1937" s="1297">
        <f>D1937*E1937</f>
        <v>0</v>
      </c>
    </row>
    <row r="1938" spans="1:6" ht="15">
      <c r="A1938" s="642"/>
      <c r="B1938" s="688" t="s">
        <v>1689</v>
      </c>
      <c r="C1938" s="499" t="s">
        <v>4640</v>
      </c>
      <c r="D1938" s="500">
        <v>270</v>
      </c>
      <c r="E1938" s="1310">
        <v>0</v>
      </c>
      <c r="F1938" s="1297">
        <f>D1938*E1938</f>
        <v>0</v>
      </c>
    </row>
    <row r="1939" spans="1:6" ht="27.75">
      <c r="A1939" s="642"/>
      <c r="B1939" s="688" t="s">
        <v>1690</v>
      </c>
      <c r="C1939" s="499" t="s">
        <v>4640</v>
      </c>
      <c r="D1939" s="500">
        <v>330</v>
      </c>
      <c r="E1939" s="1310">
        <v>0</v>
      </c>
      <c r="F1939" s="1297">
        <f>D1939*E1939</f>
        <v>0</v>
      </c>
    </row>
    <row r="1940" spans="1:6">
      <c r="A1940" s="642"/>
      <c r="B1940" s="11"/>
      <c r="C1940" s="499"/>
      <c r="D1940" s="500"/>
      <c r="E1940" s="1297"/>
      <c r="F1940" s="1297"/>
    </row>
    <row r="1941" spans="1:6" ht="27.75">
      <c r="A1941" s="642" t="s">
        <v>164</v>
      </c>
      <c r="B1941" s="11" t="s">
        <v>1738</v>
      </c>
      <c r="C1941" s="499" t="s">
        <v>4640</v>
      </c>
      <c r="D1941" s="500">
        <v>170</v>
      </c>
      <c r="E1941" s="1310">
        <v>0</v>
      </c>
      <c r="F1941" s="1297">
        <f>D1941*E1941</f>
        <v>0</v>
      </c>
    </row>
    <row r="1942" spans="1:6">
      <c r="A1942" s="642"/>
      <c r="B1942" s="11"/>
      <c r="C1942" s="499"/>
      <c r="D1942" s="500"/>
      <c r="E1942" s="1297"/>
      <c r="F1942" s="1297"/>
    </row>
    <row r="1943" spans="1:6" ht="27.75">
      <c r="A1943" s="642" t="s">
        <v>165</v>
      </c>
      <c r="B1943" s="11" t="s">
        <v>1691</v>
      </c>
      <c r="C1943" s="499" t="s">
        <v>4640</v>
      </c>
      <c r="D1943" s="500">
        <v>320</v>
      </c>
      <c r="E1943" s="1310">
        <v>0</v>
      </c>
      <c r="F1943" s="1297">
        <f>D1943*E1943</f>
        <v>0</v>
      </c>
    </row>
    <row r="1944" spans="1:6">
      <c r="A1944" s="642"/>
      <c r="B1944" s="11"/>
      <c r="C1944" s="499"/>
      <c r="D1944" s="500"/>
      <c r="E1944" s="1297"/>
      <c r="F1944" s="1297"/>
    </row>
    <row r="1945" spans="1:6" ht="40.5">
      <c r="A1945" s="642" t="s">
        <v>54</v>
      </c>
      <c r="B1945" s="643" t="s">
        <v>1692</v>
      </c>
      <c r="C1945" s="499" t="s">
        <v>21</v>
      </c>
      <c r="D1945" s="500">
        <v>21</v>
      </c>
      <c r="E1945" s="1310">
        <v>0</v>
      </c>
      <c r="F1945" s="1297">
        <f>D1945*E1945</f>
        <v>0</v>
      </c>
    </row>
    <row r="1946" spans="1:6">
      <c r="A1946" s="642"/>
      <c r="B1946" s="643"/>
      <c r="C1946" s="499"/>
      <c r="D1946" s="500"/>
      <c r="E1946" s="1297"/>
      <c r="F1946" s="1297"/>
    </row>
    <row r="1947" spans="1:6" ht="38.25">
      <c r="A1947" s="642" t="s">
        <v>55</v>
      </c>
      <c r="B1947" s="643" t="s">
        <v>1655</v>
      </c>
      <c r="C1947" s="499" t="s">
        <v>21</v>
      </c>
      <c r="D1947" s="500">
        <v>21</v>
      </c>
      <c r="E1947" s="1310">
        <v>0</v>
      </c>
      <c r="F1947" s="1297">
        <f>D1947*E1947</f>
        <v>0</v>
      </c>
    </row>
    <row r="1948" spans="1:6">
      <c r="A1948" s="650"/>
      <c r="B1948" s="669"/>
      <c r="C1948" s="1008"/>
      <c r="D1948" s="500"/>
      <c r="E1948" s="1297"/>
      <c r="F1948" s="1297"/>
    </row>
    <row r="1949" spans="1:6" ht="51">
      <c r="A1949" s="642" t="s">
        <v>56</v>
      </c>
      <c r="B1949" s="669" t="s">
        <v>4458</v>
      </c>
      <c r="C1949" s="499" t="s">
        <v>4640</v>
      </c>
      <c r="D1949" s="500">
        <v>35</v>
      </c>
      <c r="E1949" s="1381">
        <v>0</v>
      </c>
      <c r="F1949" s="1297">
        <f>D1949*E1949</f>
        <v>0</v>
      </c>
    </row>
    <row r="1950" spans="1:6">
      <c r="A1950" s="642"/>
      <c r="B1950" s="669"/>
      <c r="C1950" s="499"/>
      <c r="D1950" s="500"/>
      <c r="E1950" s="1381"/>
      <c r="F1950" s="1297"/>
    </row>
    <row r="1951" spans="1:6" ht="53.25">
      <c r="A1951" s="642" t="s">
        <v>57</v>
      </c>
      <c r="B1951" s="643" t="s">
        <v>5518</v>
      </c>
      <c r="C1951" s="499" t="s">
        <v>21</v>
      </c>
      <c r="D1951" s="500">
        <v>2</v>
      </c>
      <c r="E1951" s="1310">
        <v>0</v>
      </c>
      <c r="F1951" s="1297">
        <f>D1951*E1951</f>
        <v>0</v>
      </c>
    </row>
    <row r="1952" spans="1:6">
      <c r="A1952" s="642"/>
      <c r="B1952" s="669"/>
      <c r="C1952" s="499"/>
      <c r="D1952" s="500"/>
      <c r="E1952" s="1381"/>
      <c r="F1952" s="1297"/>
    </row>
    <row r="1953" spans="1:6">
      <c r="A1953" s="642"/>
      <c r="B1953" s="679"/>
      <c r="C1953" s="499"/>
      <c r="D1953" s="500"/>
      <c r="E1953" s="1297"/>
      <c r="F1953" s="1297"/>
    </row>
    <row r="1954" spans="1:6">
      <c r="A1954" s="761"/>
      <c r="B1954" s="759" t="s">
        <v>1659</v>
      </c>
      <c r="C1954" s="1052"/>
      <c r="D1954" s="881"/>
      <c r="E1954" s="1366"/>
      <c r="F1954" s="1366">
        <f>SUM(F1922:F1953)</f>
        <v>0</v>
      </c>
    </row>
    <row r="1955" spans="1:6" ht="13.5" thickBot="1">
      <c r="A1955" s="757"/>
      <c r="B1955" s="714"/>
      <c r="C1955" s="1022"/>
      <c r="D1955" s="1023"/>
      <c r="E1955" s="1303"/>
      <c r="F1955" s="1303"/>
    </row>
    <row r="1956" spans="1:6" ht="25.5">
      <c r="A1956" s="652"/>
      <c r="B1956" s="640" t="s">
        <v>1656</v>
      </c>
      <c r="C1956" s="499"/>
      <c r="D1956" s="500"/>
      <c r="E1956" s="1297"/>
      <c r="F1956" s="1304">
        <f>F1954+F1915+F1871</f>
        <v>0</v>
      </c>
    </row>
    <row r="1958" spans="1:6">
      <c r="A1958" s="647" t="s">
        <v>86</v>
      </c>
      <c r="B1958" s="640" t="s">
        <v>200</v>
      </c>
      <c r="C1958" s="499"/>
      <c r="D1958" s="500"/>
      <c r="E1958" s="1297"/>
      <c r="F1958" s="1297"/>
    </row>
    <row r="1959" spans="1:6">
      <c r="A1959" s="502"/>
      <c r="B1959" s="643"/>
      <c r="C1959" s="499"/>
      <c r="D1959" s="500"/>
      <c r="E1959" s="1297"/>
      <c r="F1959" s="1297"/>
    </row>
    <row r="1960" spans="1:6" ht="38.25">
      <c r="A1960" s="502" t="s">
        <v>155</v>
      </c>
      <c r="B1960" s="643" t="s">
        <v>1739</v>
      </c>
      <c r="C1960" s="499"/>
      <c r="D1960" s="500"/>
      <c r="E1960" s="1297"/>
      <c r="F1960" s="1297"/>
    </row>
    <row r="1961" spans="1:6" ht="25.5">
      <c r="A1961" s="502"/>
      <c r="B1961" s="643" t="s">
        <v>1661</v>
      </c>
      <c r="C1961" s="499"/>
      <c r="D1961" s="500"/>
      <c r="E1961" s="1297"/>
      <c r="F1961" s="1297"/>
    </row>
    <row r="1962" spans="1:6" ht="38.25">
      <c r="A1962" s="502"/>
      <c r="B1962" s="643" t="s">
        <v>1741</v>
      </c>
      <c r="C1962" s="499"/>
      <c r="D1962" s="500"/>
      <c r="E1962" s="1297"/>
      <c r="F1962" s="1297"/>
    </row>
    <row r="1963" spans="1:6">
      <c r="A1963" s="502"/>
      <c r="B1963" s="643" t="s">
        <v>1662</v>
      </c>
      <c r="C1963" s="499"/>
      <c r="D1963" s="500"/>
      <c r="E1963" s="1297"/>
      <c r="F1963" s="1297"/>
    </row>
    <row r="1964" spans="1:6">
      <c r="A1964" s="502"/>
      <c r="B1964" s="643" t="s">
        <v>1663</v>
      </c>
      <c r="C1964" s="499"/>
      <c r="D1964" s="500"/>
      <c r="E1964" s="1297"/>
      <c r="F1964" s="1297"/>
    </row>
    <row r="1965" spans="1:6">
      <c r="A1965" s="502"/>
      <c r="B1965" s="643" t="s">
        <v>1664</v>
      </c>
      <c r="C1965" s="499"/>
      <c r="D1965" s="500"/>
      <c r="E1965" s="1297"/>
      <c r="F1965" s="1297"/>
    </row>
    <row r="1966" spans="1:6">
      <c r="A1966" s="502"/>
      <c r="B1966" s="643" t="s">
        <v>1665</v>
      </c>
      <c r="C1966" s="499"/>
      <c r="D1966" s="500"/>
      <c r="E1966" s="1297"/>
      <c r="F1966" s="1297"/>
    </row>
    <row r="1967" spans="1:6" ht="25.5">
      <c r="A1967" s="502"/>
      <c r="B1967" s="643" t="s">
        <v>1666</v>
      </c>
      <c r="C1967" s="499"/>
      <c r="D1967" s="500"/>
      <c r="E1967" s="1297"/>
      <c r="F1967" s="1297"/>
    </row>
    <row r="1968" spans="1:6" ht="25.5">
      <c r="A1968" s="502"/>
      <c r="B1968" s="643" t="s">
        <v>1667</v>
      </c>
      <c r="C1968" s="499"/>
      <c r="D1968" s="500"/>
      <c r="E1968" s="1297"/>
      <c r="F1968" s="1297"/>
    </row>
    <row r="1969" spans="1:6" ht="25.5">
      <c r="A1969" s="502"/>
      <c r="B1969" s="643" t="s">
        <v>1668</v>
      </c>
      <c r="C1969" s="499"/>
      <c r="D1969" s="500"/>
      <c r="E1969" s="1297"/>
      <c r="F1969" s="1297"/>
    </row>
    <row r="1970" spans="1:6" ht="25.5">
      <c r="A1970" s="502"/>
      <c r="B1970" s="643" t="s">
        <v>1669</v>
      </c>
      <c r="C1970" s="499"/>
      <c r="D1970" s="500"/>
      <c r="E1970" s="1297"/>
      <c r="F1970" s="1297"/>
    </row>
    <row r="1971" spans="1:6" ht="25.5">
      <c r="A1971" s="502"/>
      <c r="B1971" s="643" t="s">
        <v>1670</v>
      </c>
      <c r="C1971" s="499"/>
      <c r="D1971" s="500"/>
      <c r="E1971" s="1297"/>
      <c r="F1971" s="1297"/>
    </row>
    <row r="1972" spans="1:6" ht="25.5">
      <c r="A1972" s="502"/>
      <c r="B1972" s="680" t="s">
        <v>1671</v>
      </c>
      <c r="C1972" s="825"/>
      <c r="D1972" s="1034"/>
      <c r="E1972" s="1297"/>
      <c r="F1972" s="1297"/>
    </row>
    <row r="1973" spans="1:6">
      <c r="A1973" s="502"/>
      <c r="B1973" s="643"/>
      <c r="C1973" s="499" t="s">
        <v>248</v>
      </c>
      <c r="D1973" s="500">
        <v>1</v>
      </c>
      <c r="E1973" s="1310">
        <v>0</v>
      </c>
      <c r="F1973" s="1297">
        <f>D1973*E1973</f>
        <v>0</v>
      </c>
    </row>
    <row r="1974" spans="1:6">
      <c r="A1974" s="502"/>
      <c r="B1974" s="643"/>
      <c r="C1974" s="499"/>
      <c r="D1974" s="500"/>
      <c r="E1974" s="1297"/>
      <c r="F1974" s="1297"/>
    </row>
    <row r="1975" spans="1:6" ht="38.25">
      <c r="A1975" s="502" t="s">
        <v>156</v>
      </c>
      <c r="B1975" s="643" t="s">
        <v>1742</v>
      </c>
      <c r="C1975" s="499" t="s">
        <v>248</v>
      </c>
      <c r="D1975" s="500">
        <v>1</v>
      </c>
      <c r="E1975" s="1310">
        <v>0</v>
      </c>
      <c r="F1975" s="1297">
        <f>D1975*E1975</f>
        <v>0</v>
      </c>
    </row>
    <row r="1976" spans="1:6" ht="13.5" thickBot="1">
      <c r="A1976" s="646"/>
      <c r="B1976" s="714"/>
      <c r="C1976" s="1022"/>
      <c r="D1976" s="1023"/>
      <c r="E1976" s="1303"/>
      <c r="F1976" s="1303"/>
    </row>
    <row r="1977" spans="1:6">
      <c r="A1977" s="502"/>
      <c r="B1977" s="640" t="s">
        <v>1672</v>
      </c>
      <c r="C1977" s="499"/>
      <c r="D1977" s="500"/>
      <c r="E1977" s="1297"/>
      <c r="F1977" s="1304">
        <f>SUM(F1973:F1976)</f>
        <v>0</v>
      </c>
    </row>
  </sheetData>
  <sheetProtection selectLockedCells="1"/>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rowBreaks count="14" manualBreakCount="14">
    <brk id="107" max="5" man="1"/>
    <brk id="130" max="5" man="1"/>
    <brk id="151" max="5" man="1"/>
    <brk id="173" max="5" man="1"/>
    <brk id="280" max="5" man="1"/>
    <brk id="294" max="5" man="1"/>
    <brk id="479" max="5" man="1"/>
    <brk id="497" max="5" man="1"/>
    <brk id="558" max="5" man="1"/>
    <brk id="567" max="5" man="1"/>
    <brk id="577" max="5" man="1"/>
    <brk id="581" max="5" man="1"/>
    <brk id="599" max="5" man="1"/>
    <brk id="899" max="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F23B-8EDD-45C7-AB6B-7B219F6BB6CA}">
  <dimension ref="A1:H781"/>
  <sheetViews>
    <sheetView showZeros="0" view="pageBreakPreview" topLeftCell="A10" zoomScaleNormal="120" zoomScaleSheetLayoutView="100" workbookViewId="0">
      <selection activeCell="H23" sqref="H23"/>
    </sheetView>
  </sheetViews>
  <sheetFormatPr defaultRowHeight="12.75"/>
  <cols>
    <col min="1" max="1" width="6.7109375" style="137" customWidth="1"/>
    <col min="2" max="2" width="80.7109375" style="141" customWidth="1"/>
    <col min="3" max="3" width="6.7109375" style="127" customWidth="1"/>
    <col min="4" max="4" width="7.7109375" style="127" customWidth="1"/>
    <col min="5" max="6" width="10.7109375" style="125" customWidth="1"/>
    <col min="7" max="7" width="9.140625" style="139"/>
    <col min="8" max="16384" width="9.140625" style="140"/>
  </cols>
  <sheetData>
    <row r="1" spans="1:5">
      <c r="A1" s="122"/>
      <c r="B1" s="144"/>
      <c r="C1" s="123"/>
      <c r="D1" s="124"/>
    </row>
    <row r="2" spans="1:5">
      <c r="A2" s="146"/>
      <c r="B2" s="155" t="s">
        <v>5123</v>
      </c>
      <c r="C2" s="147"/>
      <c r="D2" s="148"/>
      <c r="E2" s="149"/>
    </row>
    <row r="3" spans="1:5">
      <c r="A3" s="122"/>
      <c r="B3" s="144"/>
      <c r="C3" s="123"/>
      <c r="D3" s="124"/>
    </row>
    <row r="4" spans="1:5">
      <c r="A4" s="126"/>
      <c r="B4" s="151" t="s">
        <v>3612</v>
      </c>
      <c r="C4" s="140"/>
      <c r="D4" s="124"/>
    </row>
    <row r="5" spans="1:5">
      <c r="A5" s="126"/>
      <c r="B5" s="151"/>
      <c r="C5" s="140"/>
      <c r="D5" s="124"/>
    </row>
    <row r="6" spans="1:5" ht="216.75">
      <c r="A6" s="126"/>
      <c r="B6" s="151" t="s">
        <v>4137</v>
      </c>
      <c r="C6" s="140"/>
      <c r="D6" s="124"/>
    </row>
    <row r="7" spans="1:5" ht="229.5">
      <c r="A7" s="126"/>
      <c r="B7" s="151" t="s">
        <v>4136</v>
      </c>
      <c r="C7" s="140"/>
      <c r="D7" s="124"/>
    </row>
    <row r="8" spans="1:5">
      <c r="A8" s="126"/>
      <c r="B8" s="151"/>
      <c r="C8" s="140"/>
      <c r="D8" s="124"/>
    </row>
    <row r="9" spans="1:5">
      <c r="A9" s="126"/>
      <c r="B9" s="224" t="s">
        <v>4138</v>
      </c>
      <c r="C9" s="140"/>
      <c r="D9" s="124"/>
    </row>
    <row r="10" spans="1:5" ht="76.5">
      <c r="A10" s="126"/>
      <c r="B10" s="224" t="s">
        <v>4139</v>
      </c>
      <c r="C10" s="140"/>
      <c r="D10" s="124"/>
    </row>
    <row r="11" spans="1:5" ht="38.25">
      <c r="A11" s="126"/>
      <c r="B11" s="151" t="s">
        <v>4140</v>
      </c>
      <c r="C11" s="140"/>
      <c r="D11" s="124"/>
    </row>
    <row r="12" spans="1:5" ht="25.5">
      <c r="A12" s="126"/>
      <c r="B12" s="151" t="s">
        <v>4141</v>
      </c>
      <c r="C12" s="140"/>
      <c r="D12" s="124"/>
    </row>
    <row r="13" spans="1:5">
      <c r="A13" s="126"/>
      <c r="B13" s="151" t="s">
        <v>4142</v>
      </c>
      <c r="C13" s="140"/>
      <c r="D13" s="124"/>
    </row>
    <row r="14" spans="1:5" ht="25.5">
      <c r="A14" s="126"/>
      <c r="B14" s="151" t="s">
        <v>4143</v>
      </c>
      <c r="C14" s="140"/>
      <c r="D14" s="124"/>
    </row>
    <row r="15" spans="1:5" ht="25.5">
      <c r="A15" s="126"/>
      <c r="B15" s="151" t="s">
        <v>4144</v>
      </c>
      <c r="C15" s="140"/>
      <c r="D15" s="124"/>
    </row>
    <row r="16" spans="1:5" ht="38.25">
      <c r="A16" s="126"/>
      <c r="B16" s="151" t="s">
        <v>4145</v>
      </c>
      <c r="C16" s="140"/>
      <c r="D16" s="124"/>
    </row>
    <row r="17" spans="1:4" ht="25.5">
      <c r="A17" s="126"/>
      <c r="B17" s="151" t="s">
        <v>4146</v>
      </c>
      <c r="C17" s="140"/>
      <c r="D17" s="124"/>
    </row>
    <row r="18" spans="1:4" ht="38.25">
      <c r="A18" s="126"/>
      <c r="B18" s="151" t="s">
        <v>4147</v>
      </c>
      <c r="C18" s="140"/>
      <c r="D18" s="124"/>
    </row>
    <row r="19" spans="1:4" ht="25.5">
      <c r="A19" s="126"/>
      <c r="B19" s="151" t="s">
        <v>4148</v>
      </c>
      <c r="C19" s="140"/>
      <c r="D19" s="124"/>
    </row>
    <row r="20" spans="1:4" ht="25.5">
      <c r="A20" s="126"/>
      <c r="B20" s="151" t="s">
        <v>4149</v>
      </c>
      <c r="C20" s="140"/>
      <c r="D20" s="124"/>
    </row>
    <row r="21" spans="1:4">
      <c r="A21" s="126"/>
      <c r="B21" s="151" t="s">
        <v>4150</v>
      </c>
      <c r="C21" s="140"/>
      <c r="D21" s="124"/>
    </row>
    <row r="22" spans="1:4" ht="38.25">
      <c r="A22" s="126"/>
      <c r="B22" s="151" t="s">
        <v>4151</v>
      </c>
      <c r="C22" s="140"/>
      <c r="D22" s="124"/>
    </row>
    <row r="23" spans="1:4">
      <c r="A23" s="126"/>
      <c r="B23" s="151" t="s">
        <v>4152</v>
      </c>
      <c r="C23" s="140"/>
      <c r="D23" s="124"/>
    </row>
    <row r="24" spans="1:4" ht="38.25">
      <c r="A24" s="126"/>
      <c r="B24" s="151" t="s">
        <v>4153</v>
      </c>
      <c r="C24" s="140"/>
      <c r="D24" s="124"/>
    </row>
    <row r="25" spans="1:4" ht="25.5">
      <c r="A25" s="126"/>
      <c r="B25" s="151" t="s">
        <v>5124</v>
      </c>
      <c r="C25" s="140"/>
      <c r="D25" s="124"/>
    </row>
    <row r="26" spans="1:4" ht="25.5">
      <c r="A26" s="126"/>
      <c r="B26" s="151" t="s">
        <v>4154</v>
      </c>
      <c r="C26" s="140"/>
      <c r="D26" s="124"/>
    </row>
    <row r="27" spans="1:4" ht="25.5">
      <c r="A27" s="126"/>
      <c r="B27" s="151" t="s">
        <v>4155</v>
      </c>
      <c r="C27" s="140"/>
      <c r="D27" s="124"/>
    </row>
    <row r="28" spans="1:4" ht="38.25">
      <c r="A28" s="126"/>
      <c r="B28" s="151" t="s">
        <v>4156</v>
      </c>
      <c r="C28" s="140"/>
      <c r="D28" s="124"/>
    </row>
    <row r="29" spans="1:4" ht="51">
      <c r="A29" s="126"/>
      <c r="B29" s="151" t="s">
        <v>4157</v>
      </c>
      <c r="C29" s="140"/>
      <c r="D29" s="124"/>
    </row>
    <row r="30" spans="1:4" ht="38.25">
      <c r="A30" s="126"/>
      <c r="B30" s="151" t="s">
        <v>4158</v>
      </c>
      <c r="C30" s="140"/>
      <c r="D30" s="124"/>
    </row>
    <row r="31" spans="1:4" ht="63.75">
      <c r="A31" s="126"/>
      <c r="B31" s="151" t="s">
        <v>4159</v>
      </c>
      <c r="C31" s="140"/>
      <c r="D31" s="124"/>
    </row>
    <row r="32" spans="1:4" ht="127.5">
      <c r="A32" s="126"/>
      <c r="B32" s="151" t="s">
        <v>3613</v>
      </c>
      <c r="C32" s="140"/>
      <c r="D32" s="124"/>
    </row>
    <row r="33" spans="1:7">
      <c r="A33" s="126"/>
      <c r="B33" s="153"/>
      <c r="C33" s="140"/>
      <c r="D33" s="124"/>
    </row>
    <row r="34" spans="1:7" ht="25.5">
      <c r="A34" s="126"/>
      <c r="B34" s="225" t="s">
        <v>3614</v>
      </c>
      <c r="C34" s="140"/>
      <c r="D34" s="124"/>
    </row>
    <row r="35" spans="1:7">
      <c r="A35" s="126"/>
      <c r="B35" s="225"/>
      <c r="C35" s="140"/>
      <c r="D35" s="124"/>
    </row>
    <row r="36" spans="1:7" s="125" customFormat="1">
      <c r="A36" s="126"/>
      <c r="B36" s="225" t="s">
        <v>4160</v>
      </c>
      <c r="C36" s="140"/>
      <c r="D36" s="124"/>
      <c r="G36" s="139"/>
    </row>
    <row r="37" spans="1:7" s="125" customFormat="1" ht="25.5">
      <c r="A37" s="126"/>
      <c r="B37" s="153" t="s">
        <v>4193</v>
      </c>
      <c r="C37" s="140"/>
      <c r="D37" s="124"/>
      <c r="G37" s="139"/>
    </row>
    <row r="38" spans="1:7" s="125" customFormat="1" ht="25.5">
      <c r="A38" s="126"/>
      <c r="B38" s="153" t="s">
        <v>4194</v>
      </c>
      <c r="C38" s="140"/>
      <c r="D38" s="124"/>
      <c r="G38" s="139"/>
    </row>
    <row r="39" spans="1:7" s="125" customFormat="1">
      <c r="A39" s="126"/>
      <c r="B39" s="153" t="s">
        <v>4195</v>
      </c>
      <c r="C39" s="140"/>
      <c r="D39" s="124"/>
      <c r="G39" s="139"/>
    </row>
    <row r="40" spans="1:7" s="125" customFormat="1" ht="25.5">
      <c r="A40" s="126"/>
      <c r="B40" s="153" t="s">
        <v>4196</v>
      </c>
      <c r="C40" s="140"/>
      <c r="D40" s="124"/>
      <c r="G40" s="139"/>
    </row>
    <row r="41" spans="1:7" s="125" customFormat="1" ht="51">
      <c r="A41" s="126"/>
      <c r="B41" s="153" t="s">
        <v>4197</v>
      </c>
      <c r="C41" s="140"/>
      <c r="D41" s="124"/>
      <c r="G41" s="139"/>
    </row>
    <row r="42" spans="1:7" s="125" customFormat="1" ht="63.75">
      <c r="A42" s="126"/>
      <c r="B42" s="153" t="s">
        <v>4198</v>
      </c>
      <c r="C42" s="140"/>
      <c r="D42" s="124"/>
      <c r="G42" s="139"/>
    </row>
    <row r="43" spans="1:7" s="125" customFormat="1">
      <c r="A43" s="126"/>
      <c r="B43" s="153"/>
      <c r="C43" s="140"/>
      <c r="D43" s="124"/>
      <c r="G43" s="139"/>
    </row>
    <row r="44" spans="1:7" s="125" customFormat="1">
      <c r="A44" s="126"/>
      <c r="B44" s="225" t="s">
        <v>4161</v>
      </c>
      <c r="C44" s="140"/>
      <c r="D44" s="127"/>
      <c r="G44" s="139"/>
    </row>
    <row r="45" spans="1:7" s="125" customFormat="1" ht="63.75">
      <c r="A45" s="126"/>
      <c r="B45" s="153" t="s">
        <v>4162</v>
      </c>
      <c r="C45" s="140"/>
      <c r="D45" s="127"/>
      <c r="G45" s="139"/>
    </row>
    <row r="46" spans="1:7" s="125" customFormat="1" ht="25.5">
      <c r="A46" s="126"/>
      <c r="B46" s="153" t="s">
        <v>4163</v>
      </c>
      <c r="C46" s="140"/>
      <c r="D46" s="127"/>
      <c r="G46" s="139"/>
    </row>
    <row r="47" spans="1:7" s="125" customFormat="1" ht="25.5">
      <c r="A47" s="126"/>
      <c r="B47" s="153" t="s">
        <v>4164</v>
      </c>
      <c r="C47" s="140"/>
      <c r="D47" s="127"/>
      <c r="G47" s="139"/>
    </row>
    <row r="48" spans="1:7" s="125" customFormat="1" ht="25.5">
      <c r="A48" s="126"/>
      <c r="B48" s="153" t="s">
        <v>4165</v>
      </c>
      <c r="C48" s="140"/>
      <c r="D48" s="127"/>
      <c r="G48" s="139"/>
    </row>
    <row r="49" spans="1:7" s="125" customFormat="1" ht="76.5">
      <c r="A49" s="126"/>
      <c r="B49" s="153" t="s">
        <v>4166</v>
      </c>
      <c r="C49" s="140"/>
      <c r="D49" s="127"/>
      <c r="G49" s="139"/>
    </row>
    <row r="50" spans="1:7" s="125" customFormat="1" ht="25.5">
      <c r="A50" s="126"/>
      <c r="B50" s="153" t="s">
        <v>4167</v>
      </c>
      <c r="C50" s="140"/>
      <c r="D50" s="127"/>
      <c r="G50" s="139"/>
    </row>
    <row r="51" spans="1:7" s="125" customFormat="1" ht="51">
      <c r="A51" s="126"/>
      <c r="B51" s="153" t="s">
        <v>4168</v>
      </c>
      <c r="C51" s="140"/>
      <c r="D51" s="127"/>
      <c r="G51" s="139"/>
    </row>
    <row r="52" spans="1:7" s="125" customFormat="1" ht="25.5">
      <c r="A52" s="126"/>
      <c r="B52" s="153" t="s">
        <v>4169</v>
      </c>
      <c r="C52" s="140"/>
      <c r="D52" s="127"/>
      <c r="G52" s="139"/>
    </row>
    <row r="53" spans="1:7" s="125" customFormat="1" ht="25.5">
      <c r="A53" s="126"/>
      <c r="B53" s="153" t="s">
        <v>4170</v>
      </c>
      <c r="C53" s="140"/>
      <c r="D53" s="127"/>
      <c r="G53" s="139"/>
    </row>
    <row r="54" spans="1:7" s="125" customFormat="1" ht="25.5">
      <c r="A54" s="126"/>
      <c r="B54" s="153" t="s">
        <v>4171</v>
      </c>
      <c r="C54" s="140"/>
      <c r="D54" s="127"/>
      <c r="G54" s="139"/>
    </row>
    <row r="55" spans="1:7" s="125" customFormat="1" ht="38.25">
      <c r="A55" s="126"/>
      <c r="B55" s="153" t="s">
        <v>4172</v>
      </c>
      <c r="C55" s="140"/>
      <c r="D55" s="127"/>
      <c r="G55" s="139"/>
    </row>
    <row r="56" spans="1:7" s="125" customFormat="1" ht="25.5">
      <c r="A56" s="126"/>
      <c r="B56" s="153" t="s">
        <v>4173</v>
      </c>
      <c r="C56" s="140"/>
      <c r="D56" s="127"/>
      <c r="G56" s="139"/>
    </row>
    <row r="57" spans="1:7" s="125" customFormat="1">
      <c r="A57" s="126"/>
      <c r="B57" s="153" t="s">
        <v>4174</v>
      </c>
      <c r="C57" s="140"/>
      <c r="D57" s="127"/>
      <c r="G57" s="139"/>
    </row>
    <row r="58" spans="1:7" s="125" customFormat="1" ht="51">
      <c r="A58" s="126"/>
      <c r="B58" s="153" t="s">
        <v>4175</v>
      </c>
      <c r="C58" s="140"/>
      <c r="D58" s="127"/>
      <c r="G58" s="139"/>
    </row>
    <row r="59" spans="1:7" s="125" customFormat="1" ht="165.75">
      <c r="A59" s="126"/>
      <c r="B59" s="153" t="s">
        <v>4176</v>
      </c>
      <c r="C59" s="140"/>
      <c r="D59" s="127"/>
      <c r="G59" s="139"/>
    </row>
    <row r="60" spans="1:7" s="125" customFormat="1" ht="38.25">
      <c r="A60" s="126"/>
      <c r="B60" s="153" t="s">
        <v>4177</v>
      </c>
      <c r="C60" s="140"/>
      <c r="D60" s="127"/>
      <c r="G60" s="139"/>
    </row>
    <row r="61" spans="1:7" s="125" customFormat="1" ht="25.5">
      <c r="A61" s="126"/>
      <c r="B61" s="153" t="s">
        <v>4178</v>
      </c>
      <c r="C61" s="140"/>
      <c r="D61" s="127"/>
      <c r="G61" s="139"/>
    </row>
    <row r="62" spans="1:7" s="125" customFormat="1">
      <c r="A62" s="126"/>
      <c r="B62" s="153" t="s">
        <v>4179</v>
      </c>
      <c r="C62" s="140"/>
      <c r="D62" s="127"/>
      <c r="G62" s="139"/>
    </row>
    <row r="63" spans="1:7" s="125" customFormat="1">
      <c r="A63" s="126"/>
      <c r="B63" s="153" t="s">
        <v>4180</v>
      </c>
      <c r="C63" s="140"/>
      <c r="D63" s="127"/>
      <c r="G63" s="139"/>
    </row>
    <row r="64" spans="1:7" s="125" customFormat="1" ht="51">
      <c r="A64" s="126"/>
      <c r="B64" s="153" t="s">
        <v>4181</v>
      </c>
      <c r="C64" s="140"/>
      <c r="D64" s="127"/>
      <c r="G64" s="139"/>
    </row>
    <row r="65" spans="1:7" s="125" customFormat="1" ht="25.5">
      <c r="A65" s="126"/>
      <c r="B65" s="153" t="s">
        <v>4182</v>
      </c>
      <c r="C65" s="140"/>
      <c r="D65" s="127"/>
      <c r="G65" s="139"/>
    </row>
    <row r="66" spans="1:7" s="125" customFormat="1">
      <c r="A66" s="126"/>
      <c r="B66" s="153" t="s">
        <v>4183</v>
      </c>
      <c r="C66" s="140"/>
      <c r="D66" s="127"/>
      <c r="G66" s="139"/>
    </row>
    <row r="67" spans="1:7" s="125" customFormat="1" ht="25.5">
      <c r="A67" s="126"/>
      <c r="B67" s="153" t="s">
        <v>4184</v>
      </c>
      <c r="C67" s="140"/>
      <c r="D67" s="127"/>
      <c r="G67" s="139"/>
    </row>
    <row r="68" spans="1:7" s="125" customFormat="1">
      <c r="A68" s="126"/>
      <c r="B68" s="225" t="s">
        <v>4185</v>
      </c>
      <c r="C68" s="140"/>
      <c r="D68" s="127"/>
      <c r="G68" s="139"/>
    </row>
    <row r="69" spans="1:7" s="125" customFormat="1">
      <c r="A69" s="126"/>
      <c r="B69" s="153" t="s">
        <v>4192</v>
      </c>
      <c r="C69" s="140"/>
      <c r="D69" s="124"/>
      <c r="G69" s="139"/>
    </row>
    <row r="70" spans="1:7" s="125" customFormat="1">
      <c r="A70" s="126"/>
      <c r="B70" s="153" t="s">
        <v>4188</v>
      </c>
      <c r="C70" s="140"/>
      <c r="D70" s="124"/>
      <c r="G70" s="139"/>
    </row>
    <row r="71" spans="1:7" s="125" customFormat="1">
      <c r="A71" s="126"/>
      <c r="B71" s="153" t="s">
        <v>4191</v>
      </c>
      <c r="C71" s="140"/>
      <c r="D71" s="124"/>
      <c r="G71" s="139"/>
    </row>
    <row r="72" spans="1:7" s="125" customFormat="1" ht="25.5">
      <c r="A72" s="126"/>
      <c r="B72" s="153" t="s">
        <v>4190</v>
      </c>
      <c r="C72" s="140"/>
      <c r="D72" s="124"/>
      <c r="G72" s="139"/>
    </row>
    <row r="73" spans="1:7" s="125" customFormat="1" ht="38.25">
      <c r="A73" s="126"/>
      <c r="B73" s="153" t="s">
        <v>4186</v>
      </c>
      <c r="C73" s="140"/>
      <c r="D73" s="124"/>
      <c r="G73" s="139"/>
    </row>
    <row r="74" spans="1:7" s="125" customFormat="1">
      <c r="A74" s="126"/>
      <c r="B74" s="153" t="s">
        <v>4188</v>
      </c>
      <c r="C74" s="140"/>
      <c r="D74" s="124"/>
      <c r="G74" s="139"/>
    </row>
    <row r="75" spans="1:7" s="125" customFormat="1" ht="89.25">
      <c r="A75" s="126"/>
      <c r="B75" s="153" t="s">
        <v>4189</v>
      </c>
      <c r="C75" s="140"/>
      <c r="D75" s="128"/>
      <c r="G75" s="139"/>
    </row>
    <row r="76" spans="1:7" s="125" customFormat="1">
      <c r="A76" s="126"/>
      <c r="B76" s="153"/>
      <c r="C76" s="140"/>
      <c r="D76" s="124"/>
      <c r="G76" s="139"/>
    </row>
    <row r="77" spans="1:7" s="125" customFormat="1">
      <c r="A77" s="126"/>
      <c r="B77" s="153" t="s">
        <v>4187</v>
      </c>
      <c r="C77" s="140"/>
      <c r="D77" s="124"/>
      <c r="G77" s="139"/>
    </row>
    <row r="78" spans="1:7" s="125" customFormat="1" ht="140.25">
      <c r="A78" s="126"/>
      <c r="B78" s="153" t="s">
        <v>4465</v>
      </c>
      <c r="C78" s="140"/>
      <c r="D78" s="129"/>
      <c r="G78" s="139"/>
    </row>
    <row r="79" spans="1:7" s="125" customFormat="1">
      <c r="A79" s="126"/>
      <c r="B79" s="153"/>
      <c r="C79" s="140"/>
      <c r="D79" s="129"/>
      <c r="G79" s="139"/>
    </row>
    <row r="80" spans="1:7" s="125" customFormat="1" ht="25.5">
      <c r="A80" s="126"/>
      <c r="B80" s="153" t="s">
        <v>3615</v>
      </c>
      <c r="C80" s="140"/>
      <c r="D80" s="129"/>
      <c r="G80" s="139"/>
    </row>
    <row r="81" spans="1:7" s="125" customFormat="1">
      <c r="A81" s="126"/>
      <c r="B81" s="153"/>
      <c r="C81" s="140"/>
      <c r="D81" s="129"/>
      <c r="G81" s="139"/>
    </row>
    <row r="82" spans="1:7" s="125" customFormat="1">
      <c r="A82" s="126"/>
      <c r="B82" s="158"/>
      <c r="C82" s="140"/>
      <c r="D82" s="129"/>
      <c r="G82" s="139"/>
    </row>
    <row r="83" spans="1:7" s="125" customFormat="1">
      <c r="A83" s="126"/>
      <c r="B83" s="158"/>
      <c r="C83" s="140"/>
      <c r="D83" s="129"/>
      <c r="G83" s="139"/>
    </row>
    <row r="84" spans="1:7" s="125" customFormat="1">
      <c r="A84" s="126"/>
      <c r="B84" s="153"/>
      <c r="C84" s="140"/>
      <c r="D84" s="129"/>
      <c r="G84" s="139"/>
    </row>
    <row r="85" spans="1:7" s="125" customFormat="1">
      <c r="A85" s="126"/>
      <c r="B85" s="153"/>
      <c r="C85" s="140"/>
      <c r="D85" s="129"/>
      <c r="G85" s="139"/>
    </row>
    <row r="86" spans="1:7" s="125" customFormat="1">
      <c r="A86" s="126"/>
      <c r="B86" s="153"/>
      <c r="C86" s="140"/>
      <c r="D86" s="129"/>
      <c r="G86" s="139"/>
    </row>
    <row r="87" spans="1:7" s="125" customFormat="1">
      <c r="A87" s="126"/>
      <c r="B87" s="153"/>
      <c r="C87" s="140"/>
      <c r="D87" s="129"/>
      <c r="G87" s="139"/>
    </row>
    <row r="88" spans="1:7" s="125" customFormat="1">
      <c r="A88" s="126"/>
      <c r="B88" s="153"/>
      <c r="C88" s="140"/>
      <c r="D88" s="129"/>
      <c r="G88" s="139"/>
    </row>
    <row r="89" spans="1:7" s="125" customFormat="1">
      <c r="A89" s="126"/>
      <c r="B89" s="153"/>
      <c r="C89" s="140"/>
      <c r="D89" s="129"/>
      <c r="G89" s="139"/>
    </row>
    <row r="90" spans="1:7" s="125" customFormat="1">
      <c r="A90" s="126"/>
      <c r="B90" s="153"/>
      <c r="C90" s="140"/>
      <c r="D90" s="129"/>
      <c r="G90" s="139"/>
    </row>
    <row r="91" spans="1:7" s="125" customFormat="1">
      <c r="A91" s="126"/>
      <c r="B91" s="153"/>
      <c r="C91" s="140"/>
      <c r="D91" s="129"/>
      <c r="G91" s="139"/>
    </row>
    <row r="92" spans="1:7" s="125" customFormat="1">
      <c r="A92" s="126"/>
      <c r="B92" s="153"/>
      <c r="C92" s="140"/>
      <c r="D92" s="129"/>
      <c r="G92" s="139"/>
    </row>
    <row r="93" spans="1:7" s="125" customFormat="1">
      <c r="A93" s="126"/>
      <c r="B93" s="153"/>
      <c r="C93" s="140"/>
      <c r="D93" s="129"/>
      <c r="G93" s="139"/>
    </row>
    <row r="94" spans="1:7" s="125" customFormat="1">
      <c r="A94" s="126"/>
      <c r="B94" s="153"/>
      <c r="C94" s="140"/>
      <c r="D94" s="127"/>
      <c r="G94" s="139"/>
    </row>
    <row r="95" spans="1:7" s="125" customFormat="1">
      <c r="A95" s="126"/>
      <c r="B95" s="153"/>
      <c r="C95" s="140"/>
      <c r="D95" s="129"/>
      <c r="G95" s="139"/>
    </row>
    <row r="96" spans="1:7" s="125" customFormat="1">
      <c r="A96" s="126"/>
      <c r="B96" s="151"/>
      <c r="C96" s="140"/>
      <c r="D96" s="129"/>
      <c r="G96" s="139"/>
    </row>
    <row r="97" spans="1:7" s="125" customFormat="1">
      <c r="A97" s="126"/>
      <c r="B97" s="151"/>
      <c r="C97" s="140"/>
      <c r="D97" s="129"/>
      <c r="G97" s="139"/>
    </row>
    <row r="98" spans="1:7" s="125" customFormat="1">
      <c r="A98" s="126"/>
      <c r="B98" s="151"/>
      <c r="C98" s="140"/>
      <c r="D98" s="129"/>
      <c r="G98" s="139"/>
    </row>
    <row r="99" spans="1:7" s="125" customFormat="1">
      <c r="A99" s="126"/>
      <c r="B99" s="151"/>
      <c r="C99" s="140"/>
      <c r="D99" s="129"/>
      <c r="G99" s="139"/>
    </row>
    <row r="100" spans="1:7" s="125" customFormat="1">
      <c r="A100" s="130"/>
      <c r="B100" s="151"/>
      <c r="C100" s="140"/>
      <c r="D100" s="129"/>
      <c r="G100" s="139"/>
    </row>
    <row r="101" spans="1:7" s="125" customFormat="1">
      <c r="A101" s="130"/>
      <c r="B101" s="151"/>
      <c r="C101" s="140"/>
      <c r="D101" s="129"/>
      <c r="G101" s="139"/>
    </row>
    <row r="102" spans="1:7" s="125" customFormat="1">
      <c r="A102" s="126"/>
      <c r="B102" s="151"/>
      <c r="C102" s="140"/>
      <c r="D102" s="129"/>
      <c r="G102" s="139"/>
    </row>
    <row r="103" spans="1:7" s="125" customFormat="1">
      <c r="A103" s="126"/>
      <c r="B103" s="151"/>
      <c r="C103" s="140"/>
      <c r="D103" s="129"/>
      <c r="G103" s="139"/>
    </row>
    <row r="104" spans="1:7" s="125" customFormat="1">
      <c r="A104" s="126"/>
      <c r="B104" s="151"/>
      <c r="C104" s="140"/>
      <c r="D104" s="129"/>
      <c r="G104" s="139"/>
    </row>
    <row r="105" spans="1:7" s="125" customFormat="1">
      <c r="A105" s="126"/>
      <c r="B105" s="151"/>
      <c r="C105" s="140"/>
      <c r="D105" s="129"/>
      <c r="G105" s="139"/>
    </row>
    <row r="106" spans="1:7" s="125" customFormat="1">
      <c r="A106" s="126"/>
      <c r="B106" s="151"/>
      <c r="C106" s="140"/>
      <c r="D106" s="129"/>
      <c r="G106" s="139"/>
    </row>
    <row r="107" spans="1:7" s="125" customFormat="1">
      <c r="A107" s="126"/>
      <c r="B107" s="151"/>
      <c r="C107" s="140"/>
      <c r="D107" s="129"/>
      <c r="G107" s="139"/>
    </row>
    <row r="108" spans="1:7" s="125" customFormat="1">
      <c r="A108" s="126"/>
      <c r="B108" s="151"/>
      <c r="C108" s="140"/>
      <c r="D108" s="127"/>
      <c r="G108" s="139"/>
    </row>
    <row r="109" spans="1:7" s="125" customFormat="1">
      <c r="A109" s="126"/>
      <c r="B109" s="151"/>
      <c r="C109" s="140"/>
      <c r="D109" s="127"/>
      <c r="G109" s="139"/>
    </row>
    <row r="110" spans="1:7" s="125" customFormat="1">
      <c r="A110" s="126"/>
      <c r="B110" s="151"/>
      <c r="C110" s="140"/>
      <c r="D110" s="127"/>
      <c r="G110" s="139"/>
    </row>
    <row r="111" spans="1:7" s="125" customFormat="1">
      <c r="A111" s="126"/>
      <c r="B111" s="151"/>
      <c r="C111" s="140"/>
      <c r="D111" s="127"/>
      <c r="G111" s="139"/>
    </row>
    <row r="112" spans="1:7" s="125" customFormat="1">
      <c r="A112" s="126"/>
      <c r="B112" s="153"/>
      <c r="C112" s="140"/>
      <c r="D112" s="127"/>
      <c r="G112" s="139"/>
    </row>
    <row r="113" spans="1:8" s="125" customFormat="1">
      <c r="A113" s="126"/>
      <c r="B113" s="153"/>
      <c r="C113" s="140"/>
      <c r="D113" s="127"/>
      <c r="G113" s="139"/>
    </row>
    <row r="114" spans="1:8" s="139" customFormat="1">
      <c r="A114" s="126"/>
      <c r="B114" s="153"/>
      <c r="C114" s="140"/>
      <c r="D114" s="127"/>
      <c r="E114" s="131"/>
      <c r="F114" s="125"/>
      <c r="H114" s="140"/>
    </row>
    <row r="115" spans="1:8" s="139" customFormat="1">
      <c r="A115" s="126"/>
      <c r="B115" s="153"/>
      <c r="C115" s="140"/>
      <c r="D115" s="127"/>
      <c r="E115" s="131"/>
      <c r="F115" s="125"/>
      <c r="H115" s="140"/>
    </row>
    <row r="116" spans="1:8" s="139" customFormat="1">
      <c r="A116" s="126"/>
      <c r="B116" s="153"/>
      <c r="C116" s="140"/>
      <c r="D116" s="127"/>
      <c r="E116" s="131"/>
      <c r="F116" s="125"/>
      <c r="H116" s="140"/>
    </row>
    <row r="117" spans="1:8" s="139" customFormat="1">
      <c r="A117" s="126"/>
      <c r="B117" s="153"/>
      <c r="C117" s="140"/>
      <c r="D117" s="129"/>
      <c r="E117" s="131"/>
      <c r="F117" s="133"/>
      <c r="H117" s="140"/>
    </row>
    <row r="118" spans="1:8" s="139" customFormat="1">
      <c r="A118" s="126"/>
      <c r="B118" s="151"/>
      <c r="C118" s="140"/>
      <c r="D118" s="129"/>
      <c r="E118" s="125"/>
      <c r="F118" s="125"/>
      <c r="H118" s="140"/>
    </row>
    <row r="119" spans="1:8" s="139" customFormat="1">
      <c r="A119" s="126"/>
      <c r="B119" s="151"/>
      <c r="C119" s="140"/>
      <c r="D119" s="132"/>
      <c r="E119" s="133"/>
      <c r="F119" s="125"/>
      <c r="H119" s="140"/>
    </row>
    <row r="120" spans="1:8" s="139" customFormat="1">
      <c r="A120" s="126"/>
      <c r="B120" s="159"/>
      <c r="C120" s="140"/>
      <c r="D120" s="127"/>
      <c r="E120" s="125"/>
      <c r="F120" s="125"/>
      <c r="H120" s="140"/>
    </row>
    <row r="121" spans="1:8" s="139" customFormat="1">
      <c r="A121" s="126"/>
      <c r="B121" s="159"/>
      <c r="C121" s="140"/>
      <c r="D121" s="127"/>
      <c r="E121" s="125"/>
      <c r="F121" s="125"/>
      <c r="H121" s="140"/>
    </row>
    <row r="122" spans="1:8" s="139" customFormat="1">
      <c r="A122" s="126"/>
      <c r="B122" s="159"/>
      <c r="C122" s="140"/>
      <c r="D122" s="127"/>
      <c r="E122" s="125"/>
      <c r="F122" s="125"/>
      <c r="H122" s="140"/>
    </row>
    <row r="123" spans="1:8" s="139" customFormat="1">
      <c r="A123" s="126"/>
      <c r="B123" s="159"/>
      <c r="C123" s="140"/>
      <c r="D123" s="127"/>
      <c r="E123" s="125"/>
      <c r="F123" s="125"/>
      <c r="H123" s="140"/>
    </row>
    <row r="124" spans="1:8" s="139" customFormat="1">
      <c r="A124" s="130"/>
      <c r="B124" s="134"/>
      <c r="C124" s="140"/>
      <c r="D124" s="127"/>
      <c r="E124" s="125"/>
      <c r="F124" s="125"/>
      <c r="H124" s="140"/>
    </row>
    <row r="125" spans="1:8" s="139" customFormat="1">
      <c r="A125" s="126"/>
      <c r="B125" s="135"/>
      <c r="C125" s="140"/>
      <c r="D125" s="127"/>
      <c r="E125" s="125"/>
      <c r="F125" s="125"/>
      <c r="H125" s="140"/>
    </row>
    <row r="126" spans="1:8" s="139" customFormat="1">
      <c r="A126" s="126"/>
      <c r="B126" s="160"/>
      <c r="C126" s="140"/>
      <c r="D126" s="127"/>
      <c r="E126" s="125"/>
      <c r="F126" s="125"/>
      <c r="H126" s="140"/>
    </row>
    <row r="127" spans="1:8" s="139" customFormat="1">
      <c r="A127" s="126"/>
      <c r="B127" s="160"/>
      <c r="C127" s="140"/>
      <c r="D127" s="127"/>
      <c r="E127" s="125"/>
      <c r="F127" s="125"/>
      <c r="H127" s="140"/>
    </row>
    <row r="128" spans="1:8" s="139" customFormat="1">
      <c r="A128" s="126"/>
      <c r="B128" s="160"/>
      <c r="C128" s="140"/>
      <c r="D128" s="127"/>
      <c r="E128" s="125"/>
      <c r="F128" s="125"/>
      <c r="H128" s="140"/>
    </row>
    <row r="129" spans="1:8" s="139" customFormat="1">
      <c r="A129" s="136"/>
      <c r="B129" s="141"/>
      <c r="C129" s="127"/>
      <c r="D129" s="127"/>
      <c r="E129" s="125"/>
      <c r="F129" s="125"/>
      <c r="H129" s="140"/>
    </row>
    <row r="130" spans="1:8" s="125" customFormat="1">
      <c r="A130" s="123"/>
      <c r="B130" s="141"/>
      <c r="C130" s="127"/>
      <c r="D130" s="127"/>
      <c r="G130" s="139"/>
    </row>
    <row r="131" spans="1:8" s="125" customFormat="1">
      <c r="A131" s="136"/>
      <c r="B131" s="141"/>
      <c r="C131" s="127"/>
      <c r="D131" s="127"/>
      <c r="G131" s="139"/>
    </row>
    <row r="132" spans="1:8" s="125" customFormat="1">
      <c r="A132" s="140"/>
      <c r="B132" s="142"/>
      <c r="C132" s="127"/>
      <c r="D132" s="127"/>
      <c r="G132" s="139"/>
    </row>
    <row r="133" spans="1:8" s="125" customFormat="1">
      <c r="A133" s="136"/>
      <c r="B133" s="143"/>
      <c r="C133" s="127"/>
      <c r="D133" s="127"/>
      <c r="G133" s="139"/>
    </row>
    <row r="134" spans="1:8" s="125" customFormat="1">
      <c r="A134" s="136"/>
      <c r="B134" s="143"/>
      <c r="C134" s="127"/>
      <c r="D134" s="127"/>
      <c r="G134" s="139"/>
    </row>
    <row r="135" spans="1:8" s="125" customFormat="1">
      <c r="A135" s="136"/>
      <c r="B135" s="141"/>
      <c r="C135" s="127"/>
      <c r="D135" s="129"/>
      <c r="G135" s="139"/>
    </row>
    <row r="136" spans="1:8" s="125" customFormat="1">
      <c r="A136" s="136"/>
      <c r="B136" s="141"/>
      <c r="C136" s="127"/>
      <c r="D136" s="129"/>
      <c r="G136" s="139"/>
    </row>
    <row r="137" spans="1:8" s="125" customFormat="1">
      <c r="A137" s="136"/>
      <c r="B137" s="141"/>
      <c r="C137" s="127"/>
      <c r="D137" s="129"/>
      <c r="G137" s="139"/>
    </row>
    <row r="138" spans="1:8" s="125" customFormat="1">
      <c r="A138" s="136"/>
      <c r="B138" s="141"/>
      <c r="C138" s="127"/>
      <c r="D138" s="127"/>
      <c r="G138" s="139"/>
    </row>
    <row r="139" spans="1:8" s="125" customFormat="1">
      <c r="A139" s="136"/>
      <c r="B139" s="144"/>
      <c r="C139" s="145"/>
      <c r="D139" s="145"/>
      <c r="G139" s="139"/>
    </row>
    <row r="141" spans="1:8" s="125" customFormat="1">
      <c r="A141" s="138"/>
      <c r="B141" s="144"/>
      <c r="C141" s="127"/>
      <c r="D141" s="127"/>
      <c r="G141" s="139"/>
    </row>
    <row r="142" spans="1:8" s="125" customFormat="1">
      <c r="A142" s="138"/>
      <c r="B142" s="144"/>
      <c r="C142" s="127"/>
      <c r="D142" s="127"/>
      <c r="G142" s="139"/>
    </row>
    <row r="143" spans="1:8" s="125" customFormat="1">
      <c r="A143" s="136"/>
      <c r="B143" s="141"/>
      <c r="C143" s="127"/>
      <c r="D143" s="127"/>
      <c r="G143" s="139"/>
    </row>
    <row r="144" spans="1:8" s="125" customFormat="1">
      <c r="A144" s="138"/>
      <c r="B144" s="141"/>
      <c r="C144" s="127"/>
      <c r="D144" s="127"/>
      <c r="G144" s="139"/>
    </row>
    <row r="145" spans="1:7" s="125" customFormat="1">
      <c r="A145" s="136"/>
      <c r="B145" s="144"/>
      <c r="C145" s="127"/>
      <c r="D145" s="127"/>
      <c r="G145" s="139"/>
    </row>
    <row r="146" spans="1:7" s="127" customFormat="1">
      <c r="A146" s="136"/>
      <c r="B146" s="141"/>
      <c r="E146" s="125"/>
      <c r="F146" s="125"/>
      <c r="G146" s="139"/>
    </row>
    <row r="147" spans="1:7" s="127" customFormat="1">
      <c r="A147" s="136"/>
      <c r="B147" s="141"/>
      <c r="E147" s="125"/>
      <c r="F147" s="125"/>
      <c r="G147" s="139"/>
    </row>
    <row r="148" spans="1:7" s="127" customFormat="1">
      <c r="A148" s="136"/>
      <c r="B148" s="141"/>
      <c r="E148" s="125"/>
      <c r="F148" s="125"/>
      <c r="G148" s="139"/>
    </row>
    <row r="149" spans="1:7" s="127" customFormat="1">
      <c r="A149" s="138"/>
      <c r="B149" s="141"/>
      <c r="E149" s="125"/>
      <c r="F149" s="125"/>
      <c r="G149" s="139"/>
    </row>
    <row r="150" spans="1:7" s="127" customFormat="1">
      <c r="A150" s="144"/>
      <c r="B150" s="141"/>
      <c r="E150" s="125"/>
      <c r="F150" s="125"/>
      <c r="G150" s="139"/>
    </row>
    <row r="151" spans="1:7" s="127" customFormat="1">
      <c r="A151" s="144"/>
      <c r="B151" s="141"/>
      <c r="E151" s="125"/>
      <c r="F151" s="125"/>
      <c r="G151" s="139"/>
    </row>
    <row r="152" spans="1:7" s="127" customFormat="1">
      <c r="A152" s="144"/>
      <c r="B152" s="141"/>
      <c r="E152" s="125"/>
      <c r="F152" s="125"/>
      <c r="G152" s="139"/>
    </row>
    <row r="153" spans="1:7" s="127" customFormat="1">
      <c r="A153" s="136"/>
      <c r="B153" s="141"/>
      <c r="E153" s="125"/>
      <c r="F153" s="125"/>
      <c r="G153" s="139"/>
    </row>
    <row r="154" spans="1:7" s="127" customFormat="1">
      <c r="A154" s="136"/>
      <c r="B154" s="141"/>
      <c r="E154" s="125"/>
      <c r="F154" s="125"/>
      <c r="G154" s="139"/>
    </row>
    <row r="155" spans="1:7" s="127" customFormat="1">
      <c r="A155" s="136"/>
      <c r="B155" s="141"/>
      <c r="E155" s="125"/>
      <c r="F155" s="125"/>
      <c r="G155" s="139"/>
    </row>
    <row r="156" spans="1:7" s="127" customFormat="1">
      <c r="A156" s="138"/>
      <c r="B156" s="141"/>
      <c r="E156" s="125"/>
      <c r="F156" s="125"/>
      <c r="G156" s="139"/>
    </row>
    <row r="157" spans="1:7" s="127" customFormat="1">
      <c r="A157" s="144"/>
      <c r="B157" s="141"/>
      <c r="E157" s="125"/>
      <c r="F157" s="125"/>
      <c r="G157" s="139"/>
    </row>
    <row r="158" spans="1:7" s="127" customFormat="1">
      <c r="A158" s="144"/>
      <c r="B158" s="141"/>
      <c r="E158" s="125"/>
      <c r="F158" s="125"/>
      <c r="G158" s="139"/>
    </row>
    <row r="160" spans="1:7" s="127" customFormat="1">
      <c r="A160" s="136"/>
      <c r="B160" s="141"/>
      <c r="E160" s="125"/>
      <c r="F160" s="125"/>
      <c r="G160" s="139"/>
    </row>
    <row r="161" spans="1:7" s="127" customFormat="1">
      <c r="A161" s="136"/>
      <c r="B161" s="141"/>
      <c r="E161" s="125"/>
      <c r="F161" s="125"/>
      <c r="G161" s="139"/>
    </row>
    <row r="162" spans="1:7" s="127" customFormat="1">
      <c r="A162" s="136"/>
      <c r="B162" s="141"/>
      <c r="E162" s="125"/>
      <c r="F162" s="125"/>
      <c r="G162" s="139"/>
    </row>
    <row r="163" spans="1:7" s="127" customFormat="1">
      <c r="A163" s="136"/>
      <c r="B163" s="141"/>
      <c r="E163" s="125"/>
      <c r="F163" s="125"/>
      <c r="G163" s="139"/>
    </row>
    <row r="164" spans="1:7" s="127" customFormat="1">
      <c r="A164" s="136"/>
      <c r="B164" s="141"/>
      <c r="E164" s="125"/>
      <c r="F164" s="125"/>
      <c r="G164" s="139"/>
    </row>
    <row r="165" spans="1:7" s="127" customFormat="1">
      <c r="A165" s="136"/>
      <c r="B165" s="141"/>
      <c r="E165" s="125"/>
      <c r="F165" s="125"/>
      <c r="G165" s="139"/>
    </row>
    <row r="166" spans="1:7" s="127" customFormat="1">
      <c r="A166" s="136"/>
      <c r="B166" s="141"/>
      <c r="E166" s="125"/>
      <c r="F166" s="125"/>
      <c r="G166" s="139"/>
    </row>
    <row r="167" spans="1:7" s="127" customFormat="1">
      <c r="A167" s="136"/>
      <c r="B167" s="141"/>
      <c r="E167" s="125"/>
      <c r="F167" s="125"/>
      <c r="G167" s="139"/>
    </row>
    <row r="168" spans="1:7" s="127" customFormat="1">
      <c r="A168" s="136"/>
      <c r="B168" s="141"/>
      <c r="E168" s="125"/>
      <c r="F168" s="125"/>
      <c r="G168" s="139"/>
    </row>
    <row r="169" spans="1:7" s="127" customFormat="1">
      <c r="A169" s="136"/>
      <c r="B169" s="141"/>
      <c r="E169" s="125"/>
      <c r="F169" s="125"/>
      <c r="G169" s="139"/>
    </row>
    <row r="170" spans="1:7" s="127" customFormat="1">
      <c r="A170" s="136"/>
      <c r="B170" s="141"/>
      <c r="E170" s="125"/>
      <c r="F170" s="125"/>
      <c r="G170" s="139"/>
    </row>
    <row r="171" spans="1:7" s="127" customFormat="1">
      <c r="A171" s="136"/>
      <c r="B171" s="141"/>
      <c r="E171" s="125"/>
      <c r="F171" s="125"/>
      <c r="G171" s="139"/>
    </row>
    <row r="172" spans="1:7" s="127" customFormat="1">
      <c r="A172" s="136"/>
      <c r="B172" s="141"/>
      <c r="E172" s="125"/>
      <c r="F172" s="125"/>
      <c r="G172" s="139"/>
    </row>
    <row r="173" spans="1:7" s="127" customFormat="1">
      <c r="A173" s="136"/>
      <c r="B173" s="141"/>
      <c r="E173" s="125"/>
      <c r="F173" s="125"/>
      <c r="G173" s="139"/>
    </row>
    <row r="174" spans="1:7" s="127" customFormat="1">
      <c r="A174" s="136"/>
      <c r="B174" s="141"/>
      <c r="E174" s="125"/>
      <c r="F174" s="125"/>
      <c r="G174" s="139"/>
    </row>
    <row r="175" spans="1:7" s="127" customFormat="1">
      <c r="A175" s="136"/>
      <c r="B175" s="141"/>
      <c r="E175" s="125"/>
      <c r="F175" s="125"/>
      <c r="G175" s="139"/>
    </row>
    <row r="176" spans="1:7" s="127" customFormat="1">
      <c r="A176" s="136"/>
      <c r="B176" s="141"/>
      <c r="E176" s="125"/>
      <c r="F176" s="125"/>
      <c r="G176" s="139"/>
    </row>
    <row r="177" spans="1:7" s="127" customFormat="1">
      <c r="A177" s="136"/>
      <c r="B177" s="141"/>
      <c r="E177" s="125"/>
      <c r="F177" s="125"/>
      <c r="G177" s="139"/>
    </row>
    <row r="178" spans="1:7" s="127" customFormat="1">
      <c r="A178" s="136"/>
      <c r="B178" s="141"/>
      <c r="E178" s="125"/>
      <c r="F178" s="125"/>
      <c r="G178" s="139"/>
    </row>
    <row r="179" spans="1:7" s="127" customFormat="1">
      <c r="A179" s="136"/>
      <c r="B179" s="141"/>
      <c r="E179" s="125"/>
      <c r="F179" s="125"/>
      <c r="G179" s="139"/>
    </row>
    <row r="180" spans="1:7" s="127" customFormat="1">
      <c r="A180" s="136"/>
      <c r="B180" s="141"/>
      <c r="E180" s="125"/>
      <c r="F180" s="125"/>
      <c r="G180" s="139"/>
    </row>
    <row r="181" spans="1:7" s="127" customFormat="1">
      <c r="A181" s="136"/>
      <c r="B181" s="141"/>
      <c r="E181" s="125"/>
      <c r="F181" s="125"/>
      <c r="G181" s="139"/>
    </row>
    <row r="182" spans="1:7" s="127" customFormat="1">
      <c r="A182" s="136"/>
      <c r="B182" s="141"/>
      <c r="E182" s="125"/>
      <c r="F182" s="125"/>
      <c r="G182" s="139"/>
    </row>
    <row r="183" spans="1:7" s="127" customFormat="1">
      <c r="A183" s="136"/>
      <c r="B183" s="141"/>
      <c r="E183" s="125"/>
      <c r="F183" s="125"/>
      <c r="G183" s="139"/>
    </row>
    <row r="184" spans="1:7" s="127" customFormat="1">
      <c r="A184" s="136"/>
      <c r="B184" s="141"/>
      <c r="E184" s="125"/>
      <c r="F184" s="125"/>
      <c r="G184" s="139"/>
    </row>
    <row r="185" spans="1:7" s="127" customFormat="1">
      <c r="A185" s="136"/>
      <c r="B185" s="141"/>
      <c r="E185" s="125"/>
      <c r="F185" s="125"/>
      <c r="G185" s="139"/>
    </row>
    <row r="186" spans="1:7" s="127" customFormat="1">
      <c r="A186" s="136"/>
      <c r="B186" s="141"/>
      <c r="E186" s="125"/>
      <c r="F186" s="125"/>
      <c r="G186" s="139"/>
    </row>
    <row r="187" spans="1:7" s="127" customFormat="1">
      <c r="A187" s="136"/>
      <c r="B187" s="141"/>
      <c r="E187" s="125"/>
      <c r="F187" s="125"/>
      <c r="G187" s="139"/>
    </row>
    <row r="188" spans="1:7" s="127" customFormat="1">
      <c r="A188" s="136"/>
      <c r="B188" s="141"/>
      <c r="E188" s="125"/>
      <c r="F188" s="125"/>
      <c r="G188" s="139"/>
    </row>
    <row r="189" spans="1:7" s="127" customFormat="1">
      <c r="A189" s="136"/>
      <c r="B189" s="141"/>
      <c r="E189" s="125"/>
      <c r="F189" s="125"/>
      <c r="G189" s="139"/>
    </row>
    <row r="190" spans="1:7" s="127" customFormat="1">
      <c r="A190" s="136"/>
      <c r="B190" s="141"/>
      <c r="E190" s="125"/>
      <c r="F190" s="125"/>
      <c r="G190" s="139"/>
    </row>
    <row r="191" spans="1:7" s="127" customFormat="1">
      <c r="A191" s="136"/>
      <c r="B191" s="141"/>
      <c r="E191" s="125"/>
      <c r="F191" s="125"/>
      <c r="G191" s="139"/>
    </row>
    <row r="192" spans="1:7" s="127" customFormat="1">
      <c r="A192" s="136"/>
      <c r="B192" s="141"/>
      <c r="E192" s="125"/>
      <c r="F192" s="125"/>
      <c r="G192" s="139"/>
    </row>
    <row r="193" spans="1:7" s="127" customFormat="1">
      <c r="A193" s="136"/>
      <c r="B193" s="141"/>
      <c r="E193" s="125"/>
      <c r="F193" s="125"/>
      <c r="G193" s="139"/>
    </row>
    <row r="194" spans="1:7" s="125" customFormat="1">
      <c r="A194" s="136"/>
      <c r="B194" s="141"/>
      <c r="C194" s="127"/>
      <c r="D194" s="127"/>
      <c r="G194" s="139"/>
    </row>
    <row r="195" spans="1:7" s="125" customFormat="1">
      <c r="A195" s="136"/>
      <c r="B195" s="141"/>
      <c r="C195" s="127"/>
      <c r="D195" s="127"/>
      <c r="G195" s="139"/>
    </row>
    <row r="196" spans="1:7" s="125" customFormat="1">
      <c r="A196" s="136"/>
      <c r="B196" s="141"/>
      <c r="C196" s="127"/>
      <c r="D196" s="127"/>
      <c r="G196" s="139"/>
    </row>
    <row r="197" spans="1:7" s="125" customFormat="1">
      <c r="A197" s="136"/>
      <c r="B197" s="141"/>
      <c r="C197" s="127"/>
      <c r="D197" s="127"/>
      <c r="G197" s="139"/>
    </row>
    <row r="198" spans="1:7" s="125" customFormat="1">
      <c r="A198" s="136"/>
      <c r="B198" s="141"/>
      <c r="C198" s="127"/>
      <c r="D198" s="127"/>
      <c r="G198" s="139"/>
    </row>
    <row r="199" spans="1:7" s="125" customFormat="1">
      <c r="A199" s="136"/>
      <c r="B199" s="141"/>
      <c r="C199" s="127"/>
      <c r="D199" s="127"/>
      <c r="G199" s="139"/>
    </row>
    <row r="200" spans="1:7" s="125" customFormat="1">
      <c r="A200" s="136"/>
      <c r="B200" s="141"/>
      <c r="C200" s="127"/>
      <c r="D200" s="127"/>
      <c r="G200" s="139"/>
    </row>
    <row r="201" spans="1:7" s="125" customFormat="1">
      <c r="A201" s="136"/>
      <c r="B201" s="141"/>
      <c r="C201" s="127"/>
      <c r="D201" s="127"/>
      <c r="G201" s="139"/>
    </row>
    <row r="202" spans="1:7" s="125" customFormat="1">
      <c r="A202" s="136"/>
      <c r="B202" s="141"/>
      <c r="C202" s="127"/>
      <c r="D202" s="127"/>
      <c r="G202" s="139"/>
    </row>
    <row r="203" spans="1:7" s="125" customFormat="1">
      <c r="A203" s="136"/>
      <c r="B203" s="141"/>
      <c r="C203" s="127"/>
      <c r="D203" s="127"/>
      <c r="G203" s="139"/>
    </row>
    <row r="204" spans="1:7" s="125" customFormat="1">
      <c r="A204" s="136"/>
      <c r="B204" s="141"/>
      <c r="C204" s="127"/>
      <c r="D204" s="127"/>
      <c r="G204" s="139"/>
    </row>
    <row r="205" spans="1:7" s="125" customFormat="1">
      <c r="A205" s="141"/>
      <c r="B205" s="141"/>
      <c r="C205" s="127"/>
      <c r="D205" s="129"/>
      <c r="G205" s="139"/>
    </row>
    <row r="206" spans="1:7" s="125" customFormat="1">
      <c r="A206" s="141"/>
      <c r="B206" s="141"/>
      <c r="C206" s="127"/>
      <c r="D206" s="129"/>
      <c r="G206" s="139"/>
    </row>
    <row r="207" spans="1:7" s="125" customFormat="1">
      <c r="A207" s="136"/>
      <c r="B207" s="141"/>
      <c r="C207" s="127"/>
      <c r="D207" s="129"/>
      <c r="G207" s="139"/>
    </row>
    <row r="208" spans="1:7" s="125" customFormat="1">
      <c r="A208" s="136"/>
      <c r="B208" s="141"/>
      <c r="C208" s="127"/>
      <c r="D208" s="129"/>
      <c r="G208" s="139"/>
    </row>
    <row r="209" spans="1:7" s="125" customFormat="1">
      <c r="A209" s="136"/>
      <c r="B209" s="141"/>
      <c r="C209" s="127"/>
      <c r="D209" s="129"/>
      <c r="G209" s="139"/>
    </row>
    <row r="210" spans="1:7" s="125" customFormat="1">
      <c r="A210" s="136"/>
      <c r="B210" s="141"/>
      <c r="C210" s="127"/>
      <c r="D210" s="129"/>
      <c r="G210" s="139"/>
    </row>
    <row r="211" spans="1:7" s="125" customFormat="1">
      <c r="A211" s="136"/>
      <c r="B211" s="141"/>
      <c r="C211" s="127"/>
      <c r="D211" s="127"/>
      <c r="G211" s="139"/>
    </row>
    <row r="212" spans="1:7" s="125" customFormat="1">
      <c r="A212" s="136"/>
      <c r="B212" s="144"/>
      <c r="C212" s="145"/>
      <c r="D212" s="145"/>
      <c r="G212" s="139"/>
    </row>
    <row r="213" spans="1:7" s="125" customFormat="1">
      <c r="A213" s="136"/>
      <c r="B213" s="144"/>
      <c r="C213" s="145"/>
      <c r="D213" s="145"/>
      <c r="G213" s="139"/>
    </row>
    <row r="214" spans="1:7" s="125" customFormat="1">
      <c r="A214" s="138"/>
      <c r="B214" s="144"/>
      <c r="C214" s="127"/>
      <c r="D214" s="127"/>
      <c r="G214" s="139"/>
    </row>
    <row r="215" spans="1:7" s="125" customFormat="1">
      <c r="A215" s="138"/>
      <c r="B215" s="144"/>
      <c r="C215" s="127"/>
      <c r="D215" s="127"/>
      <c r="G215" s="139"/>
    </row>
    <row r="216" spans="1:7" s="125" customFormat="1">
      <c r="A216" s="136"/>
      <c r="B216" s="141"/>
      <c r="C216" s="127"/>
      <c r="D216" s="127"/>
      <c r="G216" s="139"/>
    </row>
    <row r="217" spans="1:7" s="125" customFormat="1">
      <c r="A217" s="138"/>
      <c r="B217" s="141"/>
      <c r="C217" s="127"/>
      <c r="D217" s="127"/>
      <c r="G217" s="139"/>
    </row>
    <row r="218" spans="1:7" s="125" customFormat="1">
      <c r="A218" s="136"/>
      <c r="B218" s="144"/>
      <c r="C218" s="127"/>
      <c r="D218" s="127"/>
      <c r="G218" s="139"/>
    </row>
    <row r="219" spans="1:7" s="125" customFormat="1">
      <c r="A219" s="136"/>
      <c r="B219" s="141"/>
      <c r="C219" s="127"/>
      <c r="D219" s="127"/>
      <c r="G219" s="139"/>
    </row>
    <row r="220" spans="1:7" s="125" customFormat="1">
      <c r="A220" s="136"/>
      <c r="B220" s="141"/>
      <c r="C220" s="127"/>
      <c r="D220" s="127"/>
      <c r="G220" s="139"/>
    </row>
    <row r="221" spans="1:7" s="125" customFormat="1">
      <c r="A221" s="136"/>
      <c r="B221" s="141"/>
      <c r="C221" s="127"/>
      <c r="D221" s="127"/>
      <c r="G221" s="139"/>
    </row>
    <row r="222" spans="1:7" s="125" customFormat="1">
      <c r="A222" s="138"/>
      <c r="B222" s="141"/>
      <c r="C222" s="127"/>
      <c r="D222" s="127"/>
      <c r="G222" s="139"/>
    </row>
    <row r="223" spans="1:7" s="125" customFormat="1">
      <c r="A223" s="144"/>
      <c r="B223" s="141"/>
      <c r="C223" s="127"/>
      <c r="D223" s="127"/>
      <c r="G223" s="139"/>
    </row>
    <row r="224" spans="1:7" s="125" customFormat="1">
      <c r="A224" s="144"/>
      <c r="B224" s="141"/>
      <c r="C224" s="127"/>
      <c r="D224" s="127"/>
      <c r="G224" s="139"/>
    </row>
    <row r="225" spans="1:7" s="125" customFormat="1">
      <c r="A225" s="144"/>
      <c r="B225" s="141"/>
      <c r="C225" s="127"/>
      <c r="D225" s="127"/>
      <c r="G225" s="139"/>
    </row>
    <row r="226" spans="1:7" s="127" customFormat="1">
      <c r="A226" s="136"/>
      <c r="B226" s="141"/>
      <c r="E226" s="125"/>
      <c r="F226" s="125"/>
      <c r="G226" s="139"/>
    </row>
    <row r="227" spans="1:7" s="127" customFormat="1">
      <c r="A227" s="136"/>
      <c r="B227" s="141"/>
      <c r="E227" s="125"/>
      <c r="F227" s="125"/>
      <c r="G227" s="139"/>
    </row>
    <row r="228" spans="1:7" s="127" customFormat="1">
      <c r="A228" s="136"/>
      <c r="B228" s="141"/>
      <c r="E228" s="125"/>
      <c r="F228" s="125"/>
      <c r="G228" s="139"/>
    </row>
    <row r="229" spans="1:7" s="127" customFormat="1">
      <c r="A229" s="138"/>
      <c r="B229" s="141"/>
      <c r="E229" s="125"/>
      <c r="F229" s="125"/>
      <c r="G229" s="139"/>
    </row>
    <row r="230" spans="1:7" s="127" customFormat="1">
      <c r="A230" s="144"/>
      <c r="B230" s="141"/>
      <c r="E230" s="125"/>
      <c r="F230" s="125"/>
      <c r="G230" s="139"/>
    </row>
    <row r="231" spans="1:7" s="127" customFormat="1">
      <c r="A231" s="144"/>
      <c r="B231" s="141"/>
      <c r="E231" s="125"/>
      <c r="F231" s="125"/>
      <c r="G231" s="139"/>
    </row>
    <row r="232" spans="1:7" s="127" customFormat="1">
      <c r="A232" s="137"/>
      <c r="B232" s="141"/>
      <c r="E232" s="125"/>
      <c r="F232" s="125"/>
      <c r="G232" s="139"/>
    </row>
    <row r="233" spans="1:7" s="127" customFormat="1">
      <c r="A233" s="136"/>
      <c r="B233" s="141"/>
      <c r="E233" s="125"/>
      <c r="F233" s="125"/>
      <c r="G233" s="139"/>
    </row>
    <row r="234" spans="1:7" s="127" customFormat="1">
      <c r="A234" s="136"/>
      <c r="B234" s="141"/>
      <c r="E234" s="125"/>
      <c r="F234" s="125"/>
      <c r="G234" s="139"/>
    </row>
    <row r="235" spans="1:7" s="127" customFormat="1">
      <c r="A235" s="136"/>
      <c r="B235" s="141"/>
      <c r="E235" s="125"/>
      <c r="F235" s="125"/>
      <c r="G235" s="139"/>
    </row>
    <row r="236" spans="1:7" s="127" customFormat="1">
      <c r="A236" s="136"/>
      <c r="B236" s="141"/>
      <c r="E236" s="125"/>
      <c r="F236" s="125"/>
      <c r="G236" s="139"/>
    </row>
    <row r="237" spans="1:7" s="127" customFormat="1">
      <c r="A237" s="136"/>
      <c r="B237" s="141"/>
      <c r="E237" s="125"/>
      <c r="F237" s="125"/>
      <c r="G237" s="139"/>
    </row>
    <row r="238" spans="1:7" s="127" customFormat="1">
      <c r="A238" s="136"/>
      <c r="B238" s="141"/>
      <c r="E238" s="125"/>
      <c r="F238" s="125"/>
      <c r="G238" s="139"/>
    </row>
    <row r="239" spans="1:7" s="127" customFormat="1">
      <c r="A239" s="136"/>
      <c r="B239" s="141"/>
      <c r="E239" s="125"/>
      <c r="F239" s="125"/>
      <c r="G239" s="139"/>
    </row>
    <row r="240" spans="1:7" s="127" customFormat="1">
      <c r="A240" s="136"/>
      <c r="B240" s="141"/>
      <c r="E240" s="125"/>
      <c r="F240" s="125"/>
      <c r="G240" s="139"/>
    </row>
    <row r="241" spans="1:7" s="127" customFormat="1">
      <c r="A241" s="136"/>
      <c r="B241" s="141"/>
      <c r="E241" s="125"/>
      <c r="F241" s="125"/>
      <c r="G241" s="139"/>
    </row>
    <row r="242" spans="1:7" s="127" customFormat="1">
      <c r="A242" s="136"/>
      <c r="B242" s="141"/>
      <c r="E242" s="125"/>
      <c r="F242" s="125"/>
      <c r="G242" s="139"/>
    </row>
    <row r="243" spans="1:7" s="127" customFormat="1">
      <c r="A243" s="136"/>
      <c r="B243" s="141"/>
      <c r="E243" s="125"/>
      <c r="F243" s="125"/>
      <c r="G243" s="139"/>
    </row>
    <row r="244" spans="1:7" s="127" customFormat="1">
      <c r="A244" s="136"/>
      <c r="B244" s="141"/>
      <c r="E244" s="125"/>
      <c r="F244" s="125"/>
      <c r="G244" s="139"/>
    </row>
    <row r="245" spans="1:7" s="127" customFormat="1">
      <c r="A245" s="136"/>
      <c r="B245" s="141"/>
      <c r="E245" s="125"/>
      <c r="F245" s="125"/>
      <c r="G245" s="139"/>
    </row>
    <row r="246" spans="1:7" s="127" customFormat="1">
      <c r="A246" s="136"/>
      <c r="B246" s="141"/>
      <c r="E246" s="125"/>
      <c r="F246" s="125"/>
      <c r="G246" s="139"/>
    </row>
    <row r="247" spans="1:7" s="127" customFormat="1">
      <c r="A247" s="136"/>
      <c r="B247" s="141"/>
      <c r="E247" s="125"/>
      <c r="F247" s="125"/>
      <c r="G247" s="139"/>
    </row>
    <row r="248" spans="1:7" s="127" customFormat="1">
      <c r="A248" s="136"/>
      <c r="B248" s="141"/>
      <c r="E248" s="125"/>
      <c r="F248" s="125"/>
      <c r="G248" s="139"/>
    </row>
    <row r="249" spans="1:7" s="127" customFormat="1">
      <c r="A249" s="136"/>
      <c r="B249" s="141"/>
      <c r="E249" s="125"/>
      <c r="F249" s="125"/>
      <c r="G249" s="139"/>
    </row>
    <row r="250" spans="1:7" s="127" customFormat="1">
      <c r="A250" s="136"/>
      <c r="B250" s="141"/>
      <c r="E250" s="125"/>
      <c r="F250" s="125"/>
      <c r="G250" s="139"/>
    </row>
    <row r="251" spans="1:7" s="127" customFormat="1">
      <c r="A251" s="136"/>
      <c r="B251" s="141"/>
      <c r="E251" s="125"/>
      <c r="F251" s="125"/>
      <c r="G251" s="139"/>
    </row>
    <row r="252" spans="1:7" s="127" customFormat="1">
      <c r="A252" s="136"/>
      <c r="B252" s="141"/>
      <c r="E252" s="125"/>
      <c r="F252" s="125"/>
      <c r="G252" s="139"/>
    </row>
    <row r="253" spans="1:7" s="127" customFormat="1">
      <c r="A253" s="136"/>
      <c r="B253" s="141"/>
      <c r="E253" s="125"/>
      <c r="F253" s="125"/>
      <c r="G253" s="139"/>
    </row>
    <row r="254" spans="1:7" s="127" customFormat="1">
      <c r="A254" s="136"/>
      <c r="B254" s="141"/>
      <c r="E254" s="125"/>
      <c r="F254" s="125"/>
      <c r="G254" s="139"/>
    </row>
    <row r="255" spans="1:7" s="127" customFormat="1">
      <c r="A255" s="136"/>
      <c r="B255" s="141"/>
      <c r="E255" s="125"/>
      <c r="F255" s="125"/>
      <c r="G255" s="139"/>
    </row>
    <row r="256" spans="1:7" s="127" customFormat="1">
      <c r="A256" s="136"/>
      <c r="B256" s="141"/>
      <c r="E256" s="125"/>
      <c r="F256" s="125"/>
      <c r="G256" s="139"/>
    </row>
    <row r="257" spans="1:7" s="127" customFormat="1">
      <c r="A257" s="136"/>
      <c r="B257" s="141"/>
      <c r="E257" s="125"/>
      <c r="F257" s="125"/>
      <c r="G257" s="139"/>
    </row>
    <row r="258" spans="1:7" s="127" customFormat="1">
      <c r="A258" s="136"/>
      <c r="B258" s="141"/>
      <c r="E258" s="125"/>
      <c r="F258" s="125"/>
      <c r="G258" s="139"/>
    </row>
    <row r="259" spans="1:7" s="127" customFormat="1">
      <c r="A259" s="136"/>
      <c r="B259" s="141"/>
      <c r="E259" s="125"/>
      <c r="F259" s="125"/>
      <c r="G259" s="139"/>
    </row>
    <row r="260" spans="1:7" s="127" customFormat="1">
      <c r="A260" s="136"/>
      <c r="B260" s="141"/>
      <c r="E260" s="125"/>
      <c r="F260" s="125"/>
      <c r="G260" s="139"/>
    </row>
    <row r="261" spans="1:7" s="127" customFormat="1">
      <c r="A261" s="136"/>
      <c r="B261" s="141"/>
      <c r="E261" s="125"/>
      <c r="F261" s="125"/>
      <c r="G261" s="139"/>
    </row>
    <row r="262" spans="1:7" s="127" customFormat="1">
      <c r="A262" s="136"/>
      <c r="B262" s="141"/>
      <c r="E262" s="125"/>
      <c r="F262" s="125"/>
      <c r="G262" s="139"/>
    </row>
    <row r="263" spans="1:7" s="127" customFormat="1">
      <c r="A263" s="136"/>
      <c r="B263" s="141"/>
      <c r="E263" s="125"/>
      <c r="F263" s="125"/>
      <c r="G263" s="139"/>
    </row>
    <row r="264" spans="1:7" s="127" customFormat="1">
      <c r="A264" s="136"/>
      <c r="B264" s="141"/>
      <c r="E264" s="125"/>
      <c r="F264" s="125"/>
      <c r="G264" s="139"/>
    </row>
    <row r="265" spans="1:7" s="127" customFormat="1">
      <c r="A265" s="136"/>
      <c r="B265" s="141"/>
      <c r="E265" s="125"/>
      <c r="F265" s="125"/>
      <c r="G265" s="139"/>
    </row>
    <row r="266" spans="1:7" s="127" customFormat="1">
      <c r="A266" s="136"/>
      <c r="B266" s="141"/>
      <c r="E266" s="125"/>
      <c r="F266" s="125"/>
      <c r="G266" s="139"/>
    </row>
    <row r="267" spans="1:7" s="127" customFormat="1">
      <c r="A267" s="136"/>
      <c r="B267" s="141"/>
      <c r="E267" s="125"/>
      <c r="F267" s="125"/>
      <c r="G267" s="139"/>
    </row>
    <row r="268" spans="1:7" s="127" customFormat="1">
      <c r="A268" s="136"/>
      <c r="B268" s="141"/>
      <c r="E268" s="125"/>
      <c r="F268" s="125"/>
      <c r="G268" s="139"/>
    </row>
    <row r="269" spans="1:7" s="127" customFormat="1">
      <c r="A269" s="136"/>
      <c r="B269" s="141"/>
      <c r="E269" s="125"/>
      <c r="F269" s="125"/>
      <c r="G269" s="139"/>
    </row>
    <row r="270" spans="1:7" s="127" customFormat="1">
      <c r="A270" s="136"/>
      <c r="B270" s="141"/>
      <c r="E270" s="125"/>
      <c r="F270" s="125"/>
      <c r="G270" s="139"/>
    </row>
    <row r="271" spans="1:7" s="127" customFormat="1">
      <c r="A271" s="136"/>
      <c r="B271" s="141"/>
      <c r="E271" s="125"/>
      <c r="F271" s="125"/>
      <c r="G271" s="139"/>
    </row>
    <row r="272" spans="1:7" s="127" customFormat="1">
      <c r="A272" s="136"/>
      <c r="B272" s="141"/>
      <c r="E272" s="125"/>
      <c r="F272" s="125"/>
      <c r="G272" s="139"/>
    </row>
    <row r="273" spans="1:7" s="127" customFormat="1">
      <c r="A273" s="136"/>
      <c r="B273" s="141"/>
      <c r="E273" s="125"/>
      <c r="F273" s="125"/>
      <c r="G273" s="139"/>
    </row>
    <row r="274" spans="1:7" s="125" customFormat="1">
      <c r="A274" s="136"/>
      <c r="B274" s="141"/>
      <c r="C274" s="127"/>
      <c r="D274" s="127"/>
      <c r="G274" s="139"/>
    </row>
    <row r="275" spans="1:7" s="125" customFormat="1">
      <c r="A275" s="136"/>
      <c r="B275" s="141"/>
      <c r="C275" s="127"/>
      <c r="D275" s="127"/>
      <c r="G275" s="139"/>
    </row>
    <row r="276" spans="1:7" s="125" customFormat="1">
      <c r="A276" s="136"/>
      <c r="B276" s="141"/>
      <c r="C276" s="127"/>
      <c r="D276" s="127"/>
      <c r="G276" s="139"/>
    </row>
    <row r="277" spans="1:7" s="125" customFormat="1">
      <c r="A277" s="136"/>
      <c r="B277" s="141"/>
      <c r="C277" s="127"/>
      <c r="D277" s="127"/>
      <c r="G277" s="139"/>
    </row>
    <row r="278" spans="1:7" s="125" customFormat="1">
      <c r="A278" s="136"/>
      <c r="B278" s="141"/>
      <c r="C278" s="127"/>
      <c r="D278" s="127"/>
      <c r="G278" s="139"/>
    </row>
    <row r="279" spans="1:7" s="125" customFormat="1">
      <c r="A279" s="136"/>
      <c r="B279" s="141"/>
      <c r="C279" s="127"/>
      <c r="D279" s="127"/>
      <c r="G279" s="139"/>
    </row>
    <row r="280" spans="1:7" s="125" customFormat="1">
      <c r="A280" s="141"/>
      <c r="B280" s="141"/>
      <c r="C280" s="127"/>
      <c r="D280" s="129"/>
      <c r="G280" s="139"/>
    </row>
    <row r="281" spans="1:7" s="125" customFormat="1">
      <c r="A281" s="141"/>
      <c r="B281" s="141"/>
      <c r="C281" s="127"/>
      <c r="D281" s="129"/>
      <c r="G281" s="139"/>
    </row>
    <row r="282" spans="1:7" s="125" customFormat="1">
      <c r="A282" s="136"/>
      <c r="B282" s="141"/>
      <c r="C282" s="127"/>
      <c r="D282" s="129"/>
      <c r="G282" s="139"/>
    </row>
    <row r="283" spans="1:7" s="125" customFormat="1">
      <c r="A283" s="136"/>
      <c r="B283" s="141"/>
      <c r="C283" s="127"/>
      <c r="D283" s="129"/>
      <c r="G283" s="139"/>
    </row>
    <row r="284" spans="1:7" s="125" customFormat="1">
      <c r="A284" s="136"/>
      <c r="B284" s="141"/>
      <c r="C284" s="127"/>
      <c r="D284" s="129"/>
      <c r="G284" s="139"/>
    </row>
    <row r="285" spans="1:7" s="125" customFormat="1">
      <c r="A285" s="136"/>
      <c r="B285" s="141"/>
      <c r="C285" s="127"/>
      <c r="D285" s="129"/>
      <c r="G285" s="139"/>
    </row>
    <row r="286" spans="1:7" s="125" customFormat="1">
      <c r="A286" s="136"/>
      <c r="B286" s="141"/>
      <c r="C286" s="127"/>
      <c r="D286" s="127"/>
      <c r="G286" s="139"/>
    </row>
    <row r="287" spans="1:7" s="125" customFormat="1">
      <c r="A287" s="136"/>
      <c r="B287" s="144"/>
      <c r="C287" s="145"/>
      <c r="D287" s="145"/>
      <c r="G287" s="139"/>
    </row>
    <row r="288" spans="1:7" s="125" customFormat="1">
      <c r="A288" s="136"/>
      <c r="B288" s="141"/>
      <c r="C288" s="127"/>
      <c r="D288" s="127"/>
      <c r="G288" s="139"/>
    </row>
    <row r="289" spans="1:7" s="125" customFormat="1">
      <c r="A289" s="138"/>
      <c r="B289" s="144"/>
      <c r="C289" s="127"/>
      <c r="D289" s="127"/>
      <c r="G289" s="139"/>
    </row>
    <row r="290" spans="1:7" s="127" customFormat="1">
      <c r="A290" s="136"/>
      <c r="B290" s="141"/>
      <c r="E290" s="125"/>
      <c r="F290" s="125"/>
      <c r="G290" s="139"/>
    </row>
    <row r="291" spans="1:7" s="127" customFormat="1">
      <c r="A291" s="136"/>
      <c r="B291" s="141"/>
      <c r="E291" s="125"/>
      <c r="F291" s="125"/>
      <c r="G291" s="139"/>
    </row>
    <row r="292" spans="1:7" s="127" customFormat="1">
      <c r="A292" s="138"/>
      <c r="B292" s="141"/>
      <c r="E292" s="125"/>
      <c r="F292" s="125"/>
      <c r="G292" s="139"/>
    </row>
    <row r="293" spans="1:7" s="127" customFormat="1">
      <c r="A293" s="136"/>
      <c r="B293" s="144"/>
      <c r="E293" s="125"/>
      <c r="F293" s="125"/>
      <c r="G293" s="139"/>
    </row>
    <row r="294" spans="1:7" s="127" customFormat="1">
      <c r="A294" s="136"/>
      <c r="B294" s="141"/>
      <c r="E294" s="125"/>
      <c r="F294" s="125"/>
      <c r="G294" s="139"/>
    </row>
    <row r="295" spans="1:7" s="127" customFormat="1">
      <c r="A295" s="136"/>
      <c r="B295" s="141"/>
      <c r="E295" s="125"/>
      <c r="F295" s="125"/>
      <c r="G295" s="139"/>
    </row>
    <row r="296" spans="1:7" s="127" customFormat="1">
      <c r="A296" s="136"/>
      <c r="B296" s="141"/>
      <c r="E296" s="125"/>
      <c r="F296" s="125"/>
      <c r="G296" s="139"/>
    </row>
    <row r="297" spans="1:7" s="127" customFormat="1">
      <c r="A297" s="138"/>
      <c r="B297" s="141"/>
      <c r="E297" s="125"/>
      <c r="F297" s="125"/>
      <c r="G297" s="139"/>
    </row>
    <row r="298" spans="1:7" s="127" customFormat="1">
      <c r="A298" s="144"/>
      <c r="B298" s="141"/>
      <c r="E298" s="125"/>
      <c r="F298" s="125"/>
      <c r="G298" s="139"/>
    </row>
    <row r="299" spans="1:7" s="127" customFormat="1">
      <c r="A299" s="144"/>
      <c r="B299" s="141"/>
      <c r="E299" s="125"/>
      <c r="F299" s="125"/>
      <c r="G299" s="139"/>
    </row>
    <row r="300" spans="1:7" s="127" customFormat="1">
      <c r="A300" s="144"/>
      <c r="B300" s="141"/>
      <c r="E300" s="125"/>
      <c r="F300" s="125"/>
      <c r="G300" s="139"/>
    </row>
    <row r="301" spans="1:7" s="127" customFormat="1">
      <c r="A301" s="136"/>
      <c r="B301" s="141"/>
      <c r="E301" s="125"/>
      <c r="F301" s="125"/>
      <c r="G301" s="139"/>
    </row>
    <row r="302" spans="1:7" s="127" customFormat="1">
      <c r="A302" s="136"/>
      <c r="B302" s="141"/>
      <c r="E302" s="125"/>
      <c r="F302" s="125"/>
      <c r="G302" s="139"/>
    </row>
    <row r="303" spans="1:7" s="127" customFormat="1">
      <c r="A303" s="136"/>
      <c r="B303" s="141"/>
      <c r="E303" s="125"/>
      <c r="F303" s="125"/>
      <c r="G303" s="139"/>
    </row>
    <row r="304" spans="1:7" s="127" customFormat="1">
      <c r="A304" s="138"/>
      <c r="B304" s="141"/>
      <c r="E304" s="125"/>
      <c r="F304" s="125"/>
      <c r="G304" s="139"/>
    </row>
    <row r="305" spans="1:7" s="127" customFormat="1">
      <c r="A305" s="144"/>
      <c r="B305" s="141"/>
      <c r="E305" s="125"/>
      <c r="F305" s="125"/>
      <c r="G305" s="139"/>
    </row>
    <row r="306" spans="1:7" s="127" customFormat="1">
      <c r="A306" s="144"/>
      <c r="B306" s="141"/>
      <c r="E306" s="125"/>
      <c r="F306" s="125"/>
      <c r="G306" s="139"/>
    </row>
    <row r="307" spans="1:7" s="127" customFormat="1">
      <c r="A307" s="137"/>
      <c r="B307" s="141"/>
      <c r="E307" s="125"/>
      <c r="F307" s="125"/>
      <c r="G307" s="139"/>
    </row>
    <row r="308" spans="1:7" s="127" customFormat="1">
      <c r="A308" s="136"/>
      <c r="B308" s="141"/>
      <c r="E308" s="125"/>
      <c r="F308" s="125"/>
      <c r="G308" s="139"/>
    </row>
    <row r="309" spans="1:7" s="127" customFormat="1">
      <c r="A309" s="136"/>
      <c r="B309" s="141"/>
      <c r="E309" s="125"/>
      <c r="F309" s="125"/>
      <c r="G309" s="139"/>
    </row>
    <row r="310" spans="1:7" s="127" customFormat="1">
      <c r="A310" s="136"/>
      <c r="B310" s="141"/>
      <c r="E310" s="125"/>
      <c r="F310" s="125"/>
      <c r="G310" s="139"/>
    </row>
    <row r="311" spans="1:7" s="127" customFormat="1">
      <c r="A311" s="136"/>
      <c r="B311" s="141"/>
      <c r="E311" s="125"/>
      <c r="F311" s="125"/>
      <c r="G311" s="139"/>
    </row>
    <row r="312" spans="1:7" s="127" customFormat="1">
      <c r="A312" s="136"/>
      <c r="B312" s="141"/>
      <c r="E312" s="125"/>
      <c r="F312" s="125"/>
      <c r="G312" s="139"/>
    </row>
    <row r="313" spans="1:7" s="127" customFormat="1">
      <c r="A313" s="136"/>
      <c r="B313" s="141"/>
      <c r="E313" s="125"/>
      <c r="F313" s="125"/>
      <c r="G313" s="139"/>
    </row>
    <row r="314" spans="1:7" s="127" customFormat="1">
      <c r="A314" s="136"/>
      <c r="B314" s="141"/>
      <c r="E314" s="125"/>
      <c r="F314" s="125"/>
      <c r="G314" s="139"/>
    </row>
    <row r="315" spans="1:7" s="127" customFormat="1">
      <c r="A315" s="136"/>
      <c r="B315" s="141"/>
      <c r="E315" s="125"/>
      <c r="F315" s="125"/>
      <c r="G315" s="139"/>
    </row>
    <row r="316" spans="1:7" s="127" customFormat="1">
      <c r="A316" s="136"/>
      <c r="B316" s="141"/>
      <c r="E316" s="125"/>
      <c r="F316" s="125"/>
      <c r="G316" s="139"/>
    </row>
    <row r="317" spans="1:7" s="127" customFormat="1">
      <c r="A317" s="136"/>
      <c r="B317" s="141"/>
      <c r="E317" s="125"/>
      <c r="F317" s="125"/>
      <c r="G317" s="139"/>
    </row>
    <row r="318" spans="1:7" s="127" customFormat="1">
      <c r="A318" s="136"/>
      <c r="B318" s="141"/>
      <c r="E318" s="125"/>
      <c r="F318" s="125"/>
      <c r="G318" s="139"/>
    </row>
    <row r="319" spans="1:7" s="127" customFormat="1">
      <c r="A319" s="136"/>
      <c r="B319" s="141"/>
      <c r="E319" s="125"/>
      <c r="F319" s="125"/>
      <c r="G319" s="139"/>
    </row>
    <row r="320" spans="1:7" s="127" customFormat="1">
      <c r="A320" s="136"/>
      <c r="B320" s="141"/>
      <c r="E320" s="125"/>
      <c r="F320" s="125"/>
      <c r="G320" s="139"/>
    </row>
    <row r="321" spans="1:7" s="127" customFormat="1">
      <c r="A321" s="136"/>
      <c r="B321" s="141"/>
      <c r="E321" s="125"/>
      <c r="F321" s="125"/>
      <c r="G321" s="139"/>
    </row>
    <row r="322" spans="1:7" s="127" customFormat="1">
      <c r="A322" s="136"/>
      <c r="B322" s="141"/>
      <c r="E322" s="125"/>
      <c r="F322" s="125"/>
      <c r="G322" s="139"/>
    </row>
    <row r="323" spans="1:7" s="127" customFormat="1">
      <c r="A323" s="136"/>
      <c r="B323" s="141"/>
      <c r="E323" s="125"/>
      <c r="F323" s="125"/>
      <c r="G323" s="139"/>
    </row>
    <row r="324" spans="1:7" s="127" customFormat="1">
      <c r="A324" s="136"/>
      <c r="B324" s="141"/>
      <c r="E324" s="125"/>
      <c r="F324" s="125"/>
      <c r="G324" s="139"/>
    </row>
    <row r="325" spans="1:7" s="127" customFormat="1">
      <c r="A325" s="136"/>
      <c r="B325" s="141"/>
      <c r="E325" s="125"/>
      <c r="F325" s="125"/>
      <c r="G325" s="139"/>
    </row>
    <row r="326" spans="1:7" s="127" customFormat="1">
      <c r="A326" s="136"/>
      <c r="B326" s="141"/>
      <c r="E326" s="125"/>
      <c r="F326" s="125"/>
      <c r="G326" s="139"/>
    </row>
    <row r="327" spans="1:7" s="127" customFormat="1">
      <c r="A327" s="136"/>
      <c r="B327" s="141"/>
      <c r="E327" s="125"/>
      <c r="F327" s="125"/>
      <c r="G327" s="139"/>
    </row>
    <row r="328" spans="1:7" s="127" customFormat="1">
      <c r="A328" s="136"/>
      <c r="B328" s="141"/>
      <c r="E328" s="125"/>
      <c r="F328" s="125"/>
      <c r="G328" s="139"/>
    </row>
    <row r="329" spans="1:7" s="127" customFormat="1">
      <c r="A329" s="136"/>
      <c r="B329" s="141"/>
      <c r="E329" s="125"/>
      <c r="F329" s="125"/>
      <c r="G329" s="139"/>
    </row>
    <row r="330" spans="1:7" s="127" customFormat="1">
      <c r="A330" s="136"/>
      <c r="B330" s="141"/>
      <c r="E330" s="125"/>
      <c r="F330" s="125"/>
      <c r="G330" s="139"/>
    </row>
    <row r="331" spans="1:7" s="127" customFormat="1">
      <c r="A331" s="136"/>
      <c r="B331" s="141"/>
      <c r="E331" s="125"/>
      <c r="F331" s="125"/>
      <c r="G331" s="139"/>
    </row>
    <row r="332" spans="1:7" s="127" customFormat="1">
      <c r="A332" s="136"/>
      <c r="B332" s="141"/>
      <c r="E332" s="125"/>
      <c r="F332" s="125"/>
      <c r="G332" s="139"/>
    </row>
    <row r="333" spans="1:7" s="127" customFormat="1">
      <c r="A333" s="136"/>
      <c r="B333" s="141"/>
      <c r="E333" s="125"/>
      <c r="F333" s="125"/>
      <c r="G333" s="139"/>
    </row>
    <row r="334" spans="1:7" s="127" customFormat="1">
      <c r="A334" s="136"/>
      <c r="B334" s="141"/>
      <c r="E334" s="125"/>
      <c r="F334" s="125"/>
      <c r="G334" s="139"/>
    </row>
    <row r="335" spans="1:7" s="127" customFormat="1">
      <c r="A335" s="136"/>
      <c r="B335" s="141"/>
      <c r="E335" s="125"/>
      <c r="F335" s="125"/>
      <c r="G335" s="139"/>
    </row>
    <row r="336" spans="1:7" s="127" customFormat="1">
      <c r="A336" s="136"/>
      <c r="B336" s="141"/>
      <c r="E336" s="125"/>
      <c r="F336" s="125"/>
      <c r="G336" s="139"/>
    </row>
    <row r="337" spans="1:7" s="127" customFormat="1">
      <c r="A337" s="136"/>
      <c r="B337" s="141"/>
      <c r="E337" s="125"/>
      <c r="F337" s="125"/>
      <c r="G337" s="139"/>
    </row>
    <row r="338" spans="1:7" s="125" customFormat="1">
      <c r="A338" s="136"/>
      <c r="B338" s="141"/>
      <c r="C338" s="127"/>
      <c r="D338" s="127"/>
      <c r="G338" s="139"/>
    </row>
    <row r="339" spans="1:7" s="125" customFormat="1">
      <c r="A339" s="136"/>
      <c r="B339" s="141"/>
      <c r="C339" s="127"/>
      <c r="D339" s="127"/>
      <c r="G339" s="139"/>
    </row>
    <row r="340" spans="1:7" s="125" customFormat="1">
      <c r="A340" s="136"/>
      <c r="B340" s="141"/>
      <c r="C340" s="127"/>
      <c r="D340" s="127"/>
      <c r="G340" s="139"/>
    </row>
    <row r="341" spans="1:7" s="125" customFormat="1">
      <c r="A341" s="136"/>
      <c r="B341" s="141"/>
      <c r="C341" s="127"/>
      <c r="D341" s="127"/>
      <c r="G341" s="139"/>
    </row>
    <row r="342" spans="1:7" s="125" customFormat="1">
      <c r="A342" s="136"/>
      <c r="B342" s="141"/>
      <c r="C342" s="127"/>
      <c r="D342" s="127"/>
      <c r="G342" s="139"/>
    </row>
    <row r="343" spans="1:7" s="125" customFormat="1">
      <c r="A343" s="136"/>
      <c r="B343" s="141"/>
      <c r="C343" s="127"/>
      <c r="D343" s="127"/>
      <c r="G343" s="139"/>
    </row>
    <row r="344" spans="1:7" s="125" customFormat="1">
      <c r="A344" s="136"/>
      <c r="B344" s="141"/>
      <c r="C344" s="127"/>
      <c r="D344" s="127"/>
      <c r="G344" s="139"/>
    </row>
    <row r="345" spans="1:7" s="125" customFormat="1">
      <c r="A345" s="136"/>
      <c r="B345" s="141"/>
      <c r="C345" s="127"/>
      <c r="D345" s="127"/>
      <c r="G345" s="139"/>
    </row>
    <row r="346" spans="1:7" s="125" customFormat="1">
      <c r="A346" s="136"/>
      <c r="B346" s="141"/>
      <c r="C346" s="127"/>
      <c r="D346" s="127"/>
      <c r="G346" s="139"/>
    </row>
    <row r="347" spans="1:7" s="125" customFormat="1">
      <c r="A347" s="136"/>
      <c r="B347" s="141"/>
      <c r="C347" s="127"/>
      <c r="D347" s="127"/>
      <c r="G347" s="139"/>
    </row>
    <row r="348" spans="1:7" s="125" customFormat="1">
      <c r="A348" s="136"/>
      <c r="B348" s="141"/>
      <c r="C348" s="127"/>
      <c r="D348" s="127"/>
      <c r="G348" s="139"/>
    </row>
    <row r="349" spans="1:7" s="125" customFormat="1">
      <c r="A349" s="136"/>
      <c r="B349" s="141"/>
      <c r="C349" s="127"/>
      <c r="D349" s="127"/>
      <c r="G349" s="139"/>
    </row>
    <row r="350" spans="1:7" s="125" customFormat="1">
      <c r="A350" s="136"/>
      <c r="B350" s="141"/>
      <c r="C350" s="127"/>
      <c r="D350" s="127"/>
      <c r="G350" s="139"/>
    </row>
    <row r="351" spans="1:7" s="125" customFormat="1">
      <c r="A351" s="136"/>
      <c r="B351" s="141"/>
      <c r="C351" s="127"/>
      <c r="D351" s="127"/>
      <c r="G351" s="139"/>
    </row>
    <row r="352" spans="1:7" s="125" customFormat="1">
      <c r="A352" s="136"/>
      <c r="B352" s="141"/>
      <c r="C352" s="127"/>
      <c r="D352" s="127"/>
      <c r="G352" s="139"/>
    </row>
    <row r="353" spans="1:7" s="125" customFormat="1">
      <c r="A353" s="141"/>
      <c r="B353" s="141"/>
      <c r="C353" s="127"/>
      <c r="D353" s="129"/>
      <c r="G353" s="139"/>
    </row>
    <row r="354" spans="1:7" s="125" customFormat="1">
      <c r="A354" s="141"/>
      <c r="B354" s="141"/>
      <c r="C354" s="127"/>
      <c r="D354" s="129"/>
      <c r="G354" s="139"/>
    </row>
    <row r="355" spans="1:7" s="125" customFormat="1">
      <c r="A355" s="136"/>
      <c r="B355" s="141"/>
      <c r="C355" s="127"/>
      <c r="D355" s="129"/>
      <c r="G355" s="139"/>
    </row>
    <row r="356" spans="1:7" s="125" customFormat="1">
      <c r="A356" s="136"/>
      <c r="B356" s="141"/>
      <c r="C356" s="127"/>
      <c r="D356" s="129"/>
      <c r="G356" s="139"/>
    </row>
    <row r="357" spans="1:7" s="125" customFormat="1">
      <c r="A357" s="136"/>
      <c r="B357" s="141"/>
      <c r="C357" s="127"/>
      <c r="D357" s="129"/>
      <c r="G357" s="139"/>
    </row>
    <row r="358" spans="1:7" s="125" customFormat="1">
      <c r="A358" s="136"/>
      <c r="B358" s="141"/>
      <c r="C358" s="127"/>
      <c r="D358" s="129"/>
      <c r="G358" s="139"/>
    </row>
    <row r="359" spans="1:7" s="125" customFormat="1">
      <c r="A359" s="136"/>
      <c r="B359" s="141"/>
      <c r="C359" s="127"/>
      <c r="D359" s="127"/>
      <c r="G359" s="139"/>
    </row>
    <row r="360" spans="1:7" s="125" customFormat="1">
      <c r="A360" s="136"/>
      <c r="B360" s="144"/>
      <c r="C360" s="145"/>
      <c r="D360" s="145"/>
      <c r="G360" s="139"/>
    </row>
    <row r="361" spans="1:7" s="125" customFormat="1">
      <c r="A361" s="136"/>
      <c r="B361" s="144"/>
      <c r="C361" s="145"/>
      <c r="D361" s="145"/>
      <c r="G361" s="139"/>
    </row>
    <row r="362" spans="1:7" s="125" customFormat="1">
      <c r="A362" s="138"/>
      <c r="B362" s="144"/>
      <c r="C362" s="127"/>
      <c r="D362" s="127"/>
      <c r="G362" s="139"/>
    </row>
    <row r="363" spans="1:7" s="125" customFormat="1">
      <c r="A363" s="136"/>
      <c r="B363" s="141"/>
      <c r="C363" s="127"/>
      <c r="D363" s="127"/>
      <c r="G363" s="139"/>
    </row>
    <row r="364" spans="1:7" s="125" customFormat="1">
      <c r="A364" s="136"/>
      <c r="B364" s="141"/>
      <c r="C364" s="127"/>
      <c r="D364" s="127"/>
      <c r="G364" s="139"/>
    </row>
    <row r="365" spans="1:7" s="125" customFormat="1">
      <c r="A365" s="138"/>
      <c r="B365" s="141"/>
      <c r="C365" s="127"/>
      <c r="D365" s="127"/>
      <c r="G365" s="139"/>
    </row>
    <row r="366" spans="1:7" s="125" customFormat="1">
      <c r="A366" s="136"/>
      <c r="B366" s="144"/>
      <c r="C366" s="127"/>
      <c r="D366" s="127"/>
      <c r="G366" s="139"/>
    </row>
    <row r="367" spans="1:7" s="125" customFormat="1">
      <c r="A367" s="136"/>
      <c r="B367" s="141"/>
      <c r="C367" s="127"/>
      <c r="D367" s="127"/>
      <c r="G367" s="139"/>
    </row>
    <row r="368" spans="1:7" s="125" customFormat="1">
      <c r="A368" s="136"/>
      <c r="B368" s="141"/>
      <c r="C368" s="127"/>
      <c r="D368" s="127"/>
      <c r="G368" s="139"/>
    </row>
    <row r="369" spans="1:7" s="125" customFormat="1">
      <c r="A369" s="136"/>
      <c r="B369" s="141"/>
      <c r="C369" s="127"/>
      <c r="D369" s="127"/>
      <c r="G369" s="139"/>
    </row>
    <row r="370" spans="1:7" s="127" customFormat="1">
      <c r="A370" s="138"/>
      <c r="B370" s="141"/>
      <c r="E370" s="125"/>
      <c r="F370" s="125"/>
      <c r="G370" s="139"/>
    </row>
    <row r="371" spans="1:7" s="127" customFormat="1">
      <c r="A371" s="144"/>
      <c r="B371" s="141"/>
      <c r="E371" s="125"/>
      <c r="F371" s="125"/>
      <c r="G371" s="139"/>
    </row>
    <row r="372" spans="1:7" s="127" customFormat="1">
      <c r="A372" s="144"/>
      <c r="B372" s="141"/>
      <c r="E372" s="125"/>
      <c r="F372" s="125"/>
      <c r="G372" s="139"/>
    </row>
    <row r="373" spans="1:7" s="127" customFormat="1">
      <c r="A373" s="144"/>
      <c r="B373" s="141"/>
      <c r="E373" s="125"/>
      <c r="F373" s="125"/>
      <c r="G373" s="139"/>
    </row>
    <row r="374" spans="1:7" s="127" customFormat="1">
      <c r="A374" s="136"/>
      <c r="B374" s="141"/>
      <c r="E374" s="125"/>
      <c r="F374" s="125"/>
      <c r="G374" s="139"/>
    </row>
    <row r="375" spans="1:7" s="127" customFormat="1">
      <c r="A375" s="136"/>
      <c r="B375" s="141"/>
      <c r="E375" s="125"/>
      <c r="F375" s="125"/>
      <c r="G375" s="139"/>
    </row>
    <row r="376" spans="1:7" s="127" customFormat="1">
      <c r="A376" s="136"/>
      <c r="B376" s="141"/>
      <c r="E376" s="125"/>
      <c r="F376" s="125"/>
      <c r="G376" s="139"/>
    </row>
    <row r="377" spans="1:7" s="127" customFormat="1">
      <c r="A377" s="138"/>
      <c r="B377" s="141"/>
      <c r="E377" s="125"/>
      <c r="F377" s="125"/>
      <c r="G377" s="139"/>
    </row>
    <row r="378" spans="1:7" s="127" customFormat="1">
      <c r="A378" s="144"/>
      <c r="B378" s="141"/>
      <c r="E378" s="125"/>
      <c r="F378" s="125"/>
      <c r="G378" s="139"/>
    </row>
    <row r="379" spans="1:7" s="127" customFormat="1">
      <c r="A379" s="144"/>
      <c r="B379" s="141"/>
      <c r="E379" s="125"/>
      <c r="F379" s="125"/>
      <c r="G379" s="139"/>
    </row>
    <row r="380" spans="1:7" s="127" customFormat="1">
      <c r="A380" s="137"/>
      <c r="B380" s="141"/>
      <c r="E380" s="125"/>
      <c r="F380" s="125"/>
      <c r="G380" s="139"/>
    </row>
    <row r="381" spans="1:7" s="127" customFormat="1">
      <c r="A381" s="136"/>
      <c r="B381" s="141"/>
      <c r="E381" s="125"/>
      <c r="F381" s="125"/>
      <c r="G381" s="139"/>
    </row>
    <row r="382" spans="1:7" s="127" customFormat="1">
      <c r="A382" s="136"/>
      <c r="B382" s="141"/>
      <c r="E382" s="125"/>
      <c r="F382" s="125"/>
      <c r="G382" s="139"/>
    </row>
    <row r="383" spans="1:7" s="127" customFormat="1">
      <c r="A383" s="136"/>
      <c r="B383" s="141"/>
      <c r="E383" s="125"/>
      <c r="F383" s="125"/>
      <c r="G383" s="139"/>
    </row>
    <row r="384" spans="1:7" s="127" customFormat="1">
      <c r="A384" s="136"/>
      <c r="B384" s="141"/>
      <c r="E384" s="125"/>
      <c r="F384" s="125"/>
      <c r="G384" s="139"/>
    </row>
    <row r="385" spans="1:7" s="127" customFormat="1">
      <c r="A385" s="136"/>
      <c r="B385" s="141"/>
      <c r="E385" s="125"/>
      <c r="F385" s="125"/>
      <c r="G385" s="139"/>
    </row>
    <row r="386" spans="1:7" s="127" customFormat="1">
      <c r="A386" s="136"/>
      <c r="B386" s="141"/>
      <c r="E386" s="125"/>
      <c r="F386" s="125"/>
      <c r="G386" s="139"/>
    </row>
    <row r="387" spans="1:7" s="127" customFormat="1">
      <c r="A387" s="136"/>
      <c r="B387" s="141"/>
      <c r="E387" s="125"/>
      <c r="F387" s="125"/>
      <c r="G387" s="139"/>
    </row>
    <row r="388" spans="1:7" s="127" customFormat="1">
      <c r="A388" s="136"/>
      <c r="B388" s="141"/>
      <c r="E388" s="125"/>
      <c r="F388" s="125"/>
      <c r="G388" s="139"/>
    </row>
    <row r="389" spans="1:7" s="127" customFormat="1">
      <c r="A389" s="136"/>
      <c r="B389" s="141"/>
      <c r="E389" s="125"/>
      <c r="F389" s="125"/>
      <c r="G389" s="139"/>
    </row>
    <row r="390" spans="1:7" s="127" customFormat="1">
      <c r="A390" s="136"/>
      <c r="B390" s="141"/>
      <c r="E390" s="125"/>
      <c r="F390" s="125"/>
      <c r="G390" s="139"/>
    </row>
    <row r="391" spans="1:7" s="127" customFormat="1">
      <c r="A391" s="136"/>
      <c r="B391" s="141"/>
      <c r="E391" s="125"/>
      <c r="F391" s="125"/>
      <c r="G391" s="139"/>
    </row>
    <row r="392" spans="1:7" s="127" customFormat="1">
      <c r="A392" s="136"/>
      <c r="B392" s="141"/>
      <c r="E392" s="125"/>
      <c r="F392" s="125"/>
      <c r="G392" s="139"/>
    </row>
    <row r="393" spans="1:7" s="127" customFormat="1">
      <c r="A393" s="136"/>
      <c r="B393" s="141"/>
      <c r="E393" s="125"/>
      <c r="F393" s="125"/>
      <c r="G393" s="139"/>
    </row>
    <row r="394" spans="1:7" s="127" customFormat="1">
      <c r="A394" s="136"/>
      <c r="B394" s="141"/>
      <c r="E394" s="125"/>
      <c r="F394" s="125"/>
      <c r="G394" s="139"/>
    </row>
    <row r="395" spans="1:7" s="127" customFormat="1">
      <c r="A395" s="136"/>
      <c r="B395" s="141"/>
      <c r="E395" s="125"/>
      <c r="F395" s="125"/>
      <c r="G395" s="139"/>
    </row>
    <row r="396" spans="1:7" s="127" customFormat="1">
      <c r="A396" s="136"/>
      <c r="B396" s="141"/>
      <c r="E396" s="125"/>
      <c r="F396" s="125"/>
      <c r="G396" s="139"/>
    </row>
    <row r="397" spans="1:7" s="127" customFormat="1">
      <c r="A397" s="136"/>
      <c r="B397" s="141"/>
      <c r="E397" s="125"/>
      <c r="F397" s="125"/>
      <c r="G397" s="139"/>
    </row>
    <row r="398" spans="1:7" s="127" customFormat="1">
      <c r="A398" s="136"/>
      <c r="B398" s="141"/>
      <c r="E398" s="125"/>
      <c r="F398" s="125"/>
      <c r="G398" s="139"/>
    </row>
    <row r="399" spans="1:7" s="127" customFormat="1">
      <c r="A399" s="136"/>
      <c r="B399" s="141"/>
      <c r="E399" s="125"/>
      <c r="F399" s="125"/>
      <c r="G399" s="139"/>
    </row>
    <row r="400" spans="1:7" s="127" customFormat="1">
      <c r="A400" s="136"/>
      <c r="B400" s="141"/>
      <c r="E400" s="125"/>
      <c r="F400" s="125"/>
      <c r="G400" s="139"/>
    </row>
    <row r="401" spans="1:7" s="127" customFormat="1">
      <c r="A401" s="136"/>
      <c r="B401" s="141"/>
      <c r="E401" s="125"/>
      <c r="F401" s="125"/>
      <c r="G401" s="139"/>
    </row>
    <row r="402" spans="1:7" s="127" customFormat="1">
      <c r="A402" s="136"/>
      <c r="B402" s="141"/>
      <c r="E402" s="125"/>
      <c r="F402" s="125"/>
      <c r="G402" s="139"/>
    </row>
    <row r="403" spans="1:7" s="127" customFormat="1">
      <c r="A403" s="136"/>
      <c r="B403" s="141"/>
      <c r="E403" s="125"/>
      <c r="F403" s="125"/>
      <c r="G403" s="139"/>
    </row>
    <row r="404" spans="1:7" s="127" customFormat="1">
      <c r="A404" s="136"/>
      <c r="B404" s="141"/>
      <c r="E404" s="125"/>
      <c r="F404" s="125"/>
      <c r="G404" s="139"/>
    </row>
    <row r="405" spans="1:7" s="127" customFormat="1">
      <c r="A405" s="136"/>
      <c r="B405" s="141"/>
      <c r="E405" s="125"/>
      <c r="F405" s="125"/>
      <c r="G405" s="139"/>
    </row>
    <row r="406" spans="1:7" s="127" customFormat="1">
      <c r="A406" s="136"/>
      <c r="B406" s="141"/>
      <c r="E406" s="125"/>
      <c r="F406" s="125"/>
      <c r="G406" s="139"/>
    </row>
    <row r="407" spans="1:7" s="127" customFormat="1">
      <c r="A407" s="136"/>
      <c r="B407" s="141"/>
      <c r="E407" s="125"/>
      <c r="F407" s="125"/>
      <c r="G407" s="139"/>
    </row>
    <row r="408" spans="1:7" s="127" customFormat="1">
      <c r="A408" s="136"/>
      <c r="B408" s="141"/>
      <c r="E408" s="125"/>
      <c r="F408" s="125"/>
      <c r="G408" s="139"/>
    </row>
    <row r="409" spans="1:7" s="127" customFormat="1">
      <c r="A409" s="136"/>
      <c r="B409" s="141"/>
      <c r="E409" s="125"/>
      <c r="F409" s="125"/>
      <c r="G409" s="139"/>
    </row>
    <row r="410" spans="1:7" s="127" customFormat="1">
      <c r="A410" s="136"/>
      <c r="B410" s="141"/>
      <c r="E410" s="125"/>
      <c r="F410" s="125"/>
      <c r="G410" s="139"/>
    </row>
    <row r="411" spans="1:7" s="127" customFormat="1">
      <c r="A411" s="136"/>
      <c r="B411" s="141"/>
      <c r="E411" s="125"/>
      <c r="F411" s="125"/>
      <c r="G411" s="139"/>
    </row>
    <row r="412" spans="1:7" s="127" customFormat="1">
      <c r="A412" s="136"/>
      <c r="B412" s="141"/>
      <c r="E412" s="125"/>
      <c r="F412" s="125"/>
      <c r="G412" s="139"/>
    </row>
    <row r="413" spans="1:7" s="127" customFormat="1">
      <c r="A413" s="136"/>
      <c r="B413" s="141"/>
      <c r="E413" s="125"/>
      <c r="F413" s="125"/>
      <c r="G413" s="139"/>
    </row>
    <row r="414" spans="1:7" s="127" customFormat="1">
      <c r="A414" s="136"/>
      <c r="B414" s="141"/>
      <c r="E414" s="125"/>
      <c r="F414" s="125"/>
      <c r="G414" s="139"/>
    </row>
    <row r="415" spans="1:7" s="127" customFormat="1">
      <c r="A415" s="136"/>
      <c r="B415" s="141"/>
      <c r="E415" s="125"/>
      <c r="F415" s="125"/>
      <c r="G415" s="139"/>
    </row>
    <row r="416" spans="1:7" s="127" customFormat="1">
      <c r="A416" s="136"/>
      <c r="B416" s="141"/>
      <c r="E416" s="125"/>
      <c r="F416" s="125"/>
      <c r="G416" s="139"/>
    </row>
    <row r="417" spans="1:7" s="127" customFormat="1">
      <c r="A417" s="136"/>
      <c r="B417" s="141"/>
      <c r="E417" s="125"/>
      <c r="F417" s="125"/>
      <c r="G417" s="139"/>
    </row>
    <row r="418" spans="1:7" s="125" customFormat="1">
      <c r="A418" s="136"/>
      <c r="B418" s="141"/>
      <c r="C418" s="127"/>
      <c r="D418" s="127"/>
      <c r="G418" s="139"/>
    </row>
    <row r="419" spans="1:7" s="125" customFormat="1">
      <c r="A419" s="136"/>
      <c r="B419" s="141"/>
      <c r="C419" s="127"/>
      <c r="D419" s="127"/>
      <c r="G419" s="139"/>
    </row>
    <row r="420" spans="1:7" s="125" customFormat="1">
      <c r="A420" s="136"/>
      <c r="B420" s="141"/>
      <c r="C420" s="127"/>
      <c r="D420" s="127"/>
      <c r="G420" s="139"/>
    </row>
    <row r="421" spans="1:7" s="125" customFormat="1">
      <c r="A421" s="136"/>
      <c r="B421" s="141"/>
      <c r="C421" s="127"/>
      <c r="D421" s="127"/>
      <c r="G421" s="139"/>
    </row>
    <row r="422" spans="1:7" s="125" customFormat="1">
      <c r="A422" s="136"/>
      <c r="B422" s="141"/>
      <c r="C422" s="127"/>
      <c r="D422" s="127"/>
      <c r="G422" s="139"/>
    </row>
    <row r="423" spans="1:7" s="125" customFormat="1">
      <c r="A423" s="136"/>
      <c r="B423" s="141"/>
      <c r="C423" s="127"/>
      <c r="D423" s="127"/>
      <c r="G423" s="139"/>
    </row>
    <row r="424" spans="1:7" s="125" customFormat="1">
      <c r="A424" s="136"/>
      <c r="B424" s="141"/>
      <c r="C424" s="127"/>
      <c r="D424" s="127"/>
      <c r="G424" s="139"/>
    </row>
    <row r="425" spans="1:7" s="125" customFormat="1">
      <c r="A425" s="136"/>
      <c r="B425" s="141"/>
      <c r="C425" s="127"/>
      <c r="D425" s="127"/>
      <c r="G425" s="139"/>
    </row>
    <row r="426" spans="1:7" s="125" customFormat="1">
      <c r="A426" s="136"/>
      <c r="B426" s="141"/>
      <c r="C426" s="127"/>
      <c r="D426" s="127"/>
      <c r="G426" s="139"/>
    </row>
    <row r="427" spans="1:7" s="125" customFormat="1">
      <c r="A427" s="136"/>
      <c r="B427" s="141"/>
      <c r="C427" s="127"/>
      <c r="D427" s="127"/>
      <c r="G427" s="139"/>
    </row>
    <row r="428" spans="1:7" s="125" customFormat="1">
      <c r="A428" s="141"/>
      <c r="B428" s="141"/>
      <c r="C428" s="127"/>
      <c r="D428" s="129"/>
      <c r="G428" s="139"/>
    </row>
    <row r="429" spans="1:7" s="125" customFormat="1">
      <c r="A429" s="141"/>
      <c r="B429" s="141"/>
      <c r="C429" s="127"/>
      <c r="D429" s="129"/>
      <c r="G429" s="139"/>
    </row>
    <row r="430" spans="1:7" s="125" customFormat="1">
      <c r="A430" s="136"/>
      <c r="B430" s="141"/>
      <c r="C430" s="127"/>
      <c r="D430" s="129"/>
      <c r="G430" s="139"/>
    </row>
    <row r="431" spans="1:7" s="125" customFormat="1">
      <c r="A431" s="136"/>
      <c r="B431" s="141"/>
      <c r="C431" s="127"/>
      <c r="D431" s="129"/>
      <c r="G431" s="139"/>
    </row>
    <row r="432" spans="1:7" s="125" customFormat="1">
      <c r="A432" s="136"/>
      <c r="B432" s="141"/>
      <c r="C432" s="127"/>
      <c r="D432" s="129"/>
      <c r="G432" s="139"/>
    </row>
    <row r="433" spans="1:7" s="125" customFormat="1">
      <c r="A433" s="136"/>
      <c r="B433" s="141"/>
      <c r="C433" s="127"/>
      <c r="D433" s="129"/>
      <c r="G433" s="139"/>
    </row>
    <row r="434" spans="1:7" s="125" customFormat="1">
      <c r="A434" s="136"/>
      <c r="B434" s="141"/>
      <c r="C434" s="127"/>
      <c r="D434" s="127"/>
      <c r="G434" s="139"/>
    </row>
    <row r="435" spans="1:7" s="125" customFormat="1">
      <c r="A435" s="136"/>
      <c r="B435" s="144"/>
      <c r="C435" s="145"/>
      <c r="D435" s="145"/>
      <c r="G435" s="139"/>
    </row>
    <row r="436" spans="1:7" s="125" customFormat="1">
      <c r="A436" s="136"/>
      <c r="B436" s="144"/>
      <c r="C436" s="145"/>
      <c r="D436" s="145"/>
      <c r="G436" s="139"/>
    </row>
    <row r="437" spans="1:7" s="125" customFormat="1">
      <c r="A437" s="138"/>
      <c r="B437" s="144"/>
      <c r="C437" s="127"/>
      <c r="D437" s="127"/>
      <c r="G437" s="139"/>
    </row>
    <row r="438" spans="1:7" s="125" customFormat="1">
      <c r="A438" s="136"/>
      <c r="B438" s="144"/>
      <c r="C438" s="127"/>
      <c r="D438" s="127"/>
      <c r="G438" s="139"/>
    </row>
    <row r="439" spans="1:7" s="125" customFormat="1">
      <c r="A439" s="136"/>
      <c r="B439" s="141"/>
      <c r="C439" s="127"/>
      <c r="D439" s="127"/>
      <c r="G439" s="139"/>
    </row>
    <row r="440" spans="1:7" s="125" customFormat="1">
      <c r="A440" s="138"/>
      <c r="B440" s="141"/>
      <c r="C440" s="127"/>
      <c r="D440" s="127"/>
      <c r="G440" s="139"/>
    </row>
    <row r="441" spans="1:7" s="125" customFormat="1">
      <c r="A441" s="136"/>
      <c r="B441" s="144"/>
      <c r="C441" s="127"/>
      <c r="D441" s="127"/>
      <c r="G441" s="139"/>
    </row>
    <row r="442" spans="1:7" s="125" customFormat="1">
      <c r="A442" s="136"/>
      <c r="B442" s="141"/>
      <c r="C442" s="127"/>
      <c r="D442" s="127"/>
      <c r="G442" s="139"/>
    </row>
    <row r="443" spans="1:7" s="125" customFormat="1">
      <c r="A443" s="136"/>
      <c r="B443" s="141"/>
      <c r="C443" s="127"/>
      <c r="D443" s="127"/>
      <c r="G443" s="139"/>
    </row>
    <row r="444" spans="1:7" s="125" customFormat="1">
      <c r="A444" s="136"/>
      <c r="B444" s="141"/>
      <c r="C444" s="127"/>
      <c r="D444" s="127"/>
      <c r="G444" s="139"/>
    </row>
    <row r="445" spans="1:7" s="125" customFormat="1">
      <c r="A445" s="138"/>
      <c r="B445" s="141"/>
      <c r="C445" s="127"/>
      <c r="D445" s="127"/>
      <c r="G445" s="139"/>
    </row>
    <row r="446" spans="1:7" s="125" customFormat="1">
      <c r="A446" s="144"/>
      <c r="B446" s="141"/>
      <c r="C446" s="127"/>
      <c r="D446" s="127"/>
      <c r="G446" s="139"/>
    </row>
    <row r="447" spans="1:7" s="125" customFormat="1">
      <c r="A447" s="144"/>
      <c r="B447" s="141"/>
      <c r="C447" s="127"/>
      <c r="D447" s="127"/>
      <c r="G447" s="139"/>
    </row>
    <row r="448" spans="1:7" s="125" customFormat="1">
      <c r="A448" s="144"/>
      <c r="B448" s="141"/>
      <c r="C448" s="127"/>
      <c r="D448" s="127"/>
      <c r="G448" s="139"/>
    </row>
    <row r="449" spans="1:7" s="125" customFormat="1">
      <c r="A449" s="136"/>
      <c r="B449" s="141"/>
      <c r="C449" s="127"/>
      <c r="D449" s="127"/>
      <c r="G449" s="139"/>
    </row>
    <row r="450" spans="1:7" s="127" customFormat="1">
      <c r="A450" s="136"/>
      <c r="B450" s="141"/>
      <c r="E450" s="125"/>
      <c r="F450" s="125"/>
      <c r="G450" s="139"/>
    </row>
    <row r="451" spans="1:7" s="127" customFormat="1">
      <c r="A451" s="136"/>
      <c r="B451" s="141"/>
      <c r="E451" s="125"/>
      <c r="F451" s="125"/>
      <c r="G451" s="139"/>
    </row>
    <row r="452" spans="1:7" s="127" customFormat="1">
      <c r="A452" s="138"/>
      <c r="B452" s="141"/>
      <c r="E452" s="125"/>
      <c r="F452" s="125"/>
      <c r="G452" s="139"/>
    </row>
    <row r="453" spans="1:7" s="127" customFormat="1">
      <c r="A453" s="144"/>
      <c r="B453" s="141"/>
      <c r="E453" s="125"/>
      <c r="F453" s="125"/>
      <c r="G453" s="139"/>
    </row>
    <row r="454" spans="1:7" s="127" customFormat="1">
      <c r="A454" s="144"/>
      <c r="B454" s="141"/>
      <c r="E454" s="125"/>
      <c r="F454" s="125"/>
      <c r="G454" s="139"/>
    </row>
    <row r="455" spans="1:7" s="127" customFormat="1">
      <c r="A455" s="137"/>
      <c r="B455" s="141"/>
      <c r="E455" s="125"/>
      <c r="F455" s="125"/>
      <c r="G455" s="139"/>
    </row>
    <row r="456" spans="1:7" s="127" customFormat="1">
      <c r="A456" s="136"/>
      <c r="B456" s="141"/>
      <c r="E456" s="125"/>
      <c r="F456" s="125"/>
      <c r="G456" s="139"/>
    </row>
    <row r="457" spans="1:7" s="127" customFormat="1">
      <c r="A457" s="136"/>
      <c r="B457" s="141"/>
      <c r="E457" s="125"/>
      <c r="F457" s="125"/>
      <c r="G457" s="139"/>
    </row>
    <row r="458" spans="1:7" s="127" customFormat="1">
      <c r="A458" s="136"/>
      <c r="B458" s="141"/>
      <c r="E458" s="125"/>
      <c r="F458" s="125"/>
      <c r="G458" s="139"/>
    </row>
    <row r="459" spans="1:7" s="127" customFormat="1">
      <c r="A459" s="136"/>
      <c r="B459" s="141"/>
      <c r="E459" s="125"/>
      <c r="F459" s="125"/>
      <c r="G459" s="139"/>
    </row>
    <row r="460" spans="1:7" s="127" customFormat="1">
      <c r="A460" s="136"/>
      <c r="B460" s="141"/>
      <c r="E460" s="125"/>
      <c r="F460" s="125"/>
      <c r="G460" s="139"/>
    </row>
    <row r="461" spans="1:7" s="127" customFormat="1">
      <c r="A461" s="136"/>
      <c r="B461" s="141"/>
      <c r="E461" s="125"/>
      <c r="F461" s="125"/>
      <c r="G461" s="139"/>
    </row>
    <row r="462" spans="1:7" s="127" customFormat="1">
      <c r="A462" s="136"/>
      <c r="B462" s="141"/>
      <c r="E462" s="125"/>
      <c r="F462" s="125"/>
      <c r="G462" s="139"/>
    </row>
    <row r="463" spans="1:7" s="127" customFormat="1">
      <c r="A463" s="136"/>
      <c r="B463" s="141"/>
      <c r="E463" s="125"/>
      <c r="F463" s="125"/>
      <c r="G463" s="139"/>
    </row>
    <row r="464" spans="1:7" s="127" customFormat="1">
      <c r="A464" s="136"/>
      <c r="B464" s="141"/>
      <c r="E464" s="125"/>
      <c r="F464" s="125"/>
      <c r="G464" s="139"/>
    </row>
    <row r="465" spans="1:7" s="127" customFormat="1">
      <c r="A465" s="136"/>
      <c r="B465" s="141"/>
      <c r="E465" s="125"/>
      <c r="F465" s="125"/>
      <c r="G465" s="139"/>
    </row>
    <row r="466" spans="1:7" s="127" customFormat="1">
      <c r="A466" s="136"/>
      <c r="B466" s="141"/>
      <c r="E466" s="125"/>
      <c r="F466" s="125"/>
      <c r="G466" s="139"/>
    </row>
    <row r="467" spans="1:7" s="127" customFormat="1">
      <c r="A467" s="136"/>
      <c r="B467" s="141"/>
      <c r="E467" s="125"/>
      <c r="F467" s="125"/>
      <c r="G467" s="139"/>
    </row>
    <row r="468" spans="1:7" s="127" customFormat="1">
      <c r="A468" s="136"/>
      <c r="B468" s="141"/>
      <c r="E468" s="125"/>
      <c r="F468" s="125"/>
      <c r="G468" s="139"/>
    </row>
    <row r="469" spans="1:7" s="127" customFormat="1">
      <c r="A469" s="136"/>
      <c r="B469" s="141"/>
      <c r="E469" s="125"/>
      <c r="F469" s="125"/>
      <c r="G469" s="139"/>
    </row>
    <row r="470" spans="1:7" s="127" customFormat="1">
      <c r="A470" s="136"/>
      <c r="B470" s="141"/>
      <c r="E470" s="125"/>
      <c r="F470" s="125"/>
      <c r="G470" s="139"/>
    </row>
    <row r="471" spans="1:7" s="127" customFormat="1">
      <c r="A471" s="136"/>
      <c r="B471" s="141"/>
      <c r="E471" s="125"/>
      <c r="F471" s="125"/>
      <c r="G471" s="139"/>
    </row>
    <row r="472" spans="1:7" s="127" customFormat="1">
      <c r="A472" s="136"/>
      <c r="B472" s="141"/>
      <c r="E472" s="125"/>
      <c r="F472" s="125"/>
      <c r="G472" s="139"/>
    </row>
    <row r="473" spans="1:7" s="127" customFormat="1">
      <c r="A473" s="136"/>
      <c r="B473" s="141"/>
      <c r="E473" s="125"/>
      <c r="F473" s="125"/>
      <c r="G473" s="139"/>
    </row>
    <row r="474" spans="1:7" s="127" customFormat="1">
      <c r="A474" s="136"/>
      <c r="B474" s="141"/>
      <c r="E474" s="125"/>
      <c r="F474" s="125"/>
      <c r="G474" s="139"/>
    </row>
    <row r="475" spans="1:7" s="127" customFormat="1">
      <c r="A475" s="136"/>
      <c r="B475" s="141"/>
      <c r="E475" s="125"/>
      <c r="F475" s="125"/>
      <c r="G475" s="139"/>
    </row>
    <row r="476" spans="1:7" s="127" customFormat="1">
      <c r="A476" s="136"/>
      <c r="B476" s="141"/>
      <c r="E476" s="125"/>
      <c r="F476" s="125"/>
      <c r="G476" s="139"/>
    </row>
    <row r="477" spans="1:7" s="127" customFormat="1">
      <c r="A477" s="136"/>
      <c r="B477" s="141"/>
      <c r="E477" s="125"/>
      <c r="F477" s="125"/>
      <c r="G477" s="139"/>
    </row>
    <row r="478" spans="1:7" s="127" customFormat="1">
      <c r="A478" s="136"/>
      <c r="B478" s="141"/>
      <c r="E478" s="125"/>
      <c r="F478" s="125"/>
      <c r="G478" s="139"/>
    </row>
    <row r="479" spans="1:7" s="127" customFormat="1">
      <c r="A479" s="136"/>
      <c r="B479" s="141"/>
      <c r="E479" s="125"/>
      <c r="F479" s="125"/>
      <c r="G479" s="139"/>
    </row>
    <row r="480" spans="1:7" s="127" customFormat="1">
      <c r="A480" s="136"/>
      <c r="B480" s="141"/>
      <c r="E480" s="125"/>
      <c r="F480" s="125"/>
      <c r="G480" s="139"/>
    </row>
    <row r="481" spans="1:7" s="127" customFormat="1">
      <c r="A481" s="136"/>
      <c r="B481" s="141"/>
      <c r="E481" s="125"/>
      <c r="F481" s="125"/>
      <c r="G481" s="139"/>
    </row>
    <row r="482" spans="1:7" s="127" customFormat="1">
      <c r="A482" s="136"/>
      <c r="B482" s="141"/>
      <c r="E482" s="125"/>
      <c r="F482" s="125"/>
      <c r="G482" s="139"/>
    </row>
    <row r="483" spans="1:7" s="127" customFormat="1">
      <c r="A483" s="136"/>
      <c r="B483" s="141"/>
      <c r="E483" s="125"/>
      <c r="F483" s="125"/>
      <c r="G483" s="139"/>
    </row>
    <row r="484" spans="1:7" s="127" customFormat="1">
      <c r="A484" s="136"/>
      <c r="B484" s="141"/>
      <c r="E484" s="125"/>
      <c r="F484" s="125"/>
      <c r="G484" s="139"/>
    </row>
    <row r="485" spans="1:7" s="127" customFormat="1">
      <c r="A485" s="136"/>
      <c r="B485" s="141"/>
      <c r="E485" s="125"/>
      <c r="F485" s="125"/>
      <c r="G485" s="139"/>
    </row>
    <row r="486" spans="1:7" s="127" customFormat="1">
      <c r="A486" s="136"/>
      <c r="B486" s="141"/>
      <c r="E486" s="125"/>
      <c r="F486" s="125"/>
      <c r="G486" s="139"/>
    </row>
    <row r="487" spans="1:7" s="127" customFormat="1">
      <c r="A487" s="136"/>
      <c r="B487" s="141"/>
      <c r="E487" s="125"/>
      <c r="F487" s="125"/>
      <c r="G487" s="139"/>
    </row>
    <row r="488" spans="1:7" s="127" customFormat="1">
      <c r="A488" s="136"/>
      <c r="B488" s="141"/>
      <c r="E488" s="125"/>
      <c r="F488" s="125"/>
      <c r="G488" s="139"/>
    </row>
    <row r="489" spans="1:7" s="127" customFormat="1">
      <c r="A489" s="136"/>
      <c r="B489" s="141"/>
      <c r="E489" s="125"/>
      <c r="F489" s="125"/>
      <c r="G489" s="139"/>
    </row>
    <row r="490" spans="1:7" s="127" customFormat="1">
      <c r="A490" s="136"/>
      <c r="B490" s="141"/>
      <c r="E490" s="125"/>
      <c r="F490" s="125"/>
      <c r="G490" s="139"/>
    </row>
    <row r="491" spans="1:7" s="127" customFormat="1">
      <c r="A491" s="136"/>
      <c r="B491" s="141"/>
      <c r="E491" s="125"/>
      <c r="F491" s="125"/>
      <c r="G491" s="139"/>
    </row>
    <row r="492" spans="1:7" s="127" customFormat="1">
      <c r="A492" s="136"/>
      <c r="B492" s="141"/>
      <c r="E492" s="125"/>
      <c r="F492" s="125"/>
      <c r="G492" s="139"/>
    </row>
    <row r="493" spans="1:7" s="127" customFormat="1">
      <c r="A493" s="136"/>
      <c r="B493" s="141"/>
      <c r="E493" s="125"/>
      <c r="F493" s="125"/>
      <c r="G493" s="139"/>
    </row>
    <row r="494" spans="1:7" s="127" customFormat="1">
      <c r="A494" s="136"/>
      <c r="B494" s="141"/>
      <c r="E494" s="125"/>
      <c r="F494" s="125"/>
      <c r="G494" s="139"/>
    </row>
    <row r="495" spans="1:7" s="127" customFormat="1">
      <c r="A495" s="136"/>
      <c r="B495" s="141"/>
      <c r="E495" s="125"/>
      <c r="F495" s="125"/>
      <c r="G495" s="139"/>
    </row>
    <row r="496" spans="1:7" s="127" customFormat="1">
      <c r="A496" s="136"/>
      <c r="B496" s="141"/>
      <c r="E496" s="125"/>
      <c r="F496" s="125"/>
      <c r="G496" s="139"/>
    </row>
    <row r="497" spans="1:7" s="127" customFormat="1">
      <c r="A497" s="136"/>
      <c r="B497" s="141"/>
      <c r="E497" s="125"/>
      <c r="F497" s="125"/>
      <c r="G497" s="139"/>
    </row>
    <row r="498" spans="1:7" s="125" customFormat="1">
      <c r="A498" s="136"/>
      <c r="B498" s="141"/>
      <c r="C498" s="127"/>
      <c r="D498" s="127"/>
      <c r="G498" s="139"/>
    </row>
    <row r="499" spans="1:7" s="125" customFormat="1">
      <c r="A499" s="136"/>
      <c r="B499" s="141"/>
      <c r="C499" s="127"/>
      <c r="D499" s="127"/>
      <c r="G499" s="139"/>
    </row>
    <row r="500" spans="1:7" s="125" customFormat="1">
      <c r="A500" s="136"/>
      <c r="B500" s="141"/>
      <c r="C500" s="127"/>
      <c r="D500" s="127"/>
      <c r="G500" s="139"/>
    </row>
    <row r="501" spans="1:7" s="125" customFormat="1">
      <c r="A501" s="136"/>
      <c r="B501" s="141"/>
      <c r="C501" s="127"/>
      <c r="D501" s="127"/>
      <c r="G501" s="139"/>
    </row>
    <row r="502" spans="1:7" s="125" customFormat="1">
      <c r="A502" s="136"/>
      <c r="B502" s="141"/>
      <c r="C502" s="127"/>
      <c r="D502" s="127"/>
      <c r="G502" s="139"/>
    </row>
    <row r="503" spans="1:7" s="125" customFormat="1">
      <c r="A503" s="141"/>
      <c r="B503" s="141"/>
      <c r="C503" s="127"/>
      <c r="D503" s="129"/>
      <c r="G503" s="139"/>
    </row>
    <row r="504" spans="1:7" s="125" customFormat="1">
      <c r="A504" s="141"/>
      <c r="B504" s="141"/>
      <c r="C504" s="127"/>
      <c r="D504" s="129"/>
      <c r="G504" s="139"/>
    </row>
    <row r="505" spans="1:7" s="125" customFormat="1">
      <c r="A505" s="136"/>
      <c r="B505" s="141"/>
      <c r="C505" s="127"/>
      <c r="D505" s="129"/>
      <c r="G505" s="139"/>
    </row>
    <row r="506" spans="1:7" s="125" customFormat="1">
      <c r="A506" s="136"/>
      <c r="B506" s="141"/>
      <c r="C506" s="127"/>
      <c r="D506" s="129"/>
      <c r="G506" s="139"/>
    </row>
    <row r="507" spans="1:7" s="125" customFormat="1">
      <c r="A507" s="136"/>
      <c r="B507" s="141"/>
      <c r="C507" s="127"/>
      <c r="D507" s="129"/>
      <c r="G507" s="139"/>
    </row>
    <row r="508" spans="1:7" s="125" customFormat="1">
      <c r="A508" s="136"/>
      <c r="B508" s="141"/>
      <c r="C508" s="127"/>
      <c r="D508" s="129"/>
      <c r="G508" s="139"/>
    </row>
    <row r="509" spans="1:7" s="125" customFormat="1">
      <c r="A509" s="136"/>
      <c r="B509" s="141"/>
      <c r="C509" s="127"/>
      <c r="D509" s="127"/>
      <c r="G509" s="139"/>
    </row>
    <row r="510" spans="1:7" s="125" customFormat="1">
      <c r="A510" s="136"/>
      <c r="B510" s="144"/>
      <c r="C510" s="145"/>
      <c r="D510" s="145"/>
      <c r="G510" s="139"/>
    </row>
    <row r="511" spans="1:7" s="125" customFormat="1">
      <c r="A511" s="137"/>
      <c r="B511" s="141"/>
      <c r="C511" s="127"/>
      <c r="D511" s="127"/>
      <c r="G511" s="139"/>
    </row>
    <row r="512" spans="1:7" s="125" customFormat="1">
      <c r="A512" s="138"/>
      <c r="B512" s="144"/>
      <c r="C512" s="127"/>
      <c r="D512" s="127"/>
      <c r="G512" s="139"/>
    </row>
    <row r="513" spans="1:7" s="125" customFormat="1">
      <c r="A513" s="136"/>
      <c r="B513" s="144"/>
      <c r="C513" s="127"/>
      <c r="D513" s="127"/>
      <c r="G513" s="139"/>
    </row>
    <row r="514" spans="1:7" s="127" customFormat="1">
      <c r="A514" s="136"/>
      <c r="B514" s="141"/>
      <c r="E514" s="125"/>
      <c r="F514" s="125"/>
      <c r="G514" s="139"/>
    </row>
    <row r="515" spans="1:7" s="127" customFormat="1">
      <c r="A515" s="138"/>
      <c r="B515" s="141"/>
      <c r="E515" s="125"/>
      <c r="F515" s="125"/>
      <c r="G515" s="139"/>
    </row>
    <row r="516" spans="1:7" s="127" customFormat="1">
      <c r="A516" s="136"/>
      <c r="B516" s="144"/>
      <c r="E516" s="125"/>
      <c r="F516" s="125"/>
      <c r="G516" s="139"/>
    </row>
    <row r="517" spans="1:7" s="127" customFormat="1">
      <c r="A517" s="136"/>
      <c r="B517" s="141"/>
      <c r="E517" s="125"/>
      <c r="F517" s="125"/>
      <c r="G517" s="139"/>
    </row>
    <row r="518" spans="1:7" s="127" customFormat="1">
      <c r="A518" s="136"/>
      <c r="B518" s="141"/>
      <c r="E518" s="125"/>
      <c r="F518" s="125"/>
      <c r="G518" s="139"/>
    </row>
    <row r="519" spans="1:7" s="127" customFormat="1">
      <c r="A519" s="136"/>
      <c r="B519" s="141"/>
      <c r="E519" s="125"/>
      <c r="F519" s="125"/>
      <c r="G519" s="139"/>
    </row>
    <row r="520" spans="1:7" s="127" customFormat="1">
      <c r="A520" s="138"/>
      <c r="B520" s="141"/>
      <c r="E520" s="125"/>
      <c r="F520" s="125"/>
      <c r="G520" s="139"/>
    </row>
    <row r="521" spans="1:7" s="127" customFormat="1">
      <c r="A521" s="144"/>
      <c r="B521" s="141"/>
      <c r="E521" s="125"/>
      <c r="F521" s="125"/>
      <c r="G521" s="139"/>
    </row>
    <row r="522" spans="1:7" s="127" customFormat="1">
      <c r="A522" s="144"/>
      <c r="B522" s="141"/>
      <c r="E522" s="125"/>
      <c r="F522" s="125"/>
      <c r="G522" s="139"/>
    </row>
    <row r="523" spans="1:7" s="127" customFormat="1">
      <c r="A523" s="144"/>
      <c r="B523" s="141"/>
      <c r="E523" s="125"/>
      <c r="F523" s="125"/>
      <c r="G523" s="139"/>
    </row>
    <row r="524" spans="1:7" s="127" customFormat="1">
      <c r="A524" s="136"/>
      <c r="B524" s="141"/>
      <c r="E524" s="125"/>
      <c r="F524" s="125"/>
      <c r="G524" s="139"/>
    </row>
    <row r="525" spans="1:7" s="127" customFormat="1">
      <c r="A525" s="136"/>
      <c r="B525" s="141"/>
      <c r="E525" s="125"/>
      <c r="F525" s="125"/>
      <c r="G525" s="139"/>
    </row>
    <row r="526" spans="1:7" s="127" customFormat="1">
      <c r="A526" s="136"/>
      <c r="B526" s="141"/>
      <c r="E526" s="125"/>
      <c r="F526" s="125"/>
      <c r="G526" s="139"/>
    </row>
    <row r="527" spans="1:7" s="127" customFormat="1">
      <c r="A527" s="138"/>
      <c r="B527" s="141"/>
      <c r="E527" s="125"/>
      <c r="F527" s="125"/>
      <c r="G527" s="139"/>
    </row>
    <row r="528" spans="1:7" s="127" customFormat="1">
      <c r="A528" s="144"/>
      <c r="B528" s="141"/>
      <c r="E528" s="125"/>
      <c r="F528" s="125"/>
      <c r="G528" s="139"/>
    </row>
    <row r="529" spans="1:7" s="127" customFormat="1">
      <c r="A529" s="144"/>
      <c r="B529" s="141"/>
      <c r="E529" s="125"/>
      <c r="F529" s="125"/>
      <c r="G529" s="139"/>
    </row>
    <row r="530" spans="1:7" s="127" customFormat="1">
      <c r="A530" s="137"/>
      <c r="B530" s="141"/>
      <c r="E530" s="125"/>
      <c r="F530" s="125"/>
      <c r="G530" s="139"/>
    </row>
    <row r="531" spans="1:7" s="127" customFormat="1">
      <c r="A531" s="136"/>
      <c r="B531" s="141"/>
      <c r="E531" s="125"/>
      <c r="F531" s="125"/>
      <c r="G531" s="139"/>
    </row>
    <row r="532" spans="1:7" s="127" customFormat="1">
      <c r="A532" s="136"/>
      <c r="B532" s="141"/>
      <c r="E532" s="125"/>
      <c r="F532" s="125"/>
      <c r="G532" s="139"/>
    </row>
    <row r="533" spans="1:7" s="127" customFormat="1">
      <c r="A533" s="136"/>
      <c r="B533" s="141"/>
      <c r="E533" s="125"/>
      <c r="F533" s="125"/>
      <c r="G533" s="139"/>
    </row>
    <row r="534" spans="1:7" s="127" customFormat="1">
      <c r="A534" s="136"/>
      <c r="B534" s="141"/>
      <c r="E534" s="125"/>
      <c r="F534" s="125"/>
      <c r="G534" s="139"/>
    </row>
    <row r="535" spans="1:7" s="127" customFormat="1">
      <c r="A535" s="136"/>
      <c r="B535" s="141"/>
      <c r="E535" s="125"/>
      <c r="F535" s="125"/>
      <c r="G535" s="139"/>
    </row>
    <row r="536" spans="1:7" s="127" customFormat="1">
      <c r="A536" s="136"/>
      <c r="B536" s="141"/>
      <c r="E536" s="125"/>
      <c r="F536" s="125"/>
      <c r="G536" s="139"/>
    </row>
    <row r="537" spans="1:7" s="127" customFormat="1">
      <c r="A537" s="136"/>
      <c r="B537" s="141"/>
      <c r="E537" s="125"/>
      <c r="F537" s="125"/>
      <c r="G537" s="139"/>
    </row>
    <row r="538" spans="1:7" s="127" customFormat="1">
      <c r="A538" s="136"/>
      <c r="B538" s="141"/>
      <c r="E538" s="125"/>
      <c r="F538" s="125"/>
      <c r="G538" s="139"/>
    </row>
    <row r="539" spans="1:7" s="127" customFormat="1">
      <c r="A539" s="136"/>
      <c r="B539" s="141"/>
      <c r="E539" s="125"/>
      <c r="F539" s="125"/>
      <c r="G539" s="139"/>
    </row>
    <row r="540" spans="1:7" s="127" customFormat="1">
      <c r="A540" s="136"/>
      <c r="B540" s="141"/>
      <c r="E540" s="125"/>
      <c r="F540" s="125"/>
      <c r="G540" s="139"/>
    </row>
    <row r="541" spans="1:7" s="127" customFormat="1">
      <c r="A541" s="136"/>
      <c r="B541" s="141"/>
      <c r="E541" s="125"/>
      <c r="F541" s="125"/>
      <c r="G541" s="139"/>
    </row>
    <row r="542" spans="1:7" s="127" customFormat="1">
      <c r="A542" s="136"/>
      <c r="B542" s="141"/>
      <c r="E542" s="125"/>
      <c r="F542" s="125"/>
      <c r="G542" s="139"/>
    </row>
    <row r="543" spans="1:7" s="127" customFormat="1">
      <c r="A543" s="136"/>
      <c r="B543" s="141"/>
      <c r="E543" s="125"/>
      <c r="F543" s="125"/>
      <c r="G543" s="139"/>
    </row>
    <row r="544" spans="1:7" s="127" customFormat="1">
      <c r="A544" s="136"/>
      <c r="B544" s="141"/>
      <c r="E544" s="125"/>
      <c r="F544" s="125"/>
      <c r="G544" s="139"/>
    </row>
    <row r="545" spans="1:7" s="127" customFormat="1">
      <c r="A545" s="136"/>
      <c r="B545" s="141"/>
      <c r="E545" s="125"/>
      <c r="F545" s="125"/>
      <c r="G545" s="139"/>
    </row>
    <row r="546" spans="1:7" s="127" customFormat="1">
      <c r="A546" s="136"/>
      <c r="B546" s="141"/>
      <c r="E546" s="125"/>
      <c r="F546" s="125"/>
      <c r="G546" s="139"/>
    </row>
    <row r="547" spans="1:7" s="127" customFormat="1">
      <c r="A547" s="136"/>
      <c r="B547" s="141"/>
      <c r="E547" s="125"/>
      <c r="F547" s="125"/>
      <c r="G547" s="139"/>
    </row>
    <row r="548" spans="1:7" s="127" customFormat="1">
      <c r="A548" s="136"/>
      <c r="B548" s="141"/>
      <c r="E548" s="125"/>
      <c r="F548" s="125"/>
      <c r="G548" s="139"/>
    </row>
    <row r="549" spans="1:7" s="127" customFormat="1">
      <c r="A549" s="136"/>
      <c r="B549" s="141"/>
      <c r="E549" s="125"/>
      <c r="F549" s="125"/>
      <c r="G549" s="139"/>
    </row>
    <row r="550" spans="1:7" s="127" customFormat="1">
      <c r="A550" s="136"/>
      <c r="B550" s="141"/>
      <c r="E550" s="125"/>
      <c r="F550" s="125"/>
      <c r="G550" s="139"/>
    </row>
    <row r="551" spans="1:7" s="127" customFormat="1">
      <c r="A551" s="136"/>
      <c r="B551" s="141"/>
      <c r="E551" s="125"/>
      <c r="F551" s="125"/>
      <c r="G551" s="139"/>
    </row>
    <row r="552" spans="1:7" s="127" customFormat="1">
      <c r="A552" s="136"/>
      <c r="B552" s="141"/>
      <c r="E552" s="125"/>
      <c r="F552" s="125"/>
      <c r="G552" s="139"/>
    </row>
    <row r="553" spans="1:7" s="127" customFormat="1">
      <c r="A553" s="136"/>
      <c r="B553" s="141"/>
      <c r="E553" s="125"/>
      <c r="F553" s="125"/>
      <c r="G553" s="139"/>
    </row>
    <row r="554" spans="1:7" s="127" customFormat="1">
      <c r="A554" s="136"/>
      <c r="B554" s="141"/>
      <c r="E554" s="125"/>
      <c r="F554" s="125"/>
      <c r="G554" s="139"/>
    </row>
    <row r="555" spans="1:7" s="127" customFormat="1">
      <c r="A555" s="136"/>
      <c r="B555" s="141"/>
      <c r="E555" s="125"/>
      <c r="F555" s="125"/>
      <c r="G555" s="139"/>
    </row>
    <row r="556" spans="1:7" s="127" customFormat="1">
      <c r="A556" s="136"/>
      <c r="B556" s="141"/>
      <c r="E556" s="125"/>
      <c r="F556" s="125"/>
      <c r="G556" s="139"/>
    </row>
    <row r="557" spans="1:7" s="127" customFormat="1">
      <c r="A557" s="136"/>
      <c r="B557" s="141"/>
      <c r="E557" s="125"/>
      <c r="F557" s="125"/>
      <c r="G557" s="139"/>
    </row>
    <row r="558" spans="1:7" s="127" customFormat="1">
      <c r="A558" s="136"/>
      <c r="B558" s="141"/>
      <c r="E558" s="125"/>
      <c r="F558" s="125"/>
      <c r="G558" s="139"/>
    </row>
    <row r="559" spans="1:7" s="127" customFormat="1">
      <c r="A559" s="136"/>
      <c r="B559" s="141"/>
      <c r="E559" s="125"/>
      <c r="F559" s="125"/>
      <c r="G559" s="139"/>
    </row>
    <row r="560" spans="1:7" s="127" customFormat="1">
      <c r="A560" s="136"/>
      <c r="B560" s="141"/>
      <c r="E560" s="125"/>
      <c r="F560" s="125"/>
      <c r="G560" s="139"/>
    </row>
    <row r="561" spans="1:7" s="127" customFormat="1">
      <c r="A561" s="136"/>
      <c r="B561" s="141"/>
      <c r="E561" s="125"/>
      <c r="F561" s="125"/>
      <c r="G561" s="139"/>
    </row>
    <row r="562" spans="1:7" s="127" customFormat="1">
      <c r="A562" s="136"/>
      <c r="B562" s="141"/>
      <c r="E562" s="125"/>
      <c r="F562" s="125"/>
      <c r="G562" s="139"/>
    </row>
    <row r="563" spans="1:7" s="127" customFormat="1">
      <c r="A563" s="136"/>
      <c r="B563" s="141"/>
      <c r="E563" s="125"/>
      <c r="F563" s="125"/>
      <c r="G563" s="139"/>
    </row>
    <row r="564" spans="1:7" s="127" customFormat="1">
      <c r="A564" s="136"/>
      <c r="B564" s="141"/>
      <c r="E564" s="125"/>
      <c r="F564" s="125"/>
      <c r="G564" s="139"/>
    </row>
    <row r="565" spans="1:7" s="127" customFormat="1">
      <c r="A565" s="136"/>
      <c r="B565" s="141"/>
      <c r="E565" s="125"/>
      <c r="F565" s="125"/>
      <c r="G565" s="139"/>
    </row>
    <row r="566" spans="1:7" s="127" customFormat="1">
      <c r="A566" s="136"/>
      <c r="B566" s="141"/>
      <c r="E566" s="125"/>
      <c r="F566" s="125"/>
      <c r="G566" s="139"/>
    </row>
    <row r="567" spans="1:7" s="127" customFormat="1">
      <c r="A567" s="136"/>
      <c r="B567" s="141"/>
      <c r="E567" s="125"/>
      <c r="F567" s="125"/>
      <c r="G567" s="139"/>
    </row>
    <row r="568" spans="1:7" s="127" customFormat="1">
      <c r="A568" s="136"/>
      <c r="B568" s="141"/>
      <c r="E568" s="125"/>
      <c r="F568" s="125"/>
      <c r="G568" s="139"/>
    </row>
    <row r="569" spans="1:7" s="127" customFormat="1">
      <c r="A569" s="136"/>
      <c r="B569" s="141"/>
      <c r="E569" s="125"/>
      <c r="F569" s="125"/>
      <c r="G569" s="139"/>
    </row>
    <row r="570" spans="1:7" s="127" customFormat="1">
      <c r="A570" s="136"/>
      <c r="B570" s="141"/>
      <c r="E570" s="125"/>
      <c r="F570" s="125"/>
      <c r="G570" s="139"/>
    </row>
    <row r="571" spans="1:7" s="127" customFormat="1">
      <c r="A571" s="136"/>
      <c r="B571" s="141"/>
      <c r="E571" s="125"/>
      <c r="F571" s="125"/>
      <c r="G571" s="139"/>
    </row>
    <row r="572" spans="1:7" s="127" customFormat="1">
      <c r="A572" s="136"/>
      <c r="B572" s="141"/>
      <c r="E572" s="125"/>
      <c r="F572" s="125"/>
      <c r="G572" s="139"/>
    </row>
    <row r="573" spans="1:7" s="127" customFormat="1">
      <c r="A573" s="136"/>
      <c r="B573" s="141"/>
      <c r="E573" s="125"/>
      <c r="F573" s="125"/>
      <c r="G573" s="139"/>
    </row>
    <row r="574" spans="1:7" s="127" customFormat="1">
      <c r="A574" s="136"/>
      <c r="B574" s="141"/>
      <c r="E574" s="125"/>
      <c r="F574" s="125"/>
      <c r="G574" s="139"/>
    </row>
    <row r="575" spans="1:7" s="127" customFormat="1">
      <c r="A575" s="136"/>
      <c r="B575" s="141"/>
      <c r="E575" s="125"/>
      <c r="F575" s="125"/>
      <c r="G575" s="139"/>
    </row>
    <row r="576" spans="1:7" s="127" customFormat="1">
      <c r="A576" s="136"/>
      <c r="B576" s="141"/>
      <c r="E576" s="125"/>
      <c r="F576" s="125"/>
      <c r="G576" s="139"/>
    </row>
    <row r="577" spans="1:7" s="127" customFormat="1">
      <c r="A577" s="136"/>
      <c r="B577" s="141"/>
      <c r="E577" s="125"/>
      <c r="F577" s="125"/>
      <c r="G577" s="139"/>
    </row>
    <row r="578" spans="1:7" s="125" customFormat="1">
      <c r="A578" s="141"/>
      <c r="B578" s="141"/>
      <c r="C578" s="127"/>
      <c r="D578" s="129"/>
      <c r="G578" s="139"/>
    </row>
    <row r="579" spans="1:7" s="125" customFormat="1">
      <c r="A579" s="141"/>
      <c r="B579" s="141"/>
      <c r="C579" s="127"/>
      <c r="D579" s="129"/>
      <c r="G579" s="139"/>
    </row>
    <row r="580" spans="1:7" s="125" customFormat="1">
      <c r="A580" s="136"/>
      <c r="B580" s="141"/>
      <c r="C580" s="127"/>
      <c r="D580" s="129"/>
      <c r="G580" s="139"/>
    </row>
    <row r="581" spans="1:7" s="125" customFormat="1">
      <c r="A581" s="136"/>
      <c r="B581" s="141"/>
      <c r="C581" s="127"/>
      <c r="D581" s="129"/>
      <c r="G581" s="139"/>
    </row>
    <row r="582" spans="1:7" s="125" customFormat="1">
      <c r="A582" s="136"/>
      <c r="B582" s="141"/>
      <c r="C582" s="127"/>
      <c r="D582" s="129"/>
      <c r="G582" s="139"/>
    </row>
    <row r="583" spans="1:7" s="125" customFormat="1">
      <c r="A583" s="136"/>
      <c r="B583" s="141"/>
      <c r="C583" s="127"/>
      <c r="D583" s="129"/>
      <c r="G583" s="139"/>
    </row>
    <row r="584" spans="1:7" s="125" customFormat="1">
      <c r="A584" s="136"/>
      <c r="B584" s="141"/>
      <c r="C584" s="127"/>
      <c r="D584" s="127"/>
      <c r="G584" s="139"/>
    </row>
    <row r="585" spans="1:7" s="125" customFormat="1">
      <c r="A585" s="136"/>
      <c r="B585" s="144"/>
      <c r="C585" s="145"/>
      <c r="D585" s="145"/>
      <c r="G585" s="139"/>
    </row>
    <row r="586" spans="1:7" s="125" customFormat="1">
      <c r="A586" s="137"/>
      <c r="B586" s="141"/>
      <c r="C586" s="127"/>
      <c r="D586" s="127"/>
      <c r="G586" s="139"/>
    </row>
    <row r="587" spans="1:7" s="125" customFormat="1">
      <c r="A587" s="138"/>
      <c r="B587" s="144"/>
      <c r="C587" s="127"/>
      <c r="D587" s="127"/>
      <c r="G587" s="139"/>
    </row>
    <row r="588" spans="1:7" s="125" customFormat="1">
      <c r="A588" s="136"/>
      <c r="B588" s="144"/>
      <c r="C588" s="127"/>
      <c r="D588" s="127"/>
      <c r="G588" s="139"/>
    </row>
    <row r="589" spans="1:7" s="125" customFormat="1">
      <c r="A589" s="136"/>
      <c r="B589" s="141"/>
      <c r="C589" s="127"/>
      <c r="D589" s="127"/>
      <c r="G589" s="139"/>
    </row>
    <row r="590" spans="1:7" s="125" customFormat="1">
      <c r="A590" s="138"/>
      <c r="B590" s="141"/>
      <c r="C590" s="127"/>
      <c r="D590" s="127"/>
      <c r="G590" s="139"/>
    </row>
    <row r="591" spans="1:7" s="125" customFormat="1">
      <c r="A591" s="136"/>
      <c r="B591" s="144"/>
      <c r="C591" s="127"/>
      <c r="D591" s="127"/>
      <c r="G591" s="139"/>
    </row>
    <row r="592" spans="1:7" s="125" customFormat="1">
      <c r="A592" s="136"/>
      <c r="B592" s="141"/>
      <c r="C592" s="127"/>
      <c r="D592" s="127"/>
      <c r="G592" s="139"/>
    </row>
    <row r="593" spans="1:7" s="125" customFormat="1">
      <c r="A593" s="136"/>
      <c r="B593" s="141"/>
      <c r="C593" s="127"/>
      <c r="D593" s="127"/>
      <c r="G593" s="139"/>
    </row>
    <row r="594" spans="1:7" s="127" customFormat="1">
      <c r="A594" s="136"/>
      <c r="B594" s="141"/>
      <c r="E594" s="125"/>
      <c r="F594" s="125"/>
      <c r="G594" s="139"/>
    </row>
    <row r="595" spans="1:7" s="127" customFormat="1">
      <c r="A595" s="138"/>
      <c r="B595" s="141"/>
      <c r="E595" s="125"/>
      <c r="F595" s="125"/>
      <c r="G595" s="139"/>
    </row>
    <row r="596" spans="1:7" s="127" customFormat="1">
      <c r="A596" s="144"/>
      <c r="B596" s="141"/>
      <c r="E596" s="125"/>
      <c r="F596" s="125"/>
      <c r="G596" s="139"/>
    </row>
    <row r="597" spans="1:7" s="127" customFormat="1">
      <c r="A597" s="144"/>
      <c r="B597" s="141"/>
      <c r="E597" s="125"/>
      <c r="F597" s="125"/>
      <c r="G597" s="139"/>
    </row>
    <row r="598" spans="1:7" s="127" customFormat="1">
      <c r="A598" s="144"/>
      <c r="B598" s="141"/>
      <c r="E598" s="125"/>
      <c r="F598" s="125"/>
      <c r="G598" s="139"/>
    </row>
    <row r="599" spans="1:7" s="127" customFormat="1">
      <c r="A599" s="136"/>
      <c r="B599" s="141"/>
      <c r="E599" s="125"/>
      <c r="F599" s="125"/>
      <c r="G599" s="139"/>
    </row>
    <row r="600" spans="1:7" s="127" customFormat="1">
      <c r="A600" s="136"/>
      <c r="B600" s="141"/>
      <c r="E600" s="125"/>
      <c r="F600" s="125"/>
      <c r="G600" s="139"/>
    </row>
    <row r="601" spans="1:7" s="127" customFormat="1">
      <c r="A601" s="136"/>
      <c r="B601" s="141"/>
      <c r="E601" s="125"/>
      <c r="F601" s="125"/>
      <c r="G601" s="139"/>
    </row>
    <row r="602" spans="1:7" s="127" customFormat="1">
      <c r="A602" s="138"/>
      <c r="B602" s="141"/>
      <c r="E602" s="125"/>
      <c r="F602" s="125"/>
      <c r="G602" s="139"/>
    </row>
    <row r="603" spans="1:7" s="127" customFormat="1">
      <c r="A603" s="144"/>
      <c r="B603" s="141"/>
      <c r="E603" s="125"/>
      <c r="F603" s="125"/>
      <c r="G603" s="139"/>
    </row>
    <row r="604" spans="1:7" s="127" customFormat="1">
      <c r="A604" s="144"/>
      <c r="B604" s="141"/>
      <c r="E604" s="125"/>
      <c r="F604" s="125"/>
      <c r="G604" s="139"/>
    </row>
    <row r="605" spans="1:7" s="127" customFormat="1">
      <c r="A605" s="137"/>
      <c r="B605" s="141"/>
      <c r="E605" s="125"/>
      <c r="F605" s="125"/>
      <c r="G605" s="139"/>
    </row>
    <row r="606" spans="1:7" s="127" customFormat="1">
      <c r="A606" s="136"/>
      <c r="B606" s="141"/>
      <c r="E606" s="125"/>
      <c r="F606" s="125"/>
      <c r="G606" s="139"/>
    </row>
    <row r="607" spans="1:7" s="127" customFormat="1">
      <c r="A607" s="136"/>
      <c r="B607" s="141"/>
      <c r="E607" s="125"/>
      <c r="F607" s="125"/>
      <c r="G607" s="139"/>
    </row>
    <row r="608" spans="1:7" s="127" customFormat="1">
      <c r="A608" s="136"/>
      <c r="B608" s="141"/>
      <c r="E608" s="125"/>
      <c r="F608" s="125"/>
      <c r="G608" s="139"/>
    </row>
    <row r="609" spans="1:7" s="127" customFormat="1">
      <c r="A609" s="136"/>
      <c r="B609" s="141"/>
      <c r="E609" s="125"/>
      <c r="F609" s="125"/>
      <c r="G609" s="139"/>
    </row>
    <row r="610" spans="1:7" s="127" customFormat="1">
      <c r="A610" s="136"/>
      <c r="B610" s="141"/>
      <c r="E610" s="125"/>
      <c r="F610" s="125"/>
      <c r="G610" s="139"/>
    </row>
    <row r="611" spans="1:7" s="127" customFormat="1">
      <c r="A611" s="136"/>
      <c r="B611" s="141"/>
      <c r="E611" s="125"/>
      <c r="F611" s="125"/>
      <c r="G611" s="139"/>
    </row>
    <row r="612" spans="1:7" s="127" customFormat="1">
      <c r="A612" s="136"/>
      <c r="B612" s="141"/>
      <c r="E612" s="125"/>
      <c r="F612" s="125"/>
      <c r="G612" s="139"/>
    </row>
    <row r="613" spans="1:7" s="127" customFormat="1">
      <c r="A613" s="136"/>
      <c r="B613" s="141"/>
      <c r="E613" s="125"/>
      <c r="F613" s="125"/>
      <c r="G613" s="139"/>
    </row>
    <row r="614" spans="1:7" s="127" customFormat="1">
      <c r="A614" s="136"/>
      <c r="B614" s="141"/>
      <c r="E614" s="125"/>
      <c r="F614" s="125"/>
      <c r="G614" s="139"/>
    </row>
    <row r="615" spans="1:7" s="127" customFormat="1">
      <c r="A615" s="136"/>
      <c r="B615" s="141"/>
      <c r="E615" s="125"/>
      <c r="F615" s="125"/>
      <c r="G615" s="139"/>
    </row>
    <row r="616" spans="1:7" s="127" customFormat="1">
      <c r="A616" s="136"/>
      <c r="B616" s="141"/>
      <c r="E616" s="125"/>
      <c r="F616" s="125"/>
      <c r="G616" s="139"/>
    </row>
    <row r="617" spans="1:7" s="127" customFormat="1">
      <c r="A617" s="136"/>
      <c r="B617" s="141"/>
      <c r="E617" s="125"/>
      <c r="F617" s="125"/>
      <c r="G617" s="139"/>
    </row>
    <row r="618" spans="1:7" s="127" customFormat="1">
      <c r="A618" s="136"/>
      <c r="B618" s="141"/>
      <c r="E618" s="125"/>
      <c r="F618" s="125"/>
      <c r="G618" s="139"/>
    </row>
    <row r="619" spans="1:7" s="127" customFormat="1">
      <c r="A619" s="136"/>
      <c r="B619" s="141"/>
      <c r="E619" s="125"/>
      <c r="F619" s="125"/>
      <c r="G619" s="139"/>
    </row>
    <row r="620" spans="1:7" s="127" customFormat="1">
      <c r="A620" s="136"/>
      <c r="B620" s="141"/>
      <c r="E620" s="125"/>
      <c r="F620" s="125"/>
      <c r="G620" s="139"/>
    </row>
    <row r="621" spans="1:7" s="127" customFormat="1">
      <c r="A621" s="136"/>
      <c r="B621" s="141"/>
      <c r="E621" s="125"/>
      <c r="F621" s="125"/>
      <c r="G621" s="139"/>
    </row>
    <row r="622" spans="1:7" s="127" customFormat="1">
      <c r="A622" s="136"/>
      <c r="B622" s="141"/>
      <c r="E622" s="125"/>
      <c r="F622" s="125"/>
      <c r="G622" s="139"/>
    </row>
    <row r="623" spans="1:7" s="127" customFormat="1">
      <c r="A623" s="136"/>
      <c r="B623" s="141"/>
      <c r="E623" s="125"/>
      <c r="F623" s="125"/>
      <c r="G623" s="139"/>
    </row>
    <row r="624" spans="1:7" s="127" customFormat="1">
      <c r="A624" s="136"/>
      <c r="B624" s="141"/>
      <c r="E624" s="125"/>
      <c r="F624" s="125"/>
      <c r="G624" s="139"/>
    </row>
    <row r="625" spans="1:7" s="127" customFormat="1">
      <c r="A625" s="136"/>
      <c r="B625" s="141"/>
      <c r="E625" s="125"/>
      <c r="F625" s="125"/>
      <c r="G625" s="139"/>
    </row>
    <row r="626" spans="1:7" s="127" customFormat="1">
      <c r="A626" s="136"/>
      <c r="B626" s="141"/>
      <c r="E626" s="125"/>
      <c r="F626" s="125"/>
      <c r="G626" s="139"/>
    </row>
    <row r="627" spans="1:7" s="127" customFormat="1">
      <c r="A627" s="136"/>
      <c r="B627" s="141"/>
      <c r="E627" s="125"/>
      <c r="F627" s="125"/>
      <c r="G627" s="139"/>
    </row>
    <row r="628" spans="1:7" s="127" customFormat="1">
      <c r="A628" s="136"/>
      <c r="B628" s="141"/>
      <c r="E628" s="125"/>
      <c r="F628" s="125"/>
      <c r="G628" s="139"/>
    </row>
    <row r="629" spans="1:7" s="127" customFormat="1">
      <c r="A629" s="136"/>
      <c r="B629" s="141"/>
      <c r="E629" s="125"/>
      <c r="F629" s="125"/>
      <c r="G629" s="139"/>
    </row>
    <row r="630" spans="1:7" s="127" customFormat="1">
      <c r="A630" s="136"/>
      <c r="B630" s="141"/>
      <c r="E630" s="125"/>
      <c r="F630" s="125"/>
      <c r="G630" s="139"/>
    </row>
    <row r="631" spans="1:7" s="127" customFormat="1">
      <c r="A631" s="136"/>
      <c r="B631" s="141"/>
      <c r="E631" s="125"/>
      <c r="F631" s="125"/>
      <c r="G631" s="139"/>
    </row>
    <row r="632" spans="1:7" s="127" customFormat="1">
      <c r="A632" s="136"/>
      <c r="B632" s="141"/>
      <c r="E632" s="125"/>
      <c r="F632" s="125"/>
      <c r="G632" s="139"/>
    </row>
    <row r="633" spans="1:7" s="127" customFormat="1">
      <c r="A633" s="136"/>
      <c r="B633" s="141"/>
      <c r="E633" s="125"/>
      <c r="F633" s="125"/>
      <c r="G633" s="139"/>
    </row>
    <row r="634" spans="1:7" s="127" customFormat="1">
      <c r="A634" s="136"/>
      <c r="B634" s="141"/>
      <c r="E634" s="125"/>
      <c r="F634" s="125"/>
      <c r="G634" s="139"/>
    </row>
    <row r="635" spans="1:7" s="127" customFormat="1">
      <c r="A635" s="136"/>
      <c r="B635" s="141"/>
      <c r="E635" s="125"/>
      <c r="F635" s="125"/>
      <c r="G635" s="139"/>
    </row>
    <row r="636" spans="1:7" s="127" customFormat="1">
      <c r="A636" s="136"/>
      <c r="B636" s="141"/>
      <c r="E636" s="125"/>
      <c r="F636" s="125"/>
      <c r="G636" s="139"/>
    </row>
    <row r="637" spans="1:7" s="127" customFormat="1">
      <c r="A637" s="136"/>
      <c r="B637" s="141"/>
      <c r="E637" s="125"/>
      <c r="F637" s="125"/>
      <c r="G637" s="139"/>
    </row>
    <row r="638" spans="1:7" s="127" customFormat="1">
      <c r="A638" s="136"/>
      <c r="B638" s="141"/>
      <c r="E638" s="125"/>
      <c r="F638" s="125"/>
      <c r="G638" s="139"/>
    </row>
    <row r="639" spans="1:7" s="127" customFormat="1">
      <c r="A639" s="136"/>
      <c r="B639" s="141"/>
      <c r="E639" s="125"/>
      <c r="F639" s="125"/>
      <c r="G639" s="139"/>
    </row>
    <row r="640" spans="1:7" s="127" customFormat="1">
      <c r="A640" s="136"/>
      <c r="B640" s="141"/>
      <c r="E640" s="125"/>
      <c r="F640" s="125"/>
      <c r="G640" s="139"/>
    </row>
    <row r="641" spans="1:7" s="127" customFormat="1">
      <c r="A641" s="136"/>
      <c r="B641" s="141"/>
      <c r="E641" s="125"/>
      <c r="F641" s="125"/>
      <c r="G641" s="139"/>
    </row>
    <row r="642" spans="1:7" s="125" customFormat="1">
      <c r="A642" s="136"/>
      <c r="B642" s="141"/>
      <c r="C642" s="127"/>
      <c r="D642" s="127"/>
      <c r="G642" s="139"/>
    </row>
    <row r="643" spans="1:7" s="125" customFormat="1">
      <c r="A643" s="136"/>
      <c r="B643" s="141"/>
      <c r="C643" s="127"/>
      <c r="D643" s="127"/>
      <c r="G643" s="139"/>
    </row>
    <row r="644" spans="1:7" s="125" customFormat="1">
      <c r="A644" s="136"/>
      <c r="B644" s="141"/>
      <c r="C644" s="127"/>
      <c r="D644" s="127"/>
      <c r="G644" s="139"/>
    </row>
    <row r="645" spans="1:7" s="125" customFormat="1">
      <c r="A645" s="136"/>
      <c r="B645" s="141"/>
      <c r="C645" s="127"/>
      <c r="D645" s="127"/>
      <c r="G645" s="139"/>
    </row>
    <row r="646" spans="1:7" s="125" customFormat="1">
      <c r="A646" s="136"/>
      <c r="B646" s="141"/>
      <c r="C646" s="127"/>
      <c r="D646" s="127"/>
      <c r="G646" s="139"/>
    </row>
    <row r="647" spans="1:7" s="125" customFormat="1">
      <c r="A647" s="136"/>
      <c r="B647" s="141"/>
      <c r="C647" s="127"/>
      <c r="D647" s="127"/>
      <c r="G647" s="139"/>
    </row>
    <row r="648" spans="1:7" s="125" customFormat="1">
      <c r="A648" s="136"/>
      <c r="B648" s="141"/>
      <c r="C648" s="127"/>
      <c r="D648" s="127"/>
      <c r="G648" s="139"/>
    </row>
    <row r="649" spans="1:7" s="125" customFormat="1">
      <c r="A649" s="136"/>
      <c r="B649" s="141"/>
      <c r="C649" s="127"/>
      <c r="D649" s="127"/>
      <c r="G649" s="139"/>
    </row>
    <row r="650" spans="1:7" s="125" customFormat="1">
      <c r="A650" s="136"/>
      <c r="B650" s="141"/>
      <c r="C650" s="127"/>
      <c r="D650" s="127"/>
      <c r="G650" s="139"/>
    </row>
    <row r="651" spans="1:7" s="125" customFormat="1">
      <c r="A651" s="136"/>
      <c r="B651" s="141"/>
      <c r="C651" s="127"/>
      <c r="D651" s="127"/>
      <c r="G651" s="139"/>
    </row>
    <row r="652" spans="1:7" s="125" customFormat="1">
      <c r="A652" s="136"/>
      <c r="B652" s="141"/>
      <c r="C652" s="127"/>
      <c r="D652" s="127"/>
      <c r="G652" s="139"/>
    </row>
    <row r="653" spans="1:7" s="125" customFormat="1">
      <c r="A653" s="141"/>
      <c r="B653" s="141"/>
      <c r="C653" s="127"/>
      <c r="D653" s="129"/>
      <c r="G653" s="139"/>
    </row>
    <row r="654" spans="1:7" s="125" customFormat="1">
      <c r="A654" s="141"/>
      <c r="B654" s="141"/>
      <c r="C654" s="127"/>
      <c r="D654" s="129"/>
      <c r="G654" s="139"/>
    </row>
    <row r="655" spans="1:7" s="125" customFormat="1">
      <c r="A655" s="136"/>
      <c r="B655" s="141"/>
      <c r="C655" s="127"/>
      <c r="D655" s="129"/>
      <c r="G655" s="139"/>
    </row>
    <row r="656" spans="1:7" s="125" customFormat="1">
      <c r="A656" s="136"/>
      <c r="B656" s="141"/>
      <c r="C656" s="127"/>
      <c r="D656" s="129"/>
      <c r="G656" s="139"/>
    </row>
    <row r="657" spans="1:7" s="125" customFormat="1">
      <c r="A657" s="136"/>
      <c r="B657" s="141"/>
      <c r="C657" s="127"/>
      <c r="D657" s="129"/>
      <c r="G657" s="139"/>
    </row>
    <row r="658" spans="1:7" s="125" customFormat="1">
      <c r="A658" s="136"/>
      <c r="B658" s="141"/>
      <c r="C658" s="127"/>
      <c r="D658" s="129"/>
      <c r="G658" s="139"/>
    </row>
    <row r="659" spans="1:7" s="125" customFormat="1">
      <c r="A659" s="136"/>
      <c r="B659" s="141"/>
      <c r="C659" s="127"/>
      <c r="D659" s="127"/>
      <c r="G659" s="139"/>
    </row>
    <row r="660" spans="1:7" s="125" customFormat="1">
      <c r="A660" s="136"/>
      <c r="B660" s="144"/>
      <c r="C660" s="145"/>
      <c r="D660" s="145"/>
      <c r="G660" s="139"/>
    </row>
    <row r="661" spans="1:7" s="125" customFormat="1">
      <c r="A661" s="137"/>
      <c r="B661" s="141"/>
      <c r="C661" s="127"/>
      <c r="D661" s="127"/>
      <c r="G661" s="139"/>
    </row>
    <row r="662" spans="1:7" s="125" customFormat="1">
      <c r="A662" s="138"/>
      <c r="B662" s="144"/>
      <c r="C662" s="127"/>
      <c r="D662" s="127"/>
      <c r="G662" s="139"/>
    </row>
    <row r="663" spans="1:7" s="125" customFormat="1">
      <c r="A663" s="136"/>
      <c r="B663" s="144"/>
      <c r="C663" s="127"/>
      <c r="D663" s="127"/>
      <c r="G663" s="139"/>
    </row>
    <row r="664" spans="1:7" s="125" customFormat="1">
      <c r="A664" s="136"/>
      <c r="B664" s="141"/>
      <c r="C664" s="127"/>
      <c r="D664" s="127"/>
      <c r="G664" s="139"/>
    </row>
    <row r="665" spans="1:7" s="125" customFormat="1">
      <c r="A665" s="138"/>
      <c r="B665" s="141"/>
      <c r="C665" s="127"/>
      <c r="D665" s="127"/>
      <c r="G665" s="139"/>
    </row>
    <row r="666" spans="1:7" s="125" customFormat="1">
      <c r="A666" s="136"/>
      <c r="B666" s="144"/>
      <c r="C666" s="127"/>
      <c r="D666" s="127"/>
      <c r="G666" s="139"/>
    </row>
    <row r="667" spans="1:7" s="125" customFormat="1">
      <c r="A667" s="136"/>
      <c r="B667" s="141"/>
      <c r="C667" s="127"/>
      <c r="D667" s="127"/>
      <c r="G667" s="139"/>
    </row>
    <row r="668" spans="1:7" s="125" customFormat="1">
      <c r="A668" s="136"/>
      <c r="B668" s="141"/>
      <c r="C668" s="127"/>
      <c r="D668" s="127"/>
      <c r="G668" s="139"/>
    </row>
    <row r="669" spans="1:7" s="125" customFormat="1">
      <c r="A669" s="136"/>
      <c r="B669" s="141"/>
      <c r="C669" s="127"/>
      <c r="D669" s="127"/>
      <c r="G669" s="139"/>
    </row>
    <row r="670" spans="1:7" s="125" customFormat="1">
      <c r="A670" s="138"/>
      <c r="B670" s="141"/>
      <c r="C670" s="127"/>
      <c r="D670" s="127"/>
      <c r="G670" s="139"/>
    </row>
    <row r="671" spans="1:7" s="125" customFormat="1">
      <c r="A671" s="144"/>
      <c r="B671" s="141"/>
      <c r="C671" s="127"/>
      <c r="D671" s="127"/>
      <c r="G671" s="139"/>
    </row>
    <row r="672" spans="1:7" s="125" customFormat="1">
      <c r="A672" s="144"/>
      <c r="B672" s="141"/>
      <c r="C672" s="127"/>
      <c r="D672" s="127"/>
      <c r="G672" s="139"/>
    </row>
    <row r="673" spans="1:7" s="125" customFormat="1">
      <c r="A673" s="144"/>
      <c r="B673" s="141"/>
      <c r="C673" s="127"/>
      <c r="D673" s="127"/>
      <c r="G673" s="139"/>
    </row>
    <row r="674" spans="1:7" s="127" customFormat="1">
      <c r="A674" s="136"/>
      <c r="B674" s="141"/>
      <c r="E674" s="125"/>
      <c r="F674" s="125"/>
      <c r="G674" s="139"/>
    </row>
    <row r="675" spans="1:7" s="127" customFormat="1">
      <c r="A675" s="136"/>
      <c r="B675" s="141"/>
      <c r="E675" s="125"/>
      <c r="F675" s="125"/>
      <c r="G675" s="139"/>
    </row>
    <row r="676" spans="1:7" s="127" customFormat="1">
      <c r="A676" s="136"/>
      <c r="B676" s="141"/>
      <c r="E676" s="125"/>
      <c r="F676" s="125"/>
      <c r="G676" s="139"/>
    </row>
    <row r="677" spans="1:7" s="127" customFormat="1">
      <c r="A677" s="138"/>
      <c r="B677" s="141"/>
      <c r="E677" s="125"/>
      <c r="F677" s="125"/>
      <c r="G677" s="139"/>
    </row>
    <row r="678" spans="1:7" s="127" customFormat="1">
      <c r="A678" s="144"/>
      <c r="B678" s="141"/>
      <c r="E678" s="125"/>
      <c r="F678" s="125"/>
      <c r="G678" s="139"/>
    </row>
    <row r="679" spans="1:7" s="127" customFormat="1">
      <c r="A679" s="144"/>
      <c r="B679" s="141"/>
      <c r="E679" s="125"/>
      <c r="F679" s="125"/>
      <c r="G679" s="139"/>
    </row>
    <row r="680" spans="1:7" s="127" customFormat="1">
      <c r="A680" s="137"/>
      <c r="B680" s="141"/>
      <c r="E680" s="125"/>
      <c r="F680" s="125"/>
      <c r="G680" s="139"/>
    </row>
    <row r="681" spans="1:7" s="127" customFormat="1">
      <c r="A681" s="136"/>
      <c r="B681" s="141"/>
      <c r="E681" s="125"/>
      <c r="F681" s="125"/>
      <c r="G681" s="139"/>
    </row>
    <row r="682" spans="1:7" s="127" customFormat="1">
      <c r="A682" s="136"/>
      <c r="B682" s="141"/>
      <c r="E682" s="125"/>
      <c r="F682" s="125"/>
      <c r="G682" s="139"/>
    </row>
    <row r="683" spans="1:7" s="127" customFormat="1">
      <c r="A683" s="136"/>
      <c r="B683" s="141"/>
      <c r="E683" s="125"/>
      <c r="F683" s="125"/>
      <c r="G683" s="139"/>
    </row>
    <row r="684" spans="1:7" s="127" customFormat="1">
      <c r="A684" s="136"/>
      <c r="B684" s="141"/>
      <c r="E684" s="125"/>
      <c r="F684" s="125"/>
      <c r="G684" s="139"/>
    </row>
    <row r="685" spans="1:7" s="127" customFormat="1">
      <c r="A685" s="136"/>
      <c r="B685" s="141"/>
      <c r="E685" s="125"/>
      <c r="F685" s="125"/>
      <c r="G685" s="139"/>
    </row>
    <row r="686" spans="1:7" s="127" customFormat="1">
      <c r="A686" s="136"/>
      <c r="B686" s="141"/>
      <c r="E686" s="125"/>
      <c r="F686" s="125"/>
      <c r="G686" s="139"/>
    </row>
    <row r="687" spans="1:7" s="127" customFormat="1">
      <c r="A687" s="136"/>
      <c r="B687" s="141"/>
      <c r="E687" s="125"/>
      <c r="F687" s="125"/>
      <c r="G687" s="139"/>
    </row>
    <row r="688" spans="1:7" s="127" customFormat="1">
      <c r="A688" s="136"/>
      <c r="B688" s="141"/>
      <c r="E688" s="125"/>
      <c r="F688" s="125"/>
      <c r="G688" s="139"/>
    </row>
    <row r="689" spans="1:7" s="127" customFormat="1">
      <c r="A689" s="136"/>
      <c r="B689" s="141"/>
      <c r="E689" s="125"/>
      <c r="F689" s="125"/>
      <c r="G689" s="139"/>
    </row>
    <row r="690" spans="1:7" s="127" customFormat="1">
      <c r="A690" s="136"/>
      <c r="B690" s="141"/>
      <c r="E690" s="125"/>
      <c r="F690" s="125"/>
      <c r="G690" s="139"/>
    </row>
    <row r="691" spans="1:7" s="127" customFormat="1">
      <c r="A691" s="136"/>
      <c r="B691" s="141"/>
      <c r="E691" s="125"/>
      <c r="F691" s="125"/>
      <c r="G691" s="139"/>
    </row>
    <row r="692" spans="1:7" s="127" customFormat="1">
      <c r="A692" s="136"/>
      <c r="B692" s="141"/>
      <c r="E692" s="125"/>
      <c r="F692" s="125"/>
      <c r="G692" s="139"/>
    </row>
    <row r="693" spans="1:7" s="127" customFormat="1">
      <c r="A693" s="136"/>
      <c r="B693" s="141"/>
      <c r="E693" s="125"/>
      <c r="F693" s="125"/>
      <c r="G693" s="139"/>
    </row>
    <row r="694" spans="1:7" s="127" customFormat="1">
      <c r="A694" s="136"/>
      <c r="B694" s="141"/>
      <c r="E694" s="125"/>
      <c r="F694" s="125"/>
      <c r="G694" s="139"/>
    </row>
    <row r="695" spans="1:7" s="127" customFormat="1">
      <c r="A695" s="136"/>
      <c r="B695" s="141"/>
      <c r="E695" s="125"/>
      <c r="F695" s="125"/>
      <c r="G695" s="139"/>
    </row>
    <row r="696" spans="1:7" s="127" customFormat="1">
      <c r="A696" s="136"/>
      <c r="B696" s="141"/>
      <c r="E696" s="125"/>
      <c r="F696" s="125"/>
      <c r="G696" s="139"/>
    </row>
    <row r="697" spans="1:7" s="127" customFormat="1">
      <c r="A697" s="136"/>
      <c r="B697" s="141"/>
      <c r="E697" s="125"/>
      <c r="F697" s="125"/>
      <c r="G697" s="139"/>
    </row>
    <row r="698" spans="1:7" s="127" customFormat="1">
      <c r="A698" s="136"/>
      <c r="B698" s="141"/>
      <c r="E698" s="125"/>
      <c r="F698" s="125"/>
      <c r="G698" s="139"/>
    </row>
    <row r="699" spans="1:7" s="127" customFormat="1">
      <c r="A699" s="136"/>
      <c r="B699" s="141"/>
      <c r="E699" s="125"/>
      <c r="F699" s="125"/>
      <c r="G699" s="139"/>
    </row>
    <row r="700" spans="1:7" s="127" customFormat="1">
      <c r="A700" s="136"/>
      <c r="B700" s="141"/>
      <c r="E700" s="125"/>
      <c r="F700" s="125"/>
      <c r="G700" s="139"/>
    </row>
    <row r="701" spans="1:7" s="127" customFormat="1">
      <c r="A701" s="136"/>
      <c r="B701" s="141"/>
      <c r="E701" s="125"/>
      <c r="F701" s="125"/>
      <c r="G701" s="139"/>
    </row>
    <row r="702" spans="1:7" s="127" customFormat="1">
      <c r="A702" s="136"/>
      <c r="B702" s="141"/>
      <c r="E702" s="125"/>
      <c r="F702" s="125"/>
      <c r="G702" s="139"/>
    </row>
    <row r="703" spans="1:7" s="127" customFormat="1">
      <c r="A703" s="136"/>
      <c r="B703" s="141"/>
      <c r="E703" s="125"/>
      <c r="F703" s="125"/>
      <c r="G703" s="139"/>
    </row>
    <row r="704" spans="1:7" s="127" customFormat="1">
      <c r="A704" s="136"/>
      <c r="B704" s="141"/>
      <c r="E704" s="125"/>
      <c r="F704" s="125"/>
      <c r="G704" s="139"/>
    </row>
    <row r="705" spans="1:7" s="127" customFormat="1">
      <c r="A705" s="136"/>
      <c r="B705" s="141"/>
      <c r="E705" s="125"/>
      <c r="F705" s="125"/>
      <c r="G705" s="139"/>
    </row>
    <row r="706" spans="1:7" s="127" customFormat="1">
      <c r="A706" s="136"/>
      <c r="B706" s="141"/>
      <c r="E706" s="125"/>
      <c r="F706" s="125"/>
      <c r="G706" s="139"/>
    </row>
    <row r="707" spans="1:7" s="127" customFormat="1">
      <c r="A707" s="136"/>
      <c r="B707" s="141"/>
      <c r="E707" s="125"/>
      <c r="F707" s="125"/>
      <c r="G707" s="139"/>
    </row>
    <row r="708" spans="1:7" s="127" customFormat="1">
      <c r="A708" s="136"/>
      <c r="B708" s="141"/>
      <c r="E708" s="125"/>
      <c r="F708" s="125"/>
      <c r="G708" s="139"/>
    </row>
    <row r="709" spans="1:7" s="127" customFormat="1">
      <c r="A709" s="136"/>
      <c r="B709" s="141"/>
      <c r="E709" s="125"/>
      <c r="F709" s="125"/>
      <c r="G709" s="139"/>
    </row>
    <row r="710" spans="1:7" s="127" customFormat="1">
      <c r="A710" s="136"/>
      <c r="B710" s="141"/>
      <c r="E710" s="125"/>
      <c r="F710" s="125"/>
      <c r="G710" s="139"/>
    </row>
    <row r="711" spans="1:7" s="127" customFormat="1">
      <c r="A711" s="136"/>
      <c r="B711" s="141"/>
      <c r="E711" s="125"/>
      <c r="F711" s="125"/>
      <c r="G711" s="139"/>
    </row>
    <row r="712" spans="1:7" s="127" customFormat="1">
      <c r="A712" s="136"/>
      <c r="B712" s="141"/>
      <c r="E712" s="125"/>
      <c r="F712" s="125"/>
      <c r="G712" s="139"/>
    </row>
    <row r="713" spans="1:7" s="127" customFormat="1">
      <c r="A713" s="136"/>
      <c r="B713" s="141"/>
      <c r="E713" s="125"/>
      <c r="F713" s="125"/>
      <c r="G713" s="139"/>
    </row>
    <row r="714" spans="1:7" s="127" customFormat="1">
      <c r="A714" s="136"/>
      <c r="B714" s="141"/>
      <c r="E714" s="125"/>
      <c r="F714" s="125"/>
      <c r="G714" s="139"/>
    </row>
    <row r="715" spans="1:7" s="127" customFormat="1">
      <c r="A715" s="136"/>
      <c r="B715" s="141"/>
      <c r="E715" s="125"/>
      <c r="F715" s="125"/>
      <c r="G715" s="139"/>
    </row>
    <row r="716" spans="1:7" s="127" customFormat="1">
      <c r="A716" s="136"/>
      <c r="B716" s="141"/>
      <c r="E716" s="125"/>
      <c r="F716" s="125"/>
      <c r="G716" s="139"/>
    </row>
    <row r="717" spans="1:7" s="127" customFormat="1">
      <c r="A717" s="136"/>
      <c r="B717" s="141"/>
      <c r="E717" s="125"/>
      <c r="F717" s="125"/>
      <c r="G717" s="139"/>
    </row>
    <row r="718" spans="1:7" s="127" customFormat="1">
      <c r="A718" s="136"/>
      <c r="B718" s="141"/>
      <c r="E718" s="125"/>
      <c r="F718" s="125"/>
      <c r="G718" s="139"/>
    </row>
    <row r="719" spans="1:7" s="127" customFormat="1">
      <c r="A719" s="136"/>
      <c r="B719" s="141"/>
      <c r="E719" s="125"/>
      <c r="F719" s="125"/>
      <c r="G719" s="139"/>
    </row>
    <row r="720" spans="1:7" s="127" customFormat="1">
      <c r="A720" s="136"/>
      <c r="B720" s="141"/>
      <c r="E720" s="125"/>
      <c r="F720" s="125"/>
      <c r="G720" s="139"/>
    </row>
    <row r="721" spans="1:7" s="127" customFormat="1">
      <c r="A721" s="136"/>
      <c r="B721" s="141"/>
      <c r="E721" s="125"/>
      <c r="F721" s="125"/>
      <c r="G721" s="139"/>
    </row>
    <row r="722" spans="1:7" s="125" customFormat="1">
      <c r="A722" s="136"/>
      <c r="B722" s="141"/>
      <c r="C722" s="127"/>
      <c r="D722" s="127"/>
      <c r="G722" s="139"/>
    </row>
    <row r="723" spans="1:7" s="125" customFormat="1">
      <c r="A723" s="136"/>
      <c r="B723" s="141"/>
      <c r="C723" s="127"/>
      <c r="D723" s="127"/>
      <c r="G723" s="139"/>
    </row>
    <row r="724" spans="1:7" s="125" customFormat="1">
      <c r="A724" s="136"/>
      <c r="B724" s="141"/>
      <c r="C724" s="127"/>
      <c r="D724" s="127"/>
      <c r="G724" s="139"/>
    </row>
    <row r="725" spans="1:7" s="125" customFormat="1">
      <c r="A725" s="136"/>
      <c r="B725" s="141"/>
      <c r="C725" s="127"/>
      <c r="D725" s="127"/>
      <c r="G725" s="139"/>
    </row>
    <row r="726" spans="1:7" s="125" customFormat="1">
      <c r="A726" s="136"/>
      <c r="B726" s="141"/>
      <c r="C726" s="127"/>
      <c r="D726" s="127"/>
      <c r="G726" s="139"/>
    </row>
    <row r="727" spans="1:7" s="125" customFormat="1">
      <c r="A727" s="136"/>
      <c r="B727" s="141"/>
      <c r="C727" s="127"/>
      <c r="D727" s="127"/>
      <c r="G727" s="139"/>
    </row>
    <row r="728" spans="1:7" s="125" customFormat="1">
      <c r="A728" s="141"/>
      <c r="B728" s="141"/>
      <c r="C728" s="127"/>
      <c r="D728" s="129"/>
      <c r="G728" s="139"/>
    </row>
    <row r="729" spans="1:7" s="125" customFormat="1">
      <c r="A729" s="141"/>
      <c r="B729" s="141"/>
      <c r="C729" s="127"/>
      <c r="D729" s="129"/>
      <c r="G729" s="139"/>
    </row>
    <row r="730" spans="1:7" s="125" customFormat="1">
      <c r="A730" s="136"/>
      <c r="B730" s="141"/>
      <c r="C730" s="127"/>
      <c r="D730" s="129"/>
      <c r="G730" s="139"/>
    </row>
    <row r="731" spans="1:7" s="125" customFormat="1">
      <c r="A731" s="136"/>
      <c r="B731" s="141"/>
      <c r="C731" s="127"/>
      <c r="D731" s="129"/>
      <c r="G731" s="139"/>
    </row>
    <row r="732" spans="1:7" s="125" customFormat="1">
      <c r="A732" s="136"/>
      <c r="B732" s="141"/>
      <c r="C732" s="127"/>
      <c r="D732" s="129"/>
      <c r="G732" s="139"/>
    </row>
    <row r="733" spans="1:7" s="125" customFormat="1">
      <c r="A733" s="136"/>
      <c r="B733" s="141"/>
      <c r="C733" s="127"/>
      <c r="D733" s="129"/>
      <c r="G733" s="139"/>
    </row>
    <row r="734" spans="1:7" s="125" customFormat="1">
      <c r="A734" s="136"/>
      <c r="B734" s="141"/>
      <c r="C734" s="127"/>
      <c r="D734" s="127"/>
      <c r="G734" s="139"/>
    </row>
    <row r="735" spans="1:7" s="125" customFormat="1">
      <c r="A735" s="136"/>
      <c r="B735" s="144"/>
      <c r="C735" s="145"/>
      <c r="D735" s="145"/>
      <c r="G735" s="139"/>
    </row>
    <row r="736" spans="1:7" s="125" customFormat="1">
      <c r="A736" s="137"/>
      <c r="B736" s="141"/>
      <c r="C736" s="127"/>
      <c r="D736" s="127"/>
      <c r="G736" s="139"/>
    </row>
    <row r="737" spans="1:7" s="125" customFormat="1">
      <c r="A737" s="137"/>
      <c r="B737" s="141"/>
      <c r="C737" s="127"/>
      <c r="D737" s="127"/>
      <c r="G737" s="139"/>
    </row>
    <row r="738" spans="1:7" s="137" customFormat="1">
      <c r="B738" s="141"/>
      <c r="C738" s="127"/>
      <c r="D738" s="127"/>
      <c r="E738" s="125"/>
      <c r="F738" s="125"/>
      <c r="G738" s="139"/>
    </row>
    <row r="739" spans="1:7" s="137" customFormat="1">
      <c r="B739" s="141"/>
      <c r="C739" s="127"/>
      <c r="D739" s="127"/>
      <c r="E739" s="125"/>
      <c r="F739" s="125"/>
      <c r="G739" s="139"/>
    </row>
    <row r="740" spans="1:7" s="137" customFormat="1">
      <c r="B740" s="141"/>
      <c r="C740" s="127"/>
      <c r="D740" s="127"/>
      <c r="E740" s="125"/>
      <c r="F740" s="125"/>
      <c r="G740" s="139"/>
    </row>
    <row r="741" spans="1:7" s="137" customFormat="1">
      <c r="B741" s="141"/>
      <c r="C741" s="127"/>
      <c r="D741" s="127"/>
      <c r="E741" s="125"/>
      <c r="F741" s="125"/>
      <c r="G741" s="139"/>
    </row>
    <row r="742" spans="1:7" s="137" customFormat="1">
      <c r="B742" s="141"/>
      <c r="C742" s="127"/>
      <c r="D742" s="127"/>
      <c r="E742" s="125"/>
      <c r="F742" s="125"/>
      <c r="G742" s="139"/>
    </row>
    <row r="743" spans="1:7" s="137" customFormat="1">
      <c r="B743" s="141"/>
      <c r="C743" s="127"/>
      <c r="D743" s="127"/>
      <c r="E743" s="125"/>
      <c r="F743" s="125"/>
      <c r="G743" s="139"/>
    </row>
    <row r="744" spans="1:7" s="137" customFormat="1">
      <c r="B744" s="141"/>
      <c r="C744" s="127"/>
      <c r="D744" s="127"/>
      <c r="E744" s="125"/>
      <c r="F744" s="125"/>
      <c r="G744" s="139"/>
    </row>
    <row r="745" spans="1:7" s="137" customFormat="1">
      <c r="B745" s="141"/>
      <c r="C745" s="127"/>
      <c r="D745" s="127"/>
      <c r="E745" s="125"/>
      <c r="F745" s="125"/>
      <c r="G745" s="139"/>
    </row>
    <row r="746" spans="1:7" s="137" customFormat="1">
      <c r="B746" s="141"/>
      <c r="C746" s="127"/>
      <c r="D746" s="127"/>
      <c r="E746" s="125"/>
      <c r="F746" s="125"/>
      <c r="G746" s="139"/>
    </row>
    <row r="747" spans="1:7" s="137" customFormat="1">
      <c r="B747" s="141"/>
      <c r="C747" s="127"/>
      <c r="D747" s="127"/>
      <c r="E747" s="125"/>
      <c r="F747" s="125"/>
      <c r="G747" s="139"/>
    </row>
    <row r="748" spans="1:7" s="137" customFormat="1">
      <c r="B748" s="141"/>
      <c r="C748" s="127"/>
      <c r="D748" s="127"/>
      <c r="E748" s="125"/>
      <c r="F748" s="125"/>
      <c r="G748" s="139"/>
    </row>
    <row r="749" spans="1:7" s="137" customFormat="1">
      <c r="B749" s="141"/>
      <c r="C749" s="127"/>
      <c r="D749" s="127"/>
      <c r="E749" s="125"/>
      <c r="F749" s="125"/>
      <c r="G749" s="139"/>
    </row>
    <row r="750" spans="1:7" s="137" customFormat="1">
      <c r="B750" s="141"/>
      <c r="C750" s="127"/>
      <c r="D750" s="127"/>
      <c r="E750" s="125"/>
      <c r="F750" s="125"/>
      <c r="G750" s="139"/>
    </row>
    <row r="751" spans="1:7" s="137" customFormat="1">
      <c r="B751" s="141"/>
      <c r="C751" s="127"/>
      <c r="D751" s="127"/>
      <c r="E751" s="125"/>
      <c r="F751" s="125"/>
      <c r="G751" s="139"/>
    </row>
    <row r="752" spans="1:7" s="137" customFormat="1">
      <c r="B752" s="141"/>
      <c r="C752" s="127"/>
      <c r="D752" s="127"/>
      <c r="E752" s="125"/>
      <c r="F752" s="125"/>
      <c r="G752" s="139"/>
    </row>
    <row r="753" spans="2:7" s="137" customFormat="1">
      <c r="B753" s="141"/>
      <c r="C753" s="127"/>
      <c r="D753" s="127"/>
      <c r="E753" s="125"/>
      <c r="F753" s="125"/>
      <c r="G753" s="139"/>
    </row>
    <row r="754" spans="2:7" s="137" customFormat="1">
      <c r="B754" s="141"/>
      <c r="C754" s="127"/>
      <c r="D754" s="127"/>
      <c r="E754" s="125"/>
      <c r="F754" s="125"/>
      <c r="G754" s="139"/>
    </row>
    <row r="755" spans="2:7" s="137" customFormat="1">
      <c r="B755" s="141"/>
      <c r="C755" s="127"/>
      <c r="D755" s="127"/>
      <c r="E755" s="125"/>
      <c r="F755" s="125"/>
      <c r="G755" s="139"/>
    </row>
    <row r="756" spans="2:7" s="137" customFormat="1">
      <c r="B756" s="141"/>
      <c r="C756" s="127"/>
      <c r="D756" s="127"/>
      <c r="E756" s="125"/>
      <c r="F756" s="125"/>
      <c r="G756" s="139"/>
    </row>
    <row r="757" spans="2:7" s="137" customFormat="1">
      <c r="B757" s="141"/>
      <c r="C757" s="127"/>
      <c r="D757" s="127"/>
      <c r="E757" s="125"/>
      <c r="F757" s="125"/>
      <c r="G757" s="139"/>
    </row>
    <row r="758" spans="2:7" s="137" customFormat="1">
      <c r="B758" s="141"/>
      <c r="C758" s="127"/>
      <c r="D758" s="127"/>
      <c r="E758" s="125"/>
      <c r="F758" s="125"/>
      <c r="G758" s="139"/>
    </row>
    <row r="759" spans="2:7" s="137" customFormat="1">
      <c r="B759" s="141"/>
      <c r="C759" s="127"/>
      <c r="D759" s="127"/>
      <c r="E759" s="125"/>
      <c r="F759" s="125"/>
      <c r="G759" s="139"/>
    </row>
    <row r="760" spans="2:7" s="137" customFormat="1">
      <c r="B760" s="141"/>
      <c r="C760" s="127"/>
      <c r="D760" s="127"/>
      <c r="E760" s="125"/>
      <c r="F760" s="125"/>
      <c r="G760" s="139"/>
    </row>
    <row r="761" spans="2:7" s="137" customFormat="1">
      <c r="B761" s="141"/>
      <c r="C761" s="127"/>
      <c r="D761" s="127"/>
      <c r="E761" s="125"/>
      <c r="F761" s="125"/>
      <c r="G761" s="139"/>
    </row>
    <row r="762" spans="2:7" s="137" customFormat="1">
      <c r="B762" s="141"/>
      <c r="C762" s="127"/>
      <c r="D762" s="127"/>
      <c r="E762" s="125"/>
      <c r="F762" s="125"/>
      <c r="G762" s="139"/>
    </row>
    <row r="763" spans="2:7" s="137" customFormat="1">
      <c r="B763" s="141"/>
      <c r="C763" s="127"/>
      <c r="D763" s="127"/>
      <c r="E763" s="125"/>
      <c r="F763" s="125"/>
      <c r="G763" s="139"/>
    </row>
    <row r="764" spans="2:7" s="137" customFormat="1">
      <c r="B764" s="141"/>
      <c r="C764" s="127"/>
      <c r="D764" s="127"/>
      <c r="E764" s="125"/>
      <c r="F764" s="125"/>
      <c r="G764" s="139"/>
    </row>
    <row r="765" spans="2:7" s="137" customFormat="1">
      <c r="B765" s="141"/>
      <c r="C765" s="127"/>
      <c r="D765" s="127"/>
      <c r="E765" s="125"/>
      <c r="F765" s="125"/>
      <c r="G765" s="139"/>
    </row>
    <row r="766" spans="2:7" s="137" customFormat="1">
      <c r="B766" s="141"/>
      <c r="C766" s="127"/>
      <c r="D766" s="127"/>
      <c r="E766" s="125"/>
      <c r="F766" s="125"/>
      <c r="G766" s="139"/>
    </row>
    <row r="767" spans="2:7" s="137" customFormat="1">
      <c r="B767" s="141"/>
      <c r="C767" s="127"/>
      <c r="D767" s="127"/>
      <c r="E767" s="125"/>
      <c r="F767" s="125"/>
      <c r="G767" s="139"/>
    </row>
    <row r="768" spans="2:7" s="137" customFormat="1">
      <c r="B768" s="141"/>
      <c r="C768" s="127"/>
      <c r="D768" s="127"/>
      <c r="E768" s="125"/>
      <c r="F768" s="125"/>
      <c r="G768" s="139"/>
    </row>
    <row r="769" spans="2:7" s="137" customFormat="1">
      <c r="B769" s="141"/>
      <c r="C769" s="127"/>
      <c r="D769" s="127"/>
      <c r="E769" s="125"/>
      <c r="F769" s="125"/>
      <c r="G769" s="139"/>
    </row>
    <row r="770" spans="2:7" s="137" customFormat="1">
      <c r="B770" s="141"/>
      <c r="C770" s="127"/>
      <c r="D770" s="127"/>
      <c r="E770" s="125"/>
      <c r="F770" s="125"/>
      <c r="G770" s="139"/>
    </row>
    <row r="771" spans="2:7" s="137" customFormat="1">
      <c r="B771" s="141"/>
      <c r="C771" s="127"/>
      <c r="D771" s="127"/>
      <c r="E771" s="125"/>
      <c r="F771" s="125"/>
      <c r="G771" s="139"/>
    </row>
    <row r="772" spans="2:7" s="137" customFormat="1">
      <c r="B772" s="141"/>
      <c r="C772" s="127"/>
      <c r="D772" s="127"/>
      <c r="E772" s="125"/>
      <c r="F772" s="125"/>
      <c r="G772" s="139"/>
    </row>
    <row r="773" spans="2:7" s="137" customFormat="1">
      <c r="B773" s="141"/>
      <c r="C773" s="127"/>
      <c r="D773" s="127"/>
      <c r="E773" s="125"/>
      <c r="F773" s="125"/>
      <c r="G773" s="139"/>
    </row>
    <row r="774" spans="2:7" s="137" customFormat="1">
      <c r="B774" s="141"/>
      <c r="C774" s="127"/>
      <c r="D774" s="127"/>
      <c r="E774" s="125"/>
      <c r="F774" s="125"/>
      <c r="G774" s="139"/>
    </row>
    <row r="775" spans="2:7" s="137" customFormat="1">
      <c r="B775" s="141"/>
      <c r="C775" s="127"/>
      <c r="D775" s="127"/>
      <c r="E775" s="125"/>
      <c r="F775" s="125"/>
      <c r="G775" s="139"/>
    </row>
    <row r="776" spans="2:7" s="137" customFormat="1">
      <c r="B776" s="141"/>
      <c r="C776" s="127"/>
      <c r="D776" s="127"/>
      <c r="E776" s="125"/>
      <c r="F776" s="125"/>
      <c r="G776" s="139"/>
    </row>
    <row r="777" spans="2:7" s="137" customFormat="1">
      <c r="B777" s="141"/>
      <c r="C777" s="127"/>
      <c r="D777" s="127"/>
      <c r="E777" s="125"/>
      <c r="F777" s="125"/>
      <c r="G777" s="139"/>
    </row>
    <row r="778" spans="2:7" s="137" customFormat="1">
      <c r="B778" s="141"/>
      <c r="C778" s="127"/>
      <c r="D778" s="127"/>
      <c r="E778" s="125"/>
      <c r="F778" s="125"/>
      <c r="G778" s="139"/>
    </row>
    <row r="779" spans="2:7" s="137" customFormat="1">
      <c r="B779" s="141"/>
      <c r="C779" s="127"/>
      <c r="D779" s="127"/>
      <c r="E779" s="125"/>
      <c r="F779" s="125"/>
      <c r="G779" s="139"/>
    </row>
    <row r="780" spans="2:7" s="137" customFormat="1">
      <c r="B780" s="141"/>
      <c r="C780" s="127"/>
      <c r="D780" s="127"/>
      <c r="E780" s="125"/>
      <c r="F780" s="125"/>
      <c r="G780" s="139"/>
    </row>
    <row r="781" spans="2:7" s="137" customFormat="1">
      <c r="B781" s="141"/>
      <c r="C781" s="127"/>
      <c r="D781" s="127"/>
      <c r="E781" s="125"/>
      <c r="F781" s="125"/>
      <c r="G781" s="139"/>
    </row>
  </sheetData>
  <pageMargins left="0.98425196850393704" right="0.19685039370078741" top="0.59055118110236227" bottom="0.59055118110236227" header="0" footer="0.19685039370078741"/>
  <pageSetup paperSize="9" orientation="portrait" r:id="rId1"/>
  <headerFooter alignWithMargins="0">
    <oddFooter>&amp;R&amp;"Calibri,Regular"&amp;8&amp;P/&amp;N</oddFooter>
  </headerFooter>
  <rowBreaks count="2" manualBreakCount="2">
    <brk id="76" max="1" man="1"/>
    <brk id="80" max="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AC7F8-9A24-4E89-983C-50933CDC50FC}">
  <dimension ref="A1:M1057"/>
  <sheetViews>
    <sheetView view="pageBreakPreview" zoomScaleNormal="100" zoomScaleSheetLayoutView="100" workbookViewId="0">
      <selection activeCell="N17" sqref="N17"/>
    </sheetView>
  </sheetViews>
  <sheetFormatPr defaultColWidth="9.140625" defaultRowHeight="15.75"/>
  <cols>
    <col min="1" max="1" width="6.28515625" style="102" customWidth="1"/>
    <col min="2" max="2" width="45.7109375" style="98" customWidth="1"/>
    <col min="3" max="3" width="10.42578125" style="99" customWidth="1"/>
    <col min="4" max="4" width="8.140625" style="103" customWidth="1"/>
    <col min="5" max="5" width="13.42578125" style="1498" customWidth="1"/>
    <col min="6" max="6" width="9.140625" style="104"/>
    <col min="7" max="9" width="9.140625" style="95"/>
    <col min="10" max="16384" width="9.140625" style="96"/>
  </cols>
  <sheetData>
    <row r="1" spans="1:9">
      <c r="A1" s="97"/>
      <c r="D1" s="100"/>
      <c r="E1" s="1497"/>
      <c r="F1" s="101"/>
    </row>
    <row r="2" spans="1:9" s="89" customFormat="1" ht="13.5" thickBot="1">
      <c r="A2" s="110"/>
      <c r="B2" s="111" t="s">
        <v>4199</v>
      </c>
      <c r="C2" s="112"/>
      <c r="D2" s="113"/>
      <c r="E2" s="1494"/>
      <c r="F2" s="94"/>
      <c r="G2" s="88"/>
      <c r="H2" s="88"/>
      <c r="I2" s="88"/>
    </row>
    <row r="3" spans="1:9" s="89" customFormat="1" ht="13.5" thickTop="1">
      <c r="A3" s="90"/>
      <c r="B3" s="91"/>
      <c r="C3" s="92"/>
      <c r="D3" s="93"/>
      <c r="E3" s="1244"/>
      <c r="F3" s="94"/>
      <c r="G3" s="88"/>
      <c r="H3" s="88"/>
      <c r="I3" s="88"/>
    </row>
    <row r="4" spans="1:9" s="89" customFormat="1" ht="12.75">
      <c r="A4" s="118" t="s">
        <v>1088</v>
      </c>
      <c r="B4" s="119" t="s">
        <v>5125</v>
      </c>
      <c r="C4" s="120"/>
      <c r="D4" s="121"/>
      <c r="E4" s="1495">
        <f>ViK!F53</f>
        <v>0</v>
      </c>
      <c r="F4" s="94"/>
      <c r="G4" s="88"/>
      <c r="H4" s="88"/>
      <c r="I4" s="88"/>
    </row>
    <row r="5" spans="1:9" s="89" customFormat="1" ht="12.75">
      <c r="A5" s="118"/>
      <c r="B5" s="119"/>
      <c r="C5" s="120"/>
      <c r="D5" s="121"/>
      <c r="E5" s="1495"/>
      <c r="F5" s="94"/>
      <c r="G5" s="88"/>
      <c r="H5" s="88"/>
      <c r="I5" s="88"/>
    </row>
    <row r="6" spans="1:9" s="89" customFormat="1" ht="12.75">
      <c r="A6" s="118" t="s">
        <v>1079</v>
      </c>
      <c r="B6" s="119" t="s">
        <v>26</v>
      </c>
      <c r="C6" s="120"/>
      <c r="D6" s="121"/>
      <c r="E6" s="1495">
        <f>ViK!F135</f>
        <v>0</v>
      </c>
      <c r="F6" s="94"/>
      <c r="G6" s="88"/>
      <c r="H6" s="88"/>
      <c r="I6" s="88"/>
    </row>
    <row r="7" spans="1:9" s="89" customFormat="1" ht="12.75">
      <c r="A7" s="118"/>
      <c r="B7" s="119"/>
      <c r="C7" s="120"/>
      <c r="D7" s="121"/>
      <c r="E7" s="1495"/>
      <c r="F7" s="94"/>
      <c r="G7" s="88"/>
      <c r="H7" s="88"/>
      <c r="I7" s="88"/>
    </row>
    <row r="8" spans="1:9" s="89" customFormat="1" ht="12.75">
      <c r="A8" s="118" t="s">
        <v>1081</v>
      </c>
      <c r="B8" s="119" t="s">
        <v>3616</v>
      </c>
      <c r="C8" s="120"/>
      <c r="D8" s="121"/>
      <c r="E8" s="1495">
        <f>ViK!F173</f>
        <v>0</v>
      </c>
      <c r="F8" s="94"/>
      <c r="G8" s="88"/>
      <c r="H8" s="88"/>
      <c r="I8" s="88"/>
    </row>
    <row r="9" spans="1:9" s="89" customFormat="1" ht="12.75">
      <c r="A9" s="118"/>
      <c r="B9" s="119"/>
      <c r="C9" s="120"/>
      <c r="D9" s="121"/>
      <c r="E9" s="1495"/>
      <c r="F9" s="94"/>
      <c r="G9" s="88"/>
      <c r="H9" s="88"/>
      <c r="I9" s="88"/>
    </row>
    <row r="10" spans="1:9" s="89" customFormat="1" ht="12.75">
      <c r="A10" s="118" t="s">
        <v>1083</v>
      </c>
      <c r="B10" s="119" t="s">
        <v>3617</v>
      </c>
      <c r="C10" s="120"/>
      <c r="D10" s="121"/>
      <c r="E10" s="1495">
        <f>ViK!F276</f>
        <v>0</v>
      </c>
      <c r="F10" s="94"/>
      <c r="G10" s="88"/>
      <c r="H10" s="88"/>
      <c r="I10" s="88"/>
    </row>
    <row r="11" spans="1:9" s="89" customFormat="1" ht="12.75">
      <c r="A11" s="118"/>
      <c r="B11" s="119"/>
      <c r="C11" s="120"/>
      <c r="D11" s="121"/>
      <c r="E11" s="1495"/>
      <c r="F11" s="94"/>
      <c r="G11" s="88"/>
      <c r="H11" s="88"/>
      <c r="I11" s="88"/>
    </row>
    <row r="12" spans="1:9" s="89" customFormat="1" ht="12.75">
      <c r="A12" s="118" t="s">
        <v>4200</v>
      </c>
      <c r="B12" s="119" t="s">
        <v>3618</v>
      </c>
      <c r="C12" s="120"/>
      <c r="D12" s="121"/>
      <c r="E12" s="1495">
        <f>ViK!F381</f>
        <v>0</v>
      </c>
      <c r="F12" s="94"/>
      <c r="G12" s="88"/>
      <c r="H12" s="88"/>
      <c r="I12" s="88"/>
    </row>
    <row r="13" spans="1:9" s="89" customFormat="1" ht="12.75">
      <c r="A13" s="118"/>
      <c r="B13" s="119"/>
      <c r="C13" s="120"/>
      <c r="D13" s="121"/>
      <c r="E13" s="1495"/>
      <c r="F13" s="94"/>
      <c r="G13" s="88"/>
      <c r="H13" s="88"/>
      <c r="I13" s="88"/>
    </row>
    <row r="14" spans="1:9" s="89" customFormat="1" ht="12.75">
      <c r="A14" s="118" t="s">
        <v>4201</v>
      </c>
      <c r="B14" s="119" t="s">
        <v>3619</v>
      </c>
      <c r="C14" s="120"/>
      <c r="D14" s="121"/>
      <c r="E14" s="1495">
        <f>ViK!F497</f>
        <v>0</v>
      </c>
      <c r="F14" s="94"/>
      <c r="G14" s="88"/>
      <c r="H14" s="88"/>
      <c r="I14" s="88"/>
    </row>
    <row r="15" spans="1:9" s="89" customFormat="1" ht="12.75">
      <c r="A15" s="118"/>
      <c r="B15" s="119"/>
      <c r="C15" s="120"/>
      <c r="D15" s="121"/>
      <c r="E15" s="1495"/>
      <c r="F15" s="94"/>
      <c r="G15" s="88"/>
      <c r="H15" s="88"/>
      <c r="I15" s="88"/>
    </row>
    <row r="16" spans="1:9" s="89" customFormat="1" ht="12.75">
      <c r="A16" s="118" t="s">
        <v>4202</v>
      </c>
      <c r="B16" s="119" t="s">
        <v>3620</v>
      </c>
      <c r="C16" s="120"/>
      <c r="D16" s="121"/>
      <c r="E16" s="1495">
        <f>ViK!F687</f>
        <v>0</v>
      </c>
      <c r="F16" s="94"/>
      <c r="G16" s="88"/>
      <c r="H16" s="88"/>
      <c r="I16" s="88"/>
    </row>
    <row r="17" spans="1:9" s="89" customFormat="1" ht="12.75">
      <c r="A17" s="90"/>
      <c r="B17" s="91"/>
      <c r="C17" s="92"/>
      <c r="D17" s="93"/>
      <c r="E17" s="1244"/>
      <c r="F17" s="94"/>
      <c r="G17" s="88"/>
      <c r="H17" s="88"/>
      <c r="I17" s="88"/>
    </row>
    <row r="18" spans="1:9" s="89" customFormat="1" ht="12.75">
      <c r="A18" s="115"/>
      <c r="B18" s="114" t="s">
        <v>5784</v>
      </c>
      <c r="C18" s="116"/>
      <c r="D18" s="117"/>
      <c r="E18" s="1496">
        <f>SUM(E3:E17)</f>
        <v>0</v>
      </c>
      <c r="F18" s="472"/>
      <c r="G18" s="88"/>
      <c r="H18" s="88"/>
      <c r="I18" s="88"/>
    </row>
    <row r="19" spans="1:9" s="89" customFormat="1" ht="12.75">
      <c r="A19" s="90"/>
      <c r="B19" s="91"/>
      <c r="C19" s="92"/>
      <c r="D19" s="93"/>
      <c r="E19" s="1244"/>
      <c r="F19" s="94"/>
      <c r="G19" s="88"/>
      <c r="H19" s="88"/>
      <c r="I19" s="88"/>
    </row>
    <row r="20" spans="1:9" s="89" customFormat="1" ht="12.75">
      <c r="A20" s="90"/>
      <c r="B20" s="91"/>
      <c r="C20" s="92"/>
      <c r="D20" s="93"/>
      <c r="E20" s="1244"/>
      <c r="F20" s="94"/>
      <c r="G20" s="88"/>
      <c r="H20" s="88"/>
      <c r="I20" s="88"/>
    </row>
    <row r="21" spans="1:9" s="89" customFormat="1" ht="12.75">
      <c r="A21" s="90"/>
      <c r="B21" s="91"/>
      <c r="C21" s="92"/>
      <c r="D21" s="93"/>
      <c r="E21" s="1244"/>
      <c r="F21" s="94"/>
      <c r="G21" s="88"/>
      <c r="H21" s="88"/>
      <c r="I21" s="88"/>
    </row>
    <row r="22" spans="1:9" s="89" customFormat="1" ht="12.75">
      <c r="A22" s="90"/>
      <c r="B22" s="91"/>
      <c r="C22" s="92"/>
      <c r="D22" s="93"/>
      <c r="E22" s="1244"/>
      <c r="F22" s="94"/>
      <c r="G22" s="88"/>
      <c r="H22" s="88"/>
      <c r="I22" s="88"/>
    </row>
    <row r="23" spans="1:9" s="89" customFormat="1" ht="12.75">
      <c r="A23" s="90"/>
      <c r="B23" s="91"/>
      <c r="C23" s="92"/>
      <c r="D23" s="93"/>
      <c r="E23" s="1244"/>
      <c r="F23" s="94"/>
      <c r="G23" s="88"/>
      <c r="H23" s="88"/>
      <c r="I23" s="88"/>
    </row>
    <row r="24" spans="1:9" s="89" customFormat="1" ht="12.75">
      <c r="A24" s="90"/>
      <c r="B24" s="91"/>
      <c r="C24" s="92"/>
      <c r="D24" s="93"/>
      <c r="E24" s="1244"/>
      <c r="F24" s="94"/>
      <c r="G24" s="88"/>
      <c r="H24" s="88"/>
      <c r="I24" s="88"/>
    </row>
    <row r="25" spans="1:9" s="89" customFormat="1" ht="12.75">
      <c r="A25" s="90"/>
      <c r="B25" s="91"/>
      <c r="C25" s="92"/>
      <c r="D25" s="93"/>
      <c r="E25" s="1244"/>
      <c r="F25" s="94"/>
      <c r="G25" s="88"/>
      <c r="H25" s="88"/>
      <c r="I25" s="88"/>
    </row>
    <row r="26" spans="1:9" s="89" customFormat="1" ht="12.75">
      <c r="A26" s="90"/>
      <c r="B26" s="91"/>
      <c r="C26" s="92"/>
      <c r="D26" s="93"/>
      <c r="E26" s="1244"/>
      <c r="F26" s="94"/>
      <c r="G26" s="88"/>
      <c r="H26" s="88"/>
      <c r="I26" s="88"/>
    </row>
    <row r="27" spans="1:9" s="89" customFormat="1" ht="12.75">
      <c r="A27" s="90"/>
      <c r="B27" s="91"/>
      <c r="C27" s="92"/>
      <c r="D27" s="93"/>
      <c r="E27" s="1244"/>
      <c r="F27" s="94"/>
      <c r="G27" s="88"/>
      <c r="H27" s="88"/>
      <c r="I27" s="88"/>
    </row>
    <row r="28" spans="1:9" s="89" customFormat="1" ht="12.75">
      <c r="A28" s="90"/>
      <c r="B28" s="91"/>
      <c r="C28" s="92"/>
      <c r="D28" s="93"/>
      <c r="E28" s="1244"/>
      <c r="F28" s="94"/>
      <c r="G28" s="88"/>
      <c r="H28" s="88"/>
      <c r="I28" s="88"/>
    </row>
    <row r="29" spans="1:9" s="89" customFormat="1" ht="12.75">
      <c r="A29" s="90"/>
      <c r="B29" s="91"/>
      <c r="C29" s="92"/>
      <c r="D29" s="93"/>
      <c r="E29" s="1244"/>
      <c r="F29" s="94"/>
      <c r="G29" s="88"/>
      <c r="H29" s="88"/>
      <c r="I29" s="88"/>
    </row>
    <row r="30" spans="1:9" s="89" customFormat="1" ht="12.75">
      <c r="A30" s="90"/>
      <c r="B30" s="91"/>
      <c r="C30" s="92"/>
      <c r="D30" s="93"/>
      <c r="E30" s="1244"/>
      <c r="F30" s="94"/>
      <c r="G30" s="88"/>
      <c r="H30" s="88"/>
      <c r="I30" s="88"/>
    </row>
    <row r="31" spans="1:9" s="89" customFormat="1" ht="12.75">
      <c r="A31" s="90"/>
      <c r="B31" s="91"/>
      <c r="C31" s="92"/>
      <c r="D31" s="93"/>
      <c r="E31" s="1244"/>
      <c r="F31" s="94"/>
      <c r="G31" s="88"/>
      <c r="H31" s="88"/>
      <c r="I31" s="88"/>
    </row>
    <row r="32" spans="1:9" s="89" customFormat="1" ht="12.75">
      <c r="A32" s="90"/>
      <c r="B32" s="91"/>
      <c r="C32" s="92"/>
      <c r="D32" s="93"/>
      <c r="E32" s="1244"/>
      <c r="F32" s="94"/>
      <c r="G32" s="88"/>
      <c r="H32" s="88"/>
      <c r="I32" s="88"/>
    </row>
    <row r="33" spans="1:9" s="89" customFormat="1" ht="12.75">
      <c r="A33" s="90"/>
      <c r="B33" s="91"/>
      <c r="C33" s="92"/>
      <c r="D33" s="93"/>
      <c r="E33" s="1244"/>
      <c r="F33" s="94"/>
      <c r="G33" s="88"/>
      <c r="H33" s="88"/>
      <c r="I33" s="88"/>
    </row>
    <row r="34" spans="1:9" s="89" customFormat="1" ht="12.75">
      <c r="A34" s="90"/>
      <c r="B34" s="91"/>
      <c r="C34" s="92"/>
      <c r="D34" s="93"/>
      <c r="E34" s="1244"/>
      <c r="F34" s="94"/>
      <c r="G34" s="88"/>
      <c r="H34" s="88"/>
      <c r="I34" s="88"/>
    </row>
    <row r="35" spans="1:9" s="89" customFormat="1" ht="12.75">
      <c r="A35" s="90"/>
      <c r="B35" s="91"/>
      <c r="C35" s="92"/>
      <c r="D35" s="93"/>
      <c r="E35" s="1244"/>
      <c r="F35" s="94"/>
      <c r="G35" s="88"/>
      <c r="H35" s="88"/>
      <c r="I35" s="88"/>
    </row>
    <row r="36" spans="1:9" s="89" customFormat="1" ht="12.75">
      <c r="A36" s="90"/>
      <c r="B36" s="91"/>
      <c r="C36" s="92"/>
      <c r="D36" s="93"/>
      <c r="E36" s="1244"/>
      <c r="F36" s="94"/>
      <c r="G36" s="88"/>
      <c r="H36" s="88"/>
      <c r="I36" s="88"/>
    </row>
    <row r="37" spans="1:9" s="89" customFormat="1" ht="12.75">
      <c r="A37" s="90"/>
      <c r="B37" s="91"/>
      <c r="C37" s="92"/>
      <c r="D37" s="93"/>
      <c r="E37" s="1244"/>
      <c r="F37" s="94"/>
      <c r="G37" s="88"/>
      <c r="H37" s="88"/>
      <c r="I37" s="88"/>
    </row>
    <row r="38" spans="1:9" s="89" customFormat="1" ht="12.75">
      <c r="A38" s="90"/>
      <c r="B38" s="91"/>
      <c r="C38" s="92"/>
      <c r="D38" s="93"/>
      <c r="E38" s="1244"/>
      <c r="F38" s="94"/>
      <c r="G38" s="88"/>
      <c r="H38" s="88"/>
      <c r="I38" s="88"/>
    </row>
    <row r="39" spans="1:9" s="89" customFormat="1" ht="12.75">
      <c r="A39" s="90"/>
      <c r="B39" s="91"/>
      <c r="C39" s="92"/>
      <c r="D39" s="93"/>
      <c r="E39" s="1244"/>
      <c r="F39" s="94"/>
      <c r="G39" s="88"/>
      <c r="H39" s="88"/>
      <c r="I39" s="88"/>
    </row>
    <row r="40" spans="1:9" s="89" customFormat="1" ht="12.75">
      <c r="A40" s="90"/>
      <c r="B40" s="91"/>
      <c r="C40" s="92"/>
      <c r="D40" s="93"/>
      <c r="E40" s="1244"/>
      <c r="F40" s="94"/>
      <c r="G40" s="88"/>
      <c r="H40" s="88"/>
      <c r="I40" s="88"/>
    </row>
    <row r="41" spans="1:9" s="89" customFormat="1" ht="12.75">
      <c r="A41" s="90"/>
      <c r="B41" s="91"/>
      <c r="C41" s="92"/>
      <c r="D41" s="93"/>
      <c r="E41" s="1244"/>
      <c r="F41" s="94"/>
      <c r="G41" s="88"/>
      <c r="H41" s="88"/>
      <c r="I41" s="88"/>
    </row>
    <row r="42" spans="1:9" s="89" customFormat="1" ht="12.75">
      <c r="A42" s="90"/>
      <c r="B42" s="91"/>
      <c r="C42" s="92"/>
      <c r="D42" s="93"/>
      <c r="E42" s="1244"/>
      <c r="F42" s="94"/>
      <c r="G42" s="88"/>
      <c r="H42" s="88"/>
      <c r="I42" s="88"/>
    </row>
    <row r="43" spans="1:9" s="89" customFormat="1" ht="12.75">
      <c r="A43" s="90"/>
      <c r="B43" s="91"/>
      <c r="C43" s="92"/>
      <c r="D43" s="93"/>
      <c r="E43" s="1244"/>
      <c r="F43" s="94"/>
      <c r="G43" s="88"/>
      <c r="H43" s="88"/>
      <c r="I43" s="88"/>
    </row>
    <row r="44" spans="1:9" s="89" customFormat="1" ht="12.75">
      <c r="A44" s="90"/>
      <c r="B44" s="91"/>
      <c r="C44" s="92"/>
      <c r="D44" s="93"/>
      <c r="E44" s="1244"/>
      <c r="F44" s="94"/>
      <c r="G44" s="88"/>
      <c r="H44" s="88"/>
      <c r="I44" s="88"/>
    </row>
    <row r="45" spans="1:9" s="89" customFormat="1" ht="12.75">
      <c r="A45" s="90"/>
      <c r="B45" s="91"/>
      <c r="C45" s="92"/>
      <c r="D45" s="93"/>
      <c r="E45" s="1244"/>
      <c r="F45" s="94"/>
      <c r="G45" s="88"/>
      <c r="H45" s="88"/>
      <c r="I45" s="88"/>
    </row>
    <row r="46" spans="1:9" s="89" customFormat="1" ht="12.75">
      <c r="A46" s="90"/>
      <c r="B46" s="91"/>
      <c r="C46" s="92"/>
      <c r="D46" s="93"/>
      <c r="E46" s="1244"/>
      <c r="F46" s="94"/>
      <c r="G46" s="88"/>
      <c r="H46" s="88"/>
      <c r="I46" s="88"/>
    </row>
    <row r="47" spans="1:9" s="89" customFormat="1" ht="12.75">
      <c r="A47" s="90"/>
      <c r="B47" s="91"/>
      <c r="C47" s="92"/>
      <c r="D47" s="93"/>
      <c r="E47" s="1244"/>
      <c r="F47" s="94"/>
      <c r="G47" s="88"/>
      <c r="H47" s="88"/>
      <c r="I47" s="88"/>
    </row>
    <row r="48" spans="1:9" s="89" customFormat="1" ht="12.75">
      <c r="A48" s="90"/>
      <c r="B48" s="91"/>
      <c r="C48" s="92"/>
      <c r="D48" s="93"/>
      <c r="E48" s="1244"/>
      <c r="F48" s="94"/>
      <c r="G48" s="88"/>
      <c r="H48" s="88"/>
      <c r="I48" s="88"/>
    </row>
    <row r="49" spans="1:9" s="89" customFormat="1" ht="12.75">
      <c r="A49" s="90"/>
      <c r="B49" s="91"/>
      <c r="C49" s="92"/>
      <c r="D49" s="93"/>
      <c r="E49" s="1244"/>
      <c r="F49" s="94"/>
      <c r="G49" s="88"/>
      <c r="H49" s="88"/>
      <c r="I49" s="88"/>
    </row>
    <row r="50" spans="1:9" s="89" customFormat="1" ht="12.75">
      <c r="A50" s="90"/>
      <c r="B50" s="91"/>
      <c r="C50" s="92"/>
      <c r="D50" s="93"/>
      <c r="E50" s="1244"/>
      <c r="F50" s="94"/>
      <c r="G50" s="88"/>
      <c r="H50" s="88"/>
      <c r="I50" s="88"/>
    </row>
    <row r="51" spans="1:9" s="89" customFormat="1" ht="12.75">
      <c r="A51" s="90"/>
      <c r="B51" s="91"/>
      <c r="C51" s="92"/>
      <c r="D51" s="93"/>
      <c r="E51" s="1244"/>
      <c r="F51" s="94"/>
      <c r="G51" s="88"/>
      <c r="H51" s="88"/>
      <c r="I51" s="88"/>
    </row>
    <row r="52" spans="1:9" s="89" customFormat="1" ht="12.75">
      <c r="A52" s="90"/>
      <c r="B52" s="91"/>
      <c r="C52" s="92"/>
      <c r="D52" s="93"/>
      <c r="E52" s="1244"/>
      <c r="F52" s="94"/>
      <c r="G52" s="88"/>
      <c r="H52" s="88"/>
      <c r="I52" s="88"/>
    </row>
    <row r="53" spans="1:9" s="89" customFormat="1" ht="12.75">
      <c r="A53" s="90"/>
      <c r="B53" s="91"/>
      <c r="C53" s="92"/>
      <c r="D53" s="93"/>
      <c r="E53" s="1244"/>
      <c r="F53" s="94"/>
      <c r="G53" s="88"/>
      <c r="H53" s="88"/>
      <c r="I53" s="88"/>
    </row>
    <row r="54" spans="1:9" s="89" customFormat="1" ht="12.75">
      <c r="A54" s="90"/>
      <c r="B54" s="91"/>
      <c r="C54" s="92"/>
      <c r="D54" s="93"/>
      <c r="E54" s="1244"/>
      <c r="F54" s="94"/>
      <c r="G54" s="88"/>
      <c r="H54" s="88"/>
      <c r="I54" s="88"/>
    </row>
    <row r="55" spans="1:9" s="89" customFormat="1" ht="12.75">
      <c r="A55" s="90"/>
      <c r="B55" s="91"/>
      <c r="C55" s="92"/>
      <c r="D55" s="93"/>
      <c r="E55" s="1244"/>
      <c r="F55" s="94"/>
      <c r="G55" s="88"/>
      <c r="H55" s="88"/>
      <c r="I55" s="88"/>
    </row>
    <row r="56" spans="1:9" s="89" customFormat="1" ht="12.75">
      <c r="A56" s="90"/>
      <c r="B56" s="91"/>
      <c r="C56" s="92"/>
      <c r="D56" s="93"/>
      <c r="E56" s="1244"/>
      <c r="F56" s="94"/>
      <c r="G56" s="88"/>
      <c r="H56" s="88"/>
      <c r="I56" s="88"/>
    </row>
    <row r="57" spans="1:9" s="89" customFormat="1" ht="12.75">
      <c r="A57" s="90"/>
      <c r="B57" s="91"/>
      <c r="C57" s="92"/>
      <c r="D57" s="93"/>
      <c r="E57" s="1244"/>
      <c r="F57" s="94"/>
      <c r="G57" s="88"/>
      <c r="H57" s="88"/>
      <c r="I57" s="88"/>
    </row>
    <row r="58" spans="1:9" s="89" customFormat="1" ht="12.75">
      <c r="A58" s="90"/>
      <c r="B58" s="91"/>
      <c r="C58" s="92"/>
      <c r="D58" s="93"/>
      <c r="E58" s="1244"/>
      <c r="F58" s="94"/>
      <c r="G58" s="88"/>
      <c r="H58" s="88"/>
      <c r="I58" s="88"/>
    </row>
    <row r="59" spans="1:9" s="89" customFormat="1" ht="12.75">
      <c r="A59" s="90"/>
      <c r="B59" s="91"/>
      <c r="C59" s="92"/>
      <c r="D59" s="93"/>
      <c r="E59" s="1244"/>
      <c r="F59" s="94"/>
      <c r="G59" s="88"/>
      <c r="H59" s="88"/>
      <c r="I59" s="88"/>
    </row>
    <row r="60" spans="1:9" s="89" customFormat="1" ht="12.75">
      <c r="A60" s="90"/>
      <c r="B60" s="91"/>
      <c r="C60" s="92"/>
      <c r="D60" s="93"/>
      <c r="E60" s="1244"/>
      <c r="F60" s="94"/>
      <c r="G60" s="88"/>
      <c r="H60" s="88"/>
      <c r="I60" s="88"/>
    </row>
    <row r="61" spans="1:9" s="89" customFormat="1" ht="12.75">
      <c r="A61" s="90"/>
      <c r="B61" s="91"/>
      <c r="C61" s="92"/>
      <c r="D61" s="93"/>
      <c r="E61" s="1244"/>
      <c r="F61" s="94"/>
      <c r="G61" s="88"/>
      <c r="H61" s="88"/>
      <c r="I61" s="88"/>
    </row>
    <row r="62" spans="1:9" s="89" customFormat="1" ht="12.75">
      <c r="A62" s="90"/>
      <c r="B62" s="91"/>
      <c r="C62" s="92"/>
      <c r="D62" s="93"/>
      <c r="E62" s="1244"/>
      <c r="F62" s="94"/>
      <c r="G62" s="88"/>
      <c r="H62" s="88"/>
      <c r="I62" s="88"/>
    </row>
    <row r="63" spans="1:9" s="89" customFormat="1" ht="12.75">
      <c r="A63" s="90"/>
      <c r="B63" s="91"/>
      <c r="C63" s="92"/>
      <c r="D63" s="93"/>
      <c r="E63" s="1244"/>
      <c r="F63" s="94"/>
      <c r="G63" s="88"/>
      <c r="H63" s="88"/>
      <c r="I63" s="88"/>
    </row>
    <row r="64" spans="1:9" s="89" customFormat="1" ht="12.75">
      <c r="A64" s="90"/>
      <c r="B64" s="91"/>
      <c r="C64" s="92"/>
      <c r="D64" s="93"/>
      <c r="E64" s="1244"/>
      <c r="F64" s="94"/>
      <c r="G64" s="88"/>
      <c r="H64" s="88"/>
      <c r="I64" s="88"/>
    </row>
    <row r="65" spans="1:9" s="89" customFormat="1" ht="12.75">
      <c r="A65" s="90"/>
      <c r="B65" s="91"/>
      <c r="C65" s="92"/>
      <c r="D65" s="93"/>
      <c r="E65" s="1244"/>
      <c r="F65" s="94"/>
      <c r="G65" s="88"/>
      <c r="H65" s="88"/>
      <c r="I65" s="88"/>
    </row>
    <row r="66" spans="1:9" s="89" customFormat="1" ht="12.75">
      <c r="A66" s="90"/>
      <c r="B66" s="91"/>
      <c r="C66" s="92"/>
      <c r="D66" s="93"/>
      <c r="E66" s="1244"/>
      <c r="F66" s="94"/>
      <c r="G66" s="88"/>
      <c r="H66" s="88"/>
      <c r="I66" s="88"/>
    </row>
    <row r="67" spans="1:9" s="89" customFormat="1" ht="12.75">
      <c r="A67" s="90"/>
      <c r="B67" s="91"/>
      <c r="C67" s="92"/>
      <c r="D67" s="93"/>
      <c r="E67" s="1244"/>
      <c r="F67" s="94"/>
      <c r="G67" s="88"/>
      <c r="H67" s="88"/>
      <c r="I67" s="88"/>
    </row>
    <row r="68" spans="1:9" s="89" customFormat="1" ht="12.75">
      <c r="A68" s="90"/>
      <c r="B68" s="91"/>
      <c r="C68" s="92"/>
      <c r="D68" s="93"/>
      <c r="E68" s="1244"/>
      <c r="F68" s="94"/>
      <c r="G68" s="88"/>
      <c r="H68" s="88"/>
      <c r="I68" s="88"/>
    </row>
    <row r="69" spans="1:9" s="89" customFormat="1" ht="12.75">
      <c r="A69" s="90"/>
      <c r="B69" s="91"/>
      <c r="C69" s="92"/>
      <c r="D69" s="93"/>
      <c r="E69" s="1244"/>
      <c r="F69" s="94"/>
      <c r="G69" s="88"/>
      <c r="H69" s="88"/>
      <c r="I69" s="88"/>
    </row>
    <row r="70" spans="1:9" s="89" customFormat="1" ht="12.75">
      <c r="A70" s="90"/>
      <c r="B70" s="91"/>
      <c r="C70" s="92"/>
      <c r="D70" s="93"/>
      <c r="E70" s="1244"/>
      <c r="F70" s="94"/>
      <c r="G70" s="88"/>
      <c r="H70" s="88"/>
      <c r="I70" s="88"/>
    </row>
    <row r="71" spans="1:9" s="89" customFormat="1" ht="12.75">
      <c r="A71" s="90"/>
      <c r="B71" s="91"/>
      <c r="C71" s="92"/>
      <c r="D71" s="93"/>
      <c r="E71" s="1244"/>
      <c r="F71" s="94"/>
      <c r="G71" s="88"/>
      <c r="H71" s="88"/>
      <c r="I71" s="88"/>
    </row>
    <row r="72" spans="1:9" s="89" customFormat="1" ht="12.75">
      <c r="A72" s="90"/>
      <c r="B72" s="91"/>
      <c r="C72" s="92"/>
      <c r="D72" s="93"/>
      <c r="E72" s="1244"/>
      <c r="F72" s="94"/>
      <c r="G72" s="88"/>
      <c r="H72" s="88"/>
      <c r="I72" s="88"/>
    </row>
    <row r="73" spans="1:9" s="89" customFormat="1" ht="12.75">
      <c r="A73" s="90"/>
      <c r="B73" s="91"/>
      <c r="C73" s="92"/>
      <c r="D73" s="93"/>
      <c r="E73" s="1244"/>
      <c r="F73" s="94"/>
      <c r="G73" s="88"/>
      <c r="H73" s="88"/>
      <c r="I73" s="88"/>
    </row>
    <row r="74" spans="1:9" s="89" customFormat="1" ht="12.75">
      <c r="A74" s="90"/>
      <c r="B74" s="91"/>
      <c r="C74" s="92"/>
      <c r="D74" s="93"/>
      <c r="E74" s="1244"/>
      <c r="F74" s="94"/>
      <c r="G74" s="88"/>
      <c r="H74" s="88"/>
      <c r="I74" s="88"/>
    </row>
    <row r="75" spans="1:9" s="89" customFormat="1" ht="12.75">
      <c r="A75" s="90"/>
      <c r="B75" s="91"/>
      <c r="C75" s="92"/>
      <c r="D75" s="93"/>
      <c r="E75" s="1244"/>
      <c r="F75" s="94"/>
      <c r="G75" s="88"/>
      <c r="H75" s="88"/>
      <c r="I75" s="88"/>
    </row>
    <row r="76" spans="1:9" s="89" customFormat="1" ht="12.75">
      <c r="A76" s="90"/>
      <c r="B76" s="91"/>
      <c r="C76" s="92"/>
      <c r="D76" s="93"/>
      <c r="E76" s="1244"/>
      <c r="F76" s="94"/>
      <c r="G76" s="88"/>
      <c r="H76" s="88"/>
      <c r="I76" s="88"/>
    </row>
    <row r="77" spans="1:9" s="89" customFormat="1" ht="12.75">
      <c r="A77" s="90"/>
      <c r="B77" s="91"/>
      <c r="C77" s="92"/>
      <c r="D77" s="93"/>
      <c r="E77" s="1244"/>
      <c r="F77" s="94"/>
      <c r="G77" s="88"/>
      <c r="H77" s="88"/>
      <c r="I77" s="88"/>
    </row>
    <row r="78" spans="1:9" s="89" customFormat="1" ht="12.75">
      <c r="A78" s="90"/>
      <c r="B78" s="91"/>
      <c r="C78" s="92"/>
      <c r="D78" s="93"/>
      <c r="E78" s="1244"/>
      <c r="F78" s="94"/>
      <c r="G78" s="88"/>
      <c r="H78" s="88"/>
      <c r="I78" s="88"/>
    </row>
    <row r="79" spans="1:9" s="89" customFormat="1" ht="12.75">
      <c r="A79" s="90"/>
      <c r="B79" s="91"/>
      <c r="C79" s="92"/>
      <c r="D79" s="93"/>
      <c r="E79" s="1244"/>
      <c r="F79" s="94"/>
      <c r="G79" s="88"/>
      <c r="H79" s="88"/>
      <c r="I79" s="88"/>
    </row>
    <row r="80" spans="1:9" s="89" customFormat="1" ht="12.75">
      <c r="A80" s="90"/>
      <c r="B80" s="91"/>
      <c r="C80" s="92"/>
      <c r="D80" s="93"/>
      <c r="E80" s="1244"/>
      <c r="F80" s="94"/>
      <c r="G80" s="88"/>
      <c r="H80" s="88"/>
      <c r="I80" s="88"/>
    </row>
    <row r="81" spans="1:9" s="89" customFormat="1" ht="12.75">
      <c r="A81" s="90"/>
      <c r="B81" s="91"/>
      <c r="C81" s="92"/>
      <c r="D81" s="93"/>
      <c r="E81" s="1244"/>
      <c r="F81" s="94"/>
      <c r="G81" s="88"/>
      <c r="H81" s="88"/>
      <c r="I81" s="88"/>
    </row>
    <row r="82" spans="1:9" s="89" customFormat="1" ht="12.75">
      <c r="A82" s="90"/>
      <c r="B82" s="91"/>
      <c r="C82" s="92"/>
      <c r="D82" s="93"/>
      <c r="E82" s="1244"/>
      <c r="F82" s="94"/>
      <c r="G82" s="88"/>
      <c r="H82" s="88"/>
      <c r="I82" s="88"/>
    </row>
    <row r="83" spans="1:9" s="89" customFormat="1" ht="12.75">
      <c r="A83" s="90"/>
      <c r="B83" s="91"/>
      <c r="C83" s="92"/>
      <c r="D83" s="93"/>
      <c r="E83" s="1244"/>
      <c r="F83" s="94"/>
      <c r="G83" s="88"/>
      <c r="H83" s="88"/>
      <c r="I83" s="88"/>
    </row>
    <row r="84" spans="1:9" s="89" customFormat="1" ht="12.75">
      <c r="A84" s="90"/>
      <c r="B84" s="91"/>
      <c r="C84" s="92"/>
      <c r="D84" s="93"/>
      <c r="E84" s="1244"/>
      <c r="F84" s="94"/>
      <c r="G84" s="88"/>
      <c r="H84" s="88"/>
      <c r="I84" s="88"/>
    </row>
    <row r="85" spans="1:9" s="89" customFormat="1" ht="12.75">
      <c r="A85" s="90"/>
      <c r="B85" s="91"/>
      <c r="C85" s="92"/>
      <c r="D85" s="93"/>
      <c r="E85" s="1244"/>
      <c r="F85" s="94"/>
      <c r="G85" s="88"/>
      <c r="H85" s="88"/>
      <c r="I85" s="88"/>
    </row>
    <row r="86" spans="1:9" s="89" customFormat="1" ht="12.75">
      <c r="A86" s="90"/>
      <c r="B86" s="91"/>
      <c r="C86" s="92"/>
      <c r="D86" s="93"/>
      <c r="E86" s="1244"/>
      <c r="F86" s="94"/>
      <c r="G86" s="88"/>
      <c r="H86" s="88"/>
      <c r="I86" s="88"/>
    </row>
    <row r="87" spans="1:9" s="89" customFormat="1" ht="12.75">
      <c r="A87" s="90"/>
      <c r="B87" s="91"/>
      <c r="C87" s="92"/>
      <c r="D87" s="93"/>
      <c r="E87" s="1244"/>
      <c r="F87" s="94"/>
      <c r="G87" s="88"/>
      <c r="H87" s="88"/>
      <c r="I87" s="88"/>
    </row>
    <row r="88" spans="1:9" s="89" customFormat="1" ht="12.75">
      <c r="A88" s="90"/>
      <c r="B88" s="91"/>
      <c r="C88" s="92"/>
      <c r="D88" s="93"/>
      <c r="E88" s="1244"/>
      <c r="F88" s="94"/>
      <c r="G88" s="88"/>
      <c r="H88" s="88"/>
      <c r="I88" s="88"/>
    </row>
    <row r="89" spans="1:9" s="89" customFormat="1" ht="12.75">
      <c r="A89" s="90"/>
      <c r="B89" s="91"/>
      <c r="C89" s="92"/>
      <c r="D89" s="93"/>
      <c r="E89" s="1244"/>
      <c r="F89" s="94"/>
      <c r="G89" s="88"/>
      <c r="H89" s="88"/>
      <c r="I89" s="88"/>
    </row>
    <row r="90" spans="1:9" s="89" customFormat="1" ht="12.75">
      <c r="A90" s="90"/>
      <c r="B90" s="91"/>
      <c r="C90" s="92"/>
      <c r="D90" s="93"/>
      <c r="E90" s="1244"/>
      <c r="F90" s="94"/>
      <c r="G90" s="88"/>
      <c r="H90" s="88"/>
      <c r="I90" s="88"/>
    </row>
    <row r="91" spans="1:9" s="89" customFormat="1" ht="12.75">
      <c r="A91" s="90"/>
      <c r="B91" s="91"/>
      <c r="C91" s="92"/>
      <c r="D91" s="93"/>
      <c r="E91" s="1244"/>
      <c r="F91" s="94"/>
      <c r="G91" s="88"/>
      <c r="H91" s="88"/>
      <c r="I91" s="88"/>
    </row>
    <row r="92" spans="1:9" s="89" customFormat="1" ht="12.75">
      <c r="A92" s="90"/>
      <c r="B92" s="91"/>
      <c r="C92" s="92"/>
      <c r="D92" s="93"/>
      <c r="E92" s="1244"/>
      <c r="F92" s="94"/>
      <c r="G92" s="88"/>
      <c r="H92" s="88"/>
      <c r="I92" s="88"/>
    </row>
    <row r="93" spans="1:9" s="89" customFormat="1" ht="12.75">
      <c r="A93" s="90"/>
      <c r="B93" s="91"/>
      <c r="C93" s="92"/>
      <c r="D93" s="93"/>
      <c r="E93" s="1244"/>
      <c r="F93" s="94"/>
      <c r="G93" s="88"/>
      <c r="H93" s="88"/>
      <c r="I93" s="88"/>
    </row>
    <row r="94" spans="1:9" s="89" customFormat="1" ht="12.75">
      <c r="A94" s="90"/>
      <c r="B94" s="91"/>
      <c r="C94" s="92"/>
      <c r="D94" s="93"/>
      <c r="E94" s="1244"/>
      <c r="F94" s="94"/>
      <c r="G94" s="88"/>
      <c r="H94" s="88"/>
      <c r="I94" s="88"/>
    </row>
    <row r="95" spans="1:9" s="89" customFormat="1" ht="12.75">
      <c r="A95" s="90"/>
      <c r="B95" s="91"/>
      <c r="C95" s="92"/>
      <c r="D95" s="93"/>
      <c r="E95" s="1244"/>
      <c r="F95" s="94"/>
      <c r="G95" s="88"/>
      <c r="H95" s="88"/>
      <c r="I95" s="88"/>
    </row>
    <row r="96" spans="1:9" s="89" customFormat="1" ht="12.75">
      <c r="A96" s="90"/>
      <c r="B96" s="91"/>
      <c r="C96" s="92"/>
      <c r="D96" s="93"/>
      <c r="E96" s="1244"/>
      <c r="F96" s="94"/>
      <c r="G96" s="88"/>
      <c r="H96" s="88"/>
      <c r="I96" s="88"/>
    </row>
    <row r="97" spans="1:9" s="89" customFormat="1" ht="12.75">
      <c r="A97" s="90"/>
      <c r="B97" s="91"/>
      <c r="C97" s="92"/>
      <c r="D97" s="93"/>
      <c r="E97" s="1244"/>
      <c r="F97" s="94"/>
      <c r="G97" s="88"/>
      <c r="H97" s="88"/>
      <c r="I97" s="88"/>
    </row>
    <row r="98" spans="1:9" s="89" customFormat="1" ht="12.75">
      <c r="A98" s="90"/>
      <c r="B98" s="91"/>
      <c r="C98" s="92"/>
      <c r="D98" s="93"/>
      <c r="E98" s="1244"/>
      <c r="F98" s="94"/>
      <c r="G98" s="88"/>
      <c r="H98" s="88"/>
      <c r="I98" s="88"/>
    </row>
    <row r="99" spans="1:9" s="89" customFormat="1" ht="12.75">
      <c r="A99" s="90"/>
      <c r="B99" s="91"/>
      <c r="C99" s="92"/>
      <c r="D99" s="93"/>
      <c r="E99" s="1244"/>
      <c r="F99" s="94"/>
      <c r="G99" s="88"/>
      <c r="H99" s="88"/>
      <c r="I99" s="88"/>
    </row>
    <row r="100" spans="1:9" s="89" customFormat="1" ht="12.75">
      <c r="A100" s="90"/>
      <c r="B100" s="91"/>
      <c r="C100" s="92"/>
      <c r="D100" s="93"/>
      <c r="E100" s="1244"/>
      <c r="F100" s="94"/>
      <c r="G100" s="88"/>
      <c r="H100" s="88"/>
      <c r="I100" s="88"/>
    </row>
    <row r="101" spans="1:9" s="89" customFormat="1" ht="12.75">
      <c r="A101" s="90"/>
      <c r="B101" s="91"/>
      <c r="C101" s="92"/>
      <c r="D101" s="93"/>
      <c r="E101" s="1244"/>
      <c r="F101" s="94"/>
      <c r="G101" s="88"/>
      <c r="H101" s="88"/>
      <c r="I101" s="88"/>
    </row>
    <row r="102" spans="1:9" s="89" customFormat="1" ht="12.75">
      <c r="A102" s="90"/>
      <c r="B102" s="91"/>
      <c r="C102" s="92"/>
      <c r="D102" s="93"/>
      <c r="E102" s="1244"/>
      <c r="F102" s="94"/>
      <c r="G102" s="88"/>
      <c r="H102" s="88"/>
      <c r="I102" s="88"/>
    </row>
    <row r="103" spans="1:9" s="89" customFormat="1" ht="12.75">
      <c r="A103" s="90"/>
      <c r="B103" s="91"/>
      <c r="C103" s="92"/>
      <c r="D103" s="93"/>
      <c r="E103" s="1244"/>
      <c r="F103" s="94"/>
      <c r="G103" s="88"/>
      <c r="H103" s="88"/>
      <c r="I103" s="88"/>
    </row>
    <row r="104" spans="1:9" s="89" customFormat="1" ht="12.75">
      <c r="A104" s="90"/>
      <c r="B104" s="91"/>
      <c r="C104" s="92"/>
      <c r="D104" s="93"/>
      <c r="E104" s="1244"/>
      <c r="F104" s="94"/>
      <c r="G104" s="88"/>
      <c r="H104" s="88"/>
      <c r="I104" s="88"/>
    </row>
    <row r="105" spans="1:9" s="89" customFormat="1" ht="12.75">
      <c r="A105" s="90"/>
      <c r="B105" s="91"/>
      <c r="C105" s="92"/>
      <c r="D105" s="93"/>
      <c r="E105" s="1244"/>
      <c r="F105" s="94"/>
      <c r="G105" s="88"/>
      <c r="H105" s="88"/>
      <c r="I105" s="88"/>
    </row>
    <row r="106" spans="1:9" s="89" customFormat="1" ht="12.75">
      <c r="A106" s="90"/>
      <c r="B106" s="91"/>
      <c r="C106" s="92"/>
      <c r="D106" s="93"/>
      <c r="E106" s="1244"/>
      <c r="F106" s="94"/>
      <c r="G106" s="88"/>
      <c r="H106" s="88"/>
      <c r="I106" s="88"/>
    </row>
    <row r="107" spans="1:9" s="89" customFormat="1" ht="12.75">
      <c r="A107" s="90"/>
      <c r="B107" s="91"/>
      <c r="C107" s="92"/>
      <c r="D107" s="93"/>
      <c r="E107" s="1244"/>
      <c r="F107" s="94"/>
      <c r="G107" s="88"/>
      <c r="H107" s="88"/>
      <c r="I107" s="88"/>
    </row>
    <row r="108" spans="1:9" s="89" customFormat="1" ht="12.75">
      <c r="A108" s="90"/>
      <c r="B108" s="91"/>
      <c r="C108" s="92"/>
      <c r="D108" s="93"/>
      <c r="E108" s="1244"/>
      <c r="F108" s="94"/>
      <c r="G108" s="88"/>
      <c r="H108" s="88"/>
      <c r="I108" s="88"/>
    </row>
    <row r="109" spans="1:9" s="89" customFormat="1" ht="12.75">
      <c r="A109" s="90"/>
      <c r="B109" s="91"/>
      <c r="C109" s="92"/>
      <c r="D109" s="93"/>
      <c r="E109" s="1244"/>
      <c r="F109" s="94"/>
      <c r="G109" s="88"/>
      <c r="H109" s="88"/>
      <c r="I109" s="88"/>
    </row>
    <row r="110" spans="1:9" s="89" customFormat="1" ht="12.75">
      <c r="A110" s="90"/>
      <c r="B110" s="91"/>
      <c r="C110" s="92"/>
      <c r="D110" s="93"/>
      <c r="E110" s="1244"/>
      <c r="F110" s="94"/>
      <c r="G110" s="88"/>
      <c r="H110" s="88"/>
      <c r="I110" s="88"/>
    </row>
    <row r="111" spans="1:9" s="89" customFormat="1" ht="12.75">
      <c r="A111" s="90"/>
      <c r="B111" s="91"/>
      <c r="C111" s="92"/>
      <c r="D111" s="93"/>
      <c r="E111" s="1244"/>
      <c r="F111" s="94"/>
      <c r="G111" s="88"/>
      <c r="H111" s="88"/>
      <c r="I111" s="88"/>
    </row>
    <row r="112" spans="1:9" s="89" customFormat="1" ht="12.75">
      <c r="A112" s="90"/>
      <c r="B112" s="91"/>
      <c r="C112" s="92"/>
      <c r="D112" s="93"/>
      <c r="E112" s="1244"/>
      <c r="F112" s="94"/>
      <c r="G112" s="88"/>
      <c r="H112" s="88"/>
      <c r="I112" s="88"/>
    </row>
    <row r="113" spans="1:9" s="89" customFormat="1" ht="12.75">
      <c r="A113" s="90"/>
      <c r="B113" s="91"/>
      <c r="C113" s="92"/>
      <c r="D113" s="93"/>
      <c r="E113" s="1244"/>
      <c r="F113" s="94"/>
      <c r="G113" s="88"/>
      <c r="H113" s="88"/>
      <c r="I113" s="88"/>
    </row>
    <row r="114" spans="1:9" s="89" customFormat="1" ht="12.75">
      <c r="A114" s="90"/>
      <c r="B114" s="91"/>
      <c r="C114" s="92"/>
      <c r="D114" s="93"/>
      <c r="E114" s="1244"/>
      <c r="F114" s="94"/>
      <c r="G114" s="88"/>
      <c r="H114" s="88"/>
      <c r="I114" s="88"/>
    </row>
    <row r="115" spans="1:9" s="89" customFormat="1" ht="12.75">
      <c r="A115" s="90"/>
      <c r="B115" s="91"/>
      <c r="C115" s="92"/>
      <c r="D115" s="93"/>
      <c r="E115" s="1244"/>
      <c r="F115" s="94"/>
      <c r="G115" s="88"/>
      <c r="H115" s="88"/>
      <c r="I115" s="88"/>
    </row>
    <row r="116" spans="1:9" s="89" customFormat="1" ht="12.75">
      <c r="A116" s="90"/>
      <c r="B116" s="91"/>
      <c r="C116" s="92"/>
      <c r="D116" s="93"/>
      <c r="E116" s="1244"/>
      <c r="F116" s="94"/>
      <c r="G116" s="88"/>
      <c r="H116" s="88"/>
      <c r="I116" s="88"/>
    </row>
    <row r="117" spans="1:9" s="89" customFormat="1" ht="12.75">
      <c r="A117" s="90"/>
      <c r="B117" s="91"/>
      <c r="C117" s="92"/>
      <c r="D117" s="93"/>
      <c r="E117" s="1244"/>
      <c r="F117" s="94"/>
      <c r="G117" s="88"/>
      <c r="H117" s="88"/>
      <c r="I117" s="88"/>
    </row>
    <row r="118" spans="1:9" s="89" customFormat="1" ht="12.75">
      <c r="A118" s="90"/>
      <c r="B118" s="91"/>
      <c r="C118" s="92"/>
      <c r="D118" s="93"/>
      <c r="E118" s="1244"/>
      <c r="F118" s="94"/>
      <c r="G118" s="88"/>
      <c r="H118" s="88"/>
      <c r="I118" s="88"/>
    </row>
    <row r="119" spans="1:9" s="89" customFormat="1" ht="12.75">
      <c r="A119" s="90"/>
      <c r="B119" s="91"/>
      <c r="C119" s="92"/>
      <c r="D119" s="93"/>
      <c r="E119" s="1244"/>
      <c r="F119" s="94"/>
      <c r="G119" s="88"/>
      <c r="H119" s="88"/>
      <c r="I119" s="88"/>
    </row>
    <row r="120" spans="1:9" s="89" customFormat="1" ht="12.75">
      <c r="A120" s="90"/>
      <c r="B120" s="91"/>
      <c r="C120" s="92"/>
      <c r="D120" s="93"/>
      <c r="E120" s="1244"/>
      <c r="F120" s="94"/>
      <c r="G120" s="88"/>
      <c r="H120" s="88"/>
      <c r="I120" s="88"/>
    </row>
    <row r="121" spans="1:9" s="89" customFormat="1" ht="12.75">
      <c r="A121" s="90"/>
      <c r="B121" s="91"/>
      <c r="C121" s="92"/>
      <c r="D121" s="93"/>
      <c r="E121" s="1244"/>
      <c r="F121" s="94"/>
      <c r="G121" s="88"/>
      <c r="H121" s="88"/>
      <c r="I121" s="88"/>
    </row>
    <row r="122" spans="1:9" s="89" customFormat="1" ht="12.75">
      <c r="A122" s="90"/>
      <c r="B122" s="91"/>
      <c r="C122" s="92"/>
      <c r="D122" s="93"/>
      <c r="E122" s="1244"/>
      <c r="F122" s="94"/>
      <c r="G122" s="88"/>
      <c r="H122" s="88"/>
      <c r="I122" s="88"/>
    </row>
    <row r="123" spans="1:9" s="89" customFormat="1" ht="12.75">
      <c r="A123" s="90"/>
      <c r="B123" s="91"/>
      <c r="C123" s="92"/>
      <c r="D123" s="93"/>
      <c r="E123" s="1244"/>
      <c r="F123" s="94"/>
      <c r="G123" s="88"/>
      <c r="H123" s="88"/>
      <c r="I123" s="88"/>
    </row>
    <row r="124" spans="1:9" s="89" customFormat="1" ht="12.75">
      <c r="A124" s="90"/>
      <c r="B124" s="91"/>
      <c r="C124" s="92"/>
      <c r="D124" s="93"/>
      <c r="E124" s="1244"/>
      <c r="F124" s="94"/>
      <c r="G124" s="88"/>
      <c r="H124" s="88"/>
      <c r="I124" s="88"/>
    </row>
    <row r="125" spans="1:9">
      <c r="A125" s="90"/>
      <c r="B125" s="91"/>
      <c r="C125" s="92"/>
      <c r="D125" s="93"/>
      <c r="E125" s="1244"/>
      <c r="F125" s="94"/>
    </row>
    <row r="126" spans="1:9">
      <c r="A126" s="90"/>
      <c r="B126" s="91"/>
      <c r="C126" s="92"/>
      <c r="D126" s="93"/>
      <c r="E126" s="1244"/>
      <c r="F126" s="94"/>
    </row>
    <row r="127" spans="1:9">
      <c r="A127" s="90"/>
      <c r="B127" s="91"/>
      <c r="C127" s="92"/>
      <c r="D127" s="93"/>
      <c r="E127" s="1244"/>
      <c r="F127" s="94"/>
    </row>
    <row r="128" spans="1:9">
      <c r="A128" s="90"/>
      <c r="B128" s="91"/>
      <c r="C128" s="92"/>
      <c r="D128" s="93"/>
      <c r="E128" s="1244"/>
      <c r="F128" s="94"/>
    </row>
    <row r="129" spans="1:13">
      <c r="A129" s="90"/>
      <c r="B129" s="91"/>
      <c r="C129" s="92"/>
      <c r="D129" s="93"/>
      <c r="E129" s="1244"/>
      <c r="F129" s="94"/>
    </row>
    <row r="130" spans="1:13">
      <c r="A130" s="90"/>
      <c r="B130" s="91"/>
      <c r="C130" s="92"/>
      <c r="D130" s="93"/>
      <c r="E130" s="1244"/>
      <c r="F130" s="94"/>
    </row>
    <row r="131" spans="1:13">
      <c r="A131" s="90"/>
      <c r="B131" s="91"/>
      <c r="C131" s="92"/>
      <c r="D131" s="93"/>
      <c r="E131" s="1244"/>
      <c r="F131" s="94"/>
    </row>
    <row r="132" spans="1:13">
      <c r="A132" s="97"/>
      <c r="D132" s="100"/>
      <c r="E132" s="1497"/>
      <c r="F132" s="101"/>
    </row>
    <row r="133" spans="1:13">
      <c r="A133" s="97"/>
      <c r="D133" s="100"/>
      <c r="E133" s="1497"/>
      <c r="F133" s="101"/>
    </row>
    <row r="134" spans="1:13">
      <c r="A134" s="97"/>
      <c r="D134" s="100"/>
      <c r="E134" s="1497"/>
      <c r="F134" s="101"/>
    </row>
    <row r="135" spans="1:13">
      <c r="A135" s="97"/>
      <c r="D135" s="100"/>
      <c r="E135" s="1497"/>
      <c r="F135" s="101"/>
    </row>
    <row r="136" spans="1:13">
      <c r="A136" s="97"/>
      <c r="D136" s="100"/>
      <c r="E136" s="1497"/>
      <c r="F136" s="101"/>
    </row>
    <row r="137" spans="1:13">
      <c r="A137" s="97"/>
      <c r="D137" s="100"/>
      <c r="E137" s="1497"/>
      <c r="F137" s="101"/>
    </row>
    <row r="138" spans="1:13">
      <c r="A138" s="97"/>
      <c r="D138" s="100"/>
      <c r="E138" s="1497"/>
      <c r="F138" s="101"/>
    </row>
    <row r="139" spans="1:13">
      <c r="A139" s="97"/>
      <c r="D139" s="100"/>
      <c r="E139" s="1497"/>
      <c r="F139" s="101"/>
    </row>
    <row r="140" spans="1:13" s="95" customFormat="1">
      <c r="A140" s="97"/>
      <c r="B140" s="98"/>
      <c r="C140" s="99"/>
      <c r="D140" s="100"/>
      <c r="E140" s="1497"/>
      <c r="F140" s="101"/>
      <c r="J140" s="96"/>
      <c r="K140" s="96"/>
      <c r="L140" s="96"/>
      <c r="M140" s="96"/>
    </row>
    <row r="141" spans="1:13" s="95" customFormat="1">
      <c r="A141" s="97"/>
      <c r="B141" s="98"/>
      <c r="C141" s="99"/>
      <c r="D141" s="100"/>
      <c r="E141" s="1497"/>
      <c r="F141" s="101"/>
      <c r="J141" s="96"/>
      <c r="K141" s="96"/>
      <c r="L141" s="96"/>
      <c r="M141" s="96"/>
    </row>
    <row r="142" spans="1:13" s="95" customFormat="1">
      <c r="A142" s="97"/>
      <c r="B142" s="98"/>
      <c r="C142" s="99"/>
      <c r="D142" s="100"/>
      <c r="E142" s="1497"/>
      <c r="F142" s="101"/>
      <c r="J142" s="96"/>
      <c r="K142" s="96"/>
      <c r="L142" s="96"/>
      <c r="M142" s="96"/>
    </row>
    <row r="143" spans="1:13" s="95" customFormat="1">
      <c r="A143" s="97"/>
      <c r="B143" s="98"/>
      <c r="C143" s="99"/>
      <c r="D143" s="100"/>
      <c r="E143" s="1497"/>
      <c r="F143" s="101"/>
      <c r="J143" s="96"/>
      <c r="K143" s="96"/>
      <c r="L143" s="96"/>
      <c r="M143" s="96"/>
    </row>
    <row r="144" spans="1:13" s="95" customFormat="1">
      <c r="A144" s="97"/>
      <c r="B144" s="98"/>
      <c r="C144" s="99"/>
      <c r="D144" s="100"/>
      <c r="E144" s="1497"/>
      <c r="F144" s="101"/>
      <c r="J144" s="96"/>
      <c r="K144" s="96"/>
      <c r="L144" s="96"/>
      <c r="M144" s="96"/>
    </row>
    <row r="145" spans="1:13" s="95" customFormat="1">
      <c r="A145" s="97"/>
      <c r="B145" s="98"/>
      <c r="C145" s="99"/>
      <c r="D145" s="100"/>
      <c r="E145" s="1497"/>
      <c r="F145" s="101"/>
      <c r="J145" s="96"/>
      <c r="K145" s="96"/>
      <c r="L145" s="96"/>
      <c r="M145" s="96"/>
    </row>
    <row r="146" spans="1:13" s="95" customFormat="1">
      <c r="A146" s="97"/>
      <c r="B146" s="98"/>
      <c r="C146" s="99"/>
      <c r="D146" s="100"/>
      <c r="E146" s="1497"/>
      <c r="F146" s="101"/>
      <c r="J146" s="96"/>
      <c r="K146" s="96"/>
      <c r="L146" s="96"/>
      <c r="M146" s="96"/>
    </row>
    <row r="147" spans="1:13" s="95" customFormat="1">
      <c r="A147" s="97"/>
      <c r="B147" s="98"/>
      <c r="C147" s="99"/>
      <c r="D147" s="100"/>
      <c r="E147" s="1497"/>
      <c r="F147" s="101"/>
      <c r="J147" s="96"/>
      <c r="K147" s="96"/>
      <c r="L147" s="96"/>
      <c r="M147" s="96"/>
    </row>
    <row r="148" spans="1:13" s="95" customFormat="1">
      <c r="A148" s="97"/>
      <c r="B148" s="98"/>
      <c r="C148" s="99"/>
      <c r="D148" s="100"/>
      <c r="E148" s="1497"/>
      <c r="F148" s="101"/>
      <c r="J148" s="96"/>
      <c r="K148" s="96"/>
      <c r="L148" s="96"/>
      <c r="M148" s="96"/>
    </row>
    <row r="149" spans="1:13" s="95" customFormat="1">
      <c r="A149" s="97"/>
      <c r="B149" s="98"/>
      <c r="C149" s="99"/>
      <c r="D149" s="100"/>
      <c r="E149" s="1497"/>
      <c r="F149" s="101"/>
      <c r="J149" s="96"/>
      <c r="K149" s="96"/>
      <c r="L149" s="96"/>
      <c r="M149" s="96"/>
    </row>
    <row r="150" spans="1:13" s="95" customFormat="1">
      <c r="A150" s="97"/>
      <c r="B150" s="98"/>
      <c r="C150" s="99"/>
      <c r="D150" s="100"/>
      <c r="E150" s="1497"/>
      <c r="F150" s="101"/>
      <c r="J150" s="96"/>
      <c r="K150" s="96"/>
      <c r="L150" s="96"/>
      <c r="M150" s="96"/>
    </row>
    <row r="151" spans="1:13" s="95" customFormat="1">
      <c r="A151" s="97"/>
      <c r="B151" s="98"/>
      <c r="C151" s="99"/>
      <c r="D151" s="100"/>
      <c r="E151" s="1497"/>
      <c r="F151" s="101"/>
      <c r="J151" s="96"/>
      <c r="K151" s="96"/>
      <c r="L151" s="96"/>
      <c r="M151" s="96"/>
    </row>
    <row r="152" spans="1:13" s="95" customFormat="1">
      <c r="A152" s="97"/>
      <c r="B152" s="98"/>
      <c r="C152" s="99"/>
      <c r="D152" s="100"/>
      <c r="E152" s="1497"/>
      <c r="F152" s="101"/>
      <c r="J152" s="96"/>
      <c r="K152" s="96"/>
      <c r="L152" s="96"/>
      <c r="M152" s="96"/>
    </row>
    <row r="153" spans="1:13" s="95" customFormat="1">
      <c r="A153" s="97"/>
      <c r="B153" s="98"/>
      <c r="C153" s="99"/>
      <c r="D153" s="100"/>
      <c r="E153" s="1497"/>
      <c r="F153" s="101"/>
      <c r="J153" s="96"/>
      <c r="K153" s="96"/>
      <c r="L153" s="96"/>
      <c r="M153" s="96"/>
    </row>
    <row r="154" spans="1:13" s="95" customFormat="1">
      <c r="A154" s="97"/>
      <c r="B154" s="98"/>
      <c r="C154" s="99"/>
      <c r="D154" s="100"/>
      <c r="E154" s="1497"/>
      <c r="F154" s="101"/>
      <c r="J154" s="96"/>
      <c r="K154" s="96"/>
      <c r="L154" s="96"/>
      <c r="M154" s="96"/>
    </row>
    <row r="155" spans="1:13" s="95" customFormat="1">
      <c r="A155" s="97"/>
      <c r="B155" s="98"/>
      <c r="C155" s="99"/>
      <c r="D155" s="100"/>
      <c r="E155" s="1497"/>
      <c r="F155" s="101"/>
      <c r="J155" s="96"/>
      <c r="K155" s="96"/>
      <c r="L155" s="96"/>
      <c r="M155" s="96"/>
    </row>
    <row r="156" spans="1:13" s="95" customFormat="1">
      <c r="A156" s="97"/>
      <c r="B156" s="98"/>
      <c r="C156" s="99"/>
      <c r="D156" s="100"/>
      <c r="E156" s="1497"/>
      <c r="F156" s="101"/>
      <c r="J156" s="96"/>
      <c r="K156" s="96"/>
      <c r="L156" s="96"/>
      <c r="M156" s="96"/>
    </row>
    <row r="157" spans="1:13" s="95" customFormat="1">
      <c r="A157" s="97"/>
      <c r="B157" s="98"/>
      <c r="C157" s="99"/>
      <c r="D157" s="100"/>
      <c r="E157" s="1497"/>
      <c r="F157" s="101"/>
      <c r="J157" s="96"/>
      <c r="K157" s="96"/>
      <c r="L157" s="96"/>
      <c r="M157" s="96"/>
    </row>
    <row r="158" spans="1:13" s="95" customFormat="1">
      <c r="A158" s="97"/>
      <c r="B158" s="98"/>
      <c r="C158" s="99"/>
      <c r="D158" s="100"/>
      <c r="E158" s="1497"/>
      <c r="F158" s="101"/>
      <c r="J158" s="96"/>
      <c r="K158" s="96"/>
      <c r="L158" s="96"/>
      <c r="M158" s="96"/>
    </row>
    <row r="159" spans="1:13" s="95" customFormat="1">
      <c r="A159" s="97"/>
      <c r="B159" s="98"/>
      <c r="C159" s="99"/>
      <c r="D159" s="100"/>
      <c r="E159" s="1497"/>
      <c r="F159" s="101"/>
      <c r="J159" s="96"/>
      <c r="K159" s="96"/>
      <c r="L159" s="96"/>
      <c r="M159" s="96"/>
    </row>
    <row r="160" spans="1:13" s="95" customFormat="1">
      <c r="A160" s="97"/>
      <c r="B160" s="98"/>
      <c r="C160" s="99"/>
      <c r="D160" s="100"/>
      <c r="E160" s="1497"/>
      <c r="F160" s="101"/>
      <c r="J160" s="96"/>
      <c r="K160" s="96"/>
      <c r="L160" s="96"/>
      <c r="M160" s="96"/>
    </row>
    <row r="161" spans="1:13" s="95" customFormat="1">
      <c r="A161" s="97"/>
      <c r="B161" s="98"/>
      <c r="C161" s="99"/>
      <c r="D161" s="100"/>
      <c r="E161" s="1497"/>
      <c r="F161" s="101"/>
      <c r="J161" s="96"/>
      <c r="K161" s="96"/>
      <c r="L161" s="96"/>
      <c r="M161" s="96"/>
    </row>
    <row r="162" spans="1:13" s="95" customFormat="1">
      <c r="A162" s="97"/>
      <c r="B162" s="98"/>
      <c r="C162" s="99"/>
      <c r="D162" s="100"/>
      <c r="E162" s="1497"/>
      <c r="F162" s="101"/>
      <c r="J162" s="96"/>
      <c r="K162" s="96"/>
      <c r="L162" s="96"/>
      <c r="M162" s="96"/>
    </row>
    <row r="163" spans="1:13" s="95" customFormat="1">
      <c r="A163" s="97"/>
      <c r="B163" s="98"/>
      <c r="C163" s="99"/>
      <c r="D163" s="100"/>
      <c r="E163" s="1497"/>
      <c r="F163" s="101"/>
      <c r="J163" s="96"/>
      <c r="K163" s="96"/>
      <c r="L163" s="96"/>
      <c r="M163" s="96"/>
    </row>
    <row r="164" spans="1:13" s="95" customFormat="1">
      <c r="A164" s="97"/>
      <c r="B164" s="98"/>
      <c r="C164" s="99"/>
      <c r="D164" s="100"/>
      <c r="E164" s="1497"/>
      <c r="F164" s="101"/>
      <c r="J164" s="96"/>
      <c r="K164" s="96"/>
      <c r="L164" s="96"/>
      <c r="M164" s="96"/>
    </row>
    <row r="165" spans="1:13" s="95" customFormat="1">
      <c r="A165" s="97"/>
      <c r="B165" s="98"/>
      <c r="C165" s="99"/>
      <c r="D165" s="100"/>
      <c r="E165" s="1497"/>
      <c r="F165" s="101"/>
      <c r="J165" s="96"/>
      <c r="K165" s="96"/>
      <c r="L165" s="96"/>
      <c r="M165" s="96"/>
    </row>
    <row r="166" spans="1:13" s="95" customFormat="1">
      <c r="A166" s="97"/>
      <c r="B166" s="98"/>
      <c r="C166" s="99"/>
      <c r="D166" s="100"/>
      <c r="E166" s="1497"/>
      <c r="F166" s="101"/>
      <c r="J166" s="96"/>
      <c r="K166" s="96"/>
      <c r="L166" s="96"/>
      <c r="M166" s="96"/>
    </row>
    <row r="167" spans="1:13" s="95" customFormat="1">
      <c r="A167" s="97"/>
      <c r="B167" s="98"/>
      <c r="C167" s="99"/>
      <c r="D167" s="100"/>
      <c r="E167" s="1497"/>
      <c r="F167" s="101"/>
      <c r="J167" s="96"/>
      <c r="K167" s="96"/>
      <c r="L167" s="96"/>
      <c r="M167" s="96"/>
    </row>
    <row r="168" spans="1:13" s="95" customFormat="1">
      <c r="A168" s="97"/>
      <c r="B168" s="98"/>
      <c r="C168" s="99"/>
      <c r="D168" s="100"/>
      <c r="E168" s="1497"/>
      <c r="F168" s="101"/>
      <c r="J168" s="96"/>
      <c r="K168" s="96"/>
      <c r="L168" s="96"/>
      <c r="M168" s="96"/>
    </row>
    <row r="169" spans="1:13" s="95" customFormat="1">
      <c r="A169" s="97"/>
      <c r="B169" s="98"/>
      <c r="C169" s="99"/>
      <c r="D169" s="100"/>
      <c r="E169" s="1497"/>
      <c r="F169" s="101"/>
      <c r="J169" s="96"/>
      <c r="K169" s="96"/>
      <c r="L169" s="96"/>
      <c r="M169" s="96"/>
    </row>
    <row r="170" spans="1:13" s="95" customFormat="1">
      <c r="A170" s="97"/>
      <c r="B170" s="98"/>
      <c r="C170" s="99"/>
      <c r="D170" s="100"/>
      <c r="E170" s="1497"/>
      <c r="F170" s="101"/>
      <c r="J170" s="96"/>
      <c r="K170" s="96"/>
      <c r="L170" s="96"/>
      <c r="M170" s="96"/>
    </row>
    <row r="171" spans="1:13" s="95" customFormat="1">
      <c r="A171" s="97"/>
      <c r="B171" s="98"/>
      <c r="C171" s="99"/>
      <c r="D171" s="100"/>
      <c r="E171" s="1497"/>
      <c r="F171" s="101"/>
      <c r="J171" s="96"/>
      <c r="K171" s="96"/>
      <c r="L171" s="96"/>
      <c r="M171" s="96"/>
    </row>
    <row r="172" spans="1:13" s="95" customFormat="1">
      <c r="A172" s="97"/>
      <c r="B172" s="98"/>
      <c r="C172" s="99"/>
      <c r="D172" s="100"/>
      <c r="E172" s="1497"/>
      <c r="F172" s="101"/>
      <c r="J172" s="96"/>
      <c r="K172" s="96"/>
      <c r="L172" s="96"/>
      <c r="M172" s="96"/>
    </row>
    <row r="173" spans="1:13" s="95" customFormat="1">
      <c r="A173" s="97"/>
      <c r="B173" s="98"/>
      <c r="C173" s="99"/>
      <c r="D173" s="100"/>
      <c r="E173" s="1497"/>
      <c r="F173" s="101"/>
      <c r="J173" s="96"/>
      <c r="K173" s="96"/>
      <c r="L173" s="96"/>
      <c r="M173" s="96"/>
    </row>
    <row r="174" spans="1:13" s="95" customFormat="1">
      <c r="A174" s="97"/>
      <c r="B174" s="98"/>
      <c r="C174" s="99"/>
      <c r="D174" s="100"/>
      <c r="E174" s="1497"/>
      <c r="F174" s="101"/>
      <c r="J174" s="96"/>
      <c r="K174" s="96"/>
      <c r="L174" s="96"/>
      <c r="M174" s="96"/>
    </row>
    <row r="175" spans="1:13" s="95" customFormat="1">
      <c r="A175" s="97"/>
      <c r="B175" s="98"/>
      <c r="C175" s="99"/>
      <c r="D175" s="100"/>
      <c r="E175" s="1497"/>
      <c r="F175" s="101"/>
      <c r="J175" s="96"/>
      <c r="K175" s="96"/>
      <c r="L175" s="96"/>
      <c r="M175" s="96"/>
    </row>
    <row r="176" spans="1:13" s="95" customFormat="1">
      <c r="A176" s="97"/>
      <c r="B176" s="98"/>
      <c r="C176" s="99"/>
      <c r="D176" s="100"/>
      <c r="E176" s="1497"/>
      <c r="F176" s="101"/>
      <c r="J176" s="96"/>
      <c r="K176" s="96"/>
      <c r="L176" s="96"/>
      <c r="M176" s="96"/>
    </row>
    <row r="177" spans="1:13" s="95" customFormat="1">
      <c r="A177" s="97"/>
      <c r="B177" s="98"/>
      <c r="C177" s="99"/>
      <c r="D177" s="100"/>
      <c r="E177" s="1497"/>
      <c r="F177" s="101"/>
      <c r="J177" s="96"/>
      <c r="K177" s="96"/>
      <c r="L177" s="96"/>
      <c r="M177" s="96"/>
    </row>
    <row r="178" spans="1:13" s="95" customFormat="1">
      <c r="A178" s="97"/>
      <c r="B178" s="98"/>
      <c r="C178" s="99"/>
      <c r="D178" s="100"/>
      <c r="E178" s="1497"/>
      <c r="F178" s="101"/>
      <c r="J178" s="96"/>
      <c r="K178" s="96"/>
      <c r="L178" s="96"/>
      <c r="M178" s="96"/>
    </row>
    <row r="179" spans="1:13" s="95" customFormat="1">
      <c r="A179" s="97"/>
      <c r="B179" s="98"/>
      <c r="C179" s="99"/>
      <c r="D179" s="100"/>
      <c r="E179" s="1497"/>
      <c r="F179" s="101"/>
      <c r="J179" s="96"/>
      <c r="K179" s="96"/>
      <c r="L179" s="96"/>
      <c r="M179" s="96"/>
    </row>
    <row r="180" spans="1:13" s="95" customFormat="1">
      <c r="A180" s="97"/>
      <c r="B180" s="98"/>
      <c r="C180" s="99"/>
      <c r="D180" s="100"/>
      <c r="E180" s="1497"/>
      <c r="F180" s="101"/>
      <c r="J180" s="96"/>
      <c r="K180" s="96"/>
      <c r="L180" s="96"/>
      <c r="M180" s="96"/>
    </row>
    <row r="181" spans="1:13" s="95" customFormat="1">
      <c r="A181" s="97"/>
      <c r="B181" s="98"/>
      <c r="C181" s="99"/>
      <c r="D181" s="100"/>
      <c r="E181" s="1497"/>
      <c r="F181" s="101"/>
      <c r="J181" s="96"/>
      <c r="K181" s="96"/>
      <c r="L181" s="96"/>
      <c r="M181" s="96"/>
    </row>
    <row r="182" spans="1:13" s="95" customFormat="1">
      <c r="A182" s="97"/>
      <c r="B182" s="98"/>
      <c r="C182" s="99"/>
      <c r="D182" s="100"/>
      <c r="E182" s="1497"/>
      <c r="F182" s="101"/>
      <c r="J182" s="96"/>
      <c r="K182" s="96"/>
      <c r="L182" s="96"/>
      <c r="M182" s="96"/>
    </row>
    <row r="183" spans="1:13" s="95" customFormat="1">
      <c r="A183" s="97"/>
      <c r="B183" s="98"/>
      <c r="C183" s="99"/>
      <c r="D183" s="100"/>
      <c r="E183" s="1497"/>
      <c r="F183" s="101"/>
      <c r="J183" s="96"/>
      <c r="K183" s="96"/>
      <c r="L183" s="96"/>
      <c r="M183" s="96"/>
    </row>
    <row r="184" spans="1:13" s="95" customFormat="1">
      <c r="A184" s="97"/>
      <c r="B184" s="98"/>
      <c r="C184" s="99"/>
      <c r="D184" s="100"/>
      <c r="E184" s="1497"/>
      <c r="F184" s="101"/>
      <c r="J184" s="96"/>
      <c r="K184" s="96"/>
      <c r="L184" s="96"/>
      <c r="M184" s="96"/>
    </row>
    <row r="185" spans="1:13" s="95" customFormat="1">
      <c r="A185" s="97"/>
      <c r="B185" s="98"/>
      <c r="C185" s="99"/>
      <c r="D185" s="100"/>
      <c r="E185" s="1497"/>
      <c r="F185" s="101"/>
      <c r="J185" s="96"/>
      <c r="K185" s="96"/>
      <c r="L185" s="96"/>
      <c r="M185" s="96"/>
    </row>
    <row r="186" spans="1:13" s="95" customFormat="1">
      <c r="A186" s="97"/>
      <c r="B186" s="98"/>
      <c r="C186" s="99"/>
      <c r="D186" s="100"/>
      <c r="E186" s="1497"/>
      <c r="F186" s="101"/>
      <c r="J186" s="96"/>
      <c r="K186" s="96"/>
      <c r="L186" s="96"/>
      <c r="M186" s="96"/>
    </row>
    <row r="187" spans="1:13" s="95" customFormat="1">
      <c r="A187" s="97"/>
      <c r="B187" s="98"/>
      <c r="C187" s="99"/>
      <c r="D187" s="100"/>
      <c r="E187" s="1497"/>
      <c r="F187" s="101"/>
      <c r="J187" s="96"/>
      <c r="K187" s="96"/>
      <c r="L187" s="96"/>
      <c r="M187" s="96"/>
    </row>
    <row r="188" spans="1:13" s="95" customFormat="1">
      <c r="A188" s="97"/>
      <c r="B188" s="98"/>
      <c r="C188" s="99"/>
      <c r="D188" s="100"/>
      <c r="E188" s="1497"/>
      <c r="F188" s="101"/>
      <c r="J188" s="96"/>
      <c r="K188" s="96"/>
      <c r="L188" s="96"/>
      <c r="M188" s="96"/>
    </row>
    <row r="189" spans="1:13" s="95" customFormat="1">
      <c r="A189" s="97"/>
      <c r="B189" s="98"/>
      <c r="C189" s="99"/>
      <c r="D189" s="100"/>
      <c r="E189" s="1497"/>
      <c r="F189" s="101"/>
      <c r="J189" s="96"/>
      <c r="K189" s="96"/>
      <c r="L189" s="96"/>
      <c r="M189" s="96"/>
    </row>
    <row r="190" spans="1:13" s="95" customFormat="1">
      <c r="A190" s="97"/>
      <c r="B190" s="98"/>
      <c r="C190" s="99"/>
      <c r="D190" s="100"/>
      <c r="E190" s="1497"/>
      <c r="F190" s="101"/>
      <c r="J190" s="96"/>
      <c r="K190" s="96"/>
      <c r="L190" s="96"/>
      <c r="M190" s="96"/>
    </row>
    <row r="191" spans="1:13" s="95" customFormat="1">
      <c r="A191" s="97"/>
      <c r="B191" s="98"/>
      <c r="C191" s="99"/>
      <c r="D191" s="100"/>
      <c r="E191" s="1497"/>
      <c r="F191" s="101"/>
      <c r="J191" s="96"/>
      <c r="K191" s="96"/>
      <c r="L191" s="96"/>
      <c r="M191" s="96"/>
    </row>
    <row r="192" spans="1:13" s="95" customFormat="1">
      <c r="A192" s="97"/>
      <c r="B192" s="98"/>
      <c r="C192" s="99"/>
      <c r="D192" s="100"/>
      <c r="E192" s="1497"/>
      <c r="F192" s="101"/>
      <c r="J192" s="96"/>
      <c r="K192" s="96"/>
      <c r="L192" s="96"/>
      <c r="M192" s="96"/>
    </row>
    <row r="193" spans="1:13" s="95" customFormat="1">
      <c r="A193" s="97"/>
      <c r="B193" s="98"/>
      <c r="C193" s="99"/>
      <c r="D193" s="100"/>
      <c r="E193" s="1497"/>
      <c r="F193" s="101"/>
      <c r="J193" s="96"/>
      <c r="K193" s="96"/>
      <c r="L193" s="96"/>
      <c r="M193" s="96"/>
    </row>
    <row r="194" spans="1:13" s="95" customFormat="1">
      <c r="A194" s="97"/>
      <c r="B194" s="98"/>
      <c r="C194" s="99"/>
      <c r="D194" s="100"/>
      <c r="E194" s="1497"/>
      <c r="F194" s="101"/>
      <c r="J194" s="96"/>
      <c r="K194" s="96"/>
      <c r="L194" s="96"/>
      <c r="M194" s="96"/>
    </row>
    <row r="195" spans="1:13" s="95" customFormat="1">
      <c r="A195" s="97"/>
      <c r="B195" s="98"/>
      <c r="C195" s="99"/>
      <c r="D195" s="100"/>
      <c r="E195" s="1497"/>
      <c r="F195" s="101"/>
      <c r="J195" s="96"/>
      <c r="K195" s="96"/>
      <c r="L195" s="96"/>
      <c r="M195" s="96"/>
    </row>
    <row r="196" spans="1:13" s="95" customFormat="1">
      <c r="A196" s="97"/>
      <c r="B196" s="98"/>
      <c r="C196" s="99"/>
      <c r="D196" s="100"/>
      <c r="E196" s="1497"/>
      <c r="F196" s="101"/>
      <c r="J196" s="96"/>
      <c r="K196" s="96"/>
      <c r="L196" s="96"/>
      <c r="M196" s="96"/>
    </row>
    <row r="197" spans="1:13" s="95" customFormat="1">
      <c r="A197" s="97"/>
      <c r="B197" s="98"/>
      <c r="C197" s="99"/>
      <c r="D197" s="100"/>
      <c r="E197" s="1497"/>
      <c r="F197" s="101"/>
      <c r="J197" s="96"/>
      <c r="K197" s="96"/>
      <c r="L197" s="96"/>
      <c r="M197" s="96"/>
    </row>
    <row r="198" spans="1:13" s="95" customFormat="1">
      <c r="A198" s="97"/>
      <c r="B198" s="98"/>
      <c r="C198" s="99"/>
      <c r="D198" s="100"/>
      <c r="E198" s="1497"/>
      <c r="F198" s="101"/>
      <c r="J198" s="96"/>
      <c r="K198" s="96"/>
      <c r="L198" s="96"/>
      <c r="M198" s="96"/>
    </row>
    <row r="199" spans="1:13" s="95" customFormat="1">
      <c r="A199" s="97"/>
      <c r="B199" s="98"/>
      <c r="C199" s="99"/>
      <c r="D199" s="100"/>
      <c r="E199" s="1497"/>
      <c r="F199" s="101"/>
      <c r="J199" s="96"/>
      <c r="K199" s="96"/>
      <c r="L199" s="96"/>
      <c r="M199" s="96"/>
    </row>
    <row r="200" spans="1:13" s="95" customFormat="1">
      <c r="A200" s="97"/>
      <c r="B200" s="98"/>
      <c r="C200" s="99"/>
      <c r="D200" s="100"/>
      <c r="E200" s="1497"/>
      <c r="F200" s="101"/>
      <c r="J200" s="96"/>
      <c r="K200" s="96"/>
      <c r="L200" s="96"/>
      <c r="M200" s="96"/>
    </row>
    <row r="201" spans="1:13" s="95" customFormat="1">
      <c r="A201" s="97"/>
      <c r="B201" s="98"/>
      <c r="C201" s="99"/>
      <c r="D201" s="100"/>
      <c r="E201" s="1497"/>
      <c r="F201" s="101"/>
      <c r="J201" s="96"/>
      <c r="K201" s="96"/>
      <c r="L201" s="96"/>
      <c r="M201" s="96"/>
    </row>
    <row r="202" spans="1:13" s="95" customFormat="1">
      <c r="A202" s="97"/>
      <c r="B202" s="98"/>
      <c r="C202" s="99"/>
      <c r="D202" s="100"/>
      <c r="E202" s="1497"/>
      <c r="F202" s="101"/>
      <c r="J202" s="96"/>
      <c r="K202" s="96"/>
      <c r="L202" s="96"/>
      <c r="M202" s="96"/>
    </row>
    <row r="203" spans="1:13" s="95" customFormat="1">
      <c r="A203" s="97"/>
      <c r="B203" s="98"/>
      <c r="C203" s="99"/>
      <c r="D203" s="100"/>
      <c r="E203" s="1497"/>
      <c r="F203" s="101"/>
      <c r="J203" s="96"/>
      <c r="K203" s="96"/>
      <c r="L203" s="96"/>
      <c r="M203" s="96"/>
    </row>
    <row r="204" spans="1:13" s="95" customFormat="1">
      <c r="A204" s="97"/>
      <c r="B204" s="98"/>
      <c r="C204" s="99"/>
      <c r="D204" s="100"/>
      <c r="E204" s="1497"/>
      <c r="F204" s="101"/>
      <c r="J204" s="96"/>
      <c r="K204" s="96"/>
      <c r="L204" s="96"/>
      <c r="M204" s="96"/>
    </row>
    <row r="205" spans="1:13" s="95" customFormat="1">
      <c r="A205" s="97"/>
      <c r="B205" s="98"/>
      <c r="C205" s="99"/>
      <c r="D205" s="100"/>
      <c r="E205" s="1497"/>
      <c r="F205" s="101"/>
      <c r="J205" s="96"/>
      <c r="K205" s="96"/>
      <c r="L205" s="96"/>
      <c r="M205" s="96"/>
    </row>
    <row r="206" spans="1:13" s="95" customFormat="1">
      <c r="A206" s="97"/>
      <c r="B206" s="98"/>
      <c r="C206" s="99"/>
      <c r="D206" s="100"/>
      <c r="E206" s="1497"/>
      <c r="F206" s="101"/>
      <c r="J206" s="96"/>
      <c r="K206" s="96"/>
      <c r="L206" s="96"/>
      <c r="M206" s="96"/>
    </row>
    <row r="207" spans="1:13" s="95" customFormat="1">
      <c r="A207" s="97"/>
      <c r="B207" s="98"/>
      <c r="C207" s="99"/>
      <c r="D207" s="100"/>
      <c r="E207" s="1497"/>
      <c r="F207" s="101"/>
      <c r="J207" s="96"/>
      <c r="K207" s="96"/>
      <c r="L207" s="96"/>
      <c r="M207" s="96"/>
    </row>
    <row r="208" spans="1:13" s="95" customFormat="1">
      <c r="A208" s="97"/>
      <c r="B208" s="98"/>
      <c r="C208" s="99"/>
      <c r="D208" s="100"/>
      <c r="E208" s="1497"/>
      <c r="F208" s="101"/>
      <c r="J208" s="96"/>
      <c r="K208" s="96"/>
      <c r="L208" s="96"/>
      <c r="M208" s="96"/>
    </row>
    <row r="209" spans="1:13" s="95" customFormat="1">
      <c r="A209" s="97"/>
      <c r="B209" s="98"/>
      <c r="C209" s="99"/>
      <c r="D209" s="100"/>
      <c r="E209" s="1497"/>
      <c r="F209" s="101"/>
      <c r="J209" s="96"/>
      <c r="K209" s="96"/>
      <c r="L209" s="96"/>
      <c r="M209" s="96"/>
    </row>
    <row r="210" spans="1:13" s="95" customFormat="1">
      <c r="A210" s="97"/>
      <c r="B210" s="98"/>
      <c r="C210" s="99"/>
      <c r="D210" s="100"/>
      <c r="E210" s="1497"/>
      <c r="F210" s="101"/>
      <c r="J210" s="96"/>
      <c r="K210" s="96"/>
      <c r="L210" s="96"/>
      <c r="M210" s="96"/>
    </row>
    <row r="211" spans="1:13" s="95" customFormat="1">
      <c r="A211" s="97"/>
      <c r="B211" s="98"/>
      <c r="C211" s="99"/>
      <c r="D211" s="100"/>
      <c r="E211" s="1497"/>
      <c r="F211" s="101"/>
      <c r="J211" s="96"/>
      <c r="K211" s="96"/>
      <c r="L211" s="96"/>
      <c r="M211" s="96"/>
    </row>
    <row r="212" spans="1:13" s="95" customFormat="1">
      <c r="A212" s="97"/>
      <c r="B212" s="98"/>
      <c r="C212" s="99"/>
      <c r="D212" s="100"/>
      <c r="E212" s="1497"/>
      <c r="F212" s="101"/>
      <c r="J212" s="96"/>
      <c r="K212" s="96"/>
      <c r="L212" s="96"/>
      <c r="M212" s="96"/>
    </row>
    <row r="213" spans="1:13" s="95" customFormat="1">
      <c r="A213" s="97"/>
      <c r="B213" s="98"/>
      <c r="C213" s="99"/>
      <c r="D213" s="100"/>
      <c r="E213" s="1497"/>
      <c r="F213" s="101"/>
      <c r="J213" s="96"/>
      <c r="K213" s="96"/>
      <c r="L213" s="96"/>
      <c r="M213" s="96"/>
    </row>
    <row r="214" spans="1:13" s="95" customFormat="1">
      <c r="A214" s="97"/>
      <c r="B214" s="98"/>
      <c r="C214" s="99"/>
      <c r="D214" s="100"/>
      <c r="E214" s="1497"/>
      <c r="F214" s="101"/>
      <c r="J214" s="96"/>
      <c r="K214" s="96"/>
      <c r="L214" s="96"/>
      <c r="M214" s="96"/>
    </row>
    <row r="215" spans="1:13" s="95" customFormat="1">
      <c r="A215" s="97"/>
      <c r="B215" s="98"/>
      <c r="C215" s="99"/>
      <c r="D215" s="100"/>
      <c r="E215" s="1497"/>
      <c r="F215" s="101"/>
      <c r="J215" s="96"/>
      <c r="K215" s="96"/>
      <c r="L215" s="96"/>
      <c r="M215" s="96"/>
    </row>
    <row r="216" spans="1:13" s="95" customFormat="1">
      <c r="A216" s="97"/>
      <c r="B216" s="98"/>
      <c r="C216" s="99"/>
      <c r="D216" s="100"/>
      <c r="E216" s="1497"/>
      <c r="F216" s="101"/>
      <c r="J216" s="96"/>
      <c r="K216" s="96"/>
      <c r="L216" s="96"/>
      <c r="M216" s="96"/>
    </row>
    <row r="217" spans="1:13" s="95" customFormat="1">
      <c r="A217" s="97"/>
      <c r="B217" s="98"/>
      <c r="C217" s="99"/>
      <c r="D217" s="100"/>
      <c r="E217" s="1497"/>
      <c r="F217" s="101"/>
      <c r="J217" s="96"/>
      <c r="K217" s="96"/>
      <c r="L217" s="96"/>
      <c r="M217" s="96"/>
    </row>
    <row r="218" spans="1:13" s="95" customFormat="1">
      <c r="A218" s="97"/>
      <c r="B218" s="98"/>
      <c r="C218" s="99"/>
      <c r="D218" s="100"/>
      <c r="E218" s="1497"/>
      <c r="F218" s="101"/>
      <c r="J218" s="96"/>
      <c r="K218" s="96"/>
      <c r="L218" s="96"/>
      <c r="M218" s="96"/>
    </row>
    <row r="219" spans="1:13" s="95" customFormat="1">
      <c r="A219" s="97"/>
      <c r="B219" s="98"/>
      <c r="C219" s="99"/>
      <c r="D219" s="100"/>
      <c r="E219" s="1497"/>
      <c r="F219" s="101"/>
      <c r="J219" s="96"/>
      <c r="K219" s="96"/>
      <c r="L219" s="96"/>
      <c r="M219" s="96"/>
    </row>
    <row r="220" spans="1:13" s="95" customFormat="1">
      <c r="A220" s="97"/>
      <c r="B220" s="98"/>
      <c r="C220" s="99"/>
      <c r="D220" s="100"/>
      <c r="E220" s="1497"/>
      <c r="F220" s="101"/>
      <c r="J220" s="96"/>
      <c r="K220" s="96"/>
      <c r="L220" s="96"/>
      <c r="M220" s="96"/>
    </row>
    <row r="221" spans="1:13" s="95" customFormat="1">
      <c r="A221" s="97"/>
      <c r="B221" s="98"/>
      <c r="C221" s="99"/>
      <c r="D221" s="100"/>
      <c r="E221" s="1497"/>
      <c r="F221" s="101"/>
      <c r="J221" s="96"/>
      <c r="K221" s="96"/>
      <c r="L221" s="96"/>
      <c r="M221" s="96"/>
    </row>
    <row r="222" spans="1:13" s="95" customFormat="1">
      <c r="A222" s="97"/>
      <c r="B222" s="98"/>
      <c r="C222" s="99"/>
      <c r="D222" s="100"/>
      <c r="E222" s="1497"/>
      <c r="F222" s="101"/>
      <c r="J222" s="96"/>
      <c r="K222" s="96"/>
      <c r="L222" s="96"/>
      <c r="M222" s="96"/>
    </row>
    <row r="223" spans="1:13" s="95" customFormat="1">
      <c r="A223" s="97"/>
      <c r="B223" s="98"/>
      <c r="C223" s="99"/>
      <c r="D223" s="100"/>
      <c r="E223" s="1497"/>
      <c r="F223" s="101"/>
      <c r="J223" s="96"/>
      <c r="K223" s="96"/>
      <c r="L223" s="96"/>
      <c r="M223" s="96"/>
    </row>
    <row r="224" spans="1:13" s="95" customFormat="1">
      <c r="A224" s="97"/>
      <c r="B224" s="98"/>
      <c r="C224" s="99"/>
      <c r="D224" s="100"/>
      <c r="E224" s="1497"/>
      <c r="F224" s="101"/>
      <c r="J224" s="96"/>
      <c r="K224" s="96"/>
      <c r="L224" s="96"/>
      <c r="M224" s="96"/>
    </row>
    <row r="225" spans="1:13" s="95" customFormat="1">
      <c r="A225" s="97"/>
      <c r="B225" s="98"/>
      <c r="C225" s="99"/>
      <c r="D225" s="100"/>
      <c r="E225" s="1497"/>
      <c r="F225" s="101"/>
      <c r="J225" s="96"/>
      <c r="K225" s="96"/>
      <c r="L225" s="96"/>
      <c r="M225" s="96"/>
    </row>
    <row r="226" spans="1:13" s="95" customFormat="1">
      <c r="A226" s="97"/>
      <c r="B226" s="98"/>
      <c r="C226" s="99"/>
      <c r="D226" s="100"/>
      <c r="E226" s="1497"/>
      <c r="F226" s="101"/>
      <c r="J226" s="96"/>
      <c r="K226" s="96"/>
      <c r="L226" s="96"/>
      <c r="M226" s="96"/>
    </row>
    <row r="227" spans="1:13" s="95" customFormat="1">
      <c r="A227" s="97"/>
      <c r="B227" s="98"/>
      <c r="C227" s="99"/>
      <c r="D227" s="100"/>
      <c r="E227" s="1497"/>
      <c r="F227" s="101"/>
      <c r="J227" s="96"/>
      <c r="K227" s="96"/>
      <c r="L227" s="96"/>
      <c r="M227" s="96"/>
    </row>
    <row r="228" spans="1:13" s="95" customFormat="1">
      <c r="A228" s="97"/>
      <c r="B228" s="98"/>
      <c r="C228" s="99"/>
      <c r="D228" s="100"/>
      <c r="E228" s="1497"/>
      <c r="F228" s="101"/>
      <c r="J228" s="96"/>
      <c r="K228" s="96"/>
      <c r="L228" s="96"/>
      <c r="M228" s="96"/>
    </row>
    <row r="229" spans="1:13" s="95" customFormat="1">
      <c r="A229" s="97"/>
      <c r="B229" s="98"/>
      <c r="C229" s="99"/>
      <c r="D229" s="100"/>
      <c r="E229" s="1497"/>
      <c r="F229" s="101"/>
      <c r="J229" s="96"/>
      <c r="K229" s="96"/>
      <c r="L229" s="96"/>
      <c r="M229" s="96"/>
    </row>
    <row r="230" spans="1:13" s="95" customFormat="1">
      <c r="A230" s="97"/>
      <c r="B230" s="98"/>
      <c r="C230" s="99"/>
      <c r="D230" s="100"/>
      <c r="E230" s="1497"/>
      <c r="F230" s="101"/>
      <c r="J230" s="96"/>
      <c r="K230" s="96"/>
      <c r="L230" s="96"/>
      <c r="M230" s="96"/>
    </row>
    <row r="231" spans="1:13" s="95" customFormat="1">
      <c r="A231" s="97"/>
      <c r="B231" s="98"/>
      <c r="C231" s="99"/>
      <c r="D231" s="100"/>
      <c r="E231" s="1497"/>
      <c r="F231" s="101"/>
      <c r="J231" s="96"/>
      <c r="K231" s="96"/>
      <c r="L231" s="96"/>
      <c r="M231" s="96"/>
    </row>
    <row r="232" spans="1:13" s="95" customFormat="1">
      <c r="A232" s="97"/>
      <c r="B232" s="98"/>
      <c r="C232" s="99"/>
      <c r="D232" s="100"/>
      <c r="E232" s="1497"/>
      <c r="F232" s="101"/>
      <c r="J232" s="96"/>
      <c r="K232" s="96"/>
      <c r="L232" s="96"/>
      <c r="M232" s="96"/>
    </row>
    <row r="233" spans="1:13" s="95" customFormat="1">
      <c r="A233" s="97"/>
      <c r="B233" s="98"/>
      <c r="C233" s="99"/>
      <c r="D233" s="100"/>
      <c r="E233" s="1497"/>
      <c r="F233" s="101"/>
      <c r="J233" s="96"/>
      <c r="K233" s="96"/>
      <c r="L233" s="96"/>
      <c r="M233" s="96"/>
    </row>
    <row r="234" spans="1:13" s="95" customFormat="1">
      <c r="A234" s="97"/>
      <c r="B234" s="98"/>
      <c r="C234" s="99"/>
      <c r="D234" s="100"/>
      <c r="E234" s="1497"/>
      <c r="F234" s="101"/>
      <c r="J234" s="96"/>
      <c r="K234" s="96"/>
      <c r="L234" s="96"/>
      <c r="M234" s="96"/>
    </row>
    <row r="235" spans="1:13" s="95" customFormat="1">
      <c r="A235" s="97"/>
      <c r="B235" s="98"/>
      <c r="C235" s="99"/>
      <c r="D235" s="100"/>
      <c r="E235" s="1497"/>
      <c r="F235" s="101"/>
      <c r="J235" s="96"/>
      <c r="K235" s="96"/>
      <c r="L235" s="96"/>
      <c r="M235" s="96"/>
    </row>
    <row r="236" spans="1:13" s="95" customFormat="1">
      <c r="A236" s="97"/>
      <c r="B236" s="98"/>
      <c r="C236" s="99"/>
      <c r="D236" s="100"/>
      <c r="E236" s="1497"/>
      <c r="F236" s="101"/>
      <c r="J236" s="96"/>
      <c r="K236" s="96"/>
      <c r="L236" s="96"/>
      <c r="M236" s="96"/>
    </row>
    <row r="237" spans="1:13" s="95" customFormat="1">
      <c r="A237" s="97"/>
      <c r="B237" s="98"/>
      <c r="C237" s="99"/>
      <c r="D237" s="100"/>
      <c r="E237" s="1497"/>
      <c r="F237" s="101"/>
      <c r="J237" s="96"/>
      <c r="K237" s="96"/>
      <c r="L237" s="96"/>
      <c r="M237" s="96"/>
    </row>
    <row r="238" spans="1:13" s="95" customFormat="1">
      <c r="A238" s="97"/>
      <c r="B238" s="98"/>
      <c r="C238" s="99"/>
      <c r="D238" s="100"/>
      <c r="E238" s="1497"/>
      <c r="F238" s="101"/>
      <c r="J238" s="96"/>
      <c r="K238" s="96"/>
      <c r="L238" s="96"/>
      <c r="M238" s="96"/>
    </row>
    <row r="239" spans="1:13" s="95" customFormat="1">
      <c r="A239" s="97"/>
      <c r="B239" s="98"/>
      <c r="C239" s="99"/>
      <c r="D239" s="100"/>
      <c r="E239" s="1497"/>
      <c r="F239" s="101"/>
      <c r="J239" s="96"/>
      <c r="K239" s="96"/>
      <c r="L239" s="96"/>
      <c r="M239" s="96"/>
    </row>
    <row r="240" spans="1:13" s="95" customFormat="1">
      <c r="A240" s="97"/>
      <c r="B240" s="98"/>
      <c r="C240" s="99"/>
      <c r="D240" s="100"/>
      <c r="E240" s="1497"/>
      <c r="F240" s="101"/>
      <c r="J240" s="96"/>
      <c r="K240" s="96"/>
      <c r="L240" s="96"/>
      <c r="M240" s="96"/>
    </row>
    <row r="241" spans="1:13" s="95" customFormat="1">
      <c r="A241" s="97"/>
      <c r="B241" s="98"/>
      <c r="C241" s="99"/>
      <c r="D241" s="100"/>
      <c r="E241" s="1497"/>
      <c r="F241" s="101"/>
      <c r="J241" s="96"/>
      <c r="K241" s="96"/>
      <c r="L241" s="96"/>
      <c r="M241" s="96"/>
    </row>
    <row r="242" spans="1:13" s="95" customFormat="1">
      <c r="A242" s="97"/>
      <c r="B242" s="98"/>
      <c r="C242" s="99"/>
      <c r="D242" s="100"/>
      <c r="E242" s="1497"/>
      <c r="F242" s="101"/>
      <c r="J242" s="96"/>
      <c r="K242" s="96"/>
      <c r="L242" s="96"/>
      <c r="M242" s="96"/>
    </row>
    <row r="243" spans="1:13" s="95" customFormat="1">
      <c r="A243" s="97"/>
      <c r="B243" s="98"/>
      <c r="C243" s="99"/>
      <c r="D243" s="100"/>
      <c r="E243" s="1497"/>
      <c r="F243" s="101"/>
      <c r="J243" s="96"/>
      <c r="K243" s="96"/>
      <c r="L243" s="96"/>
      <c r="M243" s="96"/>
    </row>
    <row r="244" spans="1:13" s="95" customFormat="1">
      <c r="A244" s="97"/>
      <c r="B244" s="98"/>
      <c r="C244" s="99"/>
      <c r="D244" s="100"/>
      <c r="E244" s="1497"/>
      <c r="F244" s="101"/>
      <c r="J244" s="96"/>
      <c r="K244" s="96"/>
      <c r="L244" s="96"/>
      <c r="M244" s="96"/>
    </row>
    <row r="245" spans="1:13" s="95" customFormat="1">
      <c r="A245" s="97"/>
      <c r="B245" s="98"/>
      <c r="C245" s="99"/>
      <c r="D245" s="100"/>
      <c r="E245" s="1497"/>
      <c r="F245" s="101"/>
      <c r="J245" s="96"/>
      <c r="K245" s="96"/>
      <c r="L245" s="96"/>
      <c r="M245" s="96"/>
    </row>
    <row r="246" spans="1:13" s="95" customFormat="1">
      <c r="A246" s="97"/>
      <c r="B246" s="98"/>
      <c r="C246" s="99"/>
      <c r="D246" s="100"/>
      <c r="E246" s="1497"/>
      <c r="F246" s="101"/>
      <c r="J246" s="96"/>
      <c r="K246" s="96"/>
      <c r="L246" s="96"/>
      <c r="M246" s="96"/>
    </row>
    <row r="247" spans="1:13" s="95" customFormat="1">
      <c r="A247" s="97"/>
      <c r="B247" s="98"/>
      <c r="C247" s="99"/>
      <c r="D247" s="100"/>
      <c r="E247" s="1497"/>
      <c r="F247" s="101"/>
      <c r="J247" s="96"/>
      <c r="K247" s="96"/>
      <c r="L247" s="96"/>
      <c r="M247" s="96"/>
    </row>
    <row r="248" spans="1:13" s="95" customFormat="1">
      <c r="A248" s="97"/>
      <c r="B248" s="98"/>
      <c r="C248" s="99"/>
      <c r="D248" s="100"/>
      <c r="E248" s="1497"/>
      <c r="F248" s="101"/>
      <c r="J248" s="96"/>
      <c r="K248" s="96"/>
      <c r="L248" s="96"/>
      <c r="M248" s="96"/>
    </row>
    <row r="249" spans="1:13" s="95" customFormat="1">
      <c r="A249" s="97"/>
      <c r="B249" s="98"/>
      <c r="C249" s="99"/>
      <c r="D249" s="100"/>
      <c r="E249" s="1497"/>
      <c r="F249" s="101"/>
      <c r="J249" s="96"/>
      <c r="K249" s="96"/>
      <c r="L249" s="96"/>
      <c r="M249" s="96"/>
    </row>
    <row r="250" spans="1:13" s="95" customFormat="1">
      <c r="A250" s="97"/>
      <c r="B250" s="98"/>
      <c r="C250" s="99"/>
      <c r="D250" s="100"/>
      <c r="E250" s="1497"/>
      <c r="F250" s="101"/>
      <c r="J250" s="96"/>
      <c r="K250" s="96"/>
      <c r="L250" s="96"/>
      <c r="M250" s="96"/>
    </row>
    <row r="251" spans="1:13" s="95" customFormat="1">
      <c r="A251" s="97"/>
      <c r="B251" s="98"/>
      <c r="C251" s="99"/>
      <c r="D251" s="100"/>
      <c r="E251" s="1497"/>
      <c r="F251" s="101"/>
      <c r="J251" s="96"/>
      <c r="K251" s="96"/>
      <c r="L251" s="96"/>
      <c r="M251" s="96"/>
    </row>
    <row r="252" spans="1:13" s="95" customFormat="1">
      <c r="A252" s="97"/>
      <c r="B252" s="98"/>
      <c r="C252" s="99"/>
      <c r="D252" s="100"/>
      <c r="E252" s="1497"/>
      <c r="F252" s="101"/>
      <c r="J252" s="96"/>
      <c r="K252" s="96"/>
      <c r="L252" s="96"/>
      <c r="M252" s="96"/>
    </row>
    <row r="253" spans="1:13" s="95" customFormat="1">
      <c r="A253" s="97"/>
      <c r="B253" s="98"/>
      <c r="C253" s="99"/>
      <c r="D253" s="100"/>
      <c r="E253" s="1497"/>
      <c r="F253" s="101"/>
      <c r="J253" s="96"/>
      <c r="K253" s="96"/>
      <c r="L253" s="96"/>
      <c r="M253" s="96"/>
    </row>
    <row r="254" spans="1:13" s="95" customFormat="1">
      <c r="A254" s="97"/>
      <c r="B254" s="98"/>
      <c r="C254" s="99"/>
      <c r="D254" s="100"/>
      <c r="E254" s="1497"/>
      <c r="F254" s="101"/>
      <c r="J254" s="96"/>
      <c r="K254" s="96"/>
      <c r="L254" s="96"/>
      <c r="M254" s="96"/>
    </row>
    <row r="255" spans="1:13" s="95" customFormat="1">
      <c r="A255" s="97"/>
      <c r="B255" s="98"/>
      <c r="C255" s="99"/>
      <c r="D255" s="100"/>
      <c r="E255" s="1497"/>
      <c r="F255" s="101"/>
      <c r="J255" s="96"/>
      <c r="K255" s="96"/>
      <c r="L255" s="96"/>
      <c r="M255" s="96"/>
    </row>
    <row r="256" spans="1:13" s="95" customFormat="1">
      <c r="A256" s="97"/>
      <c r="B256" s="98"/>
      <c r="C256" s="99"/>
      <c r="D256" s="100"/>
      <c r="E256" s="1497"/>
      <c r="F256" s="101"/>
      <c r="J256" s="96"/>
      <c r="K256" s="96"/>
      <c r="L256" s="96"/>
      <c r="M256" s="96"/>
    </row>
    <row r="257" spans="1:13" s="95" customFormat="1">
      <c r="A257" s="97"/>
      <c r="B257" s="98"/>
      <c r="C257" s="99"/>
      <c r="D257" s="100"/>
      <c r="E257" s="1497"/>
      <c r="F257" s="101"/>
      <c r="J257" s="96"/>
      <c r="K257" s="96"/>
      <c r="L257" s="96"/>
      <c r="M257" s="96"/>
    </row>
    <row r="258" spans="1:13" s="95" customFormat="1">
      <c r="A258" s="97"/>
      <c r="B258" s="98"/>
      <c r="C258" s="99"/>
      <c r="D258" s="100"/>
      <c r="E258" s="1497"/>
      <c r="F258" s="101"/>
      <c r="J258" s="96"/>
      <c r="K258" s="96"/>
      <c r="L258" s="96"/>
      <c r="M258" s="96"/>
    </row>
    <row r="259" spans="1:13" s="95" customFormat="1">
      <c r="A259" s="97"/>
      <c r="B259" s="98"/>
      <c r="C259" s="99"/>
      <c r="D259" s="100"/>
      <c r="E259" s="1497"/>
      <c r="F259" s="101"/>
      <c r="J259" s="96"/>
      <c r="K259" s="96"/>
      <c r="L259" s="96"/>
      <c r="M259" s="96"/>
    </row>
    <row r="260" spans="1:13" s="95" customFormat="1">
      <c r="A260" s="97"/>
      <c r="B260" s="98"/>
      <c r="C260" s="99"/>
      <c r="D260" s="100"/>
      <c r="E260" s="1497"/>
      <c r="F260" s="101"/>
      <c r="J260" s="96"/>
      <c r="K260" s="96"/>
      <c r="L260" s="96"/>
      <c r="M260" s="96"/>
    </row>
    <row r="261" spans="1:13" s="95" customFormat="1">
      <c r="A261" s="97"/>
      <c r="B261" s="98"/>
      <c r="C261" s="99"/>
      <c r="D261" s="100"/>
      <c r="E261" s="1497"/>
      <c r="F261" s="101"/>
      <c r="J261" s="96"/>
      <c r="K261" s="96"/>
      <c r="L261" s="96"/>
      <c r="M261" s="96"/>
    </row>
    <row r="262" spans="1:13" s="95" customFormat="1">
      <c r="A262" s="97"/>
      <c r="B262" s="98"/>
      <c r="C262" s="99"/>
      <c r="D262" s="100"/>
      <c r="E262" s="1497"/>
      <c r="F262" s="101"/>
      <c r="J262" s="96"/>
      <c r="K262" s="96"/>
      <c r="L262" s="96"/>
      <c r="M262" s="96"/>
    </row>
    <row r="263" spans="1:13" s="95" customFormat="1">
      <c r="A263" s="97"/>
      <c r="B263" s="98"/>
      <c r="C263" s="99"/>
      <c r="D263" s="100"/>
      <c r="E263" s="1497"/>
      <c r="F263" s="101"/>
      <c r="J263" s="96"/>
      <c r="K263" s="96"/>
      <c r="L263" s="96"/>
      <c r="M263" s="96"/>
    </row>
    <row r="264" spans="1:13" s="95" customFormat="1">
      <c r="A264" s="97"/>
      <c r="B264" s="98"/>
      <c r="C264" s="99"/>
      <c r="D264" s="100"/>
      <c r="E264" s="1497"/>
      <c r="F264" s="101"/>
      <c r="J264" s="96"/>
      <c r="K264" s="96"/>
      <c r="L264" s="96"/>
      <c r="M264" s="96"/>
    </row>
    <row r="265" spans="1:13" s="95" customFormat="1">
      <c r="A265" s="97"/>
      <c r="B265" s="98"/>
      <c r="C265" s="99"/>
      <c r="D265" s="100"/>
      <c r="E265" s="1497"/>
      <c r="F265" s="101"/>
      <c r="J265" s="96"/>
      <c r="K265" s="96"/>
      <c r="L265" s="96"/>
      <c r="M265" s="96"/>
    </row>
    <row r="266" spans="1:13" s="95" customFormat="1">
      <c r="A266" s="97"/>
      <c r="B266" s="98"/>
      <c r="C266" s="99"/>
      <c r="D266" s="100"/>
      <c r="E266" s="1497"/>
      <c r="F266" s="101"/>
      <c r="J266" s="96"/>
      <c r="K266" s="96"/>
      <c r="L266" s="96"/>
      <c r="M266" s="96"/>
    </row>
    <row r="267" spans="1:13" s="95" customFormat="1">
      <c r="A267" s="97"/>
      <c r="B267" s="98"/>
      <c r="C267" s="99"/>
      <c r="D267" s="100"/>
      <c r="E267" s="1497"/>
      <c r="F267" s="101"/>
      <c r="J267" s="96"/>
      <c r="K267" s="96"/>
      <c r="L267" s="96"/>
      <c r="M267" s="96"/>
    </row>
    <row r="268" spans="1:13" s="95" customFormat="1">
      <c r="A268" s="97"/>
      <c r="B268" s="98"/>
      <c r="C268" s="99"/>
      <c r="D268" s="100"/>
      <c r="E268" s="1497"/>
      <c r="F268" s="101"/>
      <c r="J268" s="96"/>
      <c r="K268" s="96"/>
      <c r="L268" s="96"/>
      <c r="M268" s="96"/>
    </row>
    <row r="269" spans="1:13" s="95" customFormat="1">
      <c r="A269" s="97"/>
      <c r="B269" s="98"/>
      <c r="C269" s="99"/>
      <c r="D269" s="100"/>
      <c r="E269" s="1497"/>
      <c r="F269" s="101"/>
      <c r="J269" s="96"/>
      <c r="K269" s="96"/>
      <c r="L269" s="96"/>
      <c r="M269" s="96"/>
    </row>
    <row r="270" spans="1:13" s="95" customFormat="1">
      <c r="A270" s="97"/>
      <c r="B270" s="98"/>
      <c r="C270" s="99"/>
      <c r="D270" s="100"/>
      <c r="E270" s="1497"/>
      <c r="F270" s="101"/>
      <c r="J270" s="96"/>
      <c r="K270" s="96"/>
      <c r="L270" s="96"/>
      <c r="M270" s="96"/>
    </row>
    <row r="271" spans="1:13" s="95" customFormat="1">
      <c r="A271" s="97"/>
      <c r="B271" s="98"/>
      <c r="C271" s="99"/>
      <c r="D271" s="100"/>
      <c r="E271" s="1497"/>
      <c r="F271" s="101"/>
      <c r="J271" s="96"/>
      <c r="K271" s="96"/>
      <c r="L271" s="96"/>
      <c r="M271" s="96"/>
    </row>
    <row r="272" spans="1:13" s="95" customFormat="1">
      <c r="A272" s="97"/>
      <c r="B272" s="98"/>
      <c r="C272" s="99"/>
      <c r="D272" s="100"/>
      <c r="E272" s="1497"/>
      <c r="F272" s="101"/>
      <c r="J272" s="96"/>
      <c r="K272" s="96"/>
      <c r="L272" s="96"/>
      <c r="M272" s="96"/>
    </row>
    <row r="273" spans="1:13" s="95" customFormat="1">
      <c r="A273" s="97"/>
      <c r="B273" s="98"/>
      <c r="C273" s="99"/>
      <c r="D273" s="100"/>
      <c r="E273" s="1497"/>
      <c r="F273" s="101"/>
      <c r="J273" s="96"/>
      <c r="K273" s="96"/>
      <c r="L273" s="96"/>
      <c r="M273" s="96"/>
    </row>
    <row r="274" spans="1:13" s="95" customFormat="1">
      <c r="A274" s="97"/>
      <c r="B274" s="98"/>
      <c r="C274" s="99"/>
      <c r="D274" s="100"/>
      <c r="E274" s="1497"/>
      <c r="F274" s="101"/>
      <c r="J274" s="96"/>
      <c r="K274" s="96"/>
      <c r="L274" s="96"/>
      <c r="M274" s="96"/>
    </row>
    <row r="275" spans="1:13" s="95" customFormat="1">
      <c r="A275" s="97"/>
      <c r="B275" s="98"/>
      <c r="C275" s="99"/>
      <c r="D275" s="100"/>
      <c r="E275" s="1497"/>
      <c r="F275" s="101"/>
      <c r="J275" s="96"/>
      <c r="K275" s="96"/>
      <c r="L275" s="96"/>
      <c r="M275" s="96"/>
    </row>
    <row r="276" spans="1:13" s="95" customFormat="1">
      <c r="A276" s="97"/>
      <c r="B276" s="98"/>
      <c r="C276" s="99"/>
      <c r="D276" s="100"/>
      <c r="E276" s="1497"/>
      <c r="F276" s="101"/>
      <c r="J276" s="96"/>
      <c r="K276" s="96"/>
      <c r="L276" s="96"/>
      <c r="M276" s="96"/>
    </row>
    <row r="277" spans="1:13" s="95" customFormat="1">
      <c r="A277" s="97"/>
      <c r="B277" s="98"/>
      <c r="C277" s="99"/>
      <c r="D277" s="100"/>
      <c r="E277" s="1497"/>
      <c r="F277" s="101"/>
      <c r="J277" s="96"/>
      <c r="K277" s="96"/>
      <c r="L277" s="96"/>
      <c r="M277" s="96"/>
    </row>
    <row r="278" spans="1:13" s="95" customFormat="1">
      <c r="A278" s="97"/>
      <c r="B278" s="98"/>
      <c r="C278" s="99"/>
      <c r="D278" s="100"/>
      <c r="E278" s="1497"/>
      <c r="F278" s="101"/>
      <c r="J278" s="96"/>
      <c r="K278" s="96"/>
      <c r="L278" s="96"/>
      <c r="M278" s="96"/>
    </row>
    <row r="279" spans="1:13" s="95" customFormat="1">
      <c r="A279" s="97"/>
      <c r="B279" s="98"/>
      <c r="C279" s="99"/>
      <c r="D279" s="100"/>
      <c r="E279" s="1497"/>
      <c r="F279" s="101"/>
      <c r="J279" s="96"/>
      <c r="K279" s="96"/>
      <c r="L279" s="96"/>
      <c r="M279" s="96"/>
    </row>
    <row r="280" spans="1:13" s="95" customFormat="1">
      <c r="A280" s="97"/>
      <c r="B280" s="98"/>
      <c r="C280" s="99"/>
      <c r="D280" s="100"/>
      <c r="E280" s="1497"/>
      <c r="F280" s="101"/>
      <c r="J280" s="96"/>
      <c r="K280" s="96"/>
      <c r="L280" s="96"/>
      <c r="M280" s="96"/>
    </row>
    <row r="281" spans="1:13" s="95" customFormat="1">
      <c r="A281" s="97"/>
      <c r="B281" s="98"/>
      <c r="C281" s="99"/>
      <c r="D281" s="100"/>
      <c r="E281" s="1497"/>
      <c r="F281" s="101"/>
      <c r="J281" s="96"/>
      <c r="K281" s="96"/>
      <c r="L281" s="96"/>
      <c r="M281" s="96"/>
    </row>
    <row r="282" spans="1:13" s="95" customFormat="1">
      <c r="A282" s="97"/>
      <c r="B282" s="98"/>
      <c r="C282" s="99"/>
      <c r="D282" s="100"/>
      <c r="E282" s="1497"/>
      <c r="F282" s="101"/>
      <c r="J282" s="96"/>
      <c r="K282" s="96"/>
      <c r="L282" s="96"/>
      <c r="M282" s="96"/>
    </row>
    <row r="283" spans="1:13" s="95" customFormat="1">
      <c r="A283" s="97"/>
      <c r="B283" s="98"/>
      <c r="C283" s="99"/>
      <c r="D283" s="100"/>
      <c r="E283" s="1497"/>
      <c r="F283" s="101"/>
      <c r="J283" s="96"/>
      <c r="K283" s="96"/>
      <c r="L283" s="96"/>
      <c r="M283" s="96"/>
    </row>
    <row r="284" spans="1:13" s="95" customFormat="1">
      <c r="A284" s="97"/>
      <c r="B284" s="98"/>
      <c r="C284" s="99"/>
      <c r="D284" s="100"/>
      <c r="E284" s="1497"/>
      <c r="F284" s="101"/>
      <c r="J284" s="96"/>
      <c r="K284" s="96"/>
      <c r="L284" s="96"/>
      <c r="M284" s="96"/>
    </row>
    <row r="285" spans="1:13" s="95" customFormat="1">
      <c r="A285" s="97"/>
      <c r="B285" s="98"/>
      <c r="C285" s="99"/>
      <c r="D285" s="100"/>
      <c r="E285" s="1497"/>
      <c r="F285" s="101"/>
      <c r="J285" s="96"/>
      <c r="K285" s="96"/>
      <c r="L285" s="96"/>
      <c r="M285" s="96"/>
    </row>
    <row r="286" spans="1:13" s="95" customFormat="1">
      <c r="A286" s="97"/>
      <c r="B286" s="98"/>
      <c r="C286" s="99"/>
      <c r="D286" s="100"/>
      <c r="E286" s="1497"/>
      <c r="F286" s="101"/>
      <c r="J286" s="96"/>
      <c r="K286" s="96"/>
      <c r="L286" s="96"/>
      <c r="M286" s="96"/>
    </row>
    <row r="287" spans="1:13" s="95" customFormat="1">
      <c r="A287" s="97"/>
      <c r="B287" s="98"/>
      <c r="C287" s="99"/>
      <c r="D287" s="100"/>
      <c r="E287" s="1497"/>
      <c r="F287" s="101"/>
      <c r="J287" s="96"/>
      <c r="K287" s="96"/>
      <c r="L287" s="96"/>
      <c r="M287" s="96"/>
    </row>
    <row r="288" spans="1:13" s="95" customFormat="1">
      <c r="A288" s="97"/>
      <c r="B288" s="98"/>
      <c r="C288" s="99"/>
      <c r="D288" s="100"/>
      <c r="E288" s="1497"/>
      <c r="F288" s="101"/>
      <c r="J288" s="96"/>
      <c r="K288" s="96"/>
      <c r="L288" s="96"/>
      <c r="M288" s="96"/>
    </row>
    <row r="289" spans="1:13" s="95" customFormat="1">
      <c r="A289" s="97"/>
      <c r="B289" s="98"/>
      <c r="C289" s="99"/>
      <c r="D289" s="100"/>
      <c r="E289" s="1497"/>
      <c r="F289" s="101"/>
      <c r="J289" s="96"/>
      <c r="K289" s="96"/>
      <c r="L289" s="96"/>
      <c r="M289" s="96"/>
    </row>
    <row r="290" spans="1:13" s="95" customFormat="1">
      <c r="A290" s="97"/>
      <c r="B290" s="98"/>
      <c r="C290" s="99"/>
      <c r="D290" s="100"/>
      <c r="E290" s="1497"/>
      <c r="F290" s="101"/>
      <c r="J290" s="96"/>
      <c r="K290" s="96"/>
      <c r="L290" s="96"/>
      <c r="M290" s="96"/>
    </row>
    <row r="291" spans="1:13" s="95" customFormat="1">
      <c r="A291" s="97"/>
      <c r="B291" s="98"/>
      <c r="C291" s="99"/>
      <c r="D291" s="100"/>
      <c r="E291" s="1497"/>
      <c r="F291" s="101"/>
      <c r="J291" s="96"/>
      <c r="K291" s="96"/>
      <c r="L291" s="96"/>
      <c r="M291" s="96"/>
    </row>
    <row r="292" spans="1:13" s="95" customFormat="1">
      <c r="A292" s="97"/>
      <c r="B292" s="98"/>
      <c r="C292" s="99"/>
      <c r="D292" s="100"/>
      <c r="E292" s="1497"/>
      <c r="F292" s="101"/>
      <c r="J292" s="96"/>
      <c r="K292" s="96"/>
      <c r="L292" s="96"/>
      <c r="M292" s="96"/>
    </row>
    <row r="293" spans="1:13" s="95" customFormat="1">
      <c r="A293" s="97"/>
      <c r="B293" s="98"/>
      <c r="C293" s="99"/>
      <c r="D293" s="100"/>
      <c r="E293" s="1497"/>
      <c r="F293" s="101"/>
      <c r="J293" s="96"/>
      <c r="K293" s="96"/>
      <c r="L293" s="96"/>
      <c r="M293" s="96"/>
    </row>
    <row r="294" spans="1:13" s="95" customFormat="1">
      <c r="A294" s="97"/>
      <c r="B294" s="98"/>
      <c r="C294" s="99"/>
      <c r="D294" s="100"/>
      <c r="E294" s="1497"/>
      <c r="F294" s="101"/>
      <c r="J294" s="96"/>
      <c r="K294" s="96"/>
      <c r="L294" s="96"/>
      <c r="M294" s="96"/>
    </row>
    <row r="295" spans="1:13" s="95" customFormat="1">
      <c r="A295" s="97"/>
      <c r="B295" s="98"/>
      <c r="C295" s="99"/>
      <c r="D295" s="100"/>
      <c r="E295" s="1497"/>
      <c r="F295" s="101"/>
      <c r="J295" s="96"/>
      <c r="K295" s="96"/>
      <c r="L295" s="96"/>
      <c r="M295" s="96"/>
    </row>
    <row r="296" spans="1:13" s="95" customFormat="1">
      <c r="A296" s="97"/>
      <c r="B296" s="98"/>
      <c r="C296" s="99"/>
      <c r="D296" s="100"/>
      <c r="E296" s="1497"/>
      <c r="F296" s="101"/>
      <c r="J296" s="96"/>
      <c r="K296" s="96"/>
      <c r="L296" s="96"/>
      <c r="M296" s="96"/>
    </row>
    <row r="297" spans="1:13" s="95" customFormat="1">
      <c r="A297" s="97"/>
      <c r="B297" s="98"/>
      <c r="C297" s="99"/>
      <c r="D297" s="100"/>
      <c r="E297" s="1497"/>
      <c r="F297" s="101"/>
      <c r="J297" s="96"/>
      <c r="K297" s="96"/>
      <c r="L297" s="96"/>
      <c r="M297" s="96"/>
    </row>
    <row r="298" spans="1:13" s="95" customFormat="1">
      <c r="A298" s="97"/>
      <c r="B298" s="98"/>
      <c r="C298" s="99"/>
      <c r="D298" s="100"/>
      <c r="E298" s="1497"/>
      <c r="F298" s="101"/>
      <c r="J298" s="96"/>
      <c r="K298" s="96"/>
      <c r="L298" s="96"/>
      <c r="M298" s="96"/>
    </row>
    <row r="299" spans="1:13" s="95" customFormat="1">
      <c r="A299" s="97"/>
      <c r="B299" s="98"/>
      <c r="C299" s="99"/>
      <c r="D299" s="100"/>
      <c r="E299" s="1497"/>
      <c r="F299" s="101"/>
      <c r="J299" s="96"/>
      <c r="K299" s="96"/>
      <c r="L299" s="96"/>
      <c r="M299" s="96"/>
    </row>
    <row r="300" spans="1:13" s="95" customFormat="1">
      <c r="A300" s="97"/>
      <c r="B300" s="98"/>
      <c r="C300" s="99"/>
      <c r="D300" s="100"/>
      <c r="E300" s="1497"/>
      <c r="F300" s="101"/>
      <c r="J300" s="96"/>
      <c r="K300" s="96"/>
      <c r="L300" s="96"/>
      <c r="M300" s="96"/>
    </row>
    <row r="301" spans="1:13" s="95" customFormat="1">
      <c r="A301" s="97"/>
      <c r="B301" s="98"/>
      <c r="C301" s="99"/>
      <c r="D301" s="100"/>
      <c r="E301" s="1497"/>
      <c r="F301" s="101"/>
      <c r="J301" s="96"/>
      <c r="K301" s="96"/>
      <c r="L301" s="96"/>
      <c r="M301" s="96"/>
    </row>
    <row r="302" spans="1:13" s="95" customFormat="1">
      <c r="A302" s="97"/>
      <c r="B302" s="98"/>
      <c r="C302" s="99"/>
      <c r="D302" s="100"/>
      <c r="E302" s="1497"/>
      <c r="F302" s="101"/>
      <c r="J302" s="96"/>
      <c r="K302" s="96"/>
      <c r="L302" s="96"/>
      <c r="M302" s="96"/>
    </row>
    <row r="303" spans="1:13" s="95" customFormat="1">
      <c r="A303" s="97"/>
      <c r="B303" s="98"/>
      <c r="C303" s="99"/>
      <c r="D303" s="100"/>
      <c r="E303" s="1497"/>
      <c r="F303" s="101"/>
      <c r="J303" s="96"/>
      <c r="K303" s="96"/>
      <c r="L303" s="96"/>
      <c r="M303" s="96"/>
    </row>
    <row r="304" spans="1:13" s="95" customFormat="1">
      <c r="A304" s="97"/>
      <c r="B304" s="98"/>
      <c r="C304" s="99"/>
      <c r="D304" s="100"/>
      <c r="E304" s="1497"/>
      <c r="F304" s="101"/>
      <c r="J304" s="96"/>
      <c r="K304" s="96"/>
      <c r="L304" s="96"/>
      <c r="M304" s="96"/>
    </row>
    <row r="305" spans="1:13" s="95" customFormat="1">
      <c r="A305" s="97"/>
      <c r="B305" s="98"/>
      <c r="C305" s="99"/>
      <c r="D305" s="100"/>
      <c r="E305" s="1497"/>
      <c r="F305" s="101"/>
      <c r="J305" s="96"/>
      <c r="K305" s="96"/>
      <c r="L305" s="96"/>
      <c r="M305" s="96"/>
    </row>
    <row r="306" spans="1:13" s="95" customFormat="1">
      <c r="A306" s="97"/>
      <c r="B306" s="98"/>
      <c r="C306" s="99"/>
      <c r="D306" s="100"/>
      <c r="E306" s="1497"/>
      <c r="F306" s="101"/>
      <c r="J306" s="96"/>
      <c r="K306" s="96"/>
      <c r="L306" s="96"/>
      <c r="M306" s="96"/>
    </row>
    <row r="307" spans="1:13" s="95" customFormat="1">
      <c r="A307" s="97"/>
      <c r="B307" s="98"/>
      <c r="C307" s="99"/>
      <c r="D307" s="100"/>
      <c r="E307" s="1497"/>
      <c r="F307" s="101"/>
      <c r="J307" s="96"/>
      <c r="K307" s="96"/>
      <c r="L307" s="96"/>
      <c r="M307" s="96"/>
    </row>
    <row r="308" spans="1:13" s="95" customFormat="1">
      <c r="A308" s="97"/>
      <c r="B308" s="98"/>
      <c r="C308" s="99"/>
      <c r="D308" s="100"/>
      <c r="E308" s="1497"/>
      <c r="F308" s="101"/>
      <c r="J308" s="96"/>
      <c r="K308" s="96"/>
      <c r="L308" s="96"/>
      <c r="M308" s="96"/>
    </row>
    <row r="309" spans="1:13" s="95" customFormat="1">
      <c r="A309" s="97"/>
      <c r="B309" s="98"/>
      <c r="C309" s="99"/>
      <c r="D309" s="100"/>
      <c r="E309" s="1497"/>
      <c r="F309" s="101"/>
      <c r="J309" s="96"/>
      <c r="K309" s="96"/>
      <c r="L309" s="96"/>
      <c r="M309" s="96"/>
    </row>
    <row r="310" spans="1:13" s="95" customFormat="1">
      <c r="A310" s="97"/>
      <c r="B310" s="98"/>
      <c r="C310" s="99"/>
      <c r="D310" s="100"/>
      <c r="E310" s="1497"/>
      <c r="F310" s="101"/>
      <c r="J310" s="96"/>
      <c r="K310" s="96"/>
      <c r="L310" s="96"/>
      <c r="M310" s="96"/>
    </row>
    <row r="311" spans="1:13" s="95" customFormat="1">
      <c r="A311" s="97"/>
      <c r="B311" s="98"/>
      <c r="C311" s="99"/>
      <c r="D311" s="100"/>
      <c r="E311" s="1497"/>
      <c r="F311" s="101"/>
      <c r="J311" s="96"/>
      <c r="K311" s="96"/>
      <c r="L311" s="96"/>
      <c r="M311" s="96"/>
    </row>
    <row r="312" spans="1:13" s="95" customFormat="1">
      <c r="A312" s="97"/>
      <c r="B312" s="98"/>
      <c r="C312" s="99"/>
      <c r="D312" s="100"/>
      <c r="E312" s="1497"/>
      <c r="F312" s="101"/>
      <c r="J312" s="96"/>
      <c r="K312" s="96"/>
      <c r="L312" s="96"/>
      <c r="M312" s="96"/>
    </row>
    <row r="313" spans="1:13" s="95" customFormat="1">
      <c r="A313" s="97"/>
      <c r="B313" s="98"/>
      <c r="C313" s="99"/>
      <c r="D313" s="100"/>
      <c r="E313" s="1497"/>
      <c r="F313" s="101"/>
      <c r="J313" s="96"/>
      <c r="K313" s="96"/>
      <c r="L313" s="96"/>
      <c r="M313" s="96"/>
    </row>
    <row r="314" spans="1:13" s="95" customFormat="1">
      <c r="A314" s="97"/>
      <c r="B314" s="98"/>
      <c r="C314" s="99"/>
      <c r="D314" s="100"/>
      <c r="E314" s="1497"/>
      <c r="F314" s="101"/>
      <c r="J314" s="96"/>
      <c r="K314" s="96"/>
      <c r="L314" s="96"/>
      <c r="M314" s="96"/>
    </row>
    <row r="315" spans="1:13" s="95" customFormat="1">
      <c r="A315" s="97"/>
      <c r="B315" s="98"/>
      <c r="C315" s="99"/>
      <c r="D315" s="100"/>
      <c r="E315" s="1497"/>
      <c r="F315" s="101"/>
      <c r="J315" s="96"/>
      <c r="K315" s="96"/>
      <c r="L315" s="96"/>
      <c r="M315" s="96"/>
    </row>
    <row r="316" spans="1:13" s="95" customFormat="1">
      <c r="A316" s="97"/>
      <c r="B316" s="98"/>
      <c r="C316" s="99"/>
      <c r="D316" s="100"/>
      <c r="E316" s="1497"/>
      <c r="F316" s="101"/>
      <c r="J316" s="96"/>
      <c r="K316" s="96"/>
      <c r="L316" s="96"/>
      <c r="M316" s="96"/>
    </row>
    <row r="317" spans="1:13" s="95" customFormat="1">
      <c r="A317" s="97"/>
      <c r="B317" s="98"/>
      <c r="C317" s="99"/>
      <c r="D317" s="100"/>
      <c r="E317" s="1497"/>
      <c r="F317" s="101"/>
      <c r="J317" s="96"/>
      <c r="K317" s="96"/>
      <c r="L317" s="96"/>
      <c r="M317" s="96"/>
    </row>
    <row r="318" spans="1:13" s="95" customFormat="1">
      <c r="A318" s="97"/>
      <c r="B318" s="98"/>
      <c r="C318" s="99"/>
      <c r="D318" s="100"/>
      <c r="E318" s="1497"/>
      <c r="F318" s="101"/>
      <c r="J318" s="96"/>
      <c r="K318" s="96"/>
      <c r="L318" s="96"/>
      <c r="M318" s="96"/>
    </row>
    <row r="319" spans="1:13" s="95" customFormat="1">
      <c r="A319" s="97"/>
      <c r="B319" s="98"/>
      <c r="C319" s="99"/>
      <c r="D319" s="100"/>
      <c r="E319" s="1497"/>
      <c r="F319" s="101"/>
      <c r="J319" s="96"/>
      <c r="K319" s="96"/>
      <c r="L319" s="96"/>
      <c r="M319" s="96"/>
    </row>
    <row r="320" spans="1:13" s="95" customFormat="1">
      <c r="A320" s="97"/>
      <c r="B320" s="98"/>
      <c r="C320" s="99"/>
      <c r="D320" s="100"/>
      <c r="E320" s="1497"/>
      <c r="F320" s="101"/>
      <c r="J320" s="96"/>
      <c r="K320" s="96"/>
      <c r="L320" s="96"/>
      <c r="M320" s="96"/>
    </row>
    <row r="321" spans="1:13" s="95" customFormat="1">
      <c r="A321" s="97"/>
      <c r="B321" s="98"/>
      <c r="C321" s="99"/>
      <c r="D321" s="100"/>
      <c r="E321" s="1497"/>
      <c r="F321" s="101"/>
      <c r="J321" s="96"/>
      <c r="K321" s="96"/>
      <c r="L321" s="96"/>
      <c r="M321" s="96"/>
    </row>
    <row r="322" spans="1:13" s="95" customFormat="1">
      <c r="A322" s="97"/>
      <c r="B322" s="98"/>
      <c r="C322" s="99"/>
      <c r="D322" s="100"/>
      <c r="E322" s="1497"/>
      <c r="F322" s="101"/>
      <c r="J322" s="96"/>
      <c r="K322" s="96"/>
      <c r="L322" s="96"/>
      <c r="M322" s="96"/>
    </row>
    <row r="323" spans="1:13" s="95" customFormat="1">
      <c r="A323" s="97"/>
      <c r="B323" s="98"/>
      <c r="C323" s="99"/>
      <c r="D323" s="100"/>
      <c r="E323" s="1497"/>
      <c r="F323" s="101"/>
      <c r="J323" s="96"/>
      <c r="K323" s="96"/>
      <c r="L323" s="96"/>
      <c r="M323" s="96"/>
    </row>
    <row r="324" spans="1:13" s="95" customFormat="1">
      <c r="A324" s="97"/>
      <c r="B324" s="98"/>
      <c r="C324" s="99"/>
      <c r="D324" s="100"/>
      <c r="E324" s="1497"/>
      <c r="F324" s="101"/>
      <c r="J324" s="96"/>
      <c r="K324" s="96"/>
      <c r="L324" s="96"/>
      <c r="M324" s="96"/>
    </row>
    <row r="325" spans="1:13" s="95" customFormat="1">
      <c r="A325" s="97"/>
      <c r="B325" s="98"/>
      <c r="C325" s="99"/>
      <c r="D325" s="100"/>
      <c r="E325" s="1497"/>
      <c r="F325" s="101"/>
      <c r="J325" s="96"/>
      <c r="K325" s="96"/>
      <c r="L325" s="96"/>
      <c r="M325" s="96"/>
    </row>
    <row r="326" spans="1:13" s="95" customFormat="1">
      <c r="A326" s="97"/>
      <c r="B326" s="98"/>
      <c r="C326" s="99"/>
      <c r="D326" s="100"/>
      <c r="E326" s="1497"/>
      <c r="F326" s="101"/>
      <c r="J326" s="96"/>
      <c r="K326" s="96"/>
      <c r="L326" s="96"/>
      <c r="M326" s="96"/>
    </row>
    <row r="327" spans="1:13" s="95" customFormat="1">
      <c r="A327" s="97"/>
      <c r="B327" s="98"/>
      <c r="C327" s="99"/>
      <c r="D327" s="100"/>
      <c r="E327" s="1497"/>
      <c r="F327" s="101"/>
      <c r="J327" s="96"/>
      <c r="K327" s="96"/>
      <c r="L327" s="96"/>
      <c r="M327" s="96"/>
    </row>
    <row r="328" spans="1:13" s="95" customFormat="1">
      <c r="A328" s="97"/>
      <c r="B328" s="98"/>
      <c r="C328" s="99"/>
      <c r="D328" s="100"/>
      <c r="E328" s="1497"/>
      <c r="F328" s="101"/>
      <c r="J328" s="96"/>
      <c r="K328" s="96"/>
      <c r="L328" s="96"/>
      <c r="M328" s="96"/>
    </row>
    <row r="329" spans="1:13" s="95" customFormat="1">
      <c r="A329" s="97"/>
      <c r="B329" s="98"/>
      <c r="C329" s="99"/>
      <c r="D329" s="100"/>
      <c r="E329" s="1497"/>
      <c r="F329" s="101"/>
      <c r="J329" s="96"/>
      <c r="K329" s="96"/>
      <c r="L329" s="96"/>
      <c r="M329" s="96"/>
    </row>
    <row r="330" spans="1:13" s="95" customFormat="1">
      <c r="A330" s="97"/>
      <c r="B330" s="98"/>
      <c r="C330" s="99"/>
      <c r="D330" s="100"/>
      <c r="E330" s="1497"/>
      <c r="F330" s="101"/>
      <c r="J330" s="96"/>
      <c r="K330" s="96"/>
      <c r="L330" s="96"/>
      <c r="M330" s="96"/>
    </row>
    <row r="331" spans="1:13" s="95" customFormat="1">
      <c r="A331" s="97"/>
      <c r="B331" s="98"/>
      <c r="C331" s="99"/>
      <c r="D331" s="100"/>
      <c r="E331" s="1497"/>
      <c r="F331" s="101"/>
      <c r="J331" s="96"/>
      <c r="K331" s="96"/>
      <c r="L331" s="96"/>
      <c r="M331" s="96"/>
    </row>
    <row r="332" spans="1:13" s="95" customFormat="1">
      <c r="A332" s="97"/>
      <c r="B332" s="98"/>
      <c r="C332" s="99"/>
      <c r="D332" s="100"/>
      <c r="E332" s="1497"/>
      <c r="F332" s="101"/>
      <c r="J332" s="96"/>
      <c r="K332" s="96"/>
      <c r="L332" s="96"/>
      <c r="M332" s="96"/>
    </row>
    <row r="333" spans="1:13" s="95" customFormat="1">
      <c r="A333" s="97"/>
      <c r="B333" s="98"/>
      <c r="C333" s="99"/>
      <c r="D333" s="100"/>
      <c r="E333" s="1497"/>
      <c r="F333" s="101"/>
      <c r="J333" s="96"/>
      <c r="K333" s="96"/>
      <c r="L333" s="96"/>
      <c r="M333" s="96"/>
    </row>
    <row r="334" spans="1:13" s="95" customFormat="1">
      <c r="A334" s="97"/>
      <c r="B334" s="98"/>
      <c r="C334" s="99"/>
      <c r="D334" s="100"/>
      <c r="E334" s="1497"/>
      <c r="F334" s="101"/>
      <c r="J334" s="96"/>
      <c r="K334" s="96"/>
      <c r="L334" s="96"/>
      <c r="M334" s="96"/>
    </row>
    <row r="335" spans="1:13" s="95" customFormat="1">
      <c r="A335" s="97"/>
      <c r="B335" s="98"/>
      <c r="C335" s="99"/>
      <c r="D335" s="100"/>
      <c r="E335" s="1497"/>
      <c r="F335" s="101"/>
      <c r="J335" s="96"/>
      <c r="K335" s="96"/>
      <c r="L335" s="96"/>
      <c r="M335" s="96"/>
    </row>
    <row r="336" spans="1:13" s="95" customFormat="1">
      <c r="A336" s="97"/>
      <c r="B336" s="98"/>
      <c r="C336" s="99"/>
      <c r="D336" s="100"/>
      <c r="E336" s="1497"/>
      <c r="F336" s="101"/>
      <c r="J336" s="96"/>
      <c r="K336" s="96"/>
      <c r="L336" s="96"/>
      <c r="M336" s="96"/>
    </row>
    <row r="337" spans="1:13" s="95" customFormat="1">
      <c r="A337" s="97"/>
      <c r="B337" s="98"/>
      <c r="C337" s="99"/>
      <c r="D337" s="100"/>
      <c r="E337" s="1497"/>
      <c r="F337" s="101"/>
      <c r="J337" s="96"/>
      <c r="K337" s="96"/>
      <c r="L337" s="96"/>
      <c r="M337" s="96"/>
    </row>
    <row r="338" spans="1:13" s="95" customFormat="1">
      <c r="A338" s="97"/>
      <c r="B338" s="98"/>
      <c r="C338" s="99"/>
      <c r="D338" s="100"/>
      <c r="E338" s="1497"/>
      <c r="F338" s="101"/>
      <c r="J338" s="96"/>
      <c r="K338" s="96"/>
      <c r="L338" s="96"/>
      <c r="M338" s="96"/>
    </row>
    <row r="339" spans="1:13" s="95" customFormat="1">
      <c r="A339" s="97"/>
      <c r="B339" s="98"/>
      <c r="C339" s="99"/>
      <c r="D339" s="100"/>
      <c r="E339" s="1497"/>
      <c r="F339" s="101"/>
      <c r="J339" s="96"/>
      <c r="K339" s="96"/>
      <c r="L339" s="96"/>
      <c r="M339" s="96"/>
    </row>
    <row r="340" spans="1:13" s="95" customFormat="1">
      <c r="A340" s="97"/>
      <c r="B340" s="98"/>
      <c r="C340" s="99"/>
      <c r="D340" s="100"/>
      <c r="E340" s="1497"/>
      <c r="F340" s="101"/>
      <c r="J340" s="96"/>
      <c r="K340" s="96"/>
      <c r="L340" s="96"/>
      <c r="M340" s="96"/>
    </row>
    <row r="341" spans="1:13" s="95" customFormat="1">
      <c r="A341" s="97"/>
      <c r="B341" s="98"/>
      <c r="C341" s="99"/>
      <c r="D341" s="100"/>
      <c r="E341" s="1497"/>
      <c r="F341" s="101"/>
      <c r="J341" s="96"/>
      <c r="K341" s="96"/>
      <c r="L341" s="96"/>
      <c r="M341" s="96"/>
    </row>
    <row r="342" spans="1:13" s="95" customFormat="1">
      <c r="A342" s="97"/>
      <c r="B342" s="98"/>
      <c r="C342" s="99"/>
      <c r="D342" s="100"/>
      <c r="E342" s="1497"/>
      <c r="F342" s="101"/>
      <c r="J342" s="96"/>
      <c r="K342" s="96"/>
      <c r="L342" s="96"/>
      <c r="M342" s="96"/>
    </row>
    <row r="343" spans="1:13" s="95" customFormat="1">
      <c r="A343" s="97"/>
      <c r="B343" s="98"/>
      <c r="C343" s="99"/>
      <c r="D343" s="100"/>
      <c r="E343" s="1497"/>
      <c r="F343" s="101"/>
      <c r="J343" s="96"/>
      <c r="K343" s="96"/>
      <c r="L343" s="96"/>
      <c r="M343" s="96"/>
    </row>
    <row r="344" spans="1:13" s="95" customFormat="1">
      <c r="A344" s="97"/>
      <c r="B344" s="98"/>
      <c r="C344" s="99"/>
      <c r="D344" s="100"/>
      <c r="E344" s="1497"/>
      <c r="F344" s="101"/>
      <c r="J344" s="96"/>
      <c r="K344" s="96"/>
      <c r="L344" s="96"/>
      <c r="M344" s="96"/>
    </row>
    <row r="345" spans="1:13" s="95" customFormat="1">
      <c r="A345" s="97"/>
      <c r="B345" s="98"/>
      <c r="C345" s="99"/>
      <c r="D345" s="100"/>
      <c r="E345" s="1497"/>
      <c r="F345" s="101"/>
      <c r="J345" s="96"/>
      <c r="K345" s="96"/>
      <c r="L345" s="96"/>
      <c r="M345" s="96"/>
    </row>
    <row r="346" spans="1:13" s="95" customFormat="1">
      <c r="A346" s="97"/>
      <c r="B346" s="98"/>
      <c r="C346" s="99"/>
      <c r="D346" s="100"/>
      <c r="E346" s="1497"/>
      <c r="F346" s="101"/>
      <c r="J346" s="96"/>
      <c r="K346" s="96"/>
      <c r="L346" s="96"/>
      <c r="M346" s="96"/>
    </row>
    <row r="347" spans="1:13" s="95" customFormat="1">
      <c r="A347" s="97"/>
      <c r="B347" s="98"/>
      <c r="C347" s="99"/>
      <c r="D347" s="100"/>
      <c r="E347" s="1497"/>
      <c r="F347" s="101"/>
      <c r="J347" s="96"/>
      <c r="K347" s="96"/>
      <c r="L347" s="96"/>
      <c r="M347" s="96"/>
    </row>
    <row r="348" spans="1:13" s="95" customFormat="1">
      <c r="A348" s="97"/>
      <c r="B348" s="98"/>
      <c r="C348" s="99"/>
      <c r="D348" s="100"/>
      <c r="E348" s="1497"/>
      <c r="F348" s="101"/>
      <c r="J348" s="96"/>
      <c r="K348" s="96"/>
      <c r="L348" s="96"/>
      <c r="M348" s="96"/>
    </row>
    <row r="349" spans="1:13" s="95" customFormat="1">
      <c r="A349" s="97"/>
      <c r="B349" s="98"/>
      <c r="C349" s="99"/>
      <c r="D349" s="100"/>
      <c r="E349" s="1497"/>
      <c r="F349" s="101"/>
      <c r="J349" s="96"/>
      <c r="K349" s="96"/>
      <c r="L349" s="96"/>
      <c r="M349" s="96"/>
    </row>
    <row r="350" spans="1:13" s="95" customFormat="1">
      <c r="A350" s="97"/>
      <c r="B350" s="98"/>
      <c r="C350" s="99"/>
      <c r="D350" s="100"/>
      <c r="E350" s="1497"/>
      <c r="F350" s="101"/>
      <c r="J350" s="96"/>
      <c r="K350" s="96"/>
      <c r="L350" s="96"/>
      <c r="M350" s="96"/>
    </row>
    <row r="351" spans="1:13" s="95" customFormat="1">
      <c r="A351" s="97"/>
      <c r="B351" s="98"/>
      <c r="C351" s="99"/>
      <c r="D351" s="100"/>
      <c r="E351" s="1497"/>
      <c r="F351" s="101"/>
      <c r="J351" s="96"/>
      <c r="K351" s="96"/>
      <c r="L351" s="96"/>
      <c r="M351" s="96"/>
    </row>
    <row r="352" spans="1:13" s="95" customFormat="1">
      <c r="A352" s="97"/>
      <c r="B352" s="98"/>
      <c r="C352" s="99"/>
      <c r="D352" s="100"/>
      <c r="E352" s="1497"/>
      <c r="F352" s="101"/>
      <c r="J352" s="96"/>
      <c r="K352" s="96"/>
      <c r="L352" s="96"/>
      <c r="M352" s="96"/>
    </row>
    <row r="353" spans="1:13" s="95" customFormat="1">
      <c r="A353" s="97"/>
      <c r="B353" s="98"/>
      <c r="C353" s="99"/>
      <c r="D353" s="100"/>
      <c r="E353" s="1497"/>
      <c r="F353" s="101"/>
      <c r="J353" s="96"/>
      <c r="K353" s="96"/>
      <c r="L353" s="96"/>
      <c r="M353" s="96"/>
    </row>
    <row r="354" spans="1:13" s="95" customFormat="1">
      <c r="A354" s="97"/>
      <c r="B354" s="98"/>
      <c r="C354" s="99"/>
      <c r="D354" s="100"/>
      <c r="E354" s="1497"/>
      <c r="F354" s="101"/>
      <c r="J354" s="96"/>
      <c r="K354" s="96"/>
      <c r="L354" s="96"/>
      <c r="M354" s="96"/>
    </row>
    <row r="355" spans="1:13" s="95" customFormat="1">
      <c r="A355" s="97"/>
      <c r="B355" s="98"/>
      <c r="C355" s="99"/>
      <c r="D355" s="100"/>
      <c r="E355" s="1497"/>
      <c r="F355" s="101"/>
      <c r="J355" s="96"/>
      <c r="K355" s="96"/>
      <c r="L355" s="96"/>
      <c r="M355" s="96"/>
    </row>
    <row r="356" spans="1:13" s="95" customFormat="1">
      <c r="A356" s="97"/>
      <c r="B356" s="98"/>
      <c r="C356" s="99"/>
      <c r="D356" s="100"/>
      <c r="E356" s="1497"/>
      <c r="F356" s="101"/>
      <c r="J356" s="96"/>
      <c r="K356" s="96"/>
      <c r="L356" s="96"/>
      <c r="M356" s="96"/>
    </row>
    <row r="357" spans="1:13" s="95" customFormat="1">
      <c r="A357" s="97"/>
      <c r="B357" s="98"/>
      <c r="C357" s="99"/>
      <c r="D357" s="100"/>
      <c r="E357" s="1497"/>
      <c r="F357" s="101"/>
      <c r="J357" s="96"/>
      <c r="K357" s="96"/>
      <c r="L357" s="96"/>
      <c r="M357" s="96"/>
    </row>
    <row r="358" spans="1:13" s="95" customFormat="1">
      <c r="A358" s="97"/>
      <c r="B358" s="98"/>
      <c r="C358" s="99"/>
      <c r="D358" s="100"/>
      <c r="E358" s="1497"/>
      <c r="F358" s="101"/>
      <c r="J358" s="96"/>
      <c r="K358" s="96"/>
      <c r="L358" s="96"/>
      <c r="M358" s="96"/>
    </row>
    <row r="359" spans="1:13" s="95" customFormat="1">
      <c r="A359" s="97"/>
      <c r="B359" s="98"/>
      <c r="C359" s="99"/>
      <c r="D359" s="100"/>
      <c r="E359" s="1497"/>
      <c r="F359" s="101"/>
      <c r="J359" s="96"/>
      <c r="K359" s="96"/>
      <c r="L359" s="96"/>
      <c r="M359" s="96"/>
    </row>
    <row r="360" spans="1:13" s="95" customFormat="1">
      <c r="A360" s="97"/>
      <c r="B360" s="98"/>
      <c r="C360" s="99"/>
      <c r="D360" s="100"/>
      <c r="E360" s="1497"/>
      <c r="F360" s="101"/>
      <c r="J360" s="96"/>
      <c r="K360" s="96"/>
      <c r="L360" s="96"/>
      <c r="M360" s="96"/>
    </row>
    <row r="361" spans="1:13" s="95" customFormat="1">
      <c r="A361" s="97"/>
      <c r="B361" s="98"/>
      <c r="C361" s="99"/>
      <c r="D361" s="100"/>
      <c r="E361" s="1497"/>
      <c r="F361" s="101"/>
      <c r="J361" s="96"/>
      <c r="K361" s="96"/>
      <c r="L361" s="96"/>
      <c r="M361" s="96"/>
    </row>
    <row r="362" spans="1:13" s="95" customFormat="1">
      <c r="A362" s="97"/>
      <c r="B362" s="98"/>
      <c r="C362" s="99"/>
      <c r="D362" s="100"/>
      <c r="E362" s="1497"/>
      <c r="F362" s="101"/>
      <c r="J362" s="96"/>
      <c r="K362" s="96"/>
      <c r="L362" s="96"/>
      <c r="M362" s="96"/>
    </row>
    <row r="363" spans="1:13" s="95" customFormat="1">
      <c r="A363" s="97"/>
      <c r="B363" s="98"/>
      <c r="C363" s="99"/>
      <c r="D363" s="100"/>
      <c r="E363" s="1497"/>
      <c r="F363" s="101"/>
      <c r="J363" s="96"/>
      <c r="K363" s="96"/>
      <c r="L363" s="96"/>
      <c r="M363" s="96"/>
    </row>
    <row r="364" spans="1:13" s="95" customFormat="1">
      <c r="A364" s="97"/>
      <c r="B364" s="98"/>
      <c r="C364" s="99"/>
      <c r="D364" s="100"/>
      <c r="E364" s="1497"/>
      <c r="F364" s="101"/>
      <c r="J364" s="96"/>
      <c r="K364" s="96"/>
      <c r="L364" s="96"/>
      <c r="M364" s="96"/>
    </row>
    <row r="365" spans="1:13" s="95" customFormat="1">
      <c r="A365" s="97"/>
      <c r="B365" s="98"/>
      <c r="C365" s="99"/>
      <c r="D365" s="100"/>
      <c r="E365" s="1497"/>
      <c r="F365" s="101"/>
      <c r="J365" s="96"/>
      <c r="K365" s="96"/>
      <c r="L365" s="96"/>
      <c r="M365" s="96"/>
    </row>
    <row r="366" spans="1:13" s="95" customFormat="1">
      <c r="A366" s="97"/>
      <c r="B366" s="98"/>
      <c r="C366" s="99"/>
      <c r="D366" s="100"/>
      <c r="E366" s="1497"/>
      <c r="F366" s="101"/>
      <c r="J366" s="96"/>
      <c r="K366" s="96"/>
      <c r="L366" s="96"/>
      <c r="M366" s="96"/>
    </row>
    <row r="367" spans="1:13" s="95" customFormat="1">
      <c r="A367" s="97"/>
      <c r="B367" s="98"/>
      <c r="C367" s="99"/>
      <c r="D367" s="100"/>
      <c r="E367" s="1497"/>
      <c r="F367" s="101"/>
      <c r="J367" s="96"/>
      <c r="K367" s="96"/>
      <c r="L367" s="96"/>
      <c r="M367" s="96"/>
    </row>
    <row r="368" spans="1:13" s="95" customFormat="1">
      <c r="A368" s="97"/>
      <c r="B368" s="98"/>
      <c r="C368" s="99"/>
      <c r="D368" s="100"/>
      <c r="E368" s="1497"/>
      <c r="F368" s="101"/>
      <c r="J368" s="96"/>
      <c r="K368" s="96"/>
      <c r="L368" s="96"/>
      <c r="M368" s="96"/>
    </row>
    <row r="369" spans="1:13" s="95" customFormat="1">
      <c r="A369" s="97"/>
      <c r="B369" s="98"/>
      <c r="C369" s="99"/>
      <c r="D369" s="100"/>
      <c r="E369" s="1497"/>
      <c r="F369" s="101"/>
      <c r="J369" s="96"/>
      <c r="K369" s="96"/>
      <c r="L369" s="96"/>
      <c r="M369" s="96"/>
    </row>
    <row r="370" spans="1:13" s="95" customFormat="1">
      <c r="A370" s="97"/>
      <c r="B370" s="98"/>
      <c r="C370" s="99"/>
      <c r="D370" s="100"/>
      <c r="E370" s="1497"/>
      <c r="F370" s="101"/>
      <c r="J370" s="96"/>
      <c r="K370" s="96"/>
      <c r="L370" s="96"/>
      <c r="M370" s="96"/>
    </row>
    <row r="371" spans="1:13" s="95" customFormat="1">
      <c r="A371" s="97"/>
      <c r="B371" s="98"/>
      <c r="C371" s="99"/>
      <c r="D371" s="100"/>
      <c r="E371" s="1497"/>
      <c r="F371" s="101"/>
      <c r="J371" s="96"/>
      <c r="K371" s="96"/>
      <c r="L371" s="96"/>
      <c r="M371" s="96"/>
    </row>
    <row r="372" spans="1:13" s="95" customFormat="1">
      <c r="A372" s="97"/>
      <c r="B372" s="98"/>
      <c r="C372" s="99"/>
      <c r="D372" s="100"/>
      <c r="E372" s="1497"/>
      <c r="F372" s="101"/>
      <c r="J372" s="96"/>
      <c r="K372" s="96"/>
      <c r="L372" s="96"/>
      <c r="M372" s="96"/>
    </row>
    <row r="373" spans="1:13" s="95" customFormat="1">
      <c r="A373" s="97"/>
      <c r="B373" s="98"/>
      <c r="C373" s="99"/>
      <c r="D373" s="100"/>
      <c r="E373" s="1497"/>
      <c r="F373" s="101"/>
      <c r="J373" s="96"/>
      <c r="K373" s="96"/>
      <c r="L373" s="96"/>
      <c r="M373" s="96"/>
    </row>
    <row r="374" spans="1:13" s="95" customFormat="1">
      <c r="A374" s="97"/>
      <c r="B374" s="98"/>
      <c r="C374" s="99"/>
      <c r="D374" s="100"/>
      <c r="E374" s="1497"/>
      <c r="F374" s="101"/>
      <c r="J374" s="96"/>
      <c r="K374" s="96"/>
      <c r="L374" s="96"/>
      <c r="M374" s="96"/>
    </row>
    <row r="375" spans="1:13" s="95" customFormat="1">
      <c r="A375" s="97"/>
      <c r="B375" s="98"/>
      <c r="C375" s="99"/>
      <c r="D375" s="100"/>
      <c r="E375" s="1497"/>
      <c r="F375" s="101"/>
      <c r="J375" s="96"/>
      <c r="K375" s="96"/>
      <c r="L375" s="96"/>
      <c r="M375" s="96"/>
    </row>
    <row r="376" spans="1:13" s="95" customFormat="1">
      <c r="A376" s="97"/>
      <c r="B376" s="98"/>
      <c r="C376" s="99"/>
      <c r="D376" s="100"/>
      <c r="E376" s="1497"/>
      <c r="F376" s="101"/>
      <c r="J376" s="96"/>
      <c r="K376" s="96"/>
      <c r="L376" s="96"/>
      <c r="M376" s="96"/>
    </row>
    <row r="377" spans="1:13" s="95" customFormat="1">
      <c r="A377" s="97"/>
      <c r="B377" s="98"/>
      <c r="C377" s="99"/>
      <c r="D377" s="100"/>
      <c r="E377" s="1497"/>
      <c r="F377" s="101"/>
      <c r="J377" s="96"/>
      <c r="K377" s="96"/>
      <c r="L377" s="96"/>
      <c r="M377" s="96"/>
    </row>
    <row r="378" spans="1:13" s="95" customFormat="1">
      <c r="A378" s="97"/>
      <c r="B378" s="98"/>
      <c r="C378" s="99"/>
      <c r="D378" s="100"/>
      <c r="E378" s="1497"/>
      <c r="F378" s="101"/>
      <c r="J378" s="96"/>
      <c r="K378" s="96"/>
      <c r="L378" s="96"/>
      <c r="M378" s="96"/>
    </row>
    <row r="379" spans="1:13" s="95" customFormat="1">
      <c r="A379" s="97"/>
      <c r="B379" s="98"/>
      <c r="C379" s="99"/>
      <c r="D379" s="100"/>
      <c r="E379" s="1497"/>
      <c r="F379" s="101"/>
      <c r="J379" s="96"/>
      <c r="K379" s="96"/>
      <c r="L379" s="96"/>
      <c r="M379" s="96"/>
    </row>
    <row r="380" spans="1:13" s="95" customFormat="1">
      <c r="A380" s="97"/>
      <c r="B380" s="98"/>
      <c r="C380" s="99"/>
      <c r="D380" s="100"/>
      <c r="E380" s="1497"/>
      <c r="F380" s="101"/>
      <c r="J380" s="96"/>
      <c r="K380" s="96"/>
      <c r="L380" s="96"/>
      <c r="M380" s="96"/>
    </row>
    <row r="381" spans="1:13" s="95" customFormat="1">
      <c r="A381" s="97"/>
      <c r="B381" s="98"/>
      <c r="C381" s="99"/>
      <c r="D381" s="100"/>
      <c r="E381" s="1497"/>
      <c r="F381" s="101"/>
      <c r="J381" s="96"/>
      <c r="K381" s="96"/>
      <c r="L381" s="96"/>
      <c r="M381" s="96"/>
    </row>
    <row r="382" spans="1:13" s="95" customFormat="1">
      <c r="A382" s="97"/>
      <c r="B382" s="98"/>
      <c r="C382" s="99"/>
      <c r="D382" s="100"/>
      <c r="E382" s="1497"/>
      <c r="F382" s="101"/>
      <c r="J382" s="96"/>
      <c r="K382" s="96"/>
      <c r="L382" s="96"/>
      <c r="M382" s="96"/>
    </row>
    <row r="383" spans="1:13" s="95" customFormat="1">
      <c r="A383" s="97"/>
      <c r="B383" s="98"/>
      <c r="C383" s="99"/>
      <c r="D383" s="100"/>
      <c r="E383" s="1497"/>
      <c r="F383" s="101"/>
      <c r="J383" s="96"/>
      <c r="K383" s="96"/>
      <c r="L383" s="96"/>
      <c r="M383" s="96"/>
    </row>
    <row r="384" spans="1:13" s="95" customFormat="1">
      <c r="A384" s="97"/>
      <c r="B384" s="98"/>
      <c r="C384" s="99"/>
      <c r="D384" s="100"/>
      <c r="E384" s="1497"/>
      <c r="F384" s="101"/>
      <c r="J384" s="96"/>
      <c r="K384" s="96"/>
      <c r="L384" s="96"/>
      <c r="M384" s="96"/>
    </row>
    <row r="385" spans="1:13" s="95" customFormat="1">
      <c r="A385" s="97"/>
      <c r="B385" s="98"/>
      <c r="C385" s="99"/>
      <c r="D385" s="100"/>
      <c r="E385" s="1497"/>
      <c r="F385" s="101"/>
      <c r="J385" s="96"/>
      <c r="K385" s="96"/>
      <c r="L385" s="96"/>
      <c r="M385" s="96"/>
    </row>
    <row r="386" spans="1:13" s="95" customFormat="1">
      <c r="A386" s="97"/>
      <c r="B386" s="98"/>
      <c r="C386" s="99"/>
      <c r="D386" s="100"/>
      <c r="E386" s="1497"/>
      <c r="F386" s="101"/>
      <c r="J386" s="96"/>
      <c r="K386" s="96"/>
      <c r="L386" s="96"/>
      <c r="M386" s="96"/>
    </row>
    <row r="387" spans="1:13" s="95" customFormat="1">
      <c r="A387" s="97"/>
      <c r="B387" s="98"/>
      <c r="C387" s="99"/>
      <c r="D387" s="100"/>
      <c r="E387" s="1497"/>
      <c r="F387" s="101"/>
      <c r="J387" s="96"/>
      <c r="K387" s="96"/>
      <c r="L387" s="96"/>
      <c r="M387" s="96"/>
    </row>
    <row r="388" spans="1:13" s="95" customFormat="1">
      <c r="A388" s="97"/>
      <c r="B388" s="98"/>
      <c r="C388" s="99"/>
      <c r="D388" s="100"/>
      <c r="E388" s="1497"/>
      <c r="F388" s="101"/>
      <c r="J388" s="96"/>
      <c r="K388" s="96"/>
      <c r="L388" s="96"/>
      <c r="M388" s="96"/>
    </row>
    <row r="389" spans="1:13" s="95" customFormat="1">
      <c r="A389" s="97"/>
      <c r="B389" s="98"/>
      <c r="C389" s="99"/>
      <c r="D389" s="100"/>
      <c r="E389" s="1497"/>
      <c r="F389" s="101"/>
      <c r="J389" s="96"/>
      <c r="K389" s="96"/>
      <c r="L389" s="96"/>
      <c r="M389" s="96"/>
    </row>
    <row r="390" spans="1:13" s="95" customFormat="1">
      <c r="A390" s="97"/>
      <c r="B390" s="98"/>
      <c r="C390" s="99"/>
      <c r="D390" s="100"/>
      <c r="E390" s="1497"/>
      <c r="F390" s="101"/>
      <c r="J390" s="96"/>
      <c r="K390" s="96"/>
      <c r="L390" s="96"/>
      <c r="M390" s="96"/>
    </row>
    <row r="391" spans="1:13" s="95" customFormat="1">
      <c r="A391" s="97"/>
      <c r="B391" s="98"/>
      <c r="C391" s="99"/>
      <c r="D391" s="100"/>
      <c r="E391" s="1497"/>
      <c r="F391" s="101"/>
      <c r="J391" s="96"/>
      <c r="K391" s="96"/>
      <c r="L391" s="96"/>
      <c r="M391" s="96"/>
    </row>
    <row r="392" spans="1:13" s="95" customFormat="1">
      <c r="A392" s="97"/>
      <c r="B392" s="98"/>
      <c r="C392" s="99"/>
      <c r="D392" s="100"/>
      <c r="E392" s="1497"/>
      <c r="F392" s="101"/>
      <c r="J392" s="96"/>
      <c r="K392" s="96"/>
      <c r="L392" s="96"/>
      <c r="M392" s="96"/>
    </row>
    <row r="393" spans="1:13" s="95" customFormat="1">
      <c r="A393" s="97"/>
      <c r="B393" s="98"/>
      <c r="C393" s="99"/>
      <c r="D393" s="100"/>
      <c r="E393" s="1497"/>
      <c r="F393" s="101"/>
      <c r="J393" s="96"/>
      <c r="K393" s="96"/>
      <c r="L393" s="96"/>
      <c r="M393" s="96"/>
    </row>
    <row r="394" spans="1:13" s="95" customFormat="1">
      <c r="A394" s="97"/>
      <c r="B394" s="98"/>
      <c r="C394" s="99"/>
      <c r="D394" s="100"/>
      <c r="E394" s="1497"/>
      <c r="F394" s="101"/>
      <c r="J394" s="96"/>
      <c r="K394" s="96"/>
      <c r="L394" s="96"/>
      <c r="M394" s="96"/>
    </row>
    <row r="395" spans="1:13" s="95" customFormat="1">
      <c r="A395" s="97"/>
      <c r="B395" s="98"/>
      <c r="C395" s="99"/>
      <c r="D395" s="100"/>
      <c r="E395" s="1497"/>
      <c r="F395" s="101"/>
      <c r="J395" s="96"/>
      <c r="K395" s="96"/>
      <c r="L395" s="96"/>
      <c r="M395" s="96"/>
    </row>
    <row r="396" spans="1:13" s="95" customFormat="1">
      <c r="A396" s="97"/>
      <c r="B396" s="98"/>
      <c r="C396" s="99"/>
      <c r="D396" s="100"/>
      <c r="E396" s="1497"/>
      <c r="F396" s="101"/>
      <c r="J396" s="96"/>
      <c r="K396" s="96"/>
      <c r="L396" s="96"/>
      <c r="M396" s="96"/>
    </row>
    <row r="397" spans="1:13" s="95" customFormat="1">
      <c r="A397" s="97"/>
      <c r="B397" s="98"/>
      <c r="C397" s="99"/>
      <c r="D397" s="100"/>
      <c r="E397" s="1497"/>
      <c r="F397" s="101"/>
      <c r="J397" s="96"/>
      <c r="K397" s="96"/>
      <c r="L397" s="96"/>
      <c r="M397" s="96"/>
    </row>
    <row r="398" spans="1:13" s="95" customFormat="1">
      <c r="A398" s="97"/>
      <c r="B398" s="98"/>
      <c r="C398" s="99"/>
      <c r="D398" s="100"/>
      <c r="E398" s="1497"/>
      <c r="F398" s="101"/>
      <c r="J398" s="96"/>
      <c r="K398" s="96"/>
      <c r="L398" s="96"/>
      <c r="M398" s="96"/>
    </row>
    <row r="399" spans="1:13" s="95" customFormat="1">
      <c r="A399" s="97"/>
      <c r="B399" s="98"/>
      <c r="C399" s="99"/>
      <c r="D399" s="100"/>
      <c r="E399" s="1497"/>
      <c r="F399" s="101"/>
      <c r="J399" s="96"/>
      <c r="K399" s="96"/>
      <c r="L399" s="96"/>
      <c r="M399" s="96"/>
    </row>
    <row r="400" spans="1:13" s="95" customFormat="1">
      <c r="A400" s="97"/>
      <c r="B400" s="98"/>
      <c r="C400" s="99"/>
      <c r="D400" s="100"/>
      <c r="E400" s="1497"/>
      <c r="F400" s="101"/>
      <c r="J400" s="96"/>
      <c r="K400" s="96"/>
      <c r="L400" s="96"/>
      <c r="M400" s="96"/>
    </row>
    <row r="401" spans="1:13" s="95" customFormat="1">
      <c r="A401" s="97"/>
      <c r="B401" s="98"/>
      <c r="C401" s="99"/>
      <c r="D401" s="100"/>
      <c r="E401" s="1497"/>
      <c r="F401" s="101"/>
      <c r="J401" s="96"/>
      <c r="K401" s="96"/>
      <c r="L401" s="96"/>
      <c r="M401" s="96"/>
    </row>
    <row r="402" spans="1:13" s="95" customFormat="1">
      <c r="A402" s="97"/>
      <c r="B402" s="98"/>
      <c r="C402" s="99"/>
      <c r="D402" s="100"/>
      <c r="E402" s="1497"/>
      <c r="F402" s="101"/>
      <c r="J402" s="96"/>
      <c r="K402" s="96"/>
      <c r="L402" s="96"/>
      <c r="M402" s="96"/>
    </row>
    <row r="403" spans="1:13" s="95" customFormat="1">
      <c r="A403" s="97"/>
      <c r="B403" s="98"/>
      <c r="C403" s="99"/>
      <c r="D403" s="100"/>
      <c r="E403" s="1497"/>
      <c r="F403" s="101"/>
      <c r="J403" s="96"/>
      <c r="K403" s="96"/>
      <c r="L403" s="96"/>
      <c r="M403" s="96"/>
    </row>
    <row r="404" spans="1:13" s="95" customFormat="1">
      <c r="A404" s="97"/>
      <c r="B404" s="98"/>
      <c r="C404" s="99"/>
      <c r="D404" s="100"/>
      <c r="E404" s="1497"/>
      <c r="F404" s="101"/>
      <c r="J404" s="96"/>
      <c r="K404" s="96"/>
      <c r="L404" s="96"/>
      <c r="M404" s="96"/>
    </row>
    <row r="405" spans="1:13" s="95" customFormat="1">
      <c r="A405" s="97"/>
      <c r="B405" s="98"/>
      <c r="C405" s="99"/>
      <c r="D405" s="100"/>
      <c r="E405" s="1497"/>
      <c r="F405" s="101"/>
      <c r="J405" s="96"/>
      <c r="K405" s="96"/>
      <c r="L405" s="96"/>
      <c r="M405" s="96"/>
    </row>
    <row r="406" spans="1:13" s="95" customFormat="1">
      <c r="A406" s="97"/>
      <c r="B406" s="98"/>
      <c r="C406" s="99"/>
      <c r="D406" s="100"/>
      <c r="E406" s="1497"/>
      <c r="F406" s="101"/>
      <c r="J406" s="96"/>
      <c r="K406" s="96"/>
      <c r="L406" s="96"/>
      <c r="M406" s="96"/>
    </row>
    <row r="407" spans="1:13" s="95" customFormat="1">
      <c r="A407" s="97"/>
      <c r="B407" s="98"/>
      <c r="C407" s="99"/>
      <c r="D407" s="100"/>
      <c r="E407" s="1497"/>
      <c r="F407" s="101"/>
      <c r="J407" s="96"/>
      <c r="K407" s="96"/>
      <c r="L407" s="96"/>
      <c r="M407" s="96"/>
    </row>
    <row r="408" spans="1:13" s="95" customFormat="1">
      <c r="A408" s="97"/>
      <c r="B408" s="98"/>
      <c r="C408" s="99"/>
      <c r="D408" s="100"/>
      <c r="E408" s="1497"/>
      <c r="F408" s="101"/>
      <c r="J408" s="96"/>
      <c r="K408" s="96"/>
      <c r="L408" s="96"/>
      <c r="M408" s="96"/>
    </row>
    <row r="409" spans="1:13" s="95" customFormat="1">
      <c r="A409" s="97"/>
      <c r="B409" s="98"/>
      <c r="C409" s="99"/>
      <c r="D409" s="100"/>
      <c r="E409" s="1497"/>
      <c r="F409" s="101"/>
      <c r="J409" s="96"/>
      <c r="K409" s="96"/>
      <c r="L409" s="96"/>
      <c r="M409" s="96"/>
    </row>
    <row r="410" spans="1:13" s="95" customFormat="1">
      <c r="A410" s="97"/>
      <c r="B410" s="98"/>
      <c r="C410" s="99"/>
      <c r="D410" s="100"/>
      <c r="E410" s="1497"/>
      <c r="F410" s="101"/>
      <c r="J410" s="96"/>
      <c r="K410" s="96"/>
      <c r="L410" s="96"/>
      <c r="M410" s="96"/>
    </row>
    <row r="411" spans="1:13" s="95" customFormat="1">
      <c r="A411" s="97"/>
      <c r="B411" s="98"/>
      <c r="C411" s="99"/>
      <c r="D411" s="100"/>
      <c r="E411" s="1497"/>
      <c r="F411" s="101"/>
      <c r="J411" s="96"/>
      <c r="K411" s="96"/>
      <c r="L411" s="96"/>
      <c r="M411" s="96"/>
    </row>
    <row r="412" spans="1:13" s="95" customFormat="1">
      <c r="A412" s="97"/>
      <c r="B412" s="98"/>
      <c r="C412" s="99"/>
      <c r="D412" s="100"/>
      <c r="E412" s="1497"/>
      <c r="F412" s="101"/>
      <c r="J412" s="96"/>
      <c r="K412" s="96"/>
      <c r="L412" s="96"/>
      <c r="M412" s="96"/>
    </row>
    <row r="413" spans="1:13" s="95" customFormat="1">
      <c r="A413" s="97"/>
      <c r="B413" s="98"/>
      <c r="C413" s="99"/>
      <c r="D413" s="100"/>
      <c r="E413" s="1497"/>
      <c r="F413" s="101"/>
      <c r="J413" s="96"/>
      <c r="K413" s="96"/>
      <c r="L413" s="96"/>
      <c r="M413" s="96"/>
    </row>
    <row r="414" spans="1:13" s="95" customFormat="1">
      <c r="A414" s="97"/>
      <c r="B414" s="98"/>
      <c r="C414" s="99"/>
      <c r="D414" s="100"/>
      <c r="E414" s="1497"/>
      <c r="F414" s="101"/>
      <c r="J414" s="96"/>
      <c r="K414" s="96"/>
      <c r="L414" s="96"/>
      <c r="M414" s="96"/>
    </row>
    <row r="415" spans="1:13" s="95" customFormat="1">
      <c r="A415" s="97"/>
      <c r="B415" s="98"/>
      <c r="C415" s="99"/>
      <c r="D415" s="100"/>
      <c r="E415" s="1497"/>
      <c r="F415" s="101"/>
      <c r="J415" s="96"/>
      <c r="K415" s="96"/>
      <c r="L415" s="96"/>
      <c r="M415" s="96"/>
    </row>
    <row r="416" spans="1:13" s="95" customFormat="1">
      <c r="A416" s="97"/>
      <c r="B416" s="98"/>
      <c r="C416" s="99"/>
      <c r="D416" s="100"/>
      <c r="E416" s="1497"/>
      <c r="F416" s="101"/>
      <c r="J416" s="96"/>
      <c r="K416" s="96"/>
      <c r="L416" s="96"/>
      <c r="M416" s="96"/>
    </row>
    <row r="417" spans="1:13" s="95" customFormat="1">
      <c r="A417" s="97"/>
      <c r="B417" s="98"/>
      <c r="C417" s="99"/>
      <c r="D417" s="100"/>
      <c r="E417" s="1497"/>
      <c r="F417" s="101"/>
      <c r="J417" s="96"/>
      <c r="K417" s="96"/>
      <c r="L417" s="96"/>
      <c r="M417" s="96"/>
    </row>
    <row r="418" spans="1:13" s="95" customFormat="1">
      <c r="A418" s="97"/>
      <c r="B418" s="98"/>
      <c r="C418" s="99"/>
      <c r="D418" s="100"/>
      <c r="E418" s="1497"/>
      <c r="F418" s="101"/>
      <c r="J418" s="96"/>
      <c r="K418" s="96"/>
      <c r="L418" s="96"/>
      <c r="M418" s="96"/>
    </row>
    <row r="419" spans="1:13" s="95" customFormat="1">
      <c r="A419" s="97"/>
      <c r="B419" s="98"/>
      <c r="C419" s="99"/>
      <c r="D419" s="100"/>
      <c r="E419" s="1497"/>
      <c r="F419" s="101"/>
      <c r="J419" s="96"/>
      <c r="K419" s="96"/>
      <c r="L419" s="96"/>
      <c r="M419" s="96"/>
    </row>
    <row r="420" spans="1:13" s="95" customFormat="1">
      <c r="A420" s="97"/>
      <c r="B420" s="98"/>
      <c r="C420" s="99"/>
      <c r="D420" s="100"/>
      <c r="E420" s="1497"/>
      <c r="F420" s="101"/>
      <c r="J420" s="96"/>
      <c r="K420" s="96"/>
      <c r="L420" s="96"/>
      <c r="M420" s="96"/>
    </row>
    <row r="421" spans="1:13" s="95" customFormat="1">
      <c r="A421" s="97"/>
      <c r="B421" s="98"/>
      <c r="C421" s="99"/>
      <c r="D421" s="100"/>
      <c r="E421" s="1497"/>
      <c r="F421" s="101"/>
      <c r="J421" s="96"/>
      <c r="K421" s="96"/>
      <c r="L421" s="96"/>
      <c r="M421" s="96"/>
    </row>
    <row r="422" spans="1:13" s="95" customFormat="1">
      <c r="A422" s="97"/>
      <c r="B422" s="98"/>
      <c r="C422" s="99"/>
      <c r="D422" s="100"/>
      <c r="E422" s="1497"/>
      <c r="F422" s="101"/>
      <c r="J422" s="96"/>
      <c r="K422" s="96"/>
      <c r="L422" s="96"/>
      <c r="M422" s="96"/>
    </row>
    <row r="423" spans="1:13" s="95" customFormat="1">
      <c r="A423" s="97"/>
      <c r="B423" s="98"/>
      <c r="C423" s="99"/>
      <c r="D423" s="100"/>
      <c r="E423" s="1497"/>
      <c r="F423" s="101"/>
      <c r="J423" s="96"/>
      <c r="K423" s="96"/>
      <c r="L423" s="96"/>
      <c r="M423" s="96"/>
    </row>
    <row r="424" spans="1:13" s="95" customFormat="1">
      <c r="A424" s="97"/>
      <c r="B424" s="98"/>
      <c r="C424" s="99"/>
      <c r="D424" s="100"/>
      <c r="E424" s="1497"/>
      <c r="F424" s="101"/>
      <c r="J424" s="96"/>
      <c r="K424" s="96"/>
      <c r="L424" s="96"/>
      <c r="M424" s="96"/>
    </row>
    <row r="425" spans="1:13" s="95" customFormat="1">
      <c r="A425" s="97"/>
      <c r="B425" s="98"/>
      <c r="C425" s="99"/>
      <c r="D425" s="100"/>
      <c r="E425" s="1497"/>
      <c r="F425" s="101"/>
      <c r="J425" s="96"/>
      <c r="K425" s="96"/>
      <c r="L425" s="96"/>
      <c r="M425" s="96"/>
    </row>
    <row r="426" spans="1:13" s="95" customFormat="1">
      <c r="A426" s="97"/>
      <c r="B426" s="98"/>
      <c r="C426" s="99"/>
      <c r="D426" s="100"/>
      <c r="E426" s="1497"/>
      <c r="F426" s="101"/>
      <c r="J426" s="96"/>
      <c r="K426" s="96"/>
      <c r="L426" s="96"/>
      <c r="M426" s="96"/>
    </row>
    <row r="427" spans="1:13" s="95" customFormat="1">
      <c r="A427" s="97"/>
      <c r="B427" s="98"/>
      <c r="C427" s="99"/>
      <c r="D427" s="100"/>
      <c r="E427" s="1497"/>
      <c r="F427" s="101"/>
      <c r="J427" s="96"/>
      <c r="K427" s="96"/>
      <c r="L427" s="96"/>
      <c r="M427" s="96"/>
    </row>
    <row r="428" spans="1:13" s="95" customFormat="1">
      <c r="A428" s="97"/>
      <c r="B428" s="98"/>
      <c r="C428" s="99"/>
      <c r="D428" s="100"/>
      <c r="E428" s="1497"/>
      <c r="F428" s="101"/>
      <c r="J428" s="96"/>
      <c r="K428" s="96"/>
      <c r="L428" s="96"/>
      <c r="M428" s="96"/>
    </row>
    <row r="429" spans="1:13" s="95" customFormat="1">
      <c r="A429" s="97"/>
      <c r="B429" s="98"/>
      <c r="C429" s="99"/>
      <c r="D429" s="100"/>
      <c r="E429" s="1497"/>
      <c r="F429" s="101"/>
      <c r="J429" s="96"/>
      <c r="K429" s="96"/>
      <c r="L429" s="96"/>
      <c r="M429" s="96"/>
    </row>
    <row r="430" spans="1:13" s="95" customFormat="1">
      <c r="A430" s="97"/>
      <c r="B430" s="98"/>
      <c r="C430" s="99"/>
      <c r="D430" s="100"/>
      <c r="E430" s="1497"/>
      <c r="F430" s="101"/>
      <c r="J430" s="96"/>
      <c r="K430" s="96"/>
      <c r="L430" s="96"/>
      <c r="M430" s="96"/>
    </row>
    <row r="431" spans="1:13" s="95" customFormat="1">
      <c r="A431" s="97"/>
      <c r="B431" s="98"/>
      <c r="C431" s="99"/>
      <c r="D431" s="100"/>
      <c r="E431" s="1497"/>
      <c r="F431" s="101"/>
      <c r="J431" s="96"/>
      <c r="K431" s="96"/>
      <c r="L431" s="96"/>
      <c r="M431" s="96"/>
    </row>
    <row r="432" spans="1:13" s="95" customFormat="1">
      <c r="A432" s="97"/>
      <c r="B432" s="98"/>
      <c r="C432" s="99"/>
      <c r="D432" s="100"/>
      <c r="E432" s="1497"/>
      <c r="F432" s="101"/>
      <c r="J432" s="96"/>
      <c r="K432" s="96"/>
      <c r="L432" s="96"/>
      <c r="M432" s="96"/>
    </row>
    <row r="433" spans="1:13" s="95" customFormat="1">
      <c r="A433" s="97"/>
      <c r="B433" s="98"/>
      <c r="C433" s="99"/>
      <c r="D433" s="100"/>
      <c r="E433" s="1497"/>
      <c r="F433" s="101"/>
      <c r="J433" s="96"/>
      <c r="K433" s="96"/>
      <c r="L433" s="96"/>
      <c r="M433" s="96"/>
    </row>
    <row r="434" spans="1:13" s="95" customFormat="1">
      <c r="A434" s="97"/>
      <c r="B434" s="98"/>
      <c r="C434" s="99"/>
      <c r="D434" s="100"/>
      <c r="E434" s="1497"/>
      <c r="F434" s="101"/>
      <c r="J434" s="96"/>
      <c r="K434" s="96"/>
      <c r="L434" s="96"/>
      <c r="M434" s="96"/>
    </row>
    <row r="435" spans="1:13" s="95" customFormat="1">
      <c r="A435" s="97"/>
      <c r="B435" s="98"/>
      <c r="C435" s="99"/>
      <c r="D435" s="100"/>
      <c r="E435" s="1497"/>
      <c r="F435" s="101"/>
      <c r="J435" s="96"/>
      <c r="K435" s="96"/>
      <c r="L435" s="96"/>
      <c r="M435" s="96"/>
    </row>
    <row r="436" spans="1:13" s="95" customFormat="1">
      <c r="A436" s="97"/>
      <c r="B436" s="98"/>
      <c r="C436" s="99"/>
      <c r="D436" s="100"/>
      <c r="E436" s="1497"/>
      <c r="F436" s="101"/>
      <c r="J436" s="96"/>
      <c r="K436" s="96"/>
      <c r="L436" s="96"/>
      <c r="M436" s="96"/>
    </row>
    <row r="437" spans="1:13" s="95" customFormat="1">
      <c r="A437" s="97"/>
      <c r="B437" s="98"/>
      <c r="C437" s="99"/>
      <c r="D437" s="100"/>
      <c r="E437" s="1497"/>
      <c r="F437" s="101"/>
      <c r="J437" s="96"/>
      <c r="K437" s="96"/>
      <c r="L437" s="96"/>
      <c r="M437" s="96"/>
    </row>
    <row r="438" spans="1:13" s="95" customFormat="1">
      <c r="A438" s="97"/>
      <c r="B438" s="98"/>
      <c r="C438" s="99"/>
      <c r="D438" s="100"/>
      <c r="E438" s="1497"/>
      <c r="F438" s="101"/>
      <c r="J438" s="96"/>
      <c r="K438" s="96"/>
      <c r="L438" s="96"/>
      <c r="M438" s="96"/>
    </row>
    <row r="439" spans="1:13" s="95" customFormat="1">
      <c r="A439" s="97"/>
      <c r="B439" s="98"/>
      <c r="C439" s="99"/>
      <c r="D439" s="100"/>
      <c r="E439" s="1497"/>
      <c r="F439" s="101"/>
      <c r="J439" s="96"/>
      <c r="K439" s="96"/>
      <c r="L439" s="96"/>
      <c r="M439" s="96"/>
    </row>
    <row r="440" spans="1:13" s="95" customFormat="1">
      <c r="A440" s="97"/>
      <c r="B440" s="98"/>
      <c r="C440" s="99"/>
      <c r="D440" s="100"/>
      <c r="E440" s="1497"/>
      <c r="F440" s="101"/>
      <c r="J440" s="96"/>
      <c r="K440" s="96"/>
      <c r="L440" s="96"/>
      <c r="M440" s="96"/>
    </row>
    <row r="441" spans="1:13" s="95" customFormat="1">
      <c r="A441" s="97"/>
      <c r="B441" s="98"/>
      <c r="C441" s="99"/>
      <c r="D441" s="100"/>
      <c r="E441" s="1497"/>
      <c r="F441" s="101"/>
      <c r="J441" s="96"/>
      <c r="K441" s="96"/>
      <c r="L441" s="96"/>
      <c r="M441" s="96"/>
    </row>
    <row r="442" spans="1:13" s="95" customFormat="1">
      <c r="A442" s="97"/>
      <c r="B442" s="98"/>
      <c r="C442" s="99"/>
      <c r="D442" s="100"/>
      <c r="E442" s="1497"/>
      <c r="F442" s="101"/>
      <c r="J442" s="96"/>
      <c r="K442" s="96"/>
      <c r="L442" s="96"/>
      <c r="M442" s="96"/>
    </row>
    <row r="443" spans="1:13" s="95" customFormat="1">
      <c r="A443" s="97"/>
      <c r="B443" s="98"/>
      <c r="C443" s="99"/>
      <c r="D443" s="100"/>
      <c r="E443" s="1497"/>
      <c r="F443" s="101"/>
      <c r="J443" s="96"/>
      <c r="K443" s="96"/>
      <c r="L443" s="96"/>
      <c r="M443" s="96"/>
    </row>
    <row r="444" spans="1:13" s="95" customFormat="1">
      <c r="A444" s="97"/>
      <c r="B444" s="98"/>
      <c r="C444" s="99"/>
      <c r="D444" s="100"/>
      <c r="E444" s="1497"/>
      <c r="F444" s="101"/>
      <c r="J444" s="96"/>
      <c r="K444" s="96"/>
      <c r="L444" s="96"/>
      <c r="M444" s="96"/>
    </row>
    <row r="445" spans="1:13" s="95" customFormat="1">
      <c r="A445" s="97"/>
      <c r="B445" s="98"/>
      <c r="C445" s="99"/>
      <c r="D445" s="100"/>
      <c r="E445" s="1497"/>
      <c r="F445" s="101"/>
      <c r="J445" s="96"/>
      <c r="K445" s="96"/>
      <c r="L445" s="96"/>
      <c r="M445" s="96"/>
    </row>
    <row r="446" spans="1:13" s="95" customFormat="1">
      <c r="A446" s="97"/>
      <c r="B446" s="98"/>
      <c r="C446" s="99"/>
      <c r="D446" s="100"/>
      <c r="E446" s="1497"/>
      <c r="F446" s="101"/>
      <c r="J446" s="96"/>
      <c r="K446" s="96"/>
      <c r="L446" s="96"/>
      <c r="M446" s="96"/>
    </row>
    <row r="447" spans="1:13" s="95" customFormat="1">
      <c r="A447" s="97"/>
      <c r="B447" s="98"/>
      <c r="C447" s="99"/>
      <c r="D447" s="100"/>
      <c r="E447" s="1497"/>
      <c r="F447" s="101"/>
      <c r="J447" s="96"/>
      <c r="K447" s="96"/>
      <c r="L447" s="96"/>
      <c r="M447" s="96"/>
    </row>
    <row r="448" spans="1:13" s="95" customFormat="1">
      <c r="A448" s="97"/>
      <c r="B448" s="98"/>
      <c r="C448" s="99"/>
      <c r="D448" s="100"/>
      <c r="E448" s="1497"/>
      <c r="F448" s="101"/>
      <c r="J448" s="96"/>
      <c r="K448" s="96"/>
      <c r="L448" s="96"/>
      <c r="M448" s="96"/>
    </row>
    <row r="449" spans="1:13" s="95" customFormat="1">
      <c r="A449" s="97"/>
      <c r="B449" s="98"/>
      <c r="C449" s="99"/>
      <c r="D449" s="100"/>
      <c r="E449" s="1497"/>
      <c r="F449" s="101"/>
      <c r="J449" s="96"/>
      <c r="K449" s="96"/>
      <c r="L449" s="96"/>
      <c r="M449" s="96"/>
    </row>
    <row r="450" spans="1:13" s="95" customFormat="1">
      <c r="A450" s="97"/>
      <c r="B450" s="98"/>
      <c r="C450" s="99"/>
      <c r="D450" s="100"/>
      <c r="E450" s="1497"/>
      <c r="F450" s="101"/>
      <c r="J450" s="96"/>
      <c r="K450" s="96"/>
      <c r="L450" s="96"/>
      <c r="M450" s="96"/>
    </row>
    <row r="451" spans="1:13" s="95" customFormat="1">
      <c r="A451" s="97"/>
      <c r="B451" s="98"/>
      <c r="C451" s="99"/>
      <c r="D451" s="100"/>
      <c r="E451" s="1497"/>
      <c r="F451" s="101"/>
      <c r="J451" s="96"/>
      <c r="K451" s="96"/>
      <c r="L451" s="96"/>
      <c r="M451" s="96"/>
    </row>
    <row r="452" spans="1:13" s="95" customFormat="1">
      <c r="A452" s="97"/>
      <c r="B452" s="98"/>
      <c r="C452" s="99"/>
      <c r="D452" s="100"/>
      <c r="E452" s="1497"/>
      <c r="F452" s="101"/>
      <c r="J452" s="96"/>
      <c r="K452" s="96"/>
      <c r="L452" s="96"/>
      <c r="M452" s="96"/>
    </row>
    <row r="453" spans="1:13" s="95" customFormat="1">
      <c r="A453" s="97"/>
      <c r="B453" s="98"/>
      <c r="C453" s="99"/>
      <c r="D453" s="100"/>
      <c r="E453" s="1497"/>
      <c r="F453" s="101"/>
      <c r="J453" s="96"/>
      <c r="K453" s="96"/>
      <c r="L453" s="96"/>
      <c r="M453" s="96"/>
    </row>
    <row r="454" spans="1:13" s="95" customFormat="1">
      <c r="A454" s="97"/>
      <c r="B454" s="98"/>
      <c r="C454" s="99"/>
      <c r="D454" s="100"/>
      <c r="E454" s="1497"/>
      <c r="F454" s="101"/>
      <c r="J454" s="96"/>
      <c r="K454" s="96"/>
      <c r="L454" s="96"/>
      <c r="M454" s="96"/>
    </row>
    <row r="455" spans="1:13" s="95" customFormat="1">
      <c r="A455" s="97"/>
      <c r="B455" s="98"/>
      <c r="C455" s="99"/>
      <c r="D455" s="100"/>
      <c r="E455" s="1497"/>
      <c r="F455" s="101"/>
      <c r="J455" s="96"/>
      <c r="K455" s="96"/>
      <c r="L455" s="96"/>
      <c r="M455" s="96"/>
    </row>
    <row r="456" spans="1:13" s="95" customFormat="1">
      <c r="A456" s="97"/>
      <c r="B456" s="98"/>
      <c r="C456" s="99"/>
      <c r="D456" s="100"/>
      <c r="E456" s="1497"/>
      <c r="F456" s="101"/>
      <c r="J456" s="96"/>
      <c r="K456" s="96"/>
      <c r="L456" s="96"/>
      <c r="M456" s="96"/>
    </row>
    <row r="457" spans="1:13" s="95" customFormat="1">
      <c r="A457" s="97"/>
      <c r="B457" s="98"/>
      <c r="C457" s="99"/>
      <c r="D457" s="100"/>
      <c r="E457" s="1497"/>
      <c r="F457" s="101"/>
      <c r="J457" s="96"/>
      <c r="K457" s="96"/>
      <c r="L457" s="96"/>
      <c r="M457" s="96"/>
    </row>
    <row r="458" spans="1:13" s="95" customFormat="1">
      <c r="A458" s="97"/>
      <c r="B458" s="98"/>
      <c r="C458" s="99"/>
      <c r="D458" s="100"/>
      <c r="E458" s="1497"/>
      <c r="F458" s="101"/>
      <c r="J458" s="96"/>
      <c r="K458" s="96"/>
      <c r="L458" s="96"/>
      <c r="M458" s="96"/>
    </row>
    <row r="459" spans="1:13" s="95" customFormat="1">
      <c r="A459" s="97"/>
      <c r="B459" s="98"/>
      <c r="C459" s="99"/>
      <c r="D459" s="100"/>
      <c r="E459" s="1497"/>
      <c r="F459" s="101"/>
      <c r="J459" s="96"/>
      <c r="K459" s="96"/>
      <c r="L459" s="96"/>
      <c r="M459" s="96"/>
    </row>
    <row r="460" spans="1:13" s="95" customFormat="1">
      <c r="A460" s="97"/>
      <c r="B460" s="98"/>
      <c r="C460" s="99"/>
      <c r="D460" s="100"/>
      <c r="E460" s="1497"/>
      <c r="F460" s="101"/>
      <c r="J460" s="96"/>
      <c r="K460" s="96"/>
      <c r="L460" s="96"/>
      <c r="M460" s="96"/>
    </row>
    <row r="461" spans="1:13" s="95" customFormat="1">
      <c r="A461" s="97"/>
      <c r="B461" s="98"/>
      <c r="C461" s="99"/>
      <c r="D461" s="100"/>
      <c r="E461" s="1497"/>
      <c r="F461" s="101"/>
      <c r="J461" s="96"/>
      <c r="K461" s="96"/>
      <c r="L461" s="96"/>
      <c r="M461" s="96"/>
    </row>
    <row r="462" spans="1:13" s="95" customFormat="1">
      <c r="A462" s="97"/>
      <c r="B462" s="98"/>
      <c r="C462" s="99"/>
      <c r="D462" s="100"/>
      <c r="E462" s="1497"/>
      <c r="F462" s="101"/>
      <c r="J462" s="96"/>
      <c r="K462" s="96"/>
      <c r="L462" s="96"/>
      <c r="M462" s="96"/>
    </row>
    <row r="463" spans="1:13" s="95" customFormat="1">
      <c r="A463" s="97"/>
      <c r="B463" s="98"/>
      <c r="C463" s="99"/>
      <c r="D463" s="100"/>
      <c r="E463" s="1497"/>
      <c r="F463" s="101"/>
      <c r="J463" s="96"/>
      <c r="K463" s="96"/>
      <c r="L463" s="96"/>
      <c r="M463" s="96"/>
    </row>
    <row r="464" spans="1:13" s="95" customFormat="1">
      <c r="A464" s="97"/>
      <c r="B464" s="98"/>
      <c r="C464" s="99"/>
      <c r="D464" s="100"/>
      <c r="E464" s="1497"/>
      <c r="F464" s="101"/>
      <c r="J464" s="96"/>
      <c r="K464" s="96"/>
      <c r="L464" s="96"/>
      <c r="M464" s="96"/>
    </row>
    <row r="465" spans="1:13" s="95" customFormat="1">
      <c r="A465" s="97"/>
      <c r="B465" s="98"/>
      <c r="C465" s="99"/>
      <c r="D465" s="100"/>
      <c r="E465" s="1497"/>
      <c r="F465" s="101"/>
      <c r="J465" s="96"/>
      <c r="K465" s="96"/>
      <c r="L465" s="96"/>
      <c r="M465" s="96"/>
    </row>
    <row r="466" spans="1:13" s="95" customFormat="1">
      <c r="A466" s="97"/>
      <c r="B466" s="98"/>
      <c r="C466" s="99"/>
      <c r="D466" s="100"/>
      <c r="E466" s="1497"/>
      <c r="F466" s="101"/>
      <c r="J466" s="96"/>
      <c r="K466" s="96"/>
      <c r="L466" s="96"/>
      <c r="M466" s="96"/>
    </row>
    <row r="467" spans="1:13" s="95" customFormat="1">
      <c r="A467" s="97"/>
      <c r="B467" s="98"/>
      <c r="C467" s="99"/>
      <c r="D467" s="100"/>
      <c r="E467" s="1497"/>
      <c r="F467" s="101"/>
      <c r="J467" s="96"/>
      <c r="K467" s="96"/>
      <c r="L467" s="96"/>
      <c r="M467" s="96"/>
    </row>
    <row r="468" spans="1:13" s="95" customFormat="1">
      <c r="A468" s="97"/>
      <c r="B468" s="98"/>
      <c r="C468" s="99"/>
      <c r="D468" s="100"/>
      <c r="E468" s="1497"/>
      <c r="F468" s="101"/>
      <c r="J468" s="96"/>
      <c r="K468" s="96"/>
      <c r="L468" s="96"/>
      <c r="M468" s="96"/>
    </row>
    <row r="469" spans="1:13" s="95" customFormat="1">
      <c r="A469" s="97"/>
      <c r="B469" s="98"/>
      <c r="C469" s="99"/>
      <c r="D469" s="100"/>
      <c r="E469" s="1497"/>
      <c r="F469" s="101"/>
      <c r="J469" s="96"/>
      <c r="K469" s="96"/>
      <c r="L469" s="96"/>
      <c r="M469" s="96"/>
    </row>
    <row r="470" spans="1:13" s="95" customFormat="1">
      <c r="A470" s="97"/>
      <c r="B470" s="98"/>
      <c r="C470" s="99"/>
      <c r="D470" s="100"/>
      <c r="E470" s="1497"/>
      <c r="F470" s="101"/>
      <c r="J470" s="96"/>
      <c r="K470" s="96"/>
      <c r="L470" s="96"/>
      <c r="M470" s="96"/>
    </row>
    <row r="471" spans="1:13" s="95" customFormat="1">
      <c r="A471" s="97"/>
      <c r="B471" s="98"/>
      <c r="C471" s="99"/>
      <c r="D471" s="100"/>
      <c r="E471" s="1497"/>
      <c r="F471" s="101"/>
      <c r="J471" s="96"/>
      <c r="K471" s="96"/>
      <c r="L471" s="96"/>
      <c r="M471" s="96"/>
    </row>
    <row r="472" spans="1:13" s="95" customFormat="1">
      <c r="A472" s="97"/>
      <c r="B472" s="98"/>
      <c r="C472" s="99"/>
      <c r="D472" s="100"/>
      <c r="E472" s="1497"/>
      <c r="F472" s="101"/>
      <c r="J472" s="96"/>
      <c r="K472" s="96"/>
      <c r="L472" s="96"/>
      <c r="M472" s="96"/>
    </row>
    <row r="473" spans="1:13" s="95" customFormat="1">
      <c r="A473" s="97"/>
      <c r="B473" s="98"/>
      <c r="C473" s="99"/>
      <c r="D473" s="100"/>
      <c r="E473" s="1497"/>
      <c r="F473" s="101"/>
      <c r="J473" s="96"/>
      <c r="K473" s="96"/>
      <c r="L473" s="96"/>
      <c r="M473" s="96"/>
    </row>
    <row r="474" spans="1:13" s="95" customFormat="1">
      <c r="A474" s="97"/>
      <c r="B474" s="98"/>
      <c r="C474" s="99"/>
      <c r="D474" s="100"/>
      <c r="E474" s="1497"/>
      <c r="F474" s="101"/>
      <c r="J474" s="96"/>
      <c r="K474" s="96"/>
      <c r="L474" s="96"/>
      <c r="M474" s="96"/>
    </row>
    <row r="475" spans="1:13" s="95" customFormat="1">
      <c r="A475" s="97"/>
      <c r="B475" s="98"/>
      <c r="C475" s="99"/>
      <c r="D475" s="100"/>
      <c r="E475" s="1497"/>
      <c r="F475" s="101"/>
      <c r="J475" s="96"/>
      <c r="K475" s="96"/>
      <c r="L475" s="96"/>
      <c r="M475" s="96"/>
    </row>
    <row r="476" spans="1:13" s="95" customFormat="1">
      <c r="A476" s="97"/>
      <c r="B476" s="98"/>
      <c r="C476" s="99"/>
      <c r="D476" s="100"/>
      <c r="E476" s="1497"/>
      <c r="F476" s="101"/>
      <c r="J476" s="96"/>
      <c r="K476" s="96"/>
      <c r="L476" s="96"/>
      <c r="M476" s="96"/>
    </row>
    <row r="477" spans="1:13" s="95" customFormat="1">
      <c r="A477" s="97"/>
      <c r="B477" s="98"/>
      <c r="C477" s="99"/>
      <c r="D477" s="100"/>
      <c r="E477" s="1497"/>
      <c r="F477" s="101"/>
      <c r="J477" s="96"/>
      <c r="K477" s="96"/>
      <c r="L477" s="96"/>
      <c r="M477" s="96"/>
    </row>
    <row r="478" spans="1:13" s="95" customFormat="1">
      <c r="A478" s="97"/>
      <c r="B478" s="98"/>
      <c r="C478" s="99"/>
      <c r="D478" s="100"/>
      <c r="E478" s="1497"/>
      <c r="F478" s="101"/>
      <c r="J478" s="96"/>
      <c r="K478" s="96"/>
      <c r="L478" s="96"/>
      <c r="M478" s="96"/>
    </row>
    <row r="479" spans="1:13" s="95" customFormat="1">
      <c r="A479" s="97"/>
      <c r="B479" s="98"/>
      <c r="C479" s="99"/>
      <c r="D479" s="100"/>
      <c r="E479" s="1497"/>
      <c r="F479" s="101"/>
      <c r="J479" s="96"/>
      <c r="K479" s="96"/>
      <c r="L479" s="96"/>
      <c r="M479" s="96"/>
    </row>
    <row r="480" spans="1:13" s="95" customFormat="1">
      <c r="A480" s="97"/>
      <c r="B480" s="98"/>
      <c r="C480" s="99"/>
      <c r="D480" s="100"/>
      <c r="E480" s="1497"/>
      <c r="F480" s="101"/>
      <c r="J480" s="96"/>
      <c r="K480" s="96"/>
      <c r="L480" s="96"/>
      <c r="M480" s="96"/>
    </row>
    <row r="481" spans="1:13" s="95" customFormat="1">
      <c r="A481" s="97"/>
      <c r="B481" s="98"/>
      <c r="C481" s="99"/>
      <c r="D481" s="100"/>
      <c r="E481" s="1497"/>
      <c r="F481" s="101"/>
      <c r="J481" s="96"/>
      <c r="K481" s="96"/>
      <c r="L481" s="96"/>
      <c r="M481" s="96"/>
    </row>
    <row r="482" spans="1:13" s="95" customFormat="1">
      <c r="A482" s="97"/>
      <c r="B482" s="98"/>
      <c r="C482" s="99"/>
      <c r="D482" s="100"/>
      <c r="E482" s="1497"/>
      <c r="F482" s="101"/>
      <c r="J482" s="96"/>
      <c r="K482" s="96"/>
      <c r="L482" s="96"/>
      <c r="M482" s="96"/>
    </row>
    <row r="483" spans="1:13" s="95" customFormat="1">
      <c r="A483" s="97"/>
      <c r="B483" s="98"/>
      <c r="C483" s="99"/>
      <c r="D483" s="100"/>
      <c r="E483" s="1497"/>
      <c r="F483" s="101"/>
      <c r="J483" s="96"/>
      <c r="K483" s="96"/>
      <c r="L483" s="96"/>
      <c r="M483" s="96"/>
    </row>
    <row r="484" spans="1:13" s="95" customFormat="1">
      <c r="A484" s="97"/>
      <c r="B484" s="98"/>
      <c r="C484" s="99"/>
      <c r="D484" s="100"/>
      <c r="E484" s="1497"/>
      <c r="F484" s="101"/>
      <c r="J484" s="96"/>
      <c r="K484" s="96"/>
      <c r="L484" s="96"/>
      <c r="M484" s="96"/>
    </row>
    <row r="485" spans="1:13" s="95" customFormat="1">
      <c r="A485" s="97"/>
      <c r="B485" s="98"/>
      <c r="C485" s="99"/>
      <c r="D485" s="100"/>
      <c r="E485" s="1497"/>
      <c r="F485" s="101"/>
      <c r="J485" s="96"/>
      <c r="K485" s="96"/>
      <c r="L485" s="96"/>
      <c r="M485" s="96"/>
    </row>
    <row r="486" spans="1:13" s="95" customFormat="1">
      <c r="A486" s="97"/>
      <c r="B486" s="98"/>
      <c r="C486" s="99"/>
      <c r="D486" s="100"/>
      <c r="E486" s="1497"/>
      <c r="F486" s="101"/>
      <c r="J486" s="96"/>
      <c r="K486" s="96"/>
      <c r="L486" s="96"/>
      <c r="M486" s="96"/>
    </row>
    <row r="487" spans="1:13" s="95" customFormat="1">
      <c r="A487" s="97"/>
      <c r="B487" s="98"/>
      <c r="C487" s="99"/>
      <c r="D487" s="100"/>
      <c r="E487" s="1497"/>
      <c r="F487" s="101"/>
      <c r="J487" s="96"/>
      <c r="K487" s="96"/>
      <c r="L487" s="96"/>
      <c r="M487" s="96"/>
    </row>
    <row r="488" spans="1:13" s="95" customFormat="1">
      <c r="A488" s="97"/>
      <c r="B488" s="98"/>
      <c r="C488" s="99"/>
      <c r="D488" s="100"/>
      <c r="E488" s="1497"/>
      <c r="F488" s="101"/>
      <c r="J488" s="96"/>
      <c r="K488" s="96"/>
      <c r="L488" s="96"/>
      <c r="M488" s="96"/>
    </row>
    <row r="489" spans="1:13" s="95" customFormat="1">
      <c r="A489" s="97"/>
      <c r="B489" s="98"/>
      <c r="C489" s="99"/>
      <c r="D489" s="100"/>
      <c r="E489" s="1497"/>
      <c r="F489" s="101"/>
      <c r="J489" s="96"/>
      <c r="K489" s="96"/>
      <c r="L489" s="96"/>
      <c r="M489" s="96"/>
    </row>
    <row r="490" spans="1:13" s="95" customFormat="1">
      <c r="A490" s="97"/>
      <c r="B490" s="98"/>
      <c r="C490" s="99"/>
      <c r="D490" s="100"/>
      <c r="E490" s="1497"/>
      <c r="F490" s="101"/>
      <c r="J490" s="96"/>
      <c r="K490" s="96"/>
      <c r="L490" s="96"/>
      <c r="M490" s="96"/>
    </row>
    <row r="491" spans="1:13" s="95" customFormat="1">
      <c r="A491" s="97"/>
      <c r="B491" s="98"/>
      <c r="C491" s="99"/>
      <c r="D491" s="100"/>
      <c r="E491" s="1497"/>
      <c r="F491" s="101"/>
      <c r="J491" s="96"/>
      <c r="K491" s="96"/>
      <c r="L491" s="96"/>
      <c r="M491" s="96"/>
    </row>
    <row r="492" spans="1:13" s="95" customFormat="1">
      <c r="A492" s="97"/>
      <c r="B492" s="98"/>
      <c r="C492" s="99"/>
      <c r="D492" s="100"/>
      <c r="E492" s="1497"/>
      <c r="F492" s="101"/>
      <c r="J492" s="96"/>
      <c r="K492" s="96"/>
      <c r="L492" s="96"/>
      <c r="M492" s="96"/>
    </row>
    <row r="493" spans="1:13" s="95" customFormat="1">
      <c r="A493" s="97"/>
      <c r="B493" s="98"/>
      <c r="C493" s="99"/>
      <c r="D493" s="100"/>
      <c r="E493" s="1497"/>
      <c r="F493" s="101"/>
      <c r="J493" s="96"/>
      <c r="K493" s="96"/>
      <c r="L493" s="96"/>
      <c r="M493" s="96"/>
    </row>
    <row r="494" spans="1:13" s="95" customFormat="1">
      <c r="A494" s="97"/>
      <c r="B494" s="98"/>
      <c r="C494" s="99"/>
      <c r="D494" s="100"/>
      <c r="E494" s="1497"/>
      <c r="F494" s="101"/>
      <c r="J494" s="96"/>
      <c r="K494" s="96"/>
      <c r="L494" s="96"/>
      <c r="M494" s="96"/>
    </row>
    <row r="495" spans="1:13" s="95" customFormat="1">
      <c r="A495" s="97"/>
      <c r="B495" s="98"/>
      <c r="C495" s="99"/>
      <c r="D495" s="100"/>
      <c r="E495" s="1497"/>
      <c r="F495" s="101"/>
      <c r="J495" s="96"/>
      <c r="K495" s="96"/>
      <c r="L495" s="96"/>
      <c r="M495" s="96"/>
    </row>
    <row r="496" spans="1:13" s="95" customFormat="1">
      <c r="A496" s="97"/>
      <c r="B496" s="98"/>
      <c r="C496" s="99"/>
      <c r="D496" s="100"/>
      <c r="E496" s="1497"/>
      <c r="F496" s="101"/>
      <c r="J496" s="96"/>
      <c r="K496" s="96"/>
      <c r="L496" s="96"/>
      <c r="M496" s="96"/>
    </row>
    <row r="497" spans="1:13" s="95" customFormat="1">
      <c r="A497" s="97"/>
      <c r="B497" s="98"/>
      <c r="C497" s="99"/>
      <c r="D497" s="100"/>
      <c r="E497" s="1497"/>
      <c r="F497" s="101"/>
      <c r="J497" s="96"/>
      <c r="K497" s="96"/>
      <c r="L497" s="96"/>
      <c r="M497" s="96"/>
    </row>
    <row r="498" spans="1:13" s="95" customFormat="1">
      <c r="A498" s="97"/>
      <c r="B498" s="98"/>
      <c r="C498" s="99"/>
      <c r="D498" s="100"/>
      <c r="E498" s="1497"/>
      <c r="F498" s="101"/>
      <c r="J498" s="96"/>
      <c r="K498" s="96"/>
      <c r="L498" s="96"/>
      <c r="M498" s="96"/>
    </row>
    <row r="499" spans="1:13" s="95" customFormat="1">
      <c r="A499" s="97"/>
      <c r="B499" s="98"/>
      <c r="C499" s="99"/>
      <c r="D499" s="100"/>
      <c r="E499" s="1497"/>
      <c r="F499" s="101"/>
      <c r="J499" s="96"/>
      <c r="K499" s="96"/>
      <c r="L499" s="96"/>
      <c r="M499" s="96"/>
    </row>
    <row r="500" spans="1:13" s="95" customFormat="1">
      <c r="A500" s="97"/>
      <c r="B500" s="98"/>
      <c r="C500" s="99"/>
      <c r="D500" s="100"/>
      <c r="E500" s="1497"/>
      <c r="F500" s="101"/>
      <c r="J500" s="96"/>
      <c r="K500" s="96"/>
      <c r="L500" s="96"/>
      <c r="M500" s="96"/>
    </row>
    <row r="501" spans="1:13" s="95" customFormat="1">
      <c r="A501" s="97"/>
      <c r="B501" s="98"/>
      <c r="C501" s="99"/>
      <c r="D501" s="100"/>
      <c r="E501" s="1497"/>
      <c r="F501" s="101"/>
      <c r="J501" s="96"/>
      <c r="K501" s="96"/>
      <c r="L501" s="96"/>
      <c r="M501" s="96"/>
    </row>
    <row r="502" spans="1:13" s="95" customFormat="1">
      <c r="A502" s="97"/>
      <c r="B502" s="98"/>
      <c r="C502" s="99"/>
      <c r="D502" s="100"/>
      <c r="E502" s="1497"/>
      <c r="F502" s="101"/>
      <c r="J502" s="96"/>
      <c r="K502" s="96"/>
      <c r="L502" s="96"/>
      <c r="M502" s="96"/>
    </row>
    <row r="503" spans="1:13" s="95" customFormat="1">
      <c r="A503" s="97"/>
      <c r="B503" s="98"/>
      <c r="C503" s="99"/>
      <c r="D503" s="100"/>
      <c r="E503" s="1497"/>
      <c r="F503" s="101"/>
      <c r="J503" s="96"/>
      <c r="K503" s="96"/>
      <c r="L503" s="96"/>
      <c r="M503" s="96"/>
    </row>
    <row r="504" spans="1:13" s="95" customFormat="1">
      <c r="A504" s="97"/>
      <c r="B504" s="98"/>
      <c r="C504" s="99"/>
      <c r="D504" s="100"/>
      <c r="E504" s="1497"/>
      <c r="F504" s="101"/>
      <c r="J504" s="96"/>
      <c r="K504" s="96"/>
      <c r="L504" s="96"/>
      <c r="M504" s="96"/>
    </row>
    <row r="505" spans="1:13" s="95" customFormat="1">
      <c r="A505" s="97"/>
      <c r="B505" s="98"/>
      <c r="C505" s="99"/>
      <c r="D505" s="100"/>
      <c r="E505" s="1497"/>
      <c r="F505" s="101"/>
      <c r="J505" s="96"/>
      <c r="K505" s="96"/>
      <c r="L505" s="96"/>
      <c r="M505" s="96"/>
    </row>
    <row r="506" spans="1:13" s="95" customFormat="1">
      <c r="A506" s="97"/>
      <c r="B506" s="98"/>
      <c r="C506" s="99"/>
      <c r="D506" s="100"/>
      <c r="E506" s="1497"/>
      <c r="F506" s="101"/>
      <c r="J506" s="96"/>
      <c r="K506" s="96"/>
      <c r="L506" s="96"/>
      <c r="M506" s="96"/>
    </row>
    <row r="507" spans="1:13" s="95" customFormat="1">
      <c r="A507" s="97"/>
      <c r="B507" s="98"/>
      <c r="C507" s="99"/>
      <c r="D507" s="100"/>
      <c r="E507" s="1497"/>
      <c r="F507" s="101"/>
      <c r="J507" s="96"/>
      <c r="K507" s="96"/>
      <c r="L507" s="96"/>
      <c r="M507" s="96"/>
    </row>
    <row r="508" spans="1:13" s="95" customFormat="1">
      <c r="A508" s="97"/>
      <c r="B508" s="98"/>
      <c r="C508" s="99"/>
      <c r="D508" s="100"/>
      <c r="E508" s="1497"/>
      <c r="F508" s="101"/>
      <c r="J508" s="96"/>
      <c r="K508" s="96"/>
      <c r="L508" s="96"/>
      <c r="M508" s="96"/>
    </row>
    <row r="509" spans="1:13" s="95" customFormat="1">
      <c r="A509" s="97"/>
      <c r="B509" s="98"/>
      <c r="C509" s="99"/>
      <c r="D509" s="100"/>
      <c r="E509" s="1497"/>
      <c r="F509" s="101"/>
      <c r="J509" s="96"/>
      <c r="K509" s="96"/>
      <c r="L509" s="96"/>
      <c r="M509" s="96"/>
    </row>
    <row r="510" spans="1:13" s="95" customFormat="1">
      <c r="A510" s="97"/>
      <c r="B510" s="98"/>
      <c r="C510" s="99"/>
      <c r="D510" s="100"/>
      <c r="E510" s="1497"/>
      <c r="F510" s="101"/>
      <c r="J510" s="96"/>
      <c r="K510" s="96"/>
      <c r="L510" s="96"/>
      <c r="M510" s="96"/>
    </row>
    <row r="511" spans="1:13" s="95" customFormat="1">
      <c r="A511" s="97"/>
      <c r="B511" s="98"/>
      <c r="C511" s="99"/>
      <c r="D511" s="100"/>
      <c r="E511" s="1497"/>
      <c r="F511" s="101"/>
      <c r="J511" s="96"/>
      <c r="K511" s="96"/>
      <c r="L511" s="96"/>
      <c r="M511" s="96"/>
    </row>
    <row r="512" spans="1:13" s="95" customFormat="1">
      <c r="A512" s="97"/>
      <c r="B512" s="98"/>
      <c r="C512" s="99"/>
      <c r="D512" s="100"/>
      <c r="E512" s="1497"/>
      <c r="F512" s="101"/>
      <c r="J512" s="96"/>
      <c r="K512" s="96"/>
      <c r="L512" s="96"/>
      <c r="M512" s="96"/>
    </row>
    <row r="513" spans="1:13" s="95" customFormat="1">
      <c r="A513" s="97"/>
      <c r="B513" s="98"/>
      <c r="C513" s="99"/>
      <c r="D513" s="100"/>
      <c r="E513" s="1497"/>
      <c r="F513" s="101"/>
      <c r="J513" s="96"/>
      <c r="K513" s="96"/>
      <c r="L513" s="96"/>
      <c r="M513" s="96"/>
    </row>
    <row r="514" spans="1:13" s="95" customFormat="1">
      <c r="A514" s="97"/>
      <c r="B514" s="98"/>
      <c r="C514" s="99"/>
      <c r="D514" s="100"/>
      <c r="E514" s="1497"/>
      <c r="F514" s="101"/>
      <c r="J514" s="96"/>
      <c r="K514" s="96"/>
      <c r="L514" s="96"/>
      <c r="M514" s="96"/>
    </row>
    <row r="515" spans="1:13" s="95" customFormat="1">
      <c r="A515" s="97"/>
      <c r="B515" s="98"/>
      <c r="C515" s="99"/>
      <c r="D515" s="100"/>
      <c r="E515" s="1497"/>
      <c r="F515" s="101"/>
      <c r="J515" s="96"/>
      <c r="K515" s="96"/>
      <c r="L515" s="96"/>
      <c r="M515" s="96"/>
    </row>
    <row r="516" spans="1:13" s="95" customFormat="1">
      <c r="A516" s="97"/>
      <c r="B516" s="98"/>
      <c r="C516" s="99"/>
      <c r="D516" s="100"/>
      <c r="E516" s="1497"/>
      <c r="F516" s="101"/>
      <c r="J516" s="96"/>
      <c r="K516" s="96"/>
      <c r="L516" s="96"/>
      <c r="M516" s="96"/>
    </row>
    <row r="517" spans="1:13" s="95" customFormat="1">
      <c r="A517" s="97"/>
      <c r="B517" s="98"/>
      <c r="C517" s="99"/>
      <c r="D517" s="100"/>
      <c r="E517" s="1497"/>
      <c r="F517" s="101"/>
      <c r="J517" s="96"/>
      <c r="K517" s="96"/>
      <c r="L517" s="96"/>
      <c r="M517" s="96"/>
    </row>
    <row r="518" spans="1:13" s="95" customFormat="1">
      <c r="A518" s="97"/>
      <c r="B518" s="98"/>
      <c r="C518" s="99"/>
      <c r="D518" s="100"/>
      <c r="E518" s="1497"/>
      <c r="F518" s="101"/>
      <c r="J518" s="96"/>
      <c r="K518" s="96"/>
      <c r="L518" s="96"/>
      <c r="M518" s="96"/>
    </row>
    <row r="519" spans="1:13" s="95" customFormat="1">
      <c r="A519" s="97"/>
      <c r="B519" s="98"/>
      <c r="C519" s="99"/>
      <c r="D519" s="100"/>
      <c r="E519" s="1497"/>
      <c r="F519" s="101"/>
      <c r="J519" s="96"/>
      <c r="K519" s="96"/>
      <c r="L519" s="96"/>
      <c r="M519" s="96"/>
    </row>
    <row r="520" spans="1:13" s="95" customFormat="1">
      <c r="A520" s="97"/>
      <c r="B520" s="98"/>
      <c r="C520" s="99"/>
      <c r="D520" s="100"/>
      <c r="E520" s="1497"/>
      <c r="F520" s="101"/>
      <c r="J520" s="96"/>
      <c r="K520" s="96"/>
      <c r="L520" s="96"/>
      <c r="M520" s="96"/>
    </row>
    <row r="521" spans="1:13" s="95" customFormat="1">
      <c r="A521" s="97"/>
      <c r="B521" s="98"/>
      <c r="C521" s="99"/>
      <c r="D521" s="100"/>
      <c r="E521" s="1497"/>
      <c r="F521" s="101"/>
      <c r="J521" s="96"/>
      <c r="K521" s="96"/>
      <c r="L521" s="96"/>
      <c r="M521" s="96"/>
    </row>
    <row r="522" spans="1:13" s="95" customFormat="1">
      <c r="A522" s="97"/>
      <c r="B522" s="98"/>
      <c r="C522" s="99"/>
      <c r="D522" s="100"/>
      <c r="E522" s="1497"/>
      <c r="F522" s="101"/>
      <c r="J522" s="96"/>
      <c r="K522" s="96"/>
      <c r="L522" s="96"/>
      <c r="M522" s="96"/>
    </row>
    <row r="523" spans="1:13" s="95" customFormat="1">
      <c r="A523" s="97"/>
      <c r="B523" s="98"/>
      <c r="C523" s="99"/>
      <c r="D523" s="100"/>
      <c r="E523" s="1497"/>
      <c r="F523" s="101"/>
      <c r="J523" s="96"/>
      <c r="K523" s="96"/>
      <c r="L523" s="96"/>
      <c r="M523" s="96"/>
    </row>
    <row r="524" spans="1:13" s="95" customFormat="1">
      <c r="A524" s="97"/>
      <c r="B524" s="98"/>
      <c r="C524" s="99"/>
      <c r="D524" s="100"/>
      <c r="E524" s="1497"/>
      <c r="F524" s="101"/>
      <c r="J524" s="96"/>
      <c r="K524" s="96"/>
      <c r="L524" s="96"/>
      <c r="M524" s="96"/>
    </row>
    <row r="525" spans="1:13" s="95" customFormat="1">
      <c r="A525" s="97"/>
      <c r="B525" s="98"/>
      <c r="C525" s="99"/>
      <c r="D525" s="100"/>
      <c r="E525" s="1497"/>
      <c r="F525" s="101"/>
      <c r="J525" s="96"/>
      <c r="K525" s="96"/>
      <c r="L525" s="96"/>
      <c r="M525" s="96"/>
    </row>
    <row r="526" spans="1:13" s="95" customFormat="1">
      <c r="A526" s="97"/>
      <c r="B526" s="98"/>
      <c r="C526" s="99"/>
      <c r="D526" s="100"/>
      <c r="E526" s="1497"/>
      <c r="F526" s="101"/>
      <c r="J526" s="96"/>
      <c r="K526" s="96"/>
      <c r="L526" s="96"/>
      <c r="M526" s="96"/>
    </row>
    <row r="527" spans="1:13" s="95" customFormat="1">
      <c r="A527" s="97"/>
      <c r="B527" s="98"/>
      <c r="C527" s="99"/>
      <c r="D527" s="100"/>
      <c r="E527" s="1497"/>
      <c r="F527" s="101"/>
      <c r="J527" s="96"/>
      <c r="K527" s="96"/>
      <c r="L527" s="96"/>
      <c r="M527" s="96"/>
    </row>
    <row r="528" spans="1:13" s="95" customFormat="1">
      <c r="A528" s="97"/>
      <c r="B528" s="98"/>
      <c r="C528" s="99"/>
      <c r="D528" s="100"/>
      <c r="E528" s="1497"/>
      <c r="F528" s="101"/>
      <c r="J528" s="96"/>
      <c r="K528" s="96"/>
      <c r="L528" s="96"/>
      <c r="M528" s="96"/>
    </row>
    <row r="529" spans="1:13" s="95" customFormat="1">
      <c r="A529" s="97"/>
      <c r="B529" s="98"/>
      <c r="C529" s="99"/>
      <c r="D529" s="100"/>
      <c r="E529" s="1497"/>
      <c r="F529" s="101"/>
      <c r="J529" s="96"/>
      <c r="K529" s="96"/>
      <c r="L529" s="96"/>
      <c r="M529" s="96"/>
    </row>
    <row r="530" spans="1:13" s="95" customFormat="1">
      <c r="A530" s="97"/>
      <c r="B530" s="98"/>
      <c r="C530" s="99"/>
      <c r="D530" s="100"/>
      <c r="E530" s="1497"/>
      <c r="F530" s="101"/>
      <c r="J530" s="96"/>
      <c r="K530" s="96"/>
      <c r="L530" s="96"/>
      <c r="M530" s="96"/>
    </row>
    <row r="531" spans="1:13" s="95" customFormat="1">
      <c r="A531" s="97"/>
      <c r="B531" s="98"/>
      <c r="C531" s="99"/>
      <c r="D531" s="100"/>
      <c r="E531" s="1497"/>
      <c r="F531" s="101"/>
      <c r="J531" s="96"/>
      <c r="K531" s="96"/>
      <c r="L531" s="96"/>
      <c r="M531" s="96"/>
    </row>
    <row r="532" spans="1:13" s="95" customFormat="1">
      <c r="A532" s="97"/>
      <c r="B532" s="98"/>
      <c r="C532" s="99"/>
      <c r="D532" s="100"/>
      <c r="E532" s="1497"/>
      <c r="F532" s="101"/>
      <c r="J532" s="96"/>
      <c r="K532" s="96"/>
      <c r="L532" s="96"/>
      <c r="M532" s="96"/>
    </row>
    <row r="533" spans="1:13" s="95" customFormat="1">
      <c r="A533" s="97"/>
      <c r="B533" s="98"/>
      <c r="C533" s="99"/>
      <c r="D533" s="100"/>
      <c r="E533" s="1497"/>
      <c r="F533" s="101"/>
      <c r="J533" s="96"/>
      <c r="K533" s="96"/>
      <c r="L533" s="96"/>
      <c r="M533" s="96"/>
    </row>
    <row r="534" spans="1:13" s="95" customFormat="1">
      <c r="A534" s="97"/>
      <c r="B534" s="98"/>
      <c r="C534" s="99"/>
      <c r="D534" s="100"/>
      <c r="E534" s="1497"/>
      <c r="F534" s="101"/>
      <c r="J534" s="96"/>
      <c r="K534" s="96"/>
      <c r="L534" s="96"/>
      <c r="M534" s="96"/>
    </row>
    <row r="535" spans="1:13" s="95" customFormat="1">
      <c r="A535" s="97"/>
      <c r="B535" s="98"/>
      <c r="C535" s="99"/>
      <c r="D535" s="100"/>
      <c r="E535" s="1497"/>
      <c r="F535" s="101"/>
      <c r="J535" s="96"/>
      <c r="K535" s="96"/>
      <c r="L535" s="96"/>
      <c r="M535" s="96"/>
    </row>
    <row r="536" spans="1:13" s="95" customFormat="1">
      <c r="A536" s="97"/>
      <c r="B536" s="98"/>
      <c r="C536" s="99"/>
      <c r="D536" s="100"/>
      <c r="E536" s="1497"/>
      <c r="F536" s="101"/>
      <c r="J536" s="96"/>
      <c r="K536" s="96"/>
      <c r="L536" s="96"/>
      <c r="M536" s="96"/>
    </row>
    <row r="537" spans="1:13" s="95" customFormat="1">
      <c r="A537" s="97"/>
      <c r="B537" s="98"/>
      <c r="C537" s="99"/>
      <c r="D537" s="100"/>
      <c r="E537" s="1497"/>
      <c r="F537" s="101"/>
      <c r="J537" s="96"/>
      <c r="K537" s="96"/>
      <c r="L537" s="96"/>
      <c r="M537" s="96"/>
    </row>
    <row r="538" spans="1:13" s="95" customFormat="1">
      <c r="A538" s="97"/>
      <c r="B538" s="98"/>
      <c r="C538" s="99"/>
      <c r="D538" s="100"/>
      <c r="E538" s="1497"/>
      <c r="F538" s="101"/>
      <c r="J538" s="96"/>
      <c r="K538" s="96"/>
      <c r="L538" s="96"/>
      <c r="M538" s="96"/>
    </row>
    <row r="539" spans="1:13" s="95" customFormat="1">
      <c r="A539" s="97"/>
      <c r="B539" s="98"/>
      <c r="C539" s="99"/>
      <c r="D539" s="100"/>
      <c r="E539" s="1497"/>
      <c r="F539" s="101"/>
      <c r="J539" s="96"/>
      <c r="K539" s="96"/>
      <c r="L539" s="96"/>
      <c r="M539" s="96"/>
    </row>
    <row r="540" spans="1:13" s="95" customFormat="1">
      <c r="A540" s="97"/>
      <c r="B540" s="98"/>
      <c r="C540" s="99"/>
      <c r="D540" s="100"/>
      <c r="E540" s="1497"/>
      <c r="F540" s="101"/>
      <c r="J540" s="96"/>
      <c r="K540" s="96"/>
      <c r="L540" s="96"/>
      <c r="M540" s="96"/>
    </row>
    <row r="541" spans="1:13" s="95" customFormat="1">
      <c r="A541" s="97"/>
      <c r="B541" s="98"/>
      <c r="C541" s="99"/>
      <c r="D541" s="100"/>
      <c r="E541" s="1497"/>
      <c r="F541" s="101"/>
      <c r="J541" s="96"/>
      <c r="K541" s="96"/>
      <c r="L541" s="96"/>
      <c r="M541" s="96"/>
    </row>
    <row r="542" spans="1:13" s="95" customFormat="1">
      <c r="A542" s="97"/>
      <c r="B542" s="98"/>
      <c r="C542" s="99"/>
      <c r="D542" s="100"/>
      <c r="E542" s="1497"/>
      <c r="F542" s="101"/>
      <c r="J542" s="96"/>
      <c r="K542" s="96"/>
      <c r="L542" s="96"/>
      <c r="M542" s="96"/>
    </row>
    <row r="543" spans="1:13" s="95" customFormat="1">
      <c r="A543" s="97"/>
      <c r="B543" s="98"/>
      <c r="C543" s="99"/>
      <c r="D543" s="100"/>
      <c r="E543" s="1497"/>
      <c r="F543" s="101"/>
      <c r="J543" s="96"/>
      <c r="K543" s="96"/>
      <c r="L543" s="96"/>
      <c r="M543" s="96"/>
    </row>
    <row r="544" spans="1:13" s="95" customFormat="1">
      <c r="A544" s="97"/>
      <c r="B544" s="98"/>
      <c r="C544" s="99"/>
      <c r="D544" s="100"/>
      <c r="E544" s="1497"/>
      <c r="F544" s="101"/>
      <c r="J544" s="96"/>
      <c r="K544" s="96"/>
      <c r="L544" s="96"/>
      <c r="M544" s="96"/>
    </row>
    <row r="545" spans="1:13" s="95" customFormat="1">
      <c r="A545" s="97"/>
      <c r="B545" s="98"/>
      <c r="C545" s="99"/>
      <c r="D545" s="100"/>
      <c r="E545" s="1497"/>
      <c r="F545" s="101"/>
      <c r="J545" s="96"/>
      <c r="K545" s="96"/>
      <c r="L545" s="96"/>
      <c r="M545" s="96"/>
    </row>
    <row r="546" spans="1:13" s="95" customFormat="1">
      <c r="A546" s="97"/>
      <c r="B546" s="98"/>
      <c r="C546" s="99"/>
      <c r="D546" s="100"/>
      <c r="E546" s="1497"/>
      <c r="F546" s="101"/>
      <c r="J546" s="96"/>
      <c r="K546" s="96"/>
      <c r="L546" s="96"/>
      <c r="M546" s="96"/>
    </row>
    <row r="547" spans="1:13" s="95" customFormat="1">
      <c r="A547" s="97"/>
      <c r="B547" s="98"/>
      <c r="C547" s="99"/>
      <c r="D547" s="100"/>
      <c r="E547" s="1497"/>
      <c r="F547" s="101"/>
      <c r="J547" s="96"/>
      <c r="K547" s="96"/>
      <c r="L547" s="96"/>
      <c r="M547" s="96"/>
    </row>
    <row r="548" spans="1:13" s="95" customFormat="1">
      <c r="A548" s="97"/>
      <c r="B548" s="98"/>
      <c r="C548" s="99"/>
      <c r="D548" s="100"/>
      <c r="E548" s="1497"/>
      <c r="F548" s="101"/>
      <c r="J548" s="96"/>
      <c r="K548" s="96"/>
      <c r="L548" s="96"/>
      <c r="M548" s="96"/>
    </row>
    <row r="549" spans="1:13" s="95" customFormat="1">
      <c r="A549" s="97"/>
      <c r="B549" s="98"/>
      <c r="C549" s="99"/>
      <c r="D549" s="100"/>
      <c r="E549" s="1497"/>
      <c r="F549" s="101"/>
      <c r="J549" s="96"/>
      <c r="K549" s="96"/>
      <c r="L549" s="96"/>
      <c r="M549" s="96"/>
    </row>
    <row r="550" spans="1:13" s="95" customFormat="1">
      <c r="A550" s="97"/>
      <c r="B550" s="98"/>
      <c r="C550" s="99"/>
      <c r="D550" s="100"/>
      <c r="E550" s="1497"/>
      <c r="F550" s="101"/>
      <c r="J550" s="96"/>
      <c r="K550" s="96"/>
      <c r="L550" s="96"/>
      <c r="M550" s="96"/>
    </row>
    <row r="551" spans="1:13" s="95" customFormat="1">
      <c r="A551" s="97"/>
      <c r="B551" s="98"/>
      <c r="C551" s="99"/>
      <c r="D551" s="100"/>
      <c r="E551" s="1497"/>
      <c r="F551" s="101"/>
      <c r="J551" s="96"/>
      <c r="K551" s="96"/>
      <c r="L551" s="96"/>
      <c r="M551" s="96"/>
    </row>
    <row r="552" spans="1:13" s="95" customFormat="1">
      <c r="A552" s="97"/>
      <c r="B552" s="98"/>
      <c r="C552" s="99"/>
      <c r="D552" s="100"/>
      <c r="E552" s="1497"/>
      <c r="F552" s="101"/>
      <c r="J552" s="96"/>
      <c r="K552" s="96"/>
      <c r="L552" s="96"/>
      <c r="M552" s="96"/>
    </row>
    <row r="553" spans="1:13" s="95" customFormat="1">
      <c r="A553" s="97"/>
      <c r="B553" s="98"/>
      <c r="C553" s="99"/>
      <c r="D553" s="100"/>
      <c r="E553" s="1497"/>
      <c r="F553" s="101"/>
      <c r="J553" s="96"/>
      <c r="K553" s="96"/>
      <c r="L553" s="96"/>
      <c r="M553" s="96"/>
    </row>
    <row r="554" spans="1:13" s="95" customFormat="1">
      <c r="A554" s="97"/>
      <c r="B554" s="98"/>
      <c r="C554" s="99"/>
      <c r="D554" s="100"/>
      <c r="E554" s="1497"/>
      <c r="F554" s="101"/>
      <c r="J554" s="96"/>
      <c r="K554" s="96"/>
      <c r="L554" s="96"/>
      <c r="M554" s="96"/>
    </row>
    <row r="555" spans="1:13" s="95" customFormat="1">
      <c r="A555" s="97"/>
      <c r="B555" s="98"/>
      <c r="C555" s="99"/>
      <c r="D555" s="100"/>
      <c r="E555" s="1497"/>
      <c r="F555" s="101"/>
      <c r="J555" s="96"/>
      <c r="K555" s="96"/>
      <c r="L555" s="96"/>
      <c r="M555" s="96"/>
    </row>
    <row r="556" spans="1:13" s="95" customFormat="1">
      <c r="A556" s="97"/>
      <c r="B556" s="98"/>
      <c r="C556" s="99"/>
      <c r="D556" s="100"/>
      <c r="E556" s="1497"/>
      <c r="F556" s="101"/>
      <c r="J556" s="96"/>
      <c r="K556" s="96"/>
      <c r="L556" s="96"/>
      <c r="M556" s="96"/>
    </row>
    <row r="557" spans="1:13" s="95" customFormat="1">
      <c r="A557" s="97"/>
      <c r="B557" s="98"/>
      <c r="C557" s="99"/>
      <c r="D557" s="100"/>
      <c r="E557" s="1497"/>
      <c r="F557" s="101"/>
      <c r="J557" s="96"/>
      <c r="K557" s="96"/>
      <c r="L557" s="96"/>
      <c r="M557" s="96"/>
    </row>
    <row r="558" spans="1:13" s="95" customFormat="1">
      <c r="A558" s="97"/>
      <c r="B558" s="98"/>
      <c r="C558" s="99"/>
      <c r="D558" s="100"/>
      <c r="E558" s="1497"/>
      <c r="F558" s="101"/>
      <c r="J558" s="96"/>
      <c r="K558" s="96"/>
      <c r="L558" s="96"/>
      <c r="M558" s="96"/>
    </row>
    <row r="559" spans="1:13" s="95" customFormat="1">
      <c r="A559" s="97"/>
      <c r="B559" s="98"/>
      <c r="C559" s="99"/>
      <c r="D559" s="100"/>
      <c r="E559" s="1497"/>
      <c r="F559" s="101"/>
      <c r="J559" s="96"/>
      <c r="K559" s="96"/>
      <c r="L559" s="96"/>
      <c r="M559" s="96"/>
    </row>
    <row r="560" spans="1:13" s="95" customFormat="1">
      <c r="A560" s="97"/>
      <c r="B560" s="98"/>
      <c r="C560" s="99"/>
      <c r="D560" s="100"/>
      <c r="E560" s="1497"/>
      <c r="F560" s="101"/>
      <c r="J560" s="96"/>
      <c r="K560" s="96"/>
      <c r="L560" s="96"/>
      <c r="M560" s="96"/>
    </row>
    <row r="561" spans="1:13" s="95" customFormat="1">
      <c r="A561" s="97"/>
      <c r="B561" s="98"/>
      <c r="C561" s="99"/>
      <c r="D561" s="100"/>
      <c r="E561" s="1497"/>
      <c r="F561" s="101"/>
      <c r="J561" s="96"/>
      <c r="K561" s="96"/>
      <c r="L561" s="96"/>
      <c r="M561" s="96"/>
    </row>
    <row r="562" spans="1:13" s="95" customFormat="1">
      <c r="A562" s="97"/>
      <c r="B562" s="98"/>
      <c r="C562" s="99"/>
      <c r="D562" s="100"/>
      <c r="E562" s="1497"/>
      <c r="F562" s="101"/>
      <c r="J562" s="96"/>
      <c r="K562" s="96"/>
      <c r="L562" s="96"/>
      <c r="M562" s="96"/>
    </row>
    <row r="563" spans="1:13" s="95" customFormat="1">
      <c r="A563" s="97"/>
      <c r="B563" s="98"/>
      <c r="C563" s="99"/>
      <c r="D563" s="100"/>
      <c r="E563" s="1497"/>
      <c r="F563" s="101"/>
      <c r="J563" s="96"/>
      <c r="K563" s="96"/>
      <c r="L563" s="96"/>
      <c r="M563" s="96"/>
    </row>
    <row r="564" spans="1:13" s="95" customFormat="1">
      <c r="A564" s="97"/>
      <c r="B564" s="98"/>
      <c r="C564" s="99"/>
      <c r="D564" s="100"/>
      <c r="E564" s="1497"/>
      <c r="F564" s="101"/>
      <c r="J564" s="96"/>
      <c r="K564" s="96"/>
      <c r="L564" s="96"/>
      <c r="M564" s="96"/>
    </row>
    <row r="565" spans="1:13" s="95" customFormat="1">
      <c r="A565" s="97"/>
      <c r="B565" s="98"/>
      <c r="C565" s="99"/>
      <c r="D565" s="100"/>
      <c r="E565" s="1497"/>
      <c r="F565" s="101"/>
      <c r="J565" s="96"/>
      <c r="K565" s="96"/>
      <c r="L565" s="96"/>
      <c r="M565" s="96"/>
    </row>
    <row r="566" spans="1:13" s="95" customFormat="1">
      <c r="A566" s="97"/>
      <c r="B566" s="98"/>
      <c r="C566" s="99"/>
      <c r="D566" s="100"/>
      <c r="E566" s="1497"/>
      <c r="F566" s="101"/>
      <c r="J566" s="96"/>
      <c r="K566" s="96"/>
      <c r="L566" s="96"/>
      <c r="M566" s="96"/>
    </row>
    <row r="567" spans="1:13" s="95" customFormat="1">
      <c r="A567" s="97"/>
      <c r="B567" s="98"/>
      <c r="C567" s="99"/>
      <c r="D567" s="100"/>
      <c r="E567" s="1497"/>
      <c r="F567" s="101"/>
      <c r="J567" s="96"/>
      <c r="K567" s="96"/>
      <c r="L567" s="96"/>
      <c r="M567" s="96"/>
    </row>
    <row r="568" spans="1:13" s="95" customFormat="1">
      <c r="A568" s="97"/>
      <c r="B568" s="98"/>
      <c r="C568" s="99"/>
      <c r="D568" s="100"/>
      <c r="E568" s="1497"/>
      <c r="F568" s="101"/>
      <c r="J568" s="96"/>
      <c r="K568" s="96"/>
      <c r="L568" s="96"/>
      <c r="M568" s="96"/>
    </row>
    <row r="569" spans="1:13" s="95" customFormat="1">
      <c r="A569" s="97"/>
      <c r="B569" s="98"/>
      <c r="C569" s="99"/>
      <c r="D569" s="100"/>
      <c r="E569" s="1497"/>
      <c r="F569" s="101"/>
      <c r="J569" s="96"/>
      <c r="K569" s="96"/>
      <c r="L569" s="96"/>
      <c r="M569" s="96"/>
    </row>
    <row r="570" spans="1:13" s="95" customFormat="1">
      <c r="A570" s="97"/>
      <c r="B570" s="98"/>
      <c r="C570" s="99"/>
      <c r="D570" s="100"/>
      <c r="E570" s="1497"/>
      <c r="F570" s="101"/>
      <c r="J570" s="96"/>
      <c r="K570" s="96"/>
      <c r="L570" s="96"/>
      <c r="M570" s="96"/>
    </row>
    <row r="571" spans="1:13" s="95" customFormat="1">
      <c r="A571" s="97"/>
      <c r="B571" s="98"/>
      <c r="C571" s="99"/>
      <c r="D571" s="100"/>
      <c r="E571" s="1497"/>
      <c r="F571" s="101"/>
      <c r="J571" s="96"/>
      <c r="K571" s="96"/>
      <c r="L571" s="96"/>
      <c r="M571" s="96"/>
    </row>
    <row r="572" spans="1:13" s="95" customFormat="1">
      <c r="A572" s="97"/>
      <c r="B572" s="98"/>
      <c r="C572" s="99"/>
      <c r="D572" s="100"/>
      <c r="E572" s="1497"/>
      <c r="F572" s="101"/>
      <c r="J572" s="96"/>
      <c r="K572" s="96"/>
      <c r="L572" s="96"/>
      <c r="M572" s="96"/>
    </row>
    <row r="573" spans="1:13" s="95" customFormat="1">
      <c r="A573" s="97"/>
      <c r="B573" s="98"/>
      <c r="C573" s="99"/>
      <c r="D573" s="100"/>
      <c r="E573" s="1497"/>
      <c r="F573" s="101"/>
      <c r="J573" s="96"/>
      <c r="K573" s="96"/>
      <c r="L573" s="96"/>
      <c r="M573" s="96"/>
    </row>
    <row r="574" spans="1:13" s="95" customFormat="1">
      <c r="A574" s="97"/>
      <c r="B574" s="98"/>
      <c r="C574" s="99"/>
      <c r="D574" s="100"/>
      <c r="E574" s="1497"/>
      <c r="F574" s="101"/>
      <c r="J574" s="96"/>
      <c r="K574" s="96"/>
      <c r="L574" s="96"/>
      <c r="M574" s="96"/>
    </row>
    <row r="575" spans="1:13" s="95" customFormat="1">
      <c r="A575" s="97"/>
      <c r="B575" s="98"/>
      <c r="C575" s="99"/>
      <c r="D575" s="100"/>
      <c r="E575" s="1497"/>
      <c r="F575" s="101"/>
      <c r="J575" s="96"/>
      <c r="K575" s="96"/>
      <c r="L575" s="96"/>
      <c r="M575" s="96"/>
    </row>
    <row r="576" spans="1:13" s="95" customFormat="1">
      <c r="A576" s="97"/>
      <c r="B576" s="98"/>
      <c r="C576" s="99"/>
      <c r="D576" s="100"/>
      <c r="E576" s="1497"/>
      <c r="F576" s="101"/>
      <c r="J576" s="96"/>
      <c r="K576" s="96"/>
      <c r="L576" s="96"/>
      <c r="M576" s="96"/>
    </row>
    <row r="577" spans="1:13" s="95" customFormat="1">
      <c r="A577" s="97"/>
      <c r="B577" s="98"/>
      <c r="C577" s="99"/>
      <c r="D577" s="100"/>
      <c r="E577" s="1497"/>
      <c r="F577" s="101"/>
      <c r="J577" s="96"/>
      <c r="K577" s="96"/>
      <c r="L577" s="96"/>
      <c r="M577" s="96"/>
    </row>
    <row r="578" spans="1:13" s="95" customFormat="1">
      <c r="A578" s="97"/>
      <c r="B578" s="98"/>
      <c r="C578" s="99"/>
      <c r="D578" s="100"/>
      <c r="E578" s="1497"/>
      <c r="F578" s="101"/>
      <c r="J578" s="96"/>
      <c r="K578" s="96"/>
      <c r="L578" s="96"/>
      <c r="M578" s="96"/>
    </row>
    <row r="579" spans="1:13" s="95" customFormat="1">
      <c r="A579" s="97"/>
      <c r="B579" s="98"/>
      <c r="C579" s="99"/>
      <c r="D579" s="100"/>
      <c r="E579" s="1497"/>
      <c r="F579" s="101"/>
      <c r="J579" s="96"/>
      <c r="K579" s="96"/>
      <c r="L579" s="96"/>
      <c r="M579" s="96"/>
    </row>
    <row r="580" spans="1:13" s="95" customFormat="1">
      <c r="A580" s="97"/>
      <c r="B580" s="98"/>
      <c r="C580" s="99"/>
      <c r="D580" s="100"/>
      <c r="E580" s="1497"/>
      <c r="F580" s="101"/>
      <c r="J580" s="96"/>
      <c r="K580" s="96"/>
      <c r="L580" s="96"/>
      <c r="M580" s="96"/>
    </row>
    <row r="581" spans="1:13" s="95" customFormat="1">
      <c r="A581" s="97"/>
      <c r="B581" s="98"/>
      <c r="C581" s="99"/>
      <c r="D581" s="100"/>
      <c r="E581" s="1497"/>
      <c r="F581" s="101"/>
      <c r="J581" s="96"/>
      <c r="K581" s="96"/>
      <c r="L581" s="96"/>
      <c r="M581" s="96"/>
    </row>
    <row r="582" spans="1:13" s="95" customFormat="1">
      <c r="A582" s="97"/>
      <c r="B582" s="98"/>
      <c r="C582" s="99"/>
      <c r="D582" s="100"/>
      <c r="E582" s="1497"/>
      <c r="F582" s="101"/>
      <c r="J582" s="96"/>
      <c r="K582" s="96"/>
      <c r="L582" s="96"/>
      <c r="M582" s="96"/>
    </row>
    <row r="583" spans="1:13" s="95" customFormat="1">
      <c r="A583" s="97"/>
      <c r="B583" s="98"/>
      <c r="C583" s="99"/>
      <c r="D583" s="100"/>
      <c r="E583" s="1497"/>
      <c r="F583" s="101"/>
      <c r="J583" s="96"/>
      <c r="K583" s="96"/>
      <c r="L583" s="96"/>
      <c r="M583" s="96"/>
    </row>
    <row r="584" spans="1:13" s="95" customFormat="1">
      <c r="A584" s="97"/>
      <c r="B584" s="98"/>
      <c r="C584" s="99"/>
      <c r="D584" s="100"/>
      <c r="E584" s="1497"/>
      <c r="F584" s="101"/>
      <c r="J584" s="96"/>
      <c r="K584" s="96"/>
      <c r="L584" s="96"/>
      <c r="M584" s="96"/>
    </row>
    <row r="585" spans="1:13" s="95" customFormat="1">
      <c r="A585" s="97"/>
      <c r="B585" s="98"/>
      <c r="C585" s="99"/>
      <c r="D585" s="100"/>
      <c r="E585" s="1497"/>
      <c r="F585" s="101"/>
      <c r="J585" s="96"/>
      <c r="K585" s="96"/>
      <c r="L585" s="96"/>
      <c r="M585" s="96"/>
    </row>
    <row r="586" spans="1:13" s="95" customFormat="1">
      <c r="A586" s="97"/>
      <c r="B586" s="98"/>
      <c r="C586" s="99"/>
      <c r="D586" s="100"/>
      <c r="E586" s="1497"/>
      <c r="F586" s="101"/>
      <c r="J586" s="96"/>
      <c r="K586" s="96"/>
      <c r="L586" s="96"/>
      <c r="M586" s="96"/>
    </row>
    <row r="587" spans="1:13" s="95" customFormat="1">
      <c r="A587" s="97"/>
      <c r="B587" s="98"/>
      <c r="C587" s="99"/>
      <c r="D587" s="100"/>
      <c r="E587" s="1497"/>
      <c r="F587" s="101"/>
      <c r="J587" s="96"/>
      <c r="K587" s="96"/>
      <c r="L587" s="96"/>
      <c r="M587" s="96"/>
    </row>
    <row r="588" spans="1:13" s="95" customFormat="1">
      <c r="A588" s="97"/>
      <c r="B588" s="98"/>
      <c r="C588" s="99"/>
      <c r="D588" s="100"/>
      <c r="E588" s="1497"/>
      <c r="F588" s="101"/>
      <c r="J588" s="96"/>
      <c r="K588" s="96"/>
      <c r="L588" s="96"/>
      <c r="M588" s="96"/>
    </row>
    <row r="589" spans="1:13" s="95" customFormat="1">
      <c r="A589" s="97"/>
      <c r="B589" s="98"/>
      <c r="C589" s="99"/>
      <c r="D589" s="100"/>
      <c r="E589" s="1497"/>
      <c r="F589" s="101"/>
      <c r="J589" s="96"/>
      <c r="K589" s="96"/>
      <c r="L589" s="96"/>
      <c r="M589" s="96"/>
    </row>
    <row r="590" spans="1:13" s="95" customFormat="1">
      <c r="A590" s="97"/>
      <c r="B590" s="98"/>
      <c r="C590" s="99"/>
      <c r="D590" s="100"/>
      <c r="E590" s="1497"/>
      <c r="F590" s="101"/>
      <c r="J590" s="96"/>
      <c r="K590" s="96"/>
      <c r="L590" s="96"/>
      <c r="M590" s="96"/>
    </row>
    <row r="591" spans="1:13" s="95" customFormat="1">
      <c r="A591" s="97"/>
      <c r="B591" s="98"/>
      <c r="C591" s="99"/>
      <c r="D591" s="100"/>
      <c r="E591" s="1497"/>
      <c r="F591" s="101"/>
      <c r="J591" s="96"/>
      <c r="K591" s="96"/>
      <c r="L591" s="96"/>
      <c r="M591" s="96"/>
    </row>
    <row r="592" spans="1:13" s="95" customFormat="1">
      <c r="A592" s="97"/>
      <c r="B592" s="98"/>
      <c r="C592" s="99"/>
      <c r="D592" s="100"/>
      <c r="E592" s="1497"/>
      <c r="F592" s="101"/>
      <c r="J592" s="96"/>
      <c r="K592" s="96"/>
      <c r="L592" s="96"/>
      <c r="M592" s="96"/>
    </row>
    <row r="593" spans="1:13" s="95" customFormat="1">
      <c r="A593" s="97"/>
      <c r="B593" s="98"/>
      <c r="C593" s="99"/>
      <c r="D593" s="100"/>
      <c r="E593" s="1497"/>
      <c r="F593" s="101"/>
      <c r="J593" s="96"/>
      <c r="K593" s="96"/>
      <c r="L593" s="96"/>
      <c r="M593" s="96"/>
    </row>
    <row r="594" spans="1:13" s="95" customFormat="1">
      <c r="A594" s="97"/>
      <c r="B594" s="98"/>
      <c r="C594" s="99"/>
      <c r="D594" s="100"/>
      <c r="E594" s="1497"/>
      <c r="F594" s="101"/>
      <c r="J594" s="96"/>
      <c r="K594" s="96"/>
      <c r="L594" s="96"/>
      <c r="M594" s="96"/>
    </row>
    <row r="595" spans="1:13" s="95" customFormat="1">
      <c r="A595" s="97"/>
      <c r="B595" s="98"/>
      <c r="C595" s="99"/>
      <c r="D595" s="100"/>
      <c r="E595" s="1497"/>
      <c r="F595" s="101"/>
      <c r="J595" s="96"/>
      <c r="K595" s="96"/>
      <c r="L595" s="96"/>
      <c r="M595" s="96"/>
    </row>
    <row r="596" spans="1:13" s="95" customFormat="1">
      <c r="A596" s="97"/>
      <c r="B596" s="98"/>
      <c r="C596" s="99"/>
      <c r="D596" s="100"/>
      <c r="E596" s="1497"/>
      <c r="F596" s="101"/>
      <c r="J596" s="96"/>
      <c r="K596" s="96"/>
      <c r="L596" s="96"/>
      <c r="M596" s="96"/>
    </row>
    <row r="597" spans="1:13" s="95" customFormat="1">
      <c r="A597" s="97"/>
      <c r="B597" s="98"/>
      <c r="C597" s="99"/>
      <c r="D597" s="100"/>
      <c r="E597" s="1497"/>
      <c r="F597" s="101"/>
      <c r="J597" s="96"/>
      <c r="K597" s="96"/>
      <c r="L597" s="96"/>
      <c r="M597" s="96"/>
    </row>
    <row r="598" spans="1:13" s="95" customFormat="1">
      <c r="A598" s="97"/>
      <c r="B598" s="98"/>
      <c r="C598" s="99"/>
      <c r="D598" s="100"/>
      <c r="E598" s="1497"/>
      <c r="F598" s="101"/>
      <c r="J598" s="96"/>
      <c r="K598" s="96"/>
      <c r="L598" s="96"/>
      <c r="M598" s="96"/>
    </row>
    <row r="599" spans="1:13" s="95" customFormat="1">
      <c r="A599" s="97"/>
      <c r="B599" s="98"/>
      <c r="C599" s="99"/>
      <c r="D599" s="100"/>
      <c r="E599" s="1497"/>
      <c r="F599" s="101"/>
      <c r="J599" s="96"/>
      <c r="K599" s="96"/>
      <c r="L599" s="96"/>
      <c r="M599" s="96"/>
    </row>
    <row r="600" spans="1:13" s="95" customFormat="1">
      <c r="A600" s="97"/>
      <c r="B600" s="98"/>
      <c r="C600" s="99"/>
      <c r="D600" s="100"/>
      <c r="E600" s="1497"/>
      <c r="F600" s="101"/>
      <c r="J600" s="96"/>
      <c r="K600" s="96"/>
      <c r="L600" s="96"/>
      <c r="M600" s="96"/>
    </row>
    <row r="601" spans="1:13" s="95" customFormat="1">
      <c r="A601" s="97"/>
      <c r="B601" s="98"/>
      <c r="C601" s="99"/>
      <c r="D601" s="100"/>
      <c r="E601" s="1497"/>
      <c r="F601" s="101"/>
      <c r="J601" s="96"/>
      <c r="K601" s="96"/>
      <c r="L601" s="96"/>
      <c r="M601" s="96"/>
    </row>
    <row r="602" spans="1:13" s="95" customFormat="1">
      <c r="A602" s="97"/>
      <c r="B602" s="98"/>
      <c r="C602" s="99"/>
      <c r="D602" s="100"/>
      <c r="E602" s="1497"/>
      <c r="F602" s="101"/>
      <c r="J602" s="96"/>
      <c r="K602" s="96"/>
      <c r="L602" s="96"/>
      <c r="M602" s="96"/>
    </row>
    <row r="603" spans="1:13" s="95" customFormat="1">
      <c r="A603" s="97"/>
      <c r="B603" s="98"/>
      <c r="C603" s="99"/>
      <c r="D603" s="100"/>
      <c r="E603" s="1497"/>
      <c r="F603" s="101"/>
      <c r="J603" s="96"/>
      <c r="K603" s="96"/>
      <c r="L603" s="96"/>
      <c r="M603" s="96"/>
    </row>
    <row r="604" spans="1:13" s="95" customFormat="1">
      <c r="A604" s="97"/>
      <c r="B604" s="98"/>
      <c r="C604" s="99"/>
      <c r="D604" s="100"/>
      <c r="E604" s="1497"/>
      <c r="F604" s="101"/>
      <c r="J604" s="96"/>
      <c r="K604" s="96"/>
      <c r="L604" s="96"/>
      <c r="M604" s="96"/>
    </row>
    <row r="605" spans="1:13" s="95" customFormat="1">
      <c r="A605" s="97"/>
      <c r="B605" s="98"/>
      <c r="C605" s="99"/>
      <c r="D605" s="100"/>
      <c r="E605" s="1497"/>
      <c r="F605" s="101"/>
      <c r="J605" s="96"/>
      <c r="K605" s="96"/>
      <c r="L605" s="96"/>
      <c r="M605" s="96"/>
    </row>
    <row r="606" spans="1:13" s="95" customFormat="1">
      <c r="A606" s="97"/>
      <c r="B606" s="98"/>
      <c r="C606" s="99"/>
      <c r="D606" s="100"/>
      <c r="E606" s="1497"/>
      <c r="F606" s="101"/>
      <c r="J606" s="96"/>
      <c r="K606" s="96"/>
      <c r="L606" s="96"/>
      <c r="M606" s="96"/>
    </row>
    <row r="607" spans="1:13" s="95" customFormat="1">
      <c r="A607" s="97"/>
      <c r="B607" s="98"/>
      <c r="C607" s="99"/>
      <c r="D607" s="100"/>
      <c r="E607" s="1497"/>
      <c r="F607" s="101"/>
      <c r="J607" s="96"/>
      <c r="K607" s="96"/>
      <c r="L607" s="96"/>
      <c r="M607" s="96"/>
    </row>
    <row r="608" spans="1:13" s="95" customFormat="1">
      <c r="A608" s="97"/>
      <c r="B608" s="98"/>
      <c r="C608" s="99"/>
      <c r="D608" s="100"/>
      <c r="E608" s="1497"/>
      <c r="F608" s="101"/>
      <c r="J608" s="96"/>
      <c r="K608" s="96"/>
      <c r="L608" s="96"/>
      <c r="M608" s="96"/>
    </row>
    <row r="609" spans="1:13" s="95" customFormat="1">
      <c r="A609" s="97"/>
      <c r="B609" s="98"/>
      <c r="C609" s="99"/>
      <c r="D609" s="100"/>
      <c r="E609" s="1497"/>
      <c r="F609" s="101"/>
      <c r="J609" s="96"/>
      <c r="K609" s="96"/>
      <c r="L609" s="96"/>
      <c r="M609" s="96"/>
    </row>
    <row r="610" spans="1:13" s="95" customFormat="1">
      <c r="A610" s="97"/>
      <c r="B610" s="98"/>
      <c r="C610" s="99"/>
      <c r="D610" s="100"/>
      <c r="E610" s="1497"/>
      <c r="F610" s="101"/>
      <c r="J610" s="96"/>
      <c r="K610" s="96"/>
      <c r="L610" s="96"/>
      <c r="M610" s="96"/>
    </row>
    <row r="611" spans="1:13" s="95" customFormat="1">
      <c r="A611" s="97"/>
      <c r="B611" s="98"/>
      <c r="C611" s="99"/>
      <c r="D611" s="100"/>
      <c r="E611" s="1497"/>
      <c r="F611" s="101"/>
      <c r="J611" s="96"/>
      <c r="K611" s="96"/>
      <c r="L611" s="96"/>
      <c r="M611" s="96"/>
    </row>
    <row r="612" spans="1:13" s="95" customFormat="1">
      <c r="A612" s="97"/>
      <c r="B612" s="98"/>
      <c r="C612" s="99"/>
      <c r="D612" s="100"/>
      <c r="E612" s="1497"/>
      <c r="F612" s="101"/>
      <c r="J612" s="96"/>
      <c r="K612" s="96"/>
      <c r="L612" s="96"/>
      <c r="M612" s="96"/>
    </row>
    <row r="613" spans="1:13" s="95" customFormat="1">
      <c r="A613" s="97"/>
      <c r="B613" s="98"/>
      <c r="C613" s="99"/>
      <c r="D613" s="100"/>
      <c r="E613" s="1497"/>
      <c r="F613" s="101"/>
      <c r="J613" s="96"/>
      <c r="K613" s="96"/>
      <c r="L613" s="96"/>
      <c r="M613" s="96"/>
    </row>
    <row r="614" spans="1:13" s="95" customFormat="1">
      <c r="A614" s="97"/>
      <c r="B614" s="98"/>
      <c r="C614" s="99"/>
      <c r="D614" s="100"/>
      <c r="E614" s="1497"/>
      <c r="F614" s="101"/>
      <c r="J614" s="96"/>
      <c r="K614" s="96"/>
      <c r="L614" s="96"/>
      <c r="M614" s="96"/>
    </row>
    <row r="615" spans="1:13" s="95" customFormat="1">
      <c r="A615" s="97"/>
      <c r="B615" s="98"/>
      <c r="C615" s="99"/>
      <c r="D615" s="100"/>
      <c r="E615" s="1497"/>
      <c r="F615" s="101"/>
      <c r="J615" s="96"/>
      <c r="K615" s="96"/>
      <c r="L615" s="96"/>
      <c r="M615" s="96"/>
    </row>
    <row r="616" spans="1:13" s="95" customFormat="1">
      <c r="A616" s="97"/>
      <c r="B616" s="98"/>
      <c r="C616" s="99"/>
      <c r="D616" s="100"/>
      <c r="E616" s="1497"/>
      <c r="F616" s="101"/>
      <c r="J616" s="96"/>
      <c r="K616" s="96"/>
      <c r="L616" s="96"/>
      <c r="M616" s="96"/>
    </row>
    <row r="617" spans="1:13" s="95" customFormat="1">
      <c r="A617" s="97"/>
      <c r="B617" s="98"/>
      <c r="C617" s="99"/>
      <c r="D617" s="100"/>
      <c r="E617" s="1497"/>
      <c r="F617" s="101"/>
      <c r="J617" s="96"/>
      <c r="K617" s="96"/>
      <c r="L617" s="96"/>
      <c r="M617" s="96"/>
    </row>
    <row r="618" spans="1:13" s="95" customFormat="1">
      <c r="A618" s="97"/>
      <c r="B618" s="98"/>
      <c r="C618" s="99"/>
      <c r="D618" s="100"/>
      <c r="E618" s="1497"/>
      <c r="F618" s="101"/>
      <c r="J618" s="96"/>
      <c r="K618" s="96"/>
      <c r="L618" s="96"/>
      <c r="M618" s="96"/>
    </row>
    <row r="619" spans="1:13" s="95" customFormat="1">
      <c r="A619" s="97"/>
      <c r="B619" s="98"/>
      <c r="C619" s="99"/>
      <c r="D619" s="100"/>
      <c r="E619" s="1497"/>
      <c r="F619" s="101"/>
      <c r="J619" s="96"/>
      <c r="K619" s="96"/>
      <c r="L619" s="96"/>
      <c r="M619" s="96"/>
    </row>
    <row r="620" spans="1:13" s="95" customFormat="1">
      <c r="A620" s="97"/>
      <c r="B620" s="98"/>
      <c r="C620" s="99"/>
      <c r="D620" s="100"/>
      <c r="E620" s="1497"/>
      <c r="F620" s="101"/>
      <c r="J620" s="96"/>
      <c r="K620" s="96"/>
      <c r="L620" s="96"/>
      <c r="M620" s="96"/>
    </row>
    <row r="621" spans="1:13" s="95" customFormat="1">
      <c r="A621" s="97"/>
      <c r="B621" s="98"/>
      <c r="C621" s="99"/>
      <c r="D621" s="100"/>
      <c r="E621" s="1497"/>
      <c r="F621" s="101"/>
      <c r="J621" s="96"/>
      <c r="K621" s="96"/>
      <c r="L621" s="96"/>
      <c r="M621" s="96"/>
    </row>
    <row r="622" spans="1:13" s="95" customFormat="1">
      <c r="A622" s="97"/>
      <c r="B622" s="98"/>
      <c r="C622" s="99"/>
      <c r="D622" s="100"/>
      <c r="E622" s="1497"/>
      <c r="F622" s="101"/>
      <c r="J622" s="96"/>
      <c r="K622" s="96"/>
      <c r="L622" s="96"/>
      <c r="M622" s="96"/>
    </row>
    <row r="623" spans="1:13" s="95" customFormat="1">
      <c r="A623" s="97"/>
      <c r="B623" s="98"/>
      <c r="C623" s="99"/>
      <c r="D623" s="100"/>
      <c r="E623" s="1497"/>
      <c r="F623" s="101"/>
      <c r="J623" s="96"/>
      <c r="K623" s="96"/>
      <c r="L623" s="96"/>
      <c r="M623" s="96"/>
    </row>
    <row r="624" spans="1:13" s="95" customFormat="1">
      <c r="A624" s="97"/>
      <c r="B624" s="98"/>
      <c r="C624" s="99"/>
      <c r="D624" s="100"/>
      <c r="E624" s="1497"/>
      <c r="F624" s="101"/>
      <c r="J624" s="96"/>
      <c r="K624" s="96"/>
      <c r="L624" s="96"/>
      <c r="M624" s="96"/>
    </row>
    <row r="625" spans="1:13" s="95" customFormat="1">
      <c r="A625" s="97"/>
      <c r="B625" s="98"/>
      <c r="C625" s="99"/>
      <c r="D625" s="100"/>
      <c r="E625" s="1497"/>
      <c r="F625" s="101"/>
      <c r="J625" s="96"/>
      <c r="K625" s="96"/>
      <c r="L625" s="96"/>
      <c r="M625" s="96"/>
    </row>
    <row r="626" spans="1:13" s="95" customFormat="1">
      <c r="A626" s="97"/>
      <c r="B626" s="98"/>
      <c r="C626" s="99"/>
      <c r="D626" s="100"/>
      <c r="E626" s="1497"/>
      <c r="F626" s="101"/>
      <c r="J626" s="96"/>
      <c r="K626" s="96"/>
      <c r="L626" s="96"/>
      <c r="M626" s="96"/>
    </row>
    <row r="627" spans="1:13" s="95" customFormat="1">
      <c r="A627" s="97"/>
      <c r="B627" s="98"/>
      <c r="C627" s="99"/>
      <c r="D627" s="100"/>
      <c r="E627" s="1497"/>
      <c r="F627" s="101"/>
      <c r="J627" s="96"/>
      <c r="K627" s="96"/>
      <c r="L627" s="96"/>
      <c r="M627" s="96"/>
    </row>
    <row r="628" spans="1:13" s="95" customFormat="1">
      <c r="A628" s="97"/>
      <c r="B628" s="98"/>
      <c r="C628" s="99"/>
      <c r="D628" s="100"/>
      <c r="E628" s="1497"/>
      <c r="F628" s="101"/>
      <c r="J628" s="96"/>
      <c r="K628" s="96"/>
      <c r="L628" s="96"/>
      <c r="M628" s="96"/>
    </row>
    <row r="629" spans="1:13" s="95" customFormat="1">
      <c r="A629" s="97"/>
      <c r="B629" s="98"/>
      <c r="C629" s="99"/>
      <c r="D629" s="100"/>
      <c r="E629" s="1497"/>
      <c r="F629" s="101"/>
      <c r="J629" s="96"/>
      <c r="K629" s="96"/>
      <c r="L629" s="96"/>
      <c r="M629" s="96"/>
    </row>
    <row r="630" spans="1:13" s="95" customFormat="1">
      <c r="A630" s="97"/>
      <c r="B630" s="98"/>
      <c r="C630" s="99"/>
      <c r="D630" s="100"/>
      <c r="E630" s="1497"/>
      <c r="F630" s="101"/>
      <c r="J630" s="96"/>
      <c r="K630" s="96"/>
      <c r="L630" s="96"/>
      <c r="M630" s="96"/>
    </row>
    <row r="631" spans="1:13" s="95" customFormat="1">
      <c r="A631" s="97"/>
      <c r="B631" s="98"/>
      <c r="C631" s="99"/>
      <c r="D631" s="100"/>
      <c r="E631" s="1497"/>
      <c r="F631" s="101"/>
      <c r="J631" s="96"/>
      <c r="K631" s="96"/>
      <c r="L631" s="96"/>
      <c r="M631" s="96"/>
    </row>
    <row r="632" spans="1:13" s="95" customFormat="1">
      <c r="A632" s="97"/>
      <c r="B632" s="98"/>
      <c r="C632" s="99"/>
      <c r="D632" s="100"/>
      <c r="E632" s="1497"/>
      <c r="F632" s="101"/>
      <c r="J632" s="96"/>
      <c r="K632" s="96"/>
      <c r="L632" s="96"/>
      <c r="M632" s="96"/>
    </row>
    <row r="633" spans="1:13" s="95" customFormat="1">
      <c r="A633" s="97"/>
      <c r="B633" s="98"/>
      <c r="C633" s="99"/>
      <c r="D633" s="100"/>
      <c r="E633" s="1497"/>
      <c r="F633" s="101"/>
      <c r="J633" s="96"/>
      <c r="K633" s="96"/>
      <c r="L633" s="96"/>
      <c r="M633" s="96"/>
    </row>
    <row r="634" spans="1:13" s="95" customFormat="1">
      <c r="A634" s="97"/>
      <c r="B634" s="98"/>
      <c r="C634" s="99"/>
      <c r="D634" s="100"/>
      <c r="E634" s="1497"/>
      <c r="F634" s="101"/>
      <c r="J634" s="96"/>
      <c r="K634" s="96"/>
      <c r="L634" s="96"/>
      <c r="M634" s="96"/>
    </row>
    <row r="635" spans="1:13" s="95" customFormat="1">
      <c r="A635" s="97"/>
      <c r="B635" s="98"/>
      <c r="C635" s="99"/>
      <c r="D635" s="100"/>
      <c r="E635" s="1497"/>
      <c r="F635" s="101"/>
      <c r="J635" s="96"/>
      <c r="K635" s="96"/>
      <c r="L635" s="96"/>
      <c r="M635" s="96"/>
    </row>
    <row r="636" spans="1:13" s="95" customFormat="1">
      <c r="A636" s="97"/>
      <c r="B636" s="98"/>
      <c r="C636" s="99"/>
      <c r="D636" s="100"/>
      <c r="E636" s="1497"/>
      <c r="F636" s="101"/>
      <c r="J636" s="96"/>
      <c r="K636" s="96"/>
      <c r="L636" s="96"/>
      <c r="M636" s="96"/>
    </row>
    <row r="637" spans="1:13" s="95" customFormat="1">
      <c r="A637" s="97"/>
      <c r="B637" s="98"/>
      <c r="C637" s="99"/>
      <c r="D637" s="100"/>
      <c r="E637" s="1497"/>
      <c r="F637" s="101"/>
      <c r="J637" s="96"/>
      <c r="K637" s="96"/>
      <c r="L637" s="96"/>
      <c r="M637" s="96"/>
    </row>
    <row r="638" spans="1:13" s="95" customFormat="1">
      <c r="A638" s="97"/>
      <c r="B638" s="98"/>
      <c r="C638" s="99"/>
      <c r="D638" s="100"/>
      <c r="E638" s="1497"/>
      <c r="F638" s="101"/>
      <c r="J638" s="96"/>
      <c r="K638" s="96"/>
      <c r="L638" s="96"/>
      <c r="M638" s="96"/>
    </row>
    <row r="639" spans="1:13" s="95" customFormat="1">
      <c r="A639" s="97"/>
      <c r="B639" s="98"/>
      <c r="C639" s="99"/>
      <c r="D639" s="100"/>
      <c r="E639" s="1497"/>
      <c r="F639" s="101"/>
      <c r="J639" s="96"/>
      <c r="K639" s="96"/>
      <c r="L639" s="96"/>
      <c r="M639" s="96"/>
    </row>
    <row r="640" spans="1:13" s="95" customFormat="1">
      <c r="A640" s="97"/>
      <c r="B640" s="98"/>
      <c r="C640" s="99"/>
      <c r="D640" s="100"/>
      <c r="E640" s="1497"/>
      <c r="F640" s="101"/>
      <c r="J640" s="96"/>
      <c r="K640" s="96"/>
      <c r="L640" s="96"/>
      <c r="M640" s="96"/>
    </row>
    <row r="641" spans="1:13" s="95" customFormat="1">
      <c r="A641" s="97"/>
      <c r="B641" s="98"/>
      <c r="C641" s="99"/>
      <c r="D641" s="100"/>
      <c r="E641" s="1497"/>
      <c r="F641" s="101"/>
      <c r="J641" s="96"/>
      <c r="K641" s="96"/>
      <c r="L641" s="96"/>
      <c r="M641" s="96"/>
    </row>
    <row r="642" spans="1:13" s="95" customFormat="1">
      <c r="A642" s="97"/>
      <c r="B642" s="98"/>
      <c r="C642" s="99"/>
      <c r="D642" s="100"/>
      <c r="E642" s="1497"/>
      <c r="F642" s="101"/>
      <c r="J642" s="96"/>
      <c r="K642" s="96"/>
      <c r="L642" s="96"/>
      <c r="M642" s="96"/>
    </row>
    <row r="643" spans="1:13" s="95" customFormat="1">
      <c r="A643" s="97"/>
      <c r="B643" s="98"/>
      <c r="C643" s="99"/>
      <c r="D643" s="100"/>
      <c r="E643" s="1497"/>
      <c r="F643" s="101"/>
      <c r="J643" s="96"/>
      <c r="K643" s="96"/>
      <c r="L643" s="96"/>
      <c r="M643" s="96"/>
    </row>
    <row r="644" spans="1:13" s="95" customFormat="1">
      <c r="A644" s="97"/>
      <c r="B644" s="98"/>
      <c r="C644" s="99"/>
      <c r="D644" s="100"/>
      <c r="E644" s="1497"/>
      <c r="F644" s="101"/>
      <c r="J644" s="96"/>
      <c r="K644" s="96"/>
      <c r="L644" s="96"/>
      <c r="M644" s="96"/>
    </row>
    <row r="645" spans="1:13" s="95" customFormat="1">
      <c r="A645" s="97"/>
      <c r="B645" s="98"/>
      <c r="C645" s="99"/>
      <c r="D645" s="100"/>
      <c r="E645" s="1497"/>
      <c r="F645" s="101"/>
      <c r="J645" s="96"/>
      <c r="K645" s="96"/>
      <c r="L645" s="96"/>
      <c r="M645" s="96"/>
    </row>
    <row r="646" spans="1:13" s="95" customFormat="1">
      <c r="A646" s="97"/>
      <c r="B646" s="98"/>
      <c r="C646" s="99"/>
      <c r="D646" s="100"/>
      <c r="E646" s="1497"/>
      <c r="F646" s="101"/>
      <c r="J646" s="96"/>
      <c r="K646" s="96"/>
      <c r="L646" s="96"/>
      <c r="M646" s="96"/>
    </row>
    <row r="647" spans="1:13" s="95" customFormat="1">
      <c r="A647" s="97"/>
      <c r="B647" s="98"/>
      <c r="C647" s="99"/>
      <c r="D647" s="100"/>
      <c r="E647" s="1497"/>
      <c r="F647" s="101"/>
      <c r="J647" s="96"/>
      <c r="K647" s="96"/>
      <c r="L647" s="96"/>
      <c r="M647" s="96"/>
    </row>
    <row r="648" spans="1:13" s="95" customFormat="1">
      <c r="A648" s="97"/>
      <c r="B648" s="98"/>
      <c r="C648" s="99"/>
      <c r="D648" s="100"/>
      <c r="E648" s="1497"/>
      <c r="F648" s="101"/>
      <c r="J648" s="96"/>
      <c r="K648" s="96"/>
      <c r="L648" s="96"/>
      <c r="M648" s="96"/>
    </row>
    <row r="649" spans="1:13" s="95" customFormat="1">
      <c r="A649" s="97"/>
      <c r="B649" s="98"/>
      <c r="C649" s="99"/>
      <c r="D649" s="100"/>
      <c r="E649" s="1497"/>
      <c r="F649" s="101"/>
      <c r="J649" s="96"/>
      <c r="K649" s="96"/>
      <c r="L649" s="96"/>
      <c r="M649" s="96"/>
    </row>
    <row r="650" spans="1:13" s="95" customFormat="1">
      <c r="A650" s="97"/>
      <c r="B650" s="98"/>
      <c r="C650" s="99"/>
      <c r="D650" s="100"/>
      <c r="E650" s="1497"/>
      <c r="F650" s="101"/>
      <c r="J650" s="96"/>
      <c r="K650" s="96"/>
      <c r="L650" s="96"/>
      <c r="M650" s="96"/>
    </row>
    <row r="651" spans="1:13" s="95" customFormat="1">
      <c r="A651" s="97"/>
      <c r="B651" s="98"/>
      <c r="C651" s="99"/>
      <c r="D651" s="100"/>
      <c r="E651" s="1497"/>
      <c r="F651" s="101"/>
      <c r="J651" s="96"/>
      <c r="K651" s="96"/>
      <c r="L651" s="96"/>
      <c r="M651" s="96"/>
    </row>
    <row r="652" spans="1:13" s="95" customFormat="1">
      <c r="A652" s="97"/>
      <c r="B652" s="98"/>
      <c r="C652" s="99"/>
      <c r="D652" s="100"/>
      <c r="E652" s="1497"/>
      <c r="F652" s="101"/>
      <c r="J652" s="96"/>
      <c r="K652" s="96"/>
      <c r="L652" s="96"/>
      <c r="M652" s="96"/>
    </row>
    <row r="653" spans="1:13" s="95" customFormat="1">
      <c r="A653" s="97"/>
      <c r="B653" s="98"/>
      <c r="C653" s="99"/>
      <c r="D653" s="100"/>
      <c r="E653" s="1497"/>
      <c r="F653" s="101"/>
      <c r="J653" s="96"/>
      <c r="K653" s="96"/>
      <c r="L653" s="96"/>
      <c r="M653" s="96"/>
    </row>
    <row r="654" spans="1:13" s="95" customFormat="1">
      <c r="A654" s="97"/>
      <c r="B654" s="98"/>
      <c r="C654" s="99"/>
      <c r="D654" s="100"/>
      <c r="E654" s="1497"/>
      <c r="F654" s="101"/>
      <c r="J654" s="96"/>
      <c r="K654" s="96"/>
      <c r="L654" s="96"/>
      <c r="M654" s="96"/>
    </row>
    <row r="655" spans="1:13" s="95" customFormat="1">
      <c r="A655" s="97"/>
      <c r="B655" s="98"/>
      <c r="C655" s="99"/>
      <c r="D655" s="100"/>
      <c r="E655" s="1497"/>
      <c r="F655" s="101"/>
      <c r="J655" s="96"/>
      <c r="K655" s="96"/>
      <c r="L655" s="96"/>
      <c r="M655" s="96"/>
    </row>
    <row r="656" spans="1:13" s="95" customFormat="1">
      <c r="A656" s="97"/>
      <c r="B656" s="98"/>
      <c r="C656" s="99"/>
      <c r="D656" s="100"/>
      <c r="E656" s="1497"/>
      <c r="F656" s="101"/>
      <c r="J656" s="96"/>
      <c r="K656" s="96"/>
      <c r="L656" s="96"/>
      <c r="M656" s="96"/>
    </row>
    <row r="657" spans="1:13" s="95" customFormat="1">
      <c r="A657" s="97"/>
      <c r="B657" s="98"/>
      <c r="C657" s="99"/>
      <c r="D657" s="100"/>
      <c r="E657" s="1497"/>
      <c r="F657" s="101"/>
      <c r="J657" s="96"/>
      <c r="K657" s="96"/>
      <c r="L657" s="96"/>
      <c r="M657" s="96"/>
    </row>
    <row r="658" spans="1:13" s="95" customFormat="1">
      <c r="A658" s="97"/>
      <c r="B658" s="98"/>
      <c r="C658" s="99"/>
      <c r="D658" s="100"/>
      <c r="E658" s="1497"/>
      <c r="F658" s="101"/>
      <c r="J658" s="96"/>
      <c r="K658" s="96"/>
      <c r="L658" s="96"/>
      <c r="M658" s="96"/>
    </row>
    <row r="659" spans="1:13" s="95" customFormat="1">
      <c r="A659" s="97"/>
      <c r="B659" s="98"/>
      <c r="C659" s="99"/>
      <c r="D659" s="100"/>
      <c r="E659" s="1497"/>
      <c r="F659" s="101"/>
      <c r="J659" s="96"/>
      <c r="K659" s="96"/>
      <c r="L659" s="96"/>
      <c r="M659" s="96"/>
    </row>
    <row r="660" spans="1:13" s="95" customFormat="1">
      <c r="A660" s="97"/>
      <c r="B660" s="98"/>
      <c r="C660" s="99"/>
      <c r="D660" s="100"/>
      <c r="E660" s="1497"/>
      <c r="F660" s="101"/>
      <c r="J660" s="96"/>
      <c r="K660" s="96"/>
      <c r="L660" s="96"/>
      <c r="M660" s="96"/>
    </row>
    <row r="661" spans="1:13" s="95" customFormat="1">
      <c r="A661" s="97"/>
      <c r="B661" s="98"/>
      <c r="C661" s="99"/>
      <c r="D661" s="100"/>
      <c r="E661" s="1497"/>
      <c r="F661" s="101"/>
      <c r="J661" s="96"/>
      <c r="K661" s="96"/>
      <c r="L661" s="96"/>
      <c r="M661" s="96"/>
    </row>
    <row r="662" spans="1:13" s="95" customFormat="1">
      <c r="A662" s="97"/>
      <c r="B662" s="98"/>
      <c r="C662" s="99"/>
      <c r="D662" s="100"/>
      <c r="E662" s="1497"/>
      <c r="F662" s="101"/>
      <c r="J662" s="96"/>
      <c r="K662" s="96"/>
      <c r="L662" s="96"/>
      <c r="M662" s="96"/>
    </row>
    <row r="663" spans="1:13" s="95" customFormat="1">
      <c r="A663" s="97"/>
      <c r="B663" s="98"/>
      <c r="C663" s="99"/>
      <c r="D663" s="100"/>
      <c r="E663" s="1497"/>
      <c r="F663" s="101"/>
      <c r="J663" s="96"/>
      <c r="K663" s="96"/>
      <c r="L663" s="96"/>
      <c r="M663" s="96"/>
    </row>
    <row r="664" spans="1:13" s="95" customFormat="1">
      <c r="A664" s="97"/>
      <c r="B664" s="98"/>
      <c r="C664" s="99"/>
      <c r="D664" s="100"/>
      <c r="E664" s="1497"/>
      <c r="F664" s="101"/>
      <c r="J664" s="96"/>
      <c r="K664" s="96"/>
      <c r="L664" s="96"/>
      <c r="M664" s="96"/>
    </row>
    <row r="665" spans="1:13" s="95" customFormat="1">
      <c r="A665" s="97"/>
      <c r="B665" s="98"/>
      <c r="C665" s="99"/>
      <c r="D665" s="100"/>
      <c r="E665" s="1497"/>
      <c r="F665" s="101"/>
      <c r="J665" s="96"/>
      <c r="K665" s="96"/>
      <c r="L665" s="96"/>
      <c r="M665" s="96"/>
    </row>
    <row r="666" spans="1:13" s="95" customFormat="1">
      <c r="A666" s="97"/>
      <c r="B666" s="98"/>
      <c r="C666" s="99"/>
      <c r="D666" s="100"/>
      <c r="E666" s="1497"/>
      <c r="F666" s="101"/>
      <c r="J666" s="96"/>
      <c r="K666" s="96"/>
      <c r="L666" s="96"/>
      <c r="M666" s="96"/>
    </row>
    <row r="667" spans="1:13" s="95" customFormat="1">
      <c r="A667" s="97"/>
      <c r="B667" s="98"/>
      <c r="C667" s="99"/>
      <c r="D667" s="100"/>
      <c r="E667" s="1497"/>
      <c r="F667" s="101"/>
      <c r="J667" s="96"/>
      <c r="K667" s="96"/>
      <c r="L667" s="96"/>
      <c r="M667" s="96"/>
    </row>
    <row r="668" spans="1:13" s="95" customFormat="1">
      <c r="A668" s="97"/>
      <c r="B668" s="98"/>
      <c r="C668" s="99"/>
      <c r="D668" s="100"/>
      <c r="E668" s="1497"/>
      <c r="F668" s="101"/>
      <c r="J668" s="96"/>
      <c r="K668" s="96"/>
      <c r="L668" s="96"/>
      <c r="M668" s="96"/>
    </row>
    <row r="669" spans="1:13" s="95" customFormat="1">
      <c r="A669" s="97"/>
      <c r="B669" s="98"/>
      <c r="C669" s="99"/>
      <c r="D669" s="100"/>
      <c r="E669" s="1497"/>
      <c r="F669" s="101"/>
      <c r="J669" s="96"/>
      <c r="K669" s="96"/>
      <c r="L669" s="96"/>
      <c r="M669" s="96"/>
    </row>
    <row r="670" spans="1:13" s="95" customFormat="1">
      <c r="A670" s="97"/>
      <c r="B670" s="98"/>
      <c r="C670" s="99"/>
      <c r="D670" s="100"/>
      <c r="E670" s="1497"/>
      <c r="F670" s="101"/>
      <c r="J670" s="96"/>
      <c r="K670" s="96"/>
      <c r="L670" s="96"/>
      <c r="M670" s="96"/>
    </row>
    <row r="671" spans="1:13" s="95" customFormat="1">
      <c r="A671" s="97"/>
      <c r="B671" s="98"/>
      <c r="C671" s="99"/>
      <c r="D671" s="100"/>
      <c r="E671" s="1497"/>
      <c r="F671" s="101"/>
      <c r="J671" s="96"/>
      <c r="K671" s="96"/>
      <c r="L671" s="96"/>
      <c r="M671" s="96"/>
    </row>
    <row r="672" spans="1:13" s="95" customFormat="1">
      <c r="A672" s="97"/>
      <c r="B672" s="98"/>
      <c r="C672" s="99"/>
      <c r="D672" s="100"/>
      <c r="E672" s="1497"/>
      <c r="F672" s="101"/>
      <c r="J672" s="96"/>
      <c r="K672" s="96"/>
      <c r="L672" s="96"/>
      <c r="M672" s="96"/>
    </row>
    <row r="673" spans="1:13" s="95" customFormat="1">
      <c r="A673" s="97"/>
      <c r="B673" s="98"/>
      <c r="C673" s="99"/>
      <c r="D673" s="100"/>
      <c r="E673" s="1497"/>
      <c r="F673" s="101"/>
      <c r="J673" s="96"/>
      <c r="K673" s="96"/>
      <c r="L673" s="96"/>
      <c r="M673" s="96"/>
    </row>
    <row r="674" spans="1:13" s="95" customFormat="1">
      <c r="A674" s="97"/>
      <c r="B674" s="98"/>
      <c r="C674" s="99"/>
      <c r="D674" s="100"/>
      <c r="E674" s="1497"/>
      <c r="F674" s="101"/>
      <c r="J674" s="96"/>
      <c r="K674" s="96"/>
      <c r="L674" s="96"/>
      <c r="M674" s="96"/>
    </row>
    <row r="675" spans="1:13" s="95" customFormat="1">
      <c r="A675" s="97"/>
      <c r="B675" s="98"/>
      <c r="C675" s="99"/>
      <c r="D675" s="100"/>
      <c r="E675" s="1497"/>
      <c r="F675" s="101"/>
      <c r="J675" s="96"/>
      <c r="K675" s="96"/>
      <c r="L675" s="96"/>
      <c r="M675" s="96"/>
    </row>
    <row r="676" spans="1:13" s="95" customFormat="1">
      <c r="A676" s="97"/>
      <c r="B676" s="98"/>
      <c r="C676" s="99"/>
      <c r="D676" s="100"/>
      <c r="E676" s="1497"/>
      <c r="F676" s="101"/>
      <c r="J676" s="96"/>
      <c r="K676" s="96"/>
      <c r="L676" s="96"/>
      <c r="M676" s="96"/>
    </row>
    <row r="677" spans="1:13" s="95" customFormat="1">
      <c r="A677" s="97"/>
      <c r="B677" s="98"/>
      <c r="C677" s="99"/>
      <c r="D677" s="100"/>
      <c r="E677" s="1497"/>
      <c r="F677" s="101"/>
      <c r="J677" s="96"/>
      <c r="K677" s="96"/>
      <c r="L677" s="96"/>
      <c r="M677" s="96"/>
    </row>
    <row r="678" spans="1:13" s="95" customFormat="1">
      <c r="A678" s="97"/>
      <c r="B678" s="98"/>
      <c r="C678" s="99"/>
      <c r="D678" s="100"/>
      <c r="E678" s="1497"/>
      <c r="F678" s="101"/>
      <c r="J678" s="96"/>
      <c r="K678" s="96"/>
      <c r="L678" s="96"/>
      <c r="M678" s="96"/>
    </row>
    <row r="679" spans="1:13" s="95" customFormat="1">
      <c r="A679" s="97"/>
      <c r="B679" s="98"/>
      <c r="C679" s="99"/>
      <c r="D679" s="100"/>
      <c r="E679" s="1497"/>
      <c r="F679" s="101"/>
      <c r="J679" s="96"/>
      <c r="K679" s="96"/>
      <c r="L679" s="96"/>
      <c r="M679" s="96"/>
    </row>
    <row r="680" spans="1:13" s="95" customFormat="1">
      <c r="A680" s="97"/>
      <c r="B680" s="98"/>
      <c r="C680" s="99"/>
      <c r="D680" s="100"/>
      <c r="E680" s="1497"/>
      <c r="F680" s="101"/>
      <c r="J680" s="96"/>
      <c r="K680" s="96"/>
      <c r="L680" s="96"/>
      <c r="M680" s="96"/>
    </row>
    <row r="681" spans="1:13" s="95" customFormat="1">
      <c r="A681" s="97"/>
      <c r="B681" s="98"/>
      <c r="C681" s="99"/>
      <c r="D681" s="100"/>
      <c r="E681" s="1497"/>
      <c r="F681" s="101"/>
      <c r="J681" s="96"/>
      <c r="K681" s="96"/>
      <c r="L681" s="96"/>
      <c r="M681" s="96"/>
    </row>
    <row r="682" spans="1:13" s="95" customFormat="1">
      <c r="A682" s="97"/>
      <c r="B682" s="98"/>
      <c r="C682" s="99"/>
      <c r="D682" s="100"/>
      <c r="E682" s="1497"/>
      <c r="F682" s="101"/>
      <c r="J682" s="96"/>
      <c r="K682" s="96"/>
      <c r="L682" s="96"/>
      <c r="M682" s="96"/>
    </row>
    <row r="683" spans="1:13" s="95" customFormat="1">
      <c r="A683" s="97"/>
      <c r="B683" s="98"/>
      <c r="C683" s="99"/>
      <c r="D683" s="100"/>
      <c r="E683" s="1497"/>
      <c r="F683" s="101"/>
      <c r="J683" s="96"/>
      <c r="K683" s="96"/>
      <c r="L683" s="96"/>
      <c r="M683" s="96"/>
    </row>
    <row r="684" spans="1:13" s="95" customFormat="1">
      <c r="A684" s="97"/>
      <c r="B684" s="98"/>
      <c r="C684" s="99"/>
      <c r="D684" s="100"/>
      <c r="E684" s="1497"/>
      <c r="F684" s="101"/>
      <c r="J684" s="96"/>
      <c r="K684" s="96"/>
      <c r="L684" s="96"/>
      <c r="M684" s="96"/>
    </row>
    <row r="685" spans="1:13" s="95" customFormat="1">
      <c r="A685" s="97"/>
      <c r="B685" s="98"/>
      <c r="C685" s="99"/>
      <c r="D685" s="100"/>
      <c r="E685" s="1497"/>
      <c r="F685" s="101"/>
      <c r="J685" s="96"/>
      <c r="K685" s="96"/>
      <c r="L685" s="96"/>
      <c r="M685" s="96"/>
    </row>
    <row r="686" spans="1:13" s="95" customFormat="1">
      <c r="A686" s="97"/>
      <c r="B686" s="98"/>
      <c r="C686" s="99"/>
      <c r="D686" s="100"/>
      <c r="E686" s="1497"/>
      <c r="F686" s="101"/>
      <c r="J686" s="96"/>
      <c r="K686" s="96"/>
      <c r="L686" s="96"/>
      <c r="M686" s="96"/>
    </row>
    <row r="687" spans="1:13" s="95" customFormat="1">
      <c r="A687" s="97"/>
      <c r="B687" s="98"/>
      <c r="C687" s="99"/>
      <c r="D687" s="100"/>
      <c r="E687" s="1497"/>
      <c r="F687" s="101"/>
      <c r="J687" s="96"/>
      <c r="K687" s="96"/>
      <c r="L687" s="96"/>
      <c r="M687" s="96"/>
    </row>
    <row r="688" spans="1:13" s="95" customFormat="1">
      <c r="A688" s="97"/>
      <c r="B688" s="98"/>
      <c r="C688" s="99"/>
      <c r="D688" s="100"/>
      <c r="E688" s="1497"/>
      <c r="F688" s="101"/>
      <c r="J688" s="96"/>
      <c r="K688" s="96"/>
      <c r="L688" s="96"/>
      <c r="M688" s="96"/>
    </row>
    <row r="689" spans="1:13" s="95" customFormat="1">
      <c r="A689" s="97"/>
      <c r="B689" s="98"/>
      <c r="C689" s="99"/>
      <c r="D689" s="100"/>
      <c r="E689" s="1497"/>
      <c r="F689" s="101"/>
      <c r="J689" s="96"/>
      <c r="K689" s="96"/>
      <c r="L689" s="96"/>
      <c r="M689" s="96"/>
    </row>
    <row r="690" spans="1:13" s="95" customFormat="1">
      <c r="A690" s="97"/>
      <c r="B690" s="98"/>
      <c r="C690" s="99"/>
      <c r="D690" s="100"/>
      <c r="E690" s="1497"/>
      <c r="F690" s="101"/>
      <c r="J690" s="96"/>
      <c r="K690" s="96"/>
      <c r="L690" s="96"/>
      <c r="M690" s="96"/>
    </row>
    <row r="691" spans="1:13" s="95" customFormat="1">
      <c r="A691" s="97"/>
      <c r="B691" s="98"/>
      <c r="C691" s="99"/>
      <c r="D691" s="100"/>
      <c r="E691" s="1497"/>
      <c r="F691" s="101"/>
      <c r="J691" s="96"/>
      <c r="K691" s="96"/>
      <c r="L691" s="96"/>
      <c r="M691" s="96"/>
    </row>
    <row r="692" spans="1:13" s="95" customFormat="1">
      <c r="A692" s="97"/>
      <c r="B692" s="98"/>
      <c r="C692" s="99"/>
      <c r="D692" s="100"/>
      <c r="E692" s="1497"/>
      <c r="F692" s="101"/>
      <c r="J692" s="96"/>
      <c r="K692" s="96"/>
      <c r="L692" s="96"/>
      <c r="M692" s="96"/>
    </row>
    <row r="693" spans="1:13" s="95" customFormat="1">
      <c r="A693" s="97"/>
      <c r="B693" s="98"/>
      <c r="C693" s="99"/>
      <c r="D693" s="100"/>
      <c r="E693" s="1497"/>
      <c r="F693" s="101"/>
      <c r="J693" s="96"/>
      <c r="K693" s="96"/>
      <c r="L693" s="96"/>
      <c r="M693" s="96"/>
    </row>
    <row r="694" spans="1:13" s="95" customFormat="1">
      <c r="A694" s="97"/>
      <c r="B694" s="98"/>
      <c r="C694" s="99"/>
      <c r="D694" s="100"/>
      <c r="E694" s="1497"/>
      <c r="F694" s="101"/>
      <c r="J694" s="96"/>
      <c r="K694" s="96"/>
      <c r="L694" s="96"/>
      <c r="M694" s="96"/>
    </row>
    <row r="695" spans="1:13" s="95" customFormat="1">
      <c r="A695" s="97"/>
      <c r="B695" s="98"/>
      <c r="C695" s="99"/>
      <c r="D695" s="100"/>
      <c r="E695" s="1497"/>
      <c r="F695" s="101"/>
      <c r="J695" s="96"/>
      <c r="K695" s="96"/>
      <c r="L695" s="96"/>
      <c r="M695" s="96"/>
    </row>
    <row r="696" spans="1:13" s="95" customFormat="1">
      <c r="A696" s="97"/>
      <c r="B696" s="98"/>
      <c r="C696" s="99"/>
      <c r="D696" s="100"/>
      <c r="E696" s="1497"/>
      <c r="F696" s="101"/>
      <c r="J696" s="96"/>
      <c r="K696" s="96"/>
      <c r="L696" s="96"/>
      <c r="M696" s="96"/>
    </row>
    <row r="697" spans="1:13" s="95" customFormat="1">
      <c r="A697" s="97"/>
      <c r="B697" s="98"/>
      <c r="C697" s="99"/>
      <c r="D697" s="100"/>
      <c r="E697" s="1497"/>
      <c r="F697" s="101"/>
      <c r="J697" s="96"/>
      <c r="K697" s="96"/>
      <c r="L697" s="96"/>
      <c r="M697" s="96"/>
    </row>
    <row r="698" spans="1:13" s="95" customFormat="1">
      <c r="A698" s="97"/>
      <c r="B698" s="98"/>
      <c r="C698" s="99"/>
      <c r="D698" s="100"/>
      <c r="E698" s="1497"/>
      <c r="F698" s="101"/>
      <c r="J698" s="96"/>
      <c r="K698" s="96"/>
      <c r="L698" s="96"/>
      <c r="M698" s="96"/>
    </row>
    <row r="699" spans="1:13" s="95" customFormat="1">
      <c r="A699" s="97"/>
      <c r="B699" s="98"/>
      <c r="C699" s="99"/>
      <c r="D699" s="100"/>
      <c r="E699" s="1497"/>
      <c r="F699" s="101"/>
      <c r="J699" s="96"/>
      <c r="K699" s="96"/>
      <c r="L699" s="96"/>
      <c r="M699" s="96"/>
    </row>
    <row r="700" spans="1:13" s="95" customFormat="1">
      <c r="A700" s="97"/>
      <c r="B700" s="98"/>
      <c r="C700" s="99"/>
      <c r="D700" s="100"/>
      <c r="E700" s="1497"/>
      <c r="F700" s="101"/>
      <c r="J700" s="96"/>
      <c r="K700" s="96"/>
      <c r="L700" s="96"/>
      <c r="M700" s="96"/>
    </row>
    <row r="701" spans="1:13" s="95" customFormat="1">
      <c r="A701" s="97"/>
      <c r="B701" s="98"/>
      <c r="C701" s="99"/>
      <c r="D701" s="100"/>
      <c r="E701" s="1497"/>
      <c r="F701" s="101"/>
      <c r="J701" s="96"/>
      <c r="K701" s="96"/>
      <c r="L701" s="96"/>
      <c r="M701" s="96"/>
    </row>
    <row r="702" spans="1:13" s="95" customFormat="1">
      <c r="A702" s="97"/>
      <c r="B702" s="98"/>
      <c r="C702" s="99"/>
      <c r="D702" s="100"/>
      <c r="E702" s="1497"/>
      <c r="F702" s="101"/>
      <c r="J702" s="96"/>
      <c r="K702" s="96"/>
      <c r="L702" s="96"/>
      <c r="M702" s="96"/>
    </row>
    <row r="703" spans="1:13" s="95" customFormat="1">
      <c r="A703" s="97"/>
      <c r="B703" s="98"/>
      <c r="C703" s="99"/>
      <c r="D703" s="100"/>
      <c r="E703" s="1497"/>
      <c r="F703" s="101"/>
      <c r="J703" s="96"/>
      <c r="K703" s="96"/>
      <c r="L703" s="96"/>
      <c r="M703" s="96"/>
    </row>
    <row r="704" spans="1:13" s="95" customFormat="1">
      <c r="A704" s="97"/>
      <c r="B704" s="98"/>
      <c r="C704" s="99"/>
      <c r="D704" s="100"/>
      <c r="E704" s="1497"/>
      <c r="F704" s="101"/>
      <c r="J704" s="96"/>
      <c r="K704" s="96"/>
      <c r="L704" s="96"/>
      <c r="M704" s="96"/>
    </row>
    <row r="705" spans="1:13" s="95" customFormat="1">
      <c r="A705" s="97"/>
      <c r="B705" s="98"/>
      <c r="C705" s="99"/>
      <c r="D705" s="100"/>
      <c r="E705" s="1497"/>
      <c r="F705" s="101"/>
      <c r="J705" s="96"/>
      <c r="K705" s="96"/>
      <c r="L705" s="96"/>
      <c r="M705" s="96"/>
    </row>
    <row r="706" spans="1:13" s="95" customFormat="1">
      <c r="A706" s="97"/>
      <c r="B706" s="98"/>
      <c r="C706" s="99"/>
      <c r="D706" s="100"/>
      <c r="E706" s="1497"/>
      <c r="F706" s="101"/>
      <c r="J706" s="96"/>
      <c r="K706" s="96"/>
      <c r="L706" s="96"/>
      <c r="M706" s="96"/>
    </row>
    <row r="707" spans="1:13" s="95" customFormat="1">
      <c r="A707" s="97"/>
      <c r="B707" s="98"/>
      <c r="C707" s="99"/>
      <c r="D707" s="100"/>
      <c r="E707" s="1497"/>
      <c r="F707" s="101"/>
      <c r="J707" s="96"/>
      <c r="K707" s="96"/>
      <c r="L707" s="96"/>
      <c r="M707" s="96"/>
    </row>
    <row r="708" spans="1:13" s="95" customFormat="1">
      <c r="A708" s="97"/>
      <c r="B708" s="98"/>
      <c r="C708" s="99"/>
      <c r="D708" s="100"/>
      <c r="E708" s="1497"/>
      <c r="F708" s="101"/>
      <c r="J708" s="96"/>
      <c r="K708" s="96"/>
      <c r="L708" s="96"/>
      <c r="M708" s="96"/>
    </row>
    <row r="709" spans="1:13" s="95" customFormat="1">
      <c r="A709" s="97"/>
      <c r="B709" s="98"/>
      <c r="C709" s="99"/>
      <c r="D709" s="100"/>
      <c r="E709" s="1497"/>
      <c r="F709" s="101"/>
      <c r="J709" s="96"/>
      <c r="K709" s="96"/>
      <c r="L709" s="96"/>
      <c r="M709" s="96"/>
    </row>
    <row r="710" spans="1:13" s="95" customFormat="1">
      <c r="A710" s="97"/>
      <c r="B710" s="98"/>
      <c r="C710" s="99"/>
      <c r="D710" s="100"/>
      <c r="E710" s="1497"/>
      <c r="F710" s="101"/>
      <c r="J710" s="96"/>
      <c r="K710" s="96"/>
      <c r="L710" s="96"/>
      <c r="M710" s="96"/>
    </row>
    <row r="711" spans="1:13" s="95" customFormat="1">
      <c r="A711" s="97"/>
      <c r="B711" s="98"/>
      <c r="C711" s="99"/>
      <c r="D711" s="100"/>
      <c r="E711" s="1497"/>
      <c r="F711" s="101"/>
      <c r="J711" s="96"/>
      <c r="K711" s="96"/>
      <c r="L711" s="96"/>
      <c r="M711" s="96"/>
    </row>
    <row r="712" spans="1:13" s="95" customFormat="1">
      <c r="A712" s="97"/>
      <c r="B712" s="98"/>
      <c r="C712" s="99"/>
      <c r="D712" s="100"/>
      <c r="E712" s="1497"/>
      <c r="F712" s="101"/>
      <c r="J712" s="96"/>
      <c r="K712" s="96"/>
      <c r="L712" s="96"/>
      <c r="M712" s="96"/>
    </row>
    <row r="713" spans="1:13" s="95" customFormat="1">
      <c r="A713" s="97"/>
      <c r="B713" s="98"/>
      <c r="C713" s="99"/>
      <c r="D713" s="100"/>
      <c r="E713" s="1497"/>
      <c r="F713" s="101"/>
      <c r="J713" s="96"/>
      <c r="K713" s="96"/>
      <c r="L713" s="96"/>
      <c r="M713" s="96"/>
    </row>
    <row r="714" spans="1:13" s="95" customFormat="1">
      <c r="A714" s="97"/>
      <c r="B714" s="98"/>
      <c r="C714" s="99"/>
      <c r="D714" s="100"/>
      <c r="E714" s="1497"/>
      <c r="F714" s="101"/>
      <c r="J714" s="96"/>
      <c r="K714" s="96"/>
      <c r="L714" s="96"/>
      <c r="M714" s="96"/>
    </row>
    <row r="715" spans="1:13" s="95" customFormat="1">
      <c r="A715" s="97"/>
      <c r="B715" s="98"/>
      <c r="C715" s="99"/>
      <c r="D715" s="100"/>
      <c r="E715" s="1497"/>
      <c r="F715" s="101"/>
      <c r="J715" s="96"/>
      <c r="K715" s="96"/>
      <c r="L715" s="96"/>
      <c r="M715" s="96"/>
    </row>
    <row r="716" spans="1:13" s="95" customFormat="1">
      <c r="A716" s="97"/>
      <c r="B716" s="98"/>
      <c r="C716" s="99"/>
      <c r="D716" s="100"/>
      <c r="E716" s="1497"/>
      <c r="F716" s="101"/>
      <c r="J716" s="96"/>
      <c r="K716" s="96"/>
      <c r="L716" s="96"/>
      <c r="M716" s="96"/>
    </row>
    <row r="717" spans="1:13" s="95" customFormat="1">
      <c r="A717" s="97"/>
      <c r="B717" s="98"/>
      <c r="C717" s="99"/>
      <c r="D717" s="100"/>
      <c r="E717" s="1497"/>
      <c r="F717" s="101"/>
      <c r="J717" s="96"/>
      <c r="K717" s="96"/>
      <c r="L717" s="96"/>
      <c r="M717" s="96"/>
    </row>
    <row r="718" spans="1:13" s="95" customFormat="1">
      <c r="A718" s="97"/>
      <c r="B718" s="98"/>
      <c r="C718" s="99"/>
      <c r="D718" s="100"/>
      <c r="E718" s="1497"/>
      <c r="F718" s="101"/>
      <c r="J718" s="96"/>
      <c r="K718" s="96"/>
      <c r="L718" s="96"/>
      <c r="M718" s="96"/>
    </row>
    <row r="719" spans="1:13" s="95" customFormat="1">
      <c r="A719" s="97"/>
      <c r="B719" s="98"/>
      <c r="C719" s="99"/>
      <c r="D719" s="100"/>
      <c r="E719" s="1497"/>
      <c r="F719" s="101"/>
      <c r="J719" s="96"/>
      <c r="K719" s="96"/>
      <c r="L719" s="96"/>
      <c r="M719" s="96"/>
    </row>
    <row r="720" spans="1:13" s="95" customFormat="1">
      <c r="A720" s="97"/>
      <c r="B720" s="98"/>
      <c r="C720" s="99"/>
      <c r="D720" s="100"/>
      <c r="E720" s="1497"/>
      <c r="F720" s="101"/>
      <c r="J720" s="96"/>
      <c r="K720" s="96"/>
      <c r="L720" s="96"/>
      <c r="M720" s="96"/>
    </row>
    <row r="721" spans="1:13" s="95" customFormat="1">
      <c r="A721" s="97"/>
      <c r="B721" s="98"/>
      <c r="C721" s="99"/>
      <c r="D721" s="100"/>
      <c r="E721" s="1497"/>
      <c r="F721" s="101"/>
      <c r="J721" s="96"/>
      <c r="K721" s="96"/>
      <c r="L721" s="96"/>
      <c r="M721" s="96"/>
    </row>
    <row r="722" spans="1:13" s="95" customFormat="1">
      <c r="A722" s="97"/>
      <c r="B722" s="98"/>
      <c r="C722" s="99"/>
      <c r="D722" s="100"/>
      <c r="E722" s="1497"/>
      <c r="F722" s="101"/>
      <c r="J722" s="96"/>
      <c r="K722" s="96"/>
      <c r="L722" s="96"/>
      <c r="M722" s="96"/>
    </row>
    <row r="723" spans="1:13" s="95" customFormat="1">
      <c r="A723" s="97"/>
      <c r="B723" s="98"/>
      <c r="C723" s="99"/>
      <c r="D723" s="100"/>
      <c r="E723" s="1497"/>
      <c r="F723" s="101"/>
      <c r="J723" s="96"/>
      <c r="K723" s="96"/>
      <c r="L723" s="96"/>
      <c r="M723" s="96"/>
    </row>
    <row r="724" spans="1:13" s="95" customFormat="1">
      <c r="A724" s="97"/>
      <c r="B724" s="98"/>
      <c r="C724" s="99"/>
      <c r="D724" s="100"/>
      <c r="E724" s="1497"/>
      <c r="F724" s="101"/>
      <c r="J724" s="96"/>
      <c r="K724" s="96"/>
      <c r="L724" s="96"/>
      <c r="M724" s="96"/>
    </row>
    <row r="725" spans="1:13" s="95" customFormat="1">
      <c r="A725" s="97"/>
      <c r="B725" s="98"/>
      <c r="C725" s="99"/>
      <c r="D725" s="100"/>
      <c r="E725" s="1497"/>
      <c r="F725" s="101"/>
      <c r="J725" s="96"/>
      <c r="K725" s="96"/>
      <c r="L725" s="96"/>
      <c r="M725" s="96"/>
    </row>
    <row r="726" spans="1:13" s="95" customFormat="1">
      <c r="A726" s="97"/>
      <c r="B726" s="98"/>
      <c r="C726" s="99"/>
      <c r="D726" s="100"/>
      <c r="E726" s="1497"/>
      <c r="F726" s="101"/>
      <c r="J726" s="96"/>
      <c r="K726" s="96"/>
      <c r="L726" s="96"/>
      <c r="M726" s="96"/>
    </row>
    <row r="727" spans="1:13" s="95" customFormat="1">
      <c r="A727" s="97"/>
      <c r="B727" s="98"/>
      <c r="C727" s="99"/>
      <c r="D727" s="100"/>
      <c r="E727" s="1497"/>
      <c r="F727" s="101"/>
      <c r="J727" s="96"/>
      <c r="K727" s="96"/>
      <c r="L727" s="96"/>
      <c r="M727" s="96"/>
    </row>
    <row r="728" spans="1:13" s="95" customFormat="1">
      <c r="A728" s="97"/>
      <c r="B728" s="98"/>
      <c r="C728" s="99"/>
      <c r="D728" s="100"/>
      <c r="E728" s="1497"/>
      <c r="F728" s="101"/>
      <c r="J728" s="96"/>
      <c r="K728" s="96"/>
      <c r="L728" s="96"/>
      <c r="M728" s="96"/>
    </row>
    <row r="729" spans="1:13" s="95" customFormat="1">
      <c r="A729" s="97"/>
      <c r="B729" s="98"/>
      <c r="C729" s="99"/>
      <c r="D729" s="100"/>
      <c r="E729" s="1497"/>
      <c r="F729" s="101"/>
      <c r="J729" s="96"/>
      <c r="K729" s="96"/>
      <c r="L729" s="96"/>
      <c r="M729" s="96"/>
    </row>
    <row r="730" spans="1:13" s="95" customFormat="1">
      <c r="A730" s="97"/>
      <c r="B730" s="98"/>
      <c r="C730" s="99"/>
      <c r="D730" s="100"/>
      <c r="E730" s="1497"/>
      <c r="F730" s="101"/>
      <c r="J730" s="96"/>
      <c r="K730" s="96"/>
      <c r="L730" s="96"/>
      <c r="M730" s="96"/>
    </row>
    <row r="731" spans="1:13" s="95" customFormat="1">
      <c r="A731" s="97"/>
      <c r="B731" s="98"/>
      <c r="C731" s="99"/>
      <c r="D731" s="100"/>
      <c r="E731" s="1497"/>
      <c r="F731" s="101"/>
      <c r="J731" s="96"/>
      <c r="K731" s="96"/>
      <c r="L731" s="96"/>
      <c r="M731" s="96"/>
    </row>
    <row r="732" spans="1:13" s="95" customFormat="1">
      <c r="A732" s="97"/>
      <c r="B732" s="98"/>
      <c r="C732" s="99"/>
      <c r="D732" s="100"/>
      <c r="E732" s="1497"/>
      <c r="F732" s="101"/>
      <c r="J732" s="96"/>
      <c r="K732" s="96"/>
      <c r="L732" s="96"/>
      <c r="M732" s="96"/>
    </row>
    <row r="733" spans="1:13" s="95" customFormat="1">
      <c r="A733" s="97"/>
      <c r="B733" s="98"/>
      <c r="C733" s="99"/>
      <c r="D733" s="100"/>
      <c r="E733" s="1497"/>
      <c r="F733" s="101"/>
      <c r="J733" s="96"/>
      <c r="K733" s="96"/>
      <c r="L733" s="96"/>
      <c r="M733" s="96"/>
    </row>
    <row r="734" spans="1:13" s="95" customFormat="1">
      <c r="A734" s="97"/>
      <c r="B734" s="98"/>
      <c r="C734" s="99"/>
      <c r="D734" s="100"/>
      <c r="E734" s="1497"/>
      <c r="F734" s="101"/>
      <c r="J734" s="96"/>
      <c r="K734" s="96"/>
      <c r="L734" s="96"/>
      <c r="M734" s="96"/>
    </row>
    <row r="735" spans="1:13" s="95" customFormat="1">
      <c r="A735" s="97"/>
      <c r="B735" s="98"/>
      <c r="C735" s="99"/>
      <c r="D735" s="100"/>
      <c r="E735" s="1497"/>
      <c r="F735" s="101"/>
      <c r="J735" s="96"/>
      <c r="K735" s="96"/>
      <c r="L735" s="96"/>
      <c r="M735" s="96"/>
    </row>
    <row r="736" spans="1:13" s="95" customFormat="1">
      <c r="A736" s="97"/>
      <c r="B736" s="98"/>
      <c r="C736" s="99"/>
      <c r="D736" s="100"/>
      <c r="E736" s="1497"/>
      <c r="F736" s="101"/>
      <c r="J736" s="96"/>
      <c r="K736" s="96"/>
      <c r="L736" s="96"/>
      <c r="M736" s="96"/>
    </row>
    <row r="737" spans="1:13" s="95" customFormat="1">
      <c r="A737" s="97"/>
      <c r="B737" s="98"/>
      <c r="C737" s="99"/>
      <c r="D737" s="100"/>
      <c r="E737" s="1497"/>
      <c r="F737" s="101"/>
      <c r="J737" s="96"/>
      <c r="K737" s="96"/>
      <c r="L737" s="96"/>
      <c r="M737" s="96"/>
    </row>
    <row r="738" spans="1:13" s="95" customFormat="1">
      <c r="A738" s="97"/>
      <c r="B738" s="98"/>
      <c r="C738" s="99"/>
      <c r="D738" s="100"/>
      <c r="E738" s="1497"/>
      <c r="F738" s="101"/>
      <c r="J738" s="96"/>
      <c r="K738" s="96"/>
      <c r="L738" s="96"/>
      <c r="M738" s="96"/>
    </row>
    <row r="739" spans="1:13" s="95" customFormat="1">
      <c r="A739" s="97"/>
      <c r="B739" s="98"/>
      <c r="C739" s="99"/>
      <c r="D739" s="100"/>
      <c r="E739" s="1497"/>
      <c r="F739" s="101"/>
      <c r="J739" s="96"/>
      <c r="K739" s="96"/>
      <c r="L739" s="96"/>
      <c r="M739" s="96"/>
    </row>
    <row r="740" spans="1:13" s="95" customFormat="1">
      <c r="A740" s="97"/>
      <c r="B740" s="98"/>
      <c r="C740" s="99"/>
      <c r="D740" s="100"/>
      <c r="E740" s="1497"/>
      <c r="F740" s="101"/>
      <c r="J740" s="96"/>
      <c r="K740" s="96"/>
      <c r="L740" s="96"/>
      <c r="M740" s="96"/>
    </row>
    <row r="741" spans="1:13" s="95" customFormat="1">
      <c r="A741" s="97"/>
      <c r="B741" s="98"/>
      <c r="C741" s="99"/>
      <c r="D741" s="100"/>
      <c r="E741" s="1497"/>
      <c r="F741" s="101"/>
      <c r="J741" s="96"/>
      <c r="K741" s="96"/>
      <c r="L741" s="96"/>
      <c r="M741" s="96"/>
    </row>
    <row r="742" spans="1:13" s="95" customFormat="1">
      <c r="A742" s="97"/>
      <c r="B742" s="98"/>
      <c r="C742" s="99"/>
      <c r="D742" s="100"/>
      <c r="E742" s="1497"/>
      <c r="F742" s="101"/>
      <c r="J742" s="96"/>
      <c r="K742" s="96"/>
      <c r="L742" s="96"/>
      <c r="M742" s="96"/>
    </row>
    <row r="743" spans="1:13" s="95" customFormat="1">
      <c r="A743" s="97"/>
      <c r="B743" s="98"/>
      <c r="C743" s="99"/>
      <c r="D743" s="100"/>
      <c r="E743" s="1497"/>
      <c r="F743" s="101"/>
      <c r="J743" s="96"/>
      <c r="K743" s="96"/>
      <c r="L743" s="96"/>
      <c r="M743" s="96"/>
    </row>
    <row r="744" spans="1:13" s="95" customFormat="1">
      <c r="A744" s="97"/>
      <c r="B744" s="98"/>
      <c r="C744" s="99"/>
      <c r="D744" s="100"/>
      <c r="E744" s="1497"/>
      <c r="F744" s="101"/>
      <c r="J744" s="96"/>
      <c r="K744" s="96"/>
      <c r="L744" s="96"/>
      <c r="M744" s="96"/>
    </row>
    <row r="745" spans="1:13" s="95" customFormat="1">
      <c r="A745" s="97"/>
      <c r="B745" s="98"/>
      <c r="C745" s="99"/>
      <c r="D745" s="100"/>
      <c r="E745" s="1497"/>
      <c r="F745" s="101"/>
      <c r="J745" s="96"/>
      <c r="K745" s="96"/>
      <c r="L745" s="96"/>
      <c r="M745" s="96"/>
    </row>
    <row r="746" spans="1:13" s="95" customFormat="1">
      <c r="A746" s="97"/>
      <c r="B746" s="98"/>
      <c r="C746" s="99"/>
      <c r="D746" s="100"/>
      <c r="E746" s="1497"/>
      <c r="F746" s="101"/>
      <c r="J746" s="96"/>
      <c r="K746" s="96"/>
      <c r="L746" s="96"/>
      <c r="M746" s="96"/>
    </row>
    <row r="747" spans="1:13" s="95" customFormat="1">
      <c r="A747" s="97"/>
      <c r="B747" s="98"/>
      <c r="C747" s="99"/>
      <c r="D747" s="100"/>
      <c r="E747" s="1497"/>
      <c r="F747" s="101"/>
      <c r="J747" s="96"/>
      <c r="K747" s="96"/>
      <c r="L747" s="96"/>
      <c r="M747" s="96"/>
    </row>
    <row r="748" spans="1:13" s="95" customFormat="1">
      <c r="A748" s="97"/>
      <c r="B748" s="98"/>
      <c r="C748" s="99"/>
      <c r="D748" s="100"/>
      <c r="E748" s="1497"/>
      <c r="F748" s="101"/>
      <c r="J748" s="96"/>
      <c r="K748" s="96"/>
      <c r="L748" s="96"/>
      <c r="M748" s="96"/>
    </row>
    <row r="749" spans="1:13" s="95" customFormat="1">
      <c r="A749" s="97"/>
      <c r="B749" s="98"/>
      <c r="C749" s="99"/>
      <c r="D749" s="100"/>
      <c r="E749" s="1497"/>
      <c r="F749" s="101"/>
      <c r="J749" s="96"/>
      <c r="K749" s="96"/>
      <c r="L749" s="96"/>
      <c r="M749" s="96"/>
    </row>
    <row r="750" spans="1:13" s="95" customFormat="1">
      <c r="A750" s="97"/>
      <c r="B750" s="98"/>
      <c r="C750" s="99"/>
      <c r="D750" s="100"/>
      <c r="E750" s="1497"/>
      <c r="F750" s="101"/>
      <c r="J750" s="96"/>
      <c r="K750" s="96"/>
      <c r="L750" s="96"/>
      <c r="M750" s="96"/>
    </row>
    <row r="751" spans="1:13" s="95" customFormat="1">
      <c r="A751" s="97"/>
      <c r="B751" s="98"/>
      <c r="C751" s="99"/>
      <c r="D751" s="100"/>
      <c r="E751" s="1497"/>
      <c r="F751" s="101"/>
      <c r="J751" s="96"/>
      <c r="K751" s="96"/>
      <c r="L751" s="96"/>
      <c r="M751" s="96"/>
    </row>
    <row r="752" spans="1:13" s="95" customFormat="1">
      <c r="A752" s="97"/>
      <c r="B752" s="98"/>
      <c r="C752" s="99"/>
      <c r="D752" s="100"/>
      <c r="E752" s="1497"/>
      <c r="F752" s="101"/>
      <c r="J752" s="96"/>
      <c r="K752" s="96"/>
      <c r="L752" s="96"/>
      <c r="M752" s="96"/>
    </row>
    <row r="753" spans="1:13" s="95" customFormat="1">
      <c r="A753" s="97"/>
      <c r="B753" s="98"/>
      <c r="C753" s="99"/>
      <c r="D753" s="100"/>
      <c r="E753" s="1497"/>
      <c r="F753" s="101"/>
      <c r="J753" s="96"/>
      <c r="K753" s="96"/>
      <c r="L753" s="96"/>
      <c r="M753" s="96"/>
    </row>
    <row r="754" spans="1:13" s="95" customFormat="1">
      <c r="A754" s="97"/>
      <c r="B754" s="98"/>
      <c r="C754" s="99"/>
      <c r="D754" s="100"/>
      <c r="E754" s="1497"/>
      <c r="F754" s="101"/>
      <c r="J754" s="96"/>
      <c r="K754" s="96"/>
      <c r="L754" s="96"/>
      <c r="M754" s="96"/>
    </row>
    <row r="755" spans="1:13" s="95" customFormat="1">
      <c r="A755" s="97"/>
      <c r="B755" s="98"/>
      <c r="C755" s="99"/>
      <c r="D755" s="100"/>
      <c r="E755" s="1497"/>
      <c r="F755" s="101"/>
      <c r="J755" s="96"/>
      <c r="K755" s="96"/>
      <c r="L755" s="96"/>
      <c r="M755" s="96"/>
    </row>
    <row r="756" spans="1:13" s="95" customFormat="1">
      <c r="A756" s="97"/>
      <c r="B756" s="98"/>
      <c r="C756" s="99"/>
      <c r="D756" s="100"/>
      <c r="E756" s="1497"/>
      <c r="F756" s="101"/>
      <c r="J756" s="96"/>
      <c r="K756" s="96"/>
      <c r="L756" s="96"/>
      <c r="M756" s="96"/>
    </row>
    <row r="757" spans="1:13" s="95" customFormat="1">
      <c r="A757" s="97"/>
      <c r="B757" s="98"/>
      <c r="C757" s="99"/>
      <c r="D757" s="100"/>
      <c r="E757" s="1497"/>
      <c r="F757" s="101"/>
      <c r="J757" s="96"/>
      <c r="K757" s="96"/>
      <c r="L757" s="96"/>
      <c r="M757" s="96"/>
    </row>
    <row r="758" spans="1:13" s="95" customFormat="1">
      <c r="A758" s="97"/>
      <c r="B758" s="98"/>
      <c r="C758" s="99"/>
      <c r="D758" s="100"/>
      <c r="E758" s="1497"/>
      <c r="F758" s="101"/>
      <c r="J758" s="96"/>
      <c r="K758" s="96"/>
      <c r="L758" s="96"/>
      <c r="M758" s="96"/>
    </row>
    <row r="759" spans="1:13" s="95" customFormat="1">
      <c r="A759" s="97"/>
      <c r="B759" s="98"/>
      <c r="C759" s="99"/>
      <c r="D759" s="100"/>
      <c r="E759" s="1497"/>
      <c r="F759" s="101"/>
      <c r="J759" s="96"/>
      <c r="K759" s="96"/>
      <c r="L759" s="96"/>
      <c r="M759" s="96"/>
    </row>
    <row r="760" spans="1:13" s="95" customFormat="1">
      <c r="A760" s="97"/>
      <c r="B760" s="98"/>
      <c r="C760" s="99"/>
      <c r="D760" s="100"/>
      <c r="E760" s="1497"/>
      <c r="F760" s="101"/>
      <c r="J760" s="96"/>
      <c r="K760" s="96"/>
      <c r="L760" s="96"/>
      <c r="M760" s="96"/>
    </row>
    <row r="761" spans="1:13" s="95" customFormat="1">
      <c r="A761" s="97"/>
      <c r="B761" s="98"/>
      <c r="C761" s="99"/>
      <c r="D761" s="100"/>
      <c r="E761" s="1497"/>
      <c r="F761" s="101"/>
      <c r="J761" s="96"/>
      <c r="K761" s="96"/>
      <c r="L761" s="96"/>
      <c r="M761" s="96"/>
    </row>
    <row r="762" spans="1:13" s="95" customFormat="1">
      <c r="A762" s="97"/>
      <c r="B762" s="98"/>
      <c r="C762" s="99"/>
      <c r="D762" s="100"/>
      <c r="E762" s="1497"/>
      <c r="F762" s="101"/>
      <c r="J762" s="96"/>
      <c r="K762" s="96"/>
      <c r="L762" s="96"/>
      <c r="M762" s="96"/>
    </row>
    <row r="763" spans="1:13" s="95" customFormat="1">
      <c r="A763" s="97"/>
      <c r="B763" s="98"/>
      <c r="C763" s="99"/>
      <c r="D763" s="100"/>
      <c r="E763" s="1497"/>
      <c r="F763" s="101"/>
      <c r="J763" s="96"/>
      <c r="K763" s="96"/>
      <c r="L763" s="96"/>
      <c r="M763" s="96"/>
    </row>
    <row r="764" spans="1:13" s="95" customFormat="1">
      <c r="A764" s="97"/>
      <c r="B764" s="98"/>
      <c r="C764" s="99"/>
      <c r="D764" s="100"/>
      <c r="E764" s="1497"/>
      <c r="F764" s="101"/>
      <c r="J764" s="96"/>
      <c r="K764" s="96"/>
      <c r="L764" s="96"/>
      <c r="M764" s="96"/>
    </row>
    <row r="765" spans="1:13" s="95" customFormat="1">
      <c r="A765" s="97"/>
      <c r="B765" s="98"/>
      <c r="C765" s="99"/>
      <c r="D765" s="100"/>
      <c r="E765" s="1497"/>
      <c r="F765" s="101"/>
      <c r="J765" s="96"/>
      <c r="K765" s="96"/>
      <c r="L765" s="96"/>
      <c r="M765" s="96"/>
    </row>
    <row r="766" spans="1:13" s="95" customFormat="1">
      <c r="A766" s="97"/>
      <c r="B766" s="98"/>
      <c r="C766" s="99"/>
      <c r="D766" s="100"/>
      <c r="E766" s="1497"/>
      <c r="F766" s="101"/>
      <c r="J766" s="96"/>
      <c r="K766" s="96"/>
      <c r="L766" s="96"/>
      <c r="M766" s="96"/>
    </row>
    <row r="767" spans="1:13" s="95" customFormat="1">
      <c r="A767" s="97"/>
      <c r="B767" s="98"/>
      <c r="C767" s="99"/>
      <c r="D767" s="100"/>
      <c r="E767" s="1497"/>
      <c r="F767" s="101"/>
      <c r="J767" s="96"/>
      <c r="K767" s="96"/>
      <c r="L767" s="96"/>
      <c r="M767" s="96"/>
    </row>
    <row r="768" spans="1:13" s="95" customFormat="1">
      <c r="A768" s="97"/>
      <c r="B768" s="98"/>
      <c r="C768" s="99"/>
      <c r="D768" s="100"/>
      <c r="E768" s="1497"/>
      <c r="F768" s="101"/>
      <c r="J768" s="96"/>
      <c r="K768" s="96"/>
      <c r="L768" s="96"/>
      <c r="M768" s="96"/>
    </row>
    <row r="769" spans="1:13" s="95" customFormat="1">
      <c r="A769" s="97"/>
      <c r="B769" s="98"/>
      <c r="C769" s="99"/>
      <c r="D769" s="100"/>
      <c r="E769" s="1497"/>
      <c r="F769" s="101"/>
      <c r="J769" s="96"/>
      <c r="K769" s="96"/>
      <c r="L769" s="96"/>
      <c r="M769" s="96"/>
    </row>
    <row r="770" spans="1:13" s="95" customFormat="1">
      <c r="A770" s="97"/>
      <c r="B770" s="98"/>
      <c r="C770" s="99"/>
      <c r="D770" s="100"/>
      <c r="E770" s="1497"/>
      <c r="F770" s="101"/>
      <c r="J770" s="96"/>
      <c r="K770" s="96"/>
      <c r="L770" s="96"/>
      <c r="M770" s="96"/>
    </row>
    <row r="771" spans="1:13" s="95" customFormat="1">
      <c r="A771" s="97"/>
      <c r="B771" s="98"/>
      <c r="C771" s="99"/>
      <c r="D771" s="100"/>
      <c r="E771" s="1497"/>
      <c r="F771" s="101"/>
      <c r="J771" s="96"/>
      <c r="K771" s="96"/>
      <c r="L771" s="96"/>
      <c r="M771" s="96"/>
    </row>
    <row r="772" spans="1:13" s="95" customFormat="1">
      <c r="A772" s="97"/>
      <c r="B772" s="98"/>
      <c r="C772" s="99"/>
      <c r="D772" s="100"/>
      <c r="E772" s="1497"/>
      <c r="F772" s="101"/>
      <c r="J772" s="96"/>
      <c r="K772" s="96"/>
      <c r="L772" s="96"/>
      <c r="M772" s="96"/>
    </row>
    <row r="773" spans="1:13" s="95" customFormat="1">
      <c r="A773" s="97"/>
      <c r="B773" s="98"/>
      <c r="C773" s="99"/>
      <c r="D773" s="100"/>
      <c r="E773" s="1497"/>
      <c r="F773" s="101"/>
      <c r="J773" s="96"/>
      <c r="K773" s="96"/>
      <c r="L773" s="96"/>
      <c r="M773" s="96"/>
    </row>
    <row r="774" spans="1:13" s="95" customFormat="1">
      <c r="A774" s="97"/>
      <c r="B774" s="98"/>
      <c r="C774" s="99"/>
      <c r="D774" s="100"/>
      <c r="E774" s="1497"/>
      <c r="F774" s="101"/>
      <c r="J774" s="96"/>
      <c r="K774" s="96"/>
      <c r="L774" s="96"/>
      <c r="M774" s="96"/>
    </row>
    <row r="775" spans="1:13" s="95" customFormat="1">
      <c r="A775" s="97"/>
      <c r="B775" s="98"/>
      <c r="C775" s="99"/>
      <c r="D775" s="100"/>
      <c r="E775" s="1497"/>
      <c r="F775" s="101"/>
      <c r="J775" s="96"/>
      <c r="K775" s="96"/>
      <c r="L775" s="96"/>
      <c r="M775" s="96"/>
    </row>
    <row r="776" spans="1:13" s="95" customFormat="1">
      <c r="A776" s="97"/>
      <c r="B776" s="98"/>
      <c r="C776" s="99"/>
      <c r="D776" s="100"/>
      <c r="E776" s="1497"/>
      <c r="F776" s="101"/>
      <c r="J776" s="96"/>
      <c r="K776" s="96"/>
      <c r="L776" s="96"/>
      <c r="M776" s="96"/>
    </row>
    <row r="777" spans="1:13" s="95" customFormat="1">
      <c r="A777" s="97"/>
      <c r="B777" s="98"/>
      <c r="C777" s="99"/>
      <c r="D777" s="100"/>
      <c r="E777" s="1497"/>
      <c r="F777" s="101"/>
      <c r="J777" s="96"/>
      <c r="K777" s="96"/>
      <c r="L777" s="96"/>
      <c r="M777" s="96"/>
    </row>
    <row r="778" spans="1:13" s="95" customFormat="1">
      <c r="A778" s="97"/>
      <c r="B778" s="98"/>
      <c r="C778" s="99"/>
      <c r="D778" s="100"/>
      <c r="E778" s="1497"/>
      <c r="F778" s="101"/>
      <c r="J778" s="96"/>
      <c r="K778" s="96"/>
      <c r="L778" s="96"/>
      <c r="M778" s="96"/>
    </row>
    <row r="779" spans="1:13" s="95" customFormat="1">
      <c r="A779" s="97"/>
      <c r="B779" s="98"/>
      <c r="C779" s="99"/>
      <c r="D779" s="100"/>
      <c r="E779" s="1497"/>
      <c r="F779" s="101"/>
      <c r="J779" s="96"/>
      <c r="K779" s="96"/>
      <c r="L779" s="96"/>
      <c r="M779" s="96"/>
    </row>
    <row r="780" spans="1:13" s="95" customFormat="1">
      <c r="A780" s="97"/>
      <c r="B780" s="98"/>
      <c r="C780" s="99"/>
      <c r="D780" s="100"/>
      <c r="E780" s="1497"/>
      <c r="F780" s="101"/>
      <c r="J780" s="96"/>
      <c r="K780" s="96"/>
      <c r="L780" s="96"/>
      <c r="M780" s="96"/>
    </row>
    <row r="781" spans="1:13" s="95" customFormat="1">
      <c r="A781" s="97"/>
      <c r="B781" s="98"/>
      <c r="C781" s="99"/>
      <c r="D781" s="100"/>
      <c r="E781" s="1497"/>
      <c r="F781" s="101"/>
      <c r="J781" s="96"/>
      <c r="K781" s="96"/>
      <c r="L781" s="96"/>
      <c r="M781" s="96"/>
    </row>
    <row r="782" spans="1:13" s="95" customFormat="1">
      <c r="A782" s="97"/>
      <c r="B782" s="98"/>
      <c r="C782" s="99"/>
      <c r="D782" s="100"/>
      <c r="E782" s="1497"/>
      <c r="F782" s="101"/>
      <c r="J782" s="96"/>
      <c r="K782" s="96"/>
      <c r="L782" s="96"/>
      <c r="M782" s="96"/>
    </row>
    <row r="783" spans="1:13" s="95" customFormat="1">
      <c r="A783" s="97"/>
      <c r="B783" s="98"/>
      <c r="C783" s="99"/>
      <c r="D783" s="100"/>
      <c r="E783" s="1497"/>
      <c r="F783" s="101"/>
      <c r="J783" s="96"/>
      <c r="K783" s="96"/>
      <c r="L783" s="96"/>
      <c r="M783" s="96"/>
    </row>
    <row r="784" spans="1:13" s="95" customFormat="1">
      <c r="A784" s="97"/>
      <c r="B784" s="98"/>
      <c r="C784" s="99"/>
      <c r="D784" s="100"/>
      <c r="E784" s="1497"/>
      <c r="F784" s="101"/>
      <c r="J784" s="96"/>
      <c r="K784" s="96"/>
      <c r="L784" s="96"/>
      <c r="M784" s="96"/>
    </row>
    <row r="785" spans="1:13" s="95" customFormat="1">
      <c r="A785" s="97"/>
      <c r="B785" s="98"/>
      <c r="C785" s="99"/>
      <c r="D785" s="100"/>
      <c r="E785" s="1497"/>
      <c r="F785" s="101"/>
      <c r="J785" s="96"/>
      <c r="K785" s="96"/>
      <c r="L785" s="96"/>
      <c r="M785" s="96"/>
    </row>
    <row r="786" spans="1:13" s="95" customFormat="1">
      <c r="A786" s="97"/>
      <c r="B786" s="98"/>
      <c r="C786" s="99"/>
      <c r="D786" s="100"/>
      <c r="E786" s="1497"/>
      <c r="F786" s="101"/>
      <c r="J786" s="96"/>
      <c r="K786" s="96"/>
      <c r="L786" s="96"/>
      <c r="M786" s="96"/>
    </row>
    <row r="787" spans="1:13" s="95" customFormat="1">
      <c r="A787" s="97"/>
      <c r="B787" s="98"/>
      <c r="C787" s="99"/>
      <c r="D787" s="100"/>
      <c r="E787" s="1497"/>
      <c r="F787" s="101"/>
      <c r="J787" s="96"/>
      <c r="K787" s="96"/>
      <c r="L787" s="96"/>
      <c r="M787" s="96"/>
    </row>
    <row r="788" spans="1:13" s="95" customFormat="1">
      <c r="A788" s="97"/>
      <c r="B788" s="98"/>
      <c r="C788" s="99"/>
      <c r="D788" s="100"/>
      <c r="E788" s="1497"/>
      <c r="F788" s="101"/>
      <c r="J788" s="96"/>
      <c r="K788" s="96"/>
      <c r="L788" s="96"/>
      <c r="M788" s="96"/>
    </row>
    <row r="789" spans="1:13" s="95" customFormat="1">
      <c r="A789" s="97"/>
      <c r="B789" s="98"/>
      <c r="C789" s="99"/>
      <c r="D789" s="100"/>
      <c r="E789" s="1497"/>
      <c r="F789" s="101"/>
      <c r="J789" s="96"/>
      <c r="K789" s="96"/>
      <c r="L789" s="96"/>
      <c r="M789" s="96"/>
    </row>
    <row r="790" spans="1:13" s="95" customFormat="1">
      <c r="A790" s="97"/>
      <c r="B790" s="98"/>
      <c r="C790" s="99"/>
      <c r="D790" s="100"/>
      <c r="E790" s="1497"/>
      <c r="F790" s="101"/>
      <c r="J790" s="96"/>
      <c r="K790" s="96"/>
      <c r="L790" s="96"/>
      <c r="M790" s="96"/>
    </row>
    <row r="791" spans="1:13" s="95" customFormat="1">
      <c r="A791" s="97"/>
      <c r="B791" s="98"/>
      <c r="C791" s="99"/>
      <c r="D791" s="100"/>
      <c r="E791" s="1497"/>
      <c r="F791" s="101"/>
      <c r="J791" s="96"/>
      <c r="K791" s="96"/>
      <c r="L791" s="96"/>
      <c r="M791" s="96"/>
    </row>
    <row r="792" spans="1:13" s="95" customFormat="1">
      <c r="A792" s="97"/>
      <c r="B792" s="98"/>
      <c r="C792" s="99"/>
      <c r="D792" s="100"/>
      <c r="E792" s="1497"/>
      <c r="F792" s="101"/>
      <c r="J792" s="96"/>
      <c r="K792" s="96"/>
      <c r="L792" s="96"/>
      <c r="M792" s="96"/>
    </row>
    <row r="793" spans="1:13" s="95" customFormat="1">
      <c r="A793" s="97"/>
      <c r="B793" s="98"/>
      <c r="C793" s="99"/>
      <c r="D793" s="100"/>
      <c r="E793" s="1497"/>
      <c r="F793" s="101"/>
      <c r="J793" s="96"/>
      <c r="K793" s="96"/>
      <c r="L793" s="96"/>
      <c r="M793" s="96"/>
    </row>
    <row r="794" spans="1:13" s="95" customFormat="1">
      <c r="A794" s="97"/>
      <c r="B794" s="98"/>
      <c r="C794" s="99"/>
      <c r="D794" s="100"/>
      <c r="E794" s="1497"/>
      <c r="F794" s="101"/>
      <c r="J794" s="96"/>
      <c r="K794" s="96"/>
      <c r="L794" s="96"/>
      <c r="M794" s="96"/>
    </row>
    <row r="795" spans="1:13" s="95" customFormat="1">
      <c r="A795" s="97"/>
      <c r="B795" s="98"/>
      <c r="C795" s="99"/>
      <c r="D795" s="100"/>
      <c r="E795" s="1497"/>
      <c r="F795" s="101"/>
      <c r="J795" s="96"/>
      <c r="K795" s="96"/>
      <c r="L795" s="96"/>
      <c r="M795" s="96"/>
    </row>
    <row r="796" spans="1:13" s="95" customFormat="1">
      <c r="A796" s="97"/>
      <c r="B796" s="98"/>
      <c r="C796" s="99"/>
      <c r="D796" s="100"/>
      <c r="E796" s="1497"/>
      <c r="F796" s="101"/>
      <c r="J796" s="96"/>
      <c r="K796" s="96"/>
      <c r="L796" s="96"/>
      <c r="M796" s="96"/>
    </row>
    <row r="797" spans="1:13" s="95" customFormat="1">
      <c r="A797" s="97"/>
      <c r="B797" s="98"/>
      <c r="C797" s="99"/>
      <c r="D797" s="100"/>
      <c r="E797" s="1497"/>
      <c r="F797" s="101"/>
      <c r="J797" s="96"/>
      <c r="K797" s="96"/>
      <c r="L797" s="96"/>
      <c r="M797" s="96"/>
    </row>
    <row r="798" spans="1:13" s="95" customFormat="1">
      <c r="A798" s="97"/>
      <c r="B798" s="98"/>
      <c r="C798" s="99"/>
      <c r="D798" s="100"/>
      <c r="E798" s="1497"/>
      <c r="F798" s="101"/>
      <c r="J798" s="96"/>
      <c r="K798" s="96"/>
      <c r="L798" s="96"/>
      <c r="M798" s="96"/>
    </row>
    <row r="799" spans="1:13" s="95" customFormat="1">
      <c r="A799" s="97"/>
      <c r="B799" s="98"/>
      <c r="C799" s="99"/>
      <c r="D799" s="100"/>
      <c r="E799" s="1497"/>
      <c r="F799" s="101"/>
      <c r="J799" s="96"/>
      <c r="K799" s="96"/>
      <c r="L799" s="96"/>
      <c r="M799" s="96"/>
    </row>
    <row r="800" spans="1:13" s="95" customFormat="1">
      <c r="A800" s="97"/>
      <c r="B800" s="98"/>
      <c r="C800" s="99"/>
      <c r="D800" s="100"/>
      <c r="E800" s="1497"/>
      <c r="F800" s="101"/>
      <c r="J800" s="96"/>
      <c r="K800" s="96"/>
      <c r="L800" s="96"/>
      <c r="M800" s="96"/>
    </row>
    <row r="801" spans="1:13" s="95" customFormat="1">
      <c r="A801" s="97"/>
      <c r="B801" s="98"/>
      <c r="C801" s="99"/>
      <c r="D801" s="100"/>
      <c r="E801" s="1497"/>
      <c r="F801" s="101"/>
      <c r="J801" s="96"/>
      <c r="K801" s="96"/>
      <c r="L801" s="96"/>
      <c r="M801" s="96"/>
    </row>
    <row r="802" spans="1:13" s="95" customFormat="1">
      <c r="A802" s="97"/>
      <c r="B802" s="98"/>
      <c r="C802" s="99"/>
      <c r="D802" s="100"/>
      <c r="E802" s="1497"/>
      <c r="F802" s="101"/>
      <c r="J802" s="96"/>
      <c r="K802" s="96"/>
      <c r="L802" s="96"/>
      <c r="M802" s="96"/>
    </row>
    <row r="803" spans="1:13" s="95" customFormat="1">
      <c r="A803" s="97"/>
      <c r="B803" s="98"/>
      <c r="C803" s="99"/>
      <c r="D803" s="100"/>
      <c r="E803" s="1497"/>
      <c r="F803" s="101"/>
      <c r="J803" s="96"/>
      <c r="K803" s="96"/>
      <c r="L803" s="96"/>
      <c r="M803" s="96"/>
    </row>
    <row r="804" spans="1:13" s="95" customFormat="1">
      <c r="A804" s="97"/>
      <c r="B804" s="98"/>
      <c r="C804" s="99"/>
      <c r="D804" s="100"/>
      <c r="E804" s="1497"/>
      <c r="F804" s="101"/>
      <c r="J804" s="96"/>
      <c r="K804" s="96"/>
      <c r="L804" s="96"/>
      <c r="M804" s="96"/>
    </row>
    <row r="805" spans="1:13" s="95" customFormat="1">
      <c r="A805" s="97"/>
      <c r="B805" s="98"/>
      <c r="C805" s="99"/>
      <c r="D805" s="100"/>
      <c r="E805" s="1497"/>
      <c r="F805" s="101"/>
      <c r="J805" s="96"/>
      <c r="K805" s="96"/>
      <c r="L805" s="96"/>
      <c r="M805" s="96"/>
    </row>
    <row r="806" spans="1:13" s="95" customFormat="1">
      <c r="A806" s="97"/>
      <c r="B806" s="98"/>
      <c r="C806" s="99"/>
      <c r="D806" s="100"/>
      <c r="E806" s="1497"/>
      <c r="F806" s="101"/>
      <c r="J806" s="96"/>
      <c r="K806" s="96"/>
      <c r="L806" s="96"/>
      <c r="M806" s="96"/>
    </row>
    <row r="807" spans="1:13" s="95" customFormat="1">
      <c r="A807" s="97"/>
      <c r="B807" s="98"/>
      <c r="C807" s="99"/>
      <c r="D807" s="100"/>
      <c r="E807" s="1497"/>
      <c r="F807" s="101"/>
      <c r="J807" s="96"/>
      <c r="K807" s="96"/>
      <c r="L807" s="96"/>
      <c r="M807" s="96"/>
    </row>
    <row r="808" spans="1:13" s="95" customFormat="1">
      <c r="A808" s="97"/>
      <c r="B808" s="98"/>
      <c r="C808" s="99"/>
      <c r="D808" s="100"/>
      <c r="E808" s="1497"/>
      <c r="F808" s="101"/>
      <c r="J808" s="96"/>
      <c r="K808" s="96"/>
      <c r="L808" s="96"/>
      <c r="M808" s="96"/>
    </row>
    <row r="809" spans="1:13" s="95" customFormat="1">
      <c r="A809" s="97"/>
      <c r="B809" s="98"/>
      <c r="C809" s="99"/>
      <c r="D809" s="100"/>
      <c r="E809" s="1497"/>
      <c r="F809" s="101"/>
      <c r="J809" s="96"/>
      <c r="K809" s="96"/>
      <c r="L809" s="96"/>
      <c r="M809" s="96"/>
    </row>
    <row r="810" spans="1:13" s="95" customFormat="1">
      <c r="A810" s="97"/>
      <c r="B810" s="98"/>
      <c r="C810" s="99"/>
      <c r="D810" s="100"/>
      <c r="E810" s="1497"/>
      <c r="F810" s="101"/>
      <c r="J810" s="96"/>
      <c r="K810" s="96"/>
      <c r="L810" s="96"/>
      <c r="M810" s="96"/>
    </row>
    <row r="811" spans="1:13" s="95" customFormat="1">
      <c r="A811" s="97"/>
      <c r="B811" s="98"/>
      <c r="C811" s="99"/>
      <c r="D811" s="100"/>
      <c r="E811" s="1497"/>
      <c r="F811" s="101"/>
      <c r="J811" s="96"/>
      <c r="K811" s="96"/>
      <c r="L811" s="96"/>
      <c r="M811" s="96"/>
    </row>
    <row r="812" spans="1:13" s="95" customFormat="1">
      <c r="A812" s="97"/>
      <c r="B812" s="98"/>
      <c r="C812" s="99"/>
      <c r="D812" s="100"/>
      <c r="E812" s="1497"/>
      <c r="F812" s="101"/>
      <c r="J812" s="96"/>
      <c r="K812" s="96"/>
      <c r="L812" s="96"/>
      <c r="M812" s="96"/>
    </row>
    <row r="813" spans="1:13" s="95" customFormat="1">
      <c r="A813" s="97"/>
      <c r="B813" s="98"/>
      <c r="C813" s="99"/>
      <c r="D813" s="100"/>
      <c r="E813" s="1497"/>
      <c r="F813" s="101"/>
      <c r="J813" s="96"/>
      <c r="K813" s="96"/>
      <c r="L813" s="96"/>
      <c r="M813" s="96"/>
    </row>
    <row r="814" spans="1:13" s="95" customFormat="1">
      <c r="A814" s="97"/>
      <c r="B814" s="98"/>
      <c r="C814" s="99"/>
      <c r="D814" s="100"/>
      <c r="E814" s="1497"/>
      <c r="F814" s="101"/>
      <c r="J814" s="96"/>
      <c r="K814" s="96"/>
      <c r="L814" s="96"/>
      <c r="M814" s="96"/>
    </row>
    <row r="815" spans="1:13" s="95" customFormat="1">
      <c r="A815" s="97"/>
      <c r="B815" s="98"/>
      <c r="C815" s="99"/>
      <c r="D815" s="100"/>
      <c r="E815" s="1497"/>
      <c r="F815" s="101"/>
      <c r="J815" s="96"/>
      <c r="K815" s="96"/>
      <c r="L815" s="96"/>
      <c r="M815" s="96"/>
    </row>
    <row r="816" spans="1:13" s="95" customFormat="1">
      <c r="A816" s="97"/>
      <c r="B816" s="98"/>
      <c r="C816" s="99"/>
      <c r="D816" s="100"/>
      <c r="E816" s="1497"/>
      <c r="F816" s="101"/>
      <c r="J816" s="96"/>
      <c r="K816" s="96"/>
      <c r="L816" s="96"/>
      <c r="M816" s="96"/>
    </row>
    <row r="817" spans="1:13" s="95" customFormat="1">
      <c r="A817" s="97"/>
      <c r="B817" s="98"/>
      <c r="C817" s="99"/>
      <c r="D817" s="100"/>
      <c r="E817" s="1497"/>
      <c r="F817" s="101"/>
      <c r="J817" s="96"/>
      <c r="K817" s="96"/>
      <c r="L817" s="96"/>
      <c r="M817" s="96"/>
    </row>
    <row r="818" spans="1:13" s="95" customFormat="1">
      <c r="A818" s="97"/>
      <c r="B818" s="98"/>
      <c r="C818" s="99"/>
      <c r="D818" s="100"/>
      <c r="E818" s="1497"/>
      <c r="F818" s="101"/>
      <c r="J818" s="96"/>
      <c r="K818" s="96"/>
      <c r="L818" s="96"/>
      <c r="M818" s="96"/>
    </row>
    <row r="819" spans="1:13" s="95" customFormat="1">
      <c r="A819" s="97"/>
      <c r="B819" s="98"/>
      <c r="C819" s="99"/>
      <c r="D819" s="100"/>
      <c r="E819" s="1497"/>
      <c r="F819" s="101"/>
      <c r="J819" s="96"/>
      <c r="K819" s="96"/>
      <c r="L819" s="96"/>
      <c r="M819" s="96"/>
    </row>
    <row r="820" spans="1:13" s="95" customFormat="1">
      <c r="A820" s="97"/>
      <c r="B820" s="98"/>
      <c r="C820" s="99"/>
      <c r="D820" s="100"/>
      <c r="E820" s="1497"/>
      <c r="F820" s="101"/>
      <c r="J820" s="96"/>
      <c r="K820" s="96"/>
      <c r="L820" s="96"/>
      <c r="M820" s="96"/>
    </row>
    <row r="821" spans="1:13" s="95" customFormat="1">
      <c r="A821" s="97"/>
      <c r="B821" s="98"/>
      <c r="C821" s="99"/>
      <c r="D821" s="100"/>
      <c r="E821" s="1497"/>
      <c r="F821" s="101"/>
      <c r="J821" s="96"/>
      <c r="K821" s="96"/>
      <c r="L821" s="96"/>
      <c r="M821" s="96"/>
    </row>
    <row r="822" spans="1:13" s="95" customFormat="1">
      <c r="A822" s="97"/>
      <c r="B822" s="98"/>
      <c r="C822" s="99"/>
      <c r="D822" s="100"/>
      <c r="E822" s="1497"/>
      <c r="F822" s="101"/>
      <c r="J822" s="96"/>
      <c r="K822" s="96"/>
      <c r="L822" s="96"/>
      <c r="M822" s="96"/>
    </row>
    <row r="823" spans="1:13" s="95" customFormat="1">
      <c r="A823" s="97"/>
      <c r="B823" s="98"/>
      <c r="C823" s="99"/>
      <c r="D823" s="100"/>
      <c r="E823" s="1497"/>
      <c r="F823" s="101"/>
      <c r="J823" s="96"/>
      <c r="K823" s="96"/>
      <c r="L823" s="96"/>
      <c r="M823" s="96"/>
    </row>
    <row r="824" spans="1:13" s="95" customFormat="1">
      <c r="A824" s="97"/>
      <c r="B824" s="98"/>
      <c r="C824" s="99"/>
      <c r="D824" s="100"/>
      <c r="E824" s="1497"/>
      <c r="F824" s="101"/>
      <c r="J824" s="96"/>
      <c r="K824" s="96"/>
      <c r="L824" s="96"/>
      <c r="M824" s="96"/>
    </row>
    <row r="825" spans="1:13" s="95" customFormat="1">
      <c r="A825" s="97"/>
      <c r="B825" s="98"/>
      <c r="C825" s="99"/>
      <c r="D825" s="100"/>
      <c r="E825" s="1497"/>
      <c r="F825" s="101"/>
      <c r="J825" s="96"/>
      <c r="K825" s="96"/>
      <c r="L825" s="96"/>
      <c r="M825" s="96"/>
    </row>
    <row r="826" spans="1:13" s="95" customFormat="1">
      <c r="A826" s="97"/>
      <c r="B826" s="98"/>
      <c r="C826" s="99"/>
      <c r="D826" s="100"/>
      <c r="E826" s="1497"/>
      <c r="F826" s="101"/>
      <c r="J826" s="96"/>
      <c r="K826" s="96"/>
      <c r="L826" s="96"/>
      <c r="M826" s="96"/>
    </row>
    <row r="827" spans="1:13" s="95" customFormat="1">
      <c r="A827" s="97"/>
      <c r="B827" s="98"/>
      <c r="C827" s="99"/>
      <c r="D827" s="100"/>
      <c r="E827" s="1497"/>
      <c r="F827" s="101"/>
      <c r="J827" s="96"/>
      <c r="K827" s="96"/>
      <c r="L827" s="96"/>
      <c r="M827" s="96"/>
    </row>
    <row r="828" spans="1:13" s="95" customFormat="1">
      <c r="A828" s="97"/>
      <c r="B828" s="98"/>
      <c r="C828" s="99"/>
      <c r="D828" s="100"/>
      <c r="E828" s="1497"/>
      <c r="F828" s="101"/>
      <c r="J828" s="96"/>
      <c r="K828" s="96"/>
      <c r="L828" s="96"/>
      <c r="M828" s="96"/>
    </row>
    <row r="829" spans="1:13" s="95" customFormat="1">
      <c r="A829" s="97"/>
      <c r="B829" s="98"/>
      <c r="C829" s="99"/>
      <c r="D829" s="100"/>
      <c r="E829" s="1497"/>
      <c r="F829" s="101"/>
      <c r="J829" s="96"/>
      <c r="K829" s="96"/>
      <c r="L829" s="96"/>
      <c r="M829" s="96"/>
    </row>
    <row r="830" spans="1:13" s="95" customFormat="1">
      <c r="A830" s="97"/>
      <c r="B830" s="98"/>
      <c r="C830" s="99"/>
      <c r="D830" s="100"/>
      <c r="E830" s="1497"/>
      <c r="F830" s="101"/>
      <c r="J830" s="96"/>
      <c r="K830" s="96"/>
      <c r="L830" s="96"/>
      <c r="M830" s="96"/>
    </row>
    <row r="831" spans="1:13" s="95" customFormat="1">
      <c r="A831" s="97"/>
      <c r="B831" s="98"/>
      <c r="C831" s="99"/>
      <c r="D831" s="100"/>
      <c r="E831" s="1497"/>
      <c r="F831" s="101"/>
      <c r="J831" s="96"/>
      <c r="K831" s="96"/>
      <c r="L831" s="96"/>
      <c r="M831" s="96"/>
    </row>
    <row r="832" spans="1:13" s="95" customFormat="1">
      <c r="A832" s="97"/>
      <c r="B832" s="98"/>
      <c r="C832" s="99"/>
      <c r="D832" s="100"/>
      <c r="E832" s="1497"/>
      <c r="F832" s="101"/>
      <c r="J832" s="96"/>
      <c r="K832" s="96"/>
      <c r="L832" s="96"/>
      <c r="M832" s="96"/>
    </row>
    <row r="833" spans="1:13" s="95" customFormat="1">
      <c r="A833" s="97"/>
      <c r="B833" s="98"/>
      <c r="C833" s="99"/>
      <c r="D833" s="100"/>
      <c r="E833" s="1497"/>
      <c r="F833" s="101"/>
      <c r="J833" s="96"/>
      <c r="K833" s="96"/>
      <c r="L833" s="96"/>
      <c r="M833" s="96"/>
    </row>
    <row r="834" spans="1:13" s="95" customFormat="1">
      <c r="A834" s="97"/>
      <c r="B834" s="98"/>
      <c r="C834" s="99"/>
      <c r="D834" s="100"/>
      <c r="E834" s="1497"/>
      <c r="F834" s="101"/>
      <c r="J834" s="96"/>
      <c r="K834" s="96"/>
      <c r="L834" s="96"/>
      <c r="M834" s="96"/>
    </row>
    <row r="835" spans="1:13" s="95" customFormat="1">
      <c r="A835" s="97"/>
      <c r="B835" s="98"/>
      <c r="C835" s="99"/>
      <c r="D835" s="100"/>
      <c r="E835" s="1497"/>
      <c r="F835" s="101"/>
      <c r="J835" s="96"/>
      <c r="K835" s="96"/>
      <c r="L835" s="96"/>
      <c r="M835" s="96"/>
    </row>
    <row r="836" spans="1:13" s="95" customFormat="1">
      <c r="A836" s="97"/>
      <c r="B836" s="98"/>
      <c r="C836" s="99"/>
      <c r="D836" s="100"/>
      <c r="E836" s="1497"/>
      <c r="F836" s="101"/>
      <c r="J836" s="96"/>
      <c r="K836" s="96"/>
      <c r="L836" s="96"/>
      <c r="M836" s="96"/>
    </row>
    <row r="837" spans="1:13" s="95" customFormat="1">
      <c r="A837" s="97"/>
      <c r="B837" s="98"/>
      <c r="C837" s="99"/>
      <c r="D837" s="100"/>
      <c r="E837" s="1497"/>
      <c r="F837" s="101"/>
      <c r="J837" s="96"/>
      <c r="K837" s="96"/>
      <c r="L837" s="96"/>
      <c r="M837" s="96"/>
    </row>
    <row r="838" spans="1:13" s="95" customFormat="1">
      <c r="A838" s="97"/>
      <c r="B838" s="98"/>
      <c r="C838" s="99"/>
      <c r="D838" s="100"/>
      <c r="E838" s="1497"/>
      <c r="F838" s="101"/>
      <c r="J838" s="96"/>
      <c r="K838" s="96"/>
      <c r="L838" s="96"/>
      <c r="M838" s="96"/>
    </row>
    <row r="839" spans="1:13" s="95" customFormat="1">
      <c r="A839" s="97"/>
      <c r="B839" s="98"/>
      <c r="C839" s="99"/>
      <c r="D839" s="100"/>
      <c r="E839" s="1497"/>
      <c r="F839" s="101"/>
      <c r="J839" s="96"/>
      <c r="K839" s="96"/>
      <c r="L839" s="96"/>
      <c r="M839" s="96"/>
    </row>
    <row r="840" spans="1:13" s="95" customFormat="1">
      <c r="A840" s="97"/>
      <c r="B840" s="98"/>
      <c r="C840" s="99"/>
      <c r="D840" s="100"/>
      <c r="E840" s="1497"/>
      <c r="F840" s="101"/>
      <c r="J840" s="96"/>
      <c r="K840" s="96"/>
      <c r="L840" s="96"/>
      <c r="M840" s="96"/>
    </row>
    <row r="841" spans="1:13" s="95" customFormat="1">
      <c r="A841" s="97"/>
      <c r="B841" s="98"/>
      <c r="C841" s="99"/>
      <c r="D841" s="100"/>
      <c r="E841" s="1497"/>
      <c r="F841" s="101"/>
      <c r="J841" s="96"/>
      <c r="K841" s="96"/>
      <c r="L841" s="96"/>
      <c r="M841" s="96"/>
    </row>
    <row r="842" spans="1:13" s="95" customFormat="1">
      <c r="A842" s="97"/>
      <c r="B842" s="98"/>
      <c r="C842" s="99"/>
      <c r="D842" s="100"/>
      <c r="E842" s="1497"/>
      <c r="F842" s="101"/>
      <c r="J842" s="96"/>
      <c r="K842" s="96"/>
      <c r="L842" s="96"/>
      <c r="M842" s="96"/>
    </row>
    <row r="843" spans="1:13" s="95" customFormat="1">
      <c r="A843" s="97"/>
      <c r="B843" s="98"/>
      <c r="C843" s="99"/>
      <c r="D843" s="100"/>
      <c r="E843" s="1497"/>
      <c r="F843" s="101"/>
      <c r="J843" s="96"/>
      <c r="K843" s="96"/>
      <c r="L843" s="96"/>
      <c r="M843" s="96"/>
    </row>
    <row r="844" spans="1:13" s="95" customFormat="1">
      <c r="A844" s="97"/>
      <c r="B844" s="98"/>
      <c r="C844" s="99"/>
      <c r="D844" s="100"/>
      <c r="E844" s="1497"/>
      <c r="F844" s="101"/>
      <c r="J844" s="96"/>
      <c r="K844" s="96"/>
      <c r="L844" s="96"/>
      <c r="M844" s="96"/>
    </row>
    <row r="845" spans="1:13" s="95" customFormat="1">
      <c r="A845" s="97"/>
      <c r="B845" s="98"/>
      <c r="C845" s="99"/>
      <c r="D845" s="100"/>
      <c r="E845" s="1497"/>
      <c r="F845" s="101"/>
      <c r="J845" s="96"/>
      <c r="K845" s="96"/>
      <c r="L845" s="96"/>
      <c r="M845" s="96"/>
    </row>
    <row r="846" spans="1:13" s="95" customFormat="1">
      <c r="A846" s="97"/>
      <c r="B846" s="98"/>
      <c r="C846" s="99"/>
      <c r="D846" s="100"/>
      <c r="E846" s="1497"/>
      <c r="F846" s="101"/>
      <c r="J846" s="96"/>
      <c r="K846" s="96"/>
      <c r="L846" s="96"/>
      <c r="M846" s="96"/>
    </row>
    <row r="847" spans="1:13" s="95" customFormat="1">
      <c r="A847" s="97"/>
      <c r="B847" s="98"/>
      <c r="C847" s="99"/>
      <c r="D847" s="100"/>
      <c r="E847" s="1497"/>
      <c r="F847" s="101"/>
      <c r="J847" s="96"/>
      <c r="K847" s="96"/>
      <c r="L847" s="96"/>
      <c r="M847" s="96"/>
    </row>
    <row r="848" spans="1:13" s="95" customFormat="1">
      <c r="A848" s="97"/>
      <c r="B848" s="98"/>
      <c r="C848" s="99"/>
      <c r="D848" s="100"/>
      <c r="E848" s="1497"/>
      <c r="F848" s="101"/>
      <c r="J848" s="96"/>
      <c r="K848" s="96"/>
      <c r="L848" s="96"/>
      <c r="M848" s="96"/>
    </row>
    <row r="849" spans="1:13" s="95" customFormat="1">
      <c r="A849" s="97"/>
      <c r="B849" s="98"/>
      <c r="C849" s="99"/>
      <c r="D849" s="100"/>
      <c r="E849" s="1497"/>
      <c r="F849" s="101"/>
      <c r="J849" s="96"/>
      <c r="K849" s="96"/>
      <c r="L849" s="96"/>
      <c r="M849" s="96"/>
    </row>
    <row r="850" spans="1:13" s="95" customFormat="1">
      <c r="A850" s="97"/>
      <c r="B850" s="98"/>
      <c r="C850" s="99"/>
      <c r="D850" s="100"/>
      <c r="E850" s="1497"/>
      <c r="F850" s="101"/>
      <c r="J850" s="96"/>
      <c r="K850" s="96"/>
      <c r="L850" s="96"/>
      <c r="M850" s="96"/>
    </row>
    <row r="851" spans="1:13" s="95" customFormat="1">
      <c r="A851" s="97"/>
      <c r="B851" s="98"/>
      <c r="C851" s="99"/>
      <c r="D851" s="100"/>
      <c r="E851" s="1497"/>
      <c r="F851" s="101"/>
      <c r="J851" s="96"/>
      <c r="K851" s="96"/>
      <c r="L851" s="96"/>
      <c r="M851" s="96"/>
    </row>
    <row r="852" spans="1:13" s="95" customFormat="1">
      <c r="A852" s="97"/>
      <c r="B852" s="98"/>
      <c r="C852" s="99"/>
      <c r="D852" s="100"/>
      <c r="E852" s="1497"/>
      <c r="F852" s="101"/>
      <c r="J852" s="96"/>
      <c r="K852" s="96"/>
      <c r="L852" s="96"/>
      <c r="M852" s="96"/>
    </row>
    <row r="853" spans="1:13" s="95" customFormat="1">
      <c r="A853" s="97"/>
      <c r="B853" s="98"/>
      <c r="C853" s="99"/>
      <c r="D853" s="100"/>
      <c r="E853" s="1497"/>
      <c r="F853" s="101"/>
      <c r="J853" s="96"/>
      <c r="K853" s="96"/>
      <c r="L853" s="96"/>
      <c r="M853" s="96"/>
    </row>
    <row r="854" spans="1:13" s="95" customFormat="1">
      <c r="A854" s="97"/>
      <c r="B854" s="98"/>
      <c r="C854" s="99"/>
      <c r="D854" s="100"/>
      <c r="E854" s="1497"/>
      <c r="F854" s="101"/>
      <c r="J854" s="96"/>
      <c r="K854" s="96"/>
      <c r="L854" s="96"/>
      <c r="M854" s="96"/>
    </row>
    <row r="855" spans="1:13" s="95" customFormat="1">
      <c r="A855" s="97"/>
      <c r="B855" s="98"/>
      <c r="C855" s="99"/>
      <c r="D855" s="100"/>
      <c r="E855" s="1497"/>
      <c r="F855" s="101"/>
      <c r="J855" s="96"/>
      <c r="K855" s="96"/>
      <c r="L855" s="96"/>
      <c r="M855" s="96"/>
    </row>
    <row r="856" spans="1:13" s="95" customFormat="1">
      <c r="A856" s="97"/>
      <c r="B856" s="98"/>
      <c r="C856" s="99"/>
      <c r="D856" s="100"/>
      <c r="E856" s="1497"/>
      <c r="F856" s="101"/>
      <c r="J856" s="96"/>
      <c r="K856" s="96"/>
      <c r="L856" s="96"/>
      <c r="M856" s="96"/>
    </row>
    <row r="857" spans="1:13" s="95" customFormat="1">
      <c r="A857" s="97"/>
      <c r="B857" s="98"/>
      <c r="C857" s="99"/>
      <c r="D857" s="100"/>
      <c r="E857" s="1497"/>
      <c r="F857" s="101"/>
      <c r="J857" s="96"/>
      <c r="K857" s="96"/>
      <c r="L857" s="96"/>
      <c r="M857" s="96"/>
    </row>
    <row r="858" spans="1:13" s="95" customFormat="1">
      <c r="A858" s="97"/>
      <c r="B858" s="98"/>
      <c r="C858" s="99"/>
      <c r="D858" s="100"/>
      <c r="E858" s="1497"/>
      <c r="F858" s="101"/>
      <c r="J858" s="96"/>
      <c r="K858" s="96"/>
      <c r="L858" s="96"/>
      <c r="M858" s="96"/>
    </row>
    <row r="859" spans="1:13" s="95" customFormat="1">
      <c r="A859" s="97"/>
      <c r="B859" s="98"/>
      <c r="C859" s="99"/>
      <c r="D859" s="100"/>
      <c r="E859" s="1497"/>
      <c r="F859" s="101"/>
      <c r="J859" s="96"/>
      <c r="K859" s="96"/>
      <c r="L859" s="96"/>
      <c r="M859" s="96"/>
    </row>
    <row r="860" spans="1:13" s="95" customFormat="1">
      <c r="A860" s="97"/>
      <c r="B860" s="98"/>
      <c r="C860" s="99"/>
      <c r="D860" s="100"/>
      <c r="E860" s="1497"/>
      <c r="F860" s="101"/>
      <c r="J860" s="96"/>
      <c r="K860" s="96"/>
      <c r="L860" s="96"/>
      <c r="M860" s="96"/>
    </row>
    <row r="861" spans="1:13" s="95" customFormat="1">
      <c r="A861" s="97"/>
      <c r="B861" s="98"/>
      <c r="C861" s="99"/>
      <c r="D861" s="100"/>
      <c r="E861" s="1497"/>
      <c r="F861" s="101"/>
      <c r="J861" s="96"/>
      <c r="K861" s="96"/>
      <c r="L861" s="96"/>
      <c r="M861" s="96"/>
    </row>
    <row r="862" spans="1:13" s="95" customFormat="1">
      <c r="A862" s="97"/>
      <c r="B862" s="98"/>
      <c r="C862" s="99"/>
      <c r="D862" s="100"/>
      <c r="E862" s="1497"/>
      <c r="F862" s="101"/>
      <c r="J862" s="96"/>
      <c r="K862" s="96"/>
      <c r="L862" s="96"/>
      <c r="M862" s="96"/>
    </row>
    <row r="863" spans="1:13" s="95" customFormat="1">
      <c r="A863" s="97"/>
      <c r="B863" s="98"/>
      <c r="C863" s="99"/>
      <c r="D863" s="100"/>
      <c r="E863" s="1497"/>
      <c r="F863" s="101"/>
      <c r="J863" s="96"/>
      <c r="K863" s="96"/>
      <c r="L863" s="96"/>
      <c r="M863" s="96"/>
    </row>
    <row r="864" spans="1:13" s="95" customFormat="1">
      <c r="A864" s="97"/>
      <c r="B864" s="98"/>
      <c r="C864" s="99"/>
      <c r="D864" s="100"/>
      <c r="E864" s="1497"/>
      <c r="F864" s="101"/>
      <c r="J864" s="96"/>
      <c r="K864" s="96"/>
      <c r="L864" s="96"/>
      <c r="M864" s="96"/>
    </row>
    <row r="865" spans="1:13" s="95" customFormat="1">
      <c r="A865" s="97"/>
      <c r="B865" s="98"/>
      <c r="C865" s="99"/>
      <c r="D865" s="100"/>
      <c r="E865" s="1497"/>
      <c r="F865" s="101"/>
      <c r="J865" s="96"/>
      <c r="K865" s="96"/>
      <c r="L865" s="96"/>
      <c r="M865" s="96"/>
    </row>
    <row r="866" spans="1:13" s="95" customFormat="1">
      <c r="A866" s="97"/>
      <c r="B866" s="98"/>
      <c r="C866" s="99"/>
      <c r="D866" s="100"/>
      <c r="E866" s="1497"/>
      <c r="F866" s="101"/>
      <c r="J866" s="96"/>
      <c r="K866" s="96"/>
      <c r="L866" s="96"/>
      <c r="M866" s="96"/>
    </row>
    <row r="867" spans="1:13" s="95" customFormat="1">
      <c r="A867" s="97"/>
      <c r="B867" s="98"/>
      <c r="C867" s="99"/>
      <c r="D867" s="100"/>
      <c r="E867" s="1497"/>
      <c r="F867" s="101"/>
      <c r="J867" s="96"/>
      <c r="K867" s="96"/>
      <c r="L867" s="96"/>
      <c r="M867" s="96"/>
    </row>
    <row r="868" spans="1:13" s="95" customFormat="1">
      <c r="A868" s="97"/>
      <c r="B868" s="98"/>
      <c r="C868" s="99"/>
      <c r="D868" s="100"/>
      <c r="E868" s="1497"/>
      <c r="F868" s="101"/>
      <c r="J868" s="96"/>
      <c r="K868" s="96"/>
      <c r="L868" s="96"/>
      <c r="M868" s="96"/>
    </row>
    <row r="869" spans="1:13" s="95" customFormat="1">
      <c r="A869" s="97"/>
      <c r="B869" s="98"/>
      <c r="C869" s="99"/>
      <c r="D869" s="100"/>
      <c r="E869" s="1497"/>
      <c r="F869" s="101"/>
      <c r="J869" s="96"/>
      <c r="K869" s="96"/>
      <c r="L869" s="96"/>
      <c r="M869" s="96"/>
    </row>
    <row r="870" spans="1:13" s="95" customFormat="1">
      <c r="A870" s="97"/>
      <c r="B870" s="98"/>
      <c r="C870" s="99"/>
      <c r="D870" s="100"/>
      <c r="E870" s="1497"/>
      <c r="F870" s="101"/>
      <c r="J870" s="96"/>
      <c r="K870" s="96"/>
      <c r="L870" s="96"/>
      <c r="M870" s="96"/>
    </row>
    <row r="871" spans="1:13" s="95" customFormat="1">
      <c r="A871" s="97"/>
      <c r="B871" s="98"/>
      <c r="C871" s="99"/>
      <c r="D871" s="100"/>
      <c r="E871" s="1497"/>
      <c r="F871" s="101"/>
      <c r="J871" s="96"/>
      <c r="K871" s="96"/>
      <c r="L871" s="96"/>
      <c r="M871" s="96"/>
    </row>
    <row r="872" spans="1:13" s="95" customFormat="1">
      <c r="A872" s="97"/>
      <c r="B872" s="98"/>
      <c r="C872" s="99"/>
      <c r="D872" s="100"/>
      <c r="E872" s="1497"/>
      <c r="F872" s="101"/>
      <c r="J872" s="96"/>
      <c r="K872" s="96"/>
      <c r="L872" s="96"/>
      <c r="M872" s="96"/>
    </row>
    <row r="873" spans="1:13" s="95" customFormat="1">
      <c r="A873" s="97"/>
      <c r="B873" s="98"/>
      <c r="C873" s="99"/>
      <c r="D873" s="100"/>
      <c r="E873" s="1497"/>
      <c r="F873" s="101"/>
      <c r="J873" s="96"/>
      <c r="K873" s="96"/>
      <c r="L873" s="96"/>
      <c r="M873" s="96"/>
    </row>
    <row r="874" spans="1:13" s="95" customFormat="1">
      <c r="A874" s="97"/>
      <c r="B874" s="98"/>
      <c r="C874" s="99"/>
      <c r="D874" s="100"/>
      <c r="E874" s="1497"/>
      <c r="F874" s="101"/>
      <c r="J874" s="96"/>
      <c r="K874" s="96"/>
      <c r="L874" s="96"/>
      <c r="M874" s="96"/>
    </row>
    <row r="875" spans="1:13" s="95" customFormat="1">
      <c r="A875" s="97"/>
      <c r="B875" s="98"/>
      <c r="C875" s="99"/>
      <c r="D875" s="100"/>
      <c r="E875" s="1497"/>
      <c r="F875" s="101"/>
      <c r="J875" s="96"/>
      <c r="K875" s="96"/>
      <c r="L875" s="96"/>
      <c r="M875" s="96"/>
    </row>
    <row r="876" spans="1:13" s="95" customFormat="1">
      <c r="A876" s="97"/>
      <c r="B876" s="98"/>
      <c r="C876" s="99"/>
      <c r="D876" s="100"/>
      <c r="E876" s="1497"/>
      <c r="F876" s="101"/>
      <c r="J876" s="96"/>
      <c r="K876" s="96"/>
      <c r="L876" s="96"/>
      <c r="M876" s="96"/>
    </row>
    <row r="877" spans="1:13" s="95" customFormat="1">
      <c r="A877" s="97"/>
      <c r="B877" s="98"/>
      <c r="C877" s="99"/>
      <c r="D877" s="100"/>
      <c r="E877" s="1497"/>
      <c r="F877" s="101"/>
      <c r="J877" s="96"/>
      <c r="K877" s="96"/>
      <c r="L877" s="96"/>
      <c r="M877" s="96"/>
    </row>
    <row r="878" spans="1:13" s="95" customFormat="1">
      <c r="A878" s="97"/>
      <c r="B878" s="98"/>
      <c r="C878" s="99"/>
      <c r="D878" s="100"/>
      <c r="E878" s="1497"/>
      <c r="F878" s="101"/>
      <c r="J878" s="96"/>
      <c r="K878" s="96"/>
      <c r="L878" s="96"/>
      <c r="M878" s="96"/>
    </row>
    <row r="879" spans="1:13" s="95" customFormat="1">
      <c r="A879" s="97"/>
      <c r="B879" s="98"/>
      <c r="C879" s="99"/>
      <c r="D879" s="100"/>
      <c r="E879" s="1497"/>
      <c r="F879" s="101"/>
      <c r="J879" s="96"/>
      <c r="K879" s="96"/>
      <c r="L879" s="96"/>
      <c r="M879" s="96"/>
    </row>
    <row r="880" spans="1:13" s="95" customFormat="1">
      <c r="A880" s="97"/>
      <c r="B880" s="98"/>
      <c r="C880" s="99"/>
      <c r="D880" s="100"/>
      <c r="E880" s="1497"/>
      <c r="F880" s="101"/>
      <c r="J880" s="96"/>
      <c r="K880" s="96"/>
      <c r="L880" s="96"/>
      <c r="M880" s="96"/>
    </row>
    <row r="881" spans="1:13" s="95" customFormat="1">
      <c r="A881" s="97"/>
      <c r="B881" s="98"/>
      <c r="C881" s="99"/>
      <c r="D881" s="100"/>
      <c r="E881" s="1497"/>
      <c r="F881" s="101"/>
      <c r="J881" s="96"/>
      <c r="K881" s="96"/>
      <c r="L881" s="96"/>
      <c r="M881" s="96"/>
    </row>
    <row r="882" spans="1:13" s="95" customFormat="1">
      <c r="A882" s="97"/>
      <c r="B882" s="98"/>
      <c r="C882" s="99"/>
      <c r="D882" s="100"/>
      <c r="E882" s="1497"/>
      <c r="F882" s="101"/>
      <c r="J882" s="96"/>
      <c r="K882" s="96"/>
      <c r="L882" s="96"/>
      <c r="M882" s="96"/>
    </row>
    <row r="883" spans="1:13" s="95" customFormat="1">
      <c r="A883" s="97"/>
      <c r="B883" s="98"/>
      <c r="C883" s="99"/>
      <c r="D883" s="100"/>
      <c r="E883" s="1497"/>
      <c r="F883" s="101"/>
      <c r="J883" s="96"/>
      <c r="K883" s="96"/>
      <c r="L883" s="96"/>
      <c r="M883" s="96"/>
    </row>
    <row r="884" spans="1:13" s="95" customFormat="1">
      <c r="A884" s="97"/>
      <c r="B884" s="98"/>
      <c r="C884" s="99"/>
      <c r="D884" s="100"/>
      <c r="E884" s="1497"/>
      <c r="F884" s="101"/>
      <c r="J884" s="96"/>
      <c r="K884" s="96"/>
      <c r="L884" s="96"/>
      <c r="M884" s="96"/>
    </row>
    <row r="885" spans="1:13" s="95" customFormat="1">
      <c r="A885" s="97"/>
      <c r="B885" s="98"/>
      <c r="C885" s="99"/>
      <c r="D885" s="100"/>
      <c r="E885" s="1497"/>
      <c r="F885" s="101"/>
      <c r="J885" s="96"/>
      <c r="K885" s="96"/>
      <c r="L885" s="96"/>
      <c r="M885" s="96"/>
    </row>
    <row r="886" spans="1:13" s="95" customFormat="1">
      <c r="A886" s="97"/>
      <c r="B886" s="98"/>
      <c r="C886" s="99"/>
      <c r="D886" s="100"/>
      <c r="E886" s="1497"/>
      <c r="F886" s="101"/>
      <c r="J886" s="96"/>
      <c r="K886" s="96"/>
      <c r="L886" s="96"/>
      <c r="M886" s="96"/>
    </row>
    <row r="887" spans="1:13" s="95" customFormat="1">
      <c r="A887" s="97"/>
      <c r="B887" s="98"/>
      <c r="C887" s="99"/>
      <c r="D887" s="100"/>
      <c r="E887" s="1497"/>
      <c r="F887" s="101"/>
      <c r="J887" s="96"/>
      <c r="K887" s="96"/>
      <c r="L887" s="96"/>
      <c r="M887" s="96"/>
    </row>
    <row r="888" spans="1:13" s="95" customFormat="1">
      <c r="A888" s="97"/>
      <c r="B888" s="98"/>
      <c r="C888" s="99"/>
      <c r="D888" s="100"/>
      <c r="E888" s="1497"/>
      <c r="F888" s="101"/>
      <c r="J888" s="96"/>
      <c r="K888" s="96"/>
      <c r="L888" s="96"/>
      <c r="M888" s="96"/>
    </row>
    <row r="889" spans="1:13" s="95" customFormat="1">
      <c r="A889" s="97"/>
      <c r="B889" s="98"/>
      <c r="C889" s="99"/>
      <c r="D889" s="100"/>
      <c r="E889" s="1497"/>
      <c r="F889" s="101"/>
      <c r="J889" s="96"/>
      <c r="K889" s="96"/>
      <c r="L889" s="96"/>
      <c r="M889" s="96"/>
    </row>
    <row r="890" spans="1:13" s="95" customFormat="1">
      <c r="A890" s="97"/>
      <c r="B890" s="98"/>
      <c r="C890" s="99"/>
      <c r="D890" s="100"/>
      <c r="E890" s="1497"/>
      <c r="F890" s="101"/>
      <c r="J890" s="96"/>
      <c r="K890" s="96"/>
      <c r="L890" s="96"/>
      <c r="M890" s="96"/>
    </row>
    <row r="891" spans="1:13" s="95" customFormat="1">
      <c r="A891" s="97"/>
      <c r="B891" s="98"/>
      <c r="C891" s="99"/>
      <c r="D891" s="100"/>
      <c r="E891" s="1497"/>
      <c r="F891" s="101"/>
      <c r="J891" s="96"/>
      <c r="K891" s="96"/>
      <c r="L891" s="96"/>
      <c r="M891" s="96"/>
    </row>
    <row r="892" spans="1:13" s="95" customFormat="1">
      <c r="A892" s="97"/>
      <c r="B892" s="98"/>
      <c r="C892" s="99"/>
      <c r="D892" s="100"/>
      <c r="E892" s="1497"/>
      <c r="F892" s="101"/>
      <c r="J892" s="96"/>
      <c r="K892" s="96"/>
      <c r="L892" s="96"/>
      <c r="M892" s="96"/>
    </row>
    <row r="893" spans="1:13" s="95" customFormat="1">
      <c r="A893" s="97"/>
      <c r="B893" s="98"/>
      <c r="C893" s="99"/>
      <c r="D893" s="100"/>
      <c r="E893" s="1497"/>
      <c r="F893" s="101"/>
      <c r="J893" s="96"/>
      <c r="K893" s="96"/>
      <c r="L893" s="96"/>
      <c r="M893" s="96"/>
    </row>
    <row r="894" spans="1:13" s="95" customFormat="1">
      <c r="A894" s="97"/>
      <c r="B894" s="98"/>
      <c r="C894" s="99"/>
      <c r="D894" s="100"/>
      <c r="E894" s="1497"/>
      <c r="F894" s="101"/>
      <c r="J894" s="96"/>
      <c r="K894" s="96"/>
      <c r="L894" s="96"/>
      <c r="M894" s="96"/>
    </row>
    <row r="895" spans="1:13" s="95" customFormat="1">
      <c r="A895" s="97"/>
      <c r="B895" s="98"/>
      <c r="C895" s="99"/>
      <c r="D895" s="100"/>
      <c r="E895" s="1497"/>
      <c r="F895" s="101"/>
      <c r="J895" s="96"/>
      <c r="K895" s="96"/>
      <c r="L895" s="96"/>
      <c r="M895" s="96"/>
    </row>
    <row r="896" spans="1:13" s="95" customFormat="1">
      <c r="A896" s="97"/>
      <c r="B896" s="98"/>
      <c r="C896" s="99"/>
      <c r="D896" s="100"/>
      <c r="E896" s="1497"/>
      <c r="F896" s="101"/>
      <c r="J896" s="96"/>
      <c r="K896" s="96"/>
      <c r="L896" s="96"/>
      <c r="M896" s="96"/>
    </row>
    <row r="897" spans="1:13" s="95" customFormat="1">
      <c r="A897" s="97"/>
      <c r="B897" s="98"/>
      <c r="C897" s="99"/>
      <c r="D897" s="100"/>
      <c r="E897" s="1497"/>
      <c r="F897" s="101"/>
      <c r="J897" s="96"/>
      <c r="K897" s="96"/>
      <c r="L897" s="96"/>
      <c r="M897" s="96"/>
    </row>
    <row r="898" spans="1:13" s="95" customFormat="1">
      <c r="A898" s="97"/>
      <c r="B898" s="98"/>
      <c r="C898" s="99"/>
      <c r="D898" s="100"/>
      <c r="E898" s="1497"/>
      <c r="F898" s="101"/>
      <c r="J898" s="96"/>
      <c r="K898" s="96"/>
      <c r="L898" s="96"/>
      <c r="M898" s="96"/>
    </row>
    <row r="899" spans="1:13" s="95" customFormat="1">
      <c r="A899" s="97"/>
      <c r="B899" s="98"/>
      <c r="C899" s="99"/>
      <c r="D899" s="100"/>
      <c r="E899" s="1497"/>
      <c r="F899" s="101"/>
      <c r="J899" s="96"/>
      <c r="K899" s="96"/>
      <c r="L899" s="96"/>
      <c r="M899" s="96"/>
    </row>
    <row r="900" spans="1:13" s="95" customFormat="1">
      <c r="A900" s="97"/>
      <c r="B900" s="98"/>
      <c r="C900" s="99"/>
      <c r="D900" s="100"/>
      <c r="E900" s="1497"/>
      <c r="F900" s="101"/>
      <c r="J900" s="96"/>
      <c r="K900" s="96"/>
      <c r="L900" s="96"/>
      <c r="M900" s="96"/>
    </row>
    <row r="901" spans="1:13" s="95" customFormat="1">
      <c r="A901" s="97"/>
      <c r="B901" s="98"/>
      <c r="C901" s="99"/>
      <c r="D901" s="100"/>
      <c r="E901" s="1497"/>
      <c r="F901" s="101"/>
      <c r="J901" s="96"/>
      <c r="K901" s="96"/>
      <c r="L901" s="96"/>
      <c r="M901" s="96"/>
    </row>
    <row r="902" spans="1:13" s="95" customFormat="1">
      <c r="A902" s="97"/>
      <c r="B902" s="98"/>
      <c r="C902" s="99"/>
      <c r="D902" s="100"/>
      <c r="E902" s="1497"/>
      <c r="F902" s="101"/>
      <c r="J902" s="96"/>
      <c r="K902" s="96"/>
      <c r="L902" s="96"/>
      <c r="M902" s="96"/>
    </row>
    <row r="903" spans="1:13" s="95" customFormat="1">
      <c r="A903" s="97"/>
      <c r="B903" s="98"/>
      <c r="C903" s="99"/>
      <c r="D903" s="100"/>
      <c r="E903" s="1497"/>
      <c r="F903" s="101"/>
      <c r="J903" s="96"/>
      <c r="K903" s="96"/>
      <c r="L903" s="96"/>
      <c r="M903" s="96"/>
    </row>
    <row r="904" spans="1:13" s="95" customFormat="1">
      <c r="A904" s="97"/>
      <c r="B904" s="98"/>
      <c r="C904" s="99"/>
      <c r="D904" s="100"/>
      <c r="E904" s="1497"/>
      <c r="F904" s="101"/>
      <c r="J904" s="96"/>
      <c r="K904" s="96"/>
      <c r="L904" s="96"/>
      <c r="M904" s="96"/>
    </row>
    <row r="905" spans="1:13" s="95" customFormat="1">
      <c r="A905" s="97"/>
      <c r="B905" s="98"/>
      <c r="C905" s="99"/>
      <c r="D905" s="100"/>
      <c r="E905" s="1497"/>
      <c r="F905" s="101"/>
      <c r="J905" s="96"/>
      <c r="K905" s="96"/>
      <c r="L905" s="96"/>
      <c r="M905" s="96"/>
    </row>
    <row r="906" spans="1:13" s="95" customFormat="1">
      <c r="A906" s="97"/>
      <c r="B906" s="98"/>
      <c r="C906" s="99"/>
      <c r="D906" s="100"/>
      <c r="E906" s="1497"/>
      <c r="F906" s="101"/>
      <c r="J906" s="96"/>
      <c r="K906" s="96"/>
      <c r="L906" s="96"/>
      <c r="M906" s="96"/>
    </row>
    <row r="907" spans="1:13" s="95" customFormat="1">
      <c r="A907" s="97"/>
      <c r="B907" s="98"/>
      <c r="C907" s="99"/>
      <c r="D907" s="100"/>
      <c r="E907" s="1497"/>
      <c r="F907" s="101"/>
      <c r="J907" s="96"/>
      <c r="K907" s="96"/>
      <c r="L907" s="96"/>
      <c r="M907" s="96"/>
    </row>
    <row r="908" spans="1:13" s="95" customFormat="1">
      <c r="A908" s="97"/>
      <c r="B908" s="98"/>
      <c r="C908" s="99"/>
      <c r="D908" s="100"/>
      <c r="E908" s="1497"/>
      <c r="F908" s="101"/>
      <c r="J908" s="96"/>
      <c r="K908" s="96"/>
      <c r="L908" s="96"/>
      <c r="M908" s="96"/>
    </row>
    <row r="909" spans="1:13" s="95" customFormat="1">
      <c r="A909" s="97"/>
      <c r="B909" s="98"/>
      <c r="C909" s="99"/>
      <c r="D909" s="100"/>
      <c r="E909" s="1497"/>
      <c r="F909" s="101"/>
      <c r="J909" s="96"/>
      <c r="K909" s="96"/>
      <c r="L909" s="96"/>
      <c r="M909" s="96"/>
    </row>
    <row r="910" spans="1:13" s="95" customFormat="1">
      <c r="A910" s="97"/>
      <c r="B910" s="98"/>
      <c r="C910" s="99"/>
      <c r="D910" s="100"/>
      <c r="E910" s="1497"/>
      <c r="F910" s="101"/>
      <c r="J910" s="96"/>
      <c r="K910" s="96"/>
      <c r="L910" s="96"/>
      <c r="M910" s="96"/>
    </row>
    <row r="911" spans="1:13" s="95" customFormat="1">
      <c r="A911" s="97"/>
      <c r="B911" s="98"/>
      <c r="C911" s="99"/>
      <c r="D911" s="100"/>
      <c r="E911" s="1497"/>
      <c r="F911" s="101"/>
      <c r="J911" s="96"/>
      <c r="K911" s="96"/>
      <c r="L911" s="96"/>
      <c r="M911" s="96"/>
    </row>
    <row r="912" spans="1:13" s="95" customFormat="1">
      <c r="A912" s="97"/>
      <c r="B912" s="98"/>
      <c r="C912" s="99"/>
      <c r="D912" s="100"/>
      <c r="E912" s="1497"/>
      <c r="F912" s="101"/>
      <c r="J912" s="96"/>
      <c r="K912" s="96"/>
      <c r="L912" s="96"/>
      <c r="M912" s="96"/>
    </row>
    <row r="913" spans="1:13" s="95" customFormat="1">
      <c r="A913" s="97"/>
      <c r="B913" s="98"/>
      <c r="C913" s="99"/>
      <c r="D913" s="100"/>
      <c r="E913" s="1497"/>
      <c r="F913" s="101"/>
      <c r="J913" s="96"/>
      <c r="K913" s="96"/>
      <c r="L913" s="96"/>
      <c r="M913" s="96"/>
    </row>
    <row r="914" spans="1:13" s="95" customFormat="1">
      <c r="A914" s="97"/>
      <c r="B914" s="98"/>
      <c r="C914" s="99"/>
      <c r="D914" s="100"/>
      <c r="E914" s="1497"/>
      <c r="F914" s="101"/>
      <c r="J914" s="96"/>
      <c r="K914" s="96"/>
      <c r="L914" s="96"/>
      <c r="M914" s="96"/>
    </row>
    <row r="915" spans="1:13" s="95" customFormat="1">
      <c r="A915" s="97"/>
      <c r="B915" s="98"/>
      <c r="C915" s="99"/>
      <c r="D915" s="100"/>
      <c r="E915" s="1497"/>
      <c r="F915" s="101"/>
      <c r="J915" s="96"/>
      <c r="K915" s="96"/>
      <c r="L915" s="96"/>
      <c r="M915" s="96"/>
    </row>
    <row r="916" spans="1:13" s="95" customFormat="1">
      <c r="A916" s="97"/>
      <c r="B916" s="98"/>
      <c r="C916" s="99"/>
      <c r="D916" s="100"/>
      <c r="E916" s="1497"/>
      <c r="F916" s="101"/>
      <c r="J916" s="96"/>
      <c r="K916" s="96"/>
      <c r="L916" s="96"/>
      <c r="M916" s="96"/>
    </row>
    <row r="917" spans="1:13" s="95" customFormat="1">
      <c r="A917" s="97"/>
      <c r="B917" s="98"/>
      <c r="C917" s="99"/>
      <c r="D917" s="100"/>
      <c r="E917" s="1497"/>
      <c r="F917" s="101"/>
      <c r="J917" s="96"/>
      <c r="K917" s="96"/>
      <c r="L917" s="96"/>
      <c r="M917" s="96"/>
    </row>
    <row r="918" spans="1:13" s="95" customFormat="1">
      <c r="A918" s="97"/>
      <c r="B918" s="98"/>
      <c r="C918" s="99"/>
      <c r="D918" s="100"/>
      <c r="E918" s="1497"/>
      <c r="F918" s="101"/>
      <c r="J918" s="96"/>
      <c r="K918" s="96"/>
      <c r="L918" s="96"/>
      <c r="M918" s="96"/>
    </row>
    <row r="919" spans="1:13" s="95" customFormat="1">
      <c r="A919" s="97"/>
      <c r="B919" s="98"/>
      <c r="C919" s="99"/>
      <c r="D919" s="100"/>
      <c r="E919" s="1497"/>
      <c r="F919" s="101"/>
      <c r="J919" s="96"/>
      <c r="K919" s="96"/>
      <c r="L919" s="96"/>
      <c r="M919" s="96"/>
    </row>
    <row r="920" spans="1:13" s="95" customFormat="1">
      <c r="A920" s="97"/>
      <c r="B920" s="98"/>
      <c r="C920" s="99"/>
      <c r="D920" s="100"/>
      <c r="E920" s="1497"/>
      <c r="F920" s="101"/>
      <c r="J920" s="96"/>
      <c r="K920" s="96"/>
      <c r="L920" s="96"/>
      <c r="M920" s="96"/>
    </row>
    <row r="921" spans="1:13" s="95" customFormat="1">
      <c r="A921" s="97"/>
      <c r="B921" s="98"/>
      <c r="C921" s="99"/>
      <c r="D921" s="100"/>
      <c r="E921" s="1497"/>
      <c r="F921" s="101"/>
      <c r="J921" s="96"/>
      <c r="K921" s="96"/>
      <c r="L921" s="96"/>
      <c r="M921" s="96"/>
    </row>
    <row r="922" spans="1:13" s="95" customFormat="1">
      <c r="A922" s="97"/>
      <c r="B922" s="98"/>
      <c r="C922" s="99"/>
      <c r="D922" s="100"/>
      <c r="E922" s="1497"/>
      <c r="F922" s="101"/>
      <c r="J922" s="96"/>
      <c r="K922" s="96"/>
      <c r="L922" s="96"/>
      <c r="M922" s="96"/>
    </row>
    <row r="923" spans="1:13" s="95" customFormat="1">
      <c r="A923" s="97"/>
      <c r="B923" s="98"/>
      <c r="C923" s="99"/>
      <c r="D923" s="100"/>
      <c r="E923" s="1497"/>
      <c r="F923" s="101"/>
      <c r="J923" s="96"/>
      <c r="K923" s="96"/>
      <c r="L923" s="96"/>
      <c r="M923" s="96"/>
    </row>
    <row r="924" spans="1:13" s="95" customFormat="1">
      <c r="A924" s="97"/>
      <c r="B924" s="98"/>
      <c r="C924" s="99"/>
      <c r="D924" s="100"/>
      <c r="E924" s="1497"/>
      <c r="F924" s="101"/>
      <c r="J924" s="96"/>
      <c r="K924" s="96"/>
      <c r="L924" s="96"/>
      <c r="M924" s="96"/>
    </row>
    <row r="925" spans="1:13" s="95" customFormat="1">
      <c r="A925" s="97"/>
      <c r="B925" s="98"/>
      <c r="C925" s="99"/>
      <c r="D925" s="100"/>
      <c r="E925" s="1497"/>
      <c r="F925" s="101"/>
      <c r="J925" s="96"/>
      <c r="K925" s="96"/>
      <c r="L925" s="96"/>
      <c r="M925" s="96"/>
    </row>
    <row r="926" spans="1:13" s="95" customFormat="1">
      <c r="A926" s="97"/>
      <c r="B926" s="98"/>
      <c r="C926" s="99"/>
      <c r="D926" s="100"/>
      <c r="E926" s="1497"/>
      <c r="F926" s="101"/>
      <c r="J926" s="96"/>
      <c r="K926" s="96"/>
      <c r="L926" s="96"/>
      <c r="M926" s="96"/>
    </row>
    <row r="927" spans="1:13" s="95" customFormat="1">
      <c r="A927" s="97"/>
      <c r="B927" s="98"/>
      <c r="C927" s="99"/>
      <c r="D927" s="100"/>
      <c r="E927" s="1497"/>
      <c r="F927" s="101"/>
      <c r="J927" s="96"/>
      <c r="K927" s="96"/>
      <c r="L927" s="96"/>
      <c r="M927" s="96"/>
    </row>
    <row r="928" spans="1:13" s="95" customFormat="1">
      <c r="A928" s="97"/>
      <c r="B928" s="98"/>
      <c r="C928" s="99"/>
      <c r="D928" s="100"/>
      <c r="E928" s="1497"/>
      <c r="F928" s="101"/>
      <c r="J928" s="96"/>
      <c r="K928" s="96"/>
      <c r="L928" s="96"/>
      <c r="M928" s="96"/>
    </row>
    <row r="929" spans="1:13" s="95" customFormat="1">
      <c r="A929" s="97"/>
      <c r="B929" s="98"/>
      <c r="C929" s="99"/>
      <c r="D929" s="100"/>
      <c r="E929" s="1497"/>
      <c r="F929" s="101"/>
      <c r="J929" s="96"/>
      <c r="K929" s="96"/>
      <c r="L929" s="96"/>
      <c r="M929" s="96"/>
    </row>
    <row r="930" spans="1:13" s="95" customFormat="1">
      <c r="A930" s="97"/>
      <c r="B930" s="98"/>
      <c r="C930" s="99"/>
      <c r="D930" s="100"/>
      <c r="E930" s="1497"/>
      <c r="F930" s="101"/>
      <c r="J930" s="96"/>
      <c r="K930" s="96"/>
      <c r="L930" s="96"/>
      <c r="M930" s="96"/>
    </row>
    <row r="931" spans="1:13" s="95" customFormat="1">
      <c r="A931" s="97"/>
      <c r="B931" s="98"/>
      <c r="C931" s="99"/>
      <c r="D931" s="100"/>
      <c r="E931" s="1497"/>
      <c r="F931" s="101"/>
      <c r="J931" s="96"/>
      <c r="K931" s="96"/>
      <c r="L931" s="96"/>
      <c r="M931" s="96"/>
    </row>
    <row r="932" spans="1:13" s="95" customFormat="1">
      <c r="A932" s="97"/>
      <c r="B932" s="98"/>
      <c r="C932" s="99"/>
      <c r="D932" s="100"/>
      <c r="E932" s="1497"/>
      <c r="F932" s="101"/>
      <c r="J932" s="96"/>
      <c r="K932" s="96"/>
      <c r="L932" s="96"/>
      <c r="M932" s="96"/>
    </row>
    <row r="933" spans="1:13" s="95" customFormat="1">
      <c r="A933" s="97"/>
      <c r="B933" s="98"/>
      <c r="C933" s="99"/>
      <c r="D933" s="100"/>
      <c r="E933" s="1497"/>
      <c r="F933" s="101"/>
      <c r="J933" s="96"/>
      <c r="K933" s="96"/>
      <c r="L933" s="96"/>
      <c r="M933" s="96"/>
    </row>
    <row r="934" spans="1:13" s="95" customFormat="1">
      <c r="A934" s="97"/>
      <c r="B934" s="98"/>
      <c r="C934" s="99"/>
      <c r="D934" s="100"/>
      <c r="E934" s="1497"/>
      <c r="F934" s="101"/>
      <c r="J934" s="96"/>
      <c r="K934" s="96"/>
      <c r="L934" s="96"/>
      <c r="M934" s="96"/>
    </row>
    <row r="935" spans="1:13" s="95" customFormat="1">
      <c r="A935" s="97"/>
      <c r="B935" s="98"/>
      <c r="C935" s="99"/>
      <c r="D935" s="100"/>
      <c r="E935" s="1497"/>
      <c r="F935" s="101"/>
      <c r="J935" s="96"/>
      <c r="K935" s="96"/>
      <c r="L935" s="96"/>
      <c r="M935" s="96"/>
    </row>
    <row r="936" spans="1:13" s="95" customFormat="1">
      <c r="A936" s="97"/>
      <c r="B936" s="98"/>
      <c r="C936" s="99"/>
      <c r="D936" s="100"/>
      <c r="E936" s="1497"/>
      <c r="F936" s="101"/>
      <c r="J936" s="96"/>
      <c r="K936" s="96"/>
      <c r="L936" s="96"/>
      <c r="M936" s="96"/>
    </row>
    <row r="937" spans="1:13" s="95" customFormat="1">
      <c r="A937" s="97"/>
      <c r="B937" s="98"/>
      <c r="C937" s="99"/>
      <c r="D937" s="100"/>
      <c r="E937" s="1497"/>
      <c r="F937" s="101"/>
      <c r="J937" s="96"/>
      <c r="K937" s="96"/>
      <c r="L937" s="96"/>
      <c r="M937" s="96"/>
    </row>
    <row r="938" spans="1:13" s="95" customFormat="1">
      <c r="A938" s="97"/>
      <c r="B938" s="98"/>
      <c r="C938" s="99"/>
      <c r="D938" s="100"/>
      <c r="E938" s="1497"/>
      <c r="F938" s="101"/>
      <c r="J938" s="96"/>
      <c r="K938" s="96"/>
      <c r="L938" s="96"/>
      <c r="M938" s="96"/>
    </row>
    <row r="939" spans="1:13" s="95" customFormat="1">
      <c r="A939" s="97"/>
      <c r="B939" s="98"/>
      <c r="C939" s="99"/>
      <c r="D939" s="100"/>
      <c r="E939" s="1497"/>
      <c r="F939" s="101"/>
      <c r="J939" s="96"/>
      <c r="K939" s="96"/>
      <c r="L939" s="96"/>
      <c r="M939" s="96"/>
    </row>
    <row r="940" spans="1:13" s="95" customFormat="1">
      <c r="A940" s="97"/>
      <c r="B940" s="98"/>
      <c r="C940" s="99"/>
      <c r="D940" s="100"/>
      <c r="E940" s="1497"/>
      <c r="F940" s="101"/>
      <c r="J940" s="96"/>
      <c r="K940" s="96"/>
      <c r="L940" s="96"/>
      <c r="M940" s="96"/>
    </row>
    <row r="941" spans="1:13" s="95" customFormat="1">
      <c r="A941" s="97"/>
      <c r="B941" s="98"/>
      <c r="C941" s="99"/>
      <c r="D941" s="100"/>
      <c r="E941" s="1497"/>
      <c r="F941" s="101"/>
      <c r="J941" s="96"/>
      <c r="K941" s="96"/>
      <c r="L941" s="96"/>
      <c r="M941" s="96"/>
    </row>
    <row r="942" spans="1:13" s="95" customFormat="1">
      <c r="A942" s="97"/>
      <c r="B942" s="98"/>
      <c r="C942" s="99"/>
      <c r="D942" s="100"/>
      <c r="E942" s="1497"/>
      <c r="F942" s="101"/>
      <c r="J942" s="96"/>
      <c r="K942" s="96"/>
      <c r="L942" s="96"/>
      <c r="M942" s="96"/>
    </row>
    <row r="943" spans="1:13" s="95" customFormat="1">
      <c r="A943" s="97"/>
      <c r="B943" s="98"/>
      <c r="C943" s="99"/>
      <c r="D943" s="100"/>
      <c r="E943" s="1497"/>
      <c r="F943" s="101"/>
      <c r="J943" s="96"/>
      <c r="K943" s="96"/>
      <c r="L943" s="96"/>
      <c r="M943" s="96"/>
    </row>
    <row r="944" spans="1:13" s="95" customFormat="1">
      <c r="A944" s="97"/>
      <c r="B944" s="98"/>
      <c r="C944" s="99"/>
      <c r="D944" s="100"/>
      <c r="E944" s="1497"/>
      <c r="F944" s="101"/>
      <c r="J944" s="96"/>
      <c r="K944" s="96"/>
      <c r="L944" s="96"/>
      <c r="M944" s="96"/>
    </row>
    <row r="945" spans="1:13" s="95" customFormat="1">
      <c r="A945" s="97"/>
      <c r="B945" s="98"/>
      <c r="C945" s="99"/>
      <c r="D945" s="100"/>
      <c r="E945" s="1497"/>
      <c r="F945" s="101"/>
      <c r="J945" s="96"/>
      <c r="K945" s="96"/>
      <c r="L945" s="96"/>
      <c r="M945" s="96"/>
    </row>
    <row r="946" spans="1:13" s="95" customFormat="1">
      <c r="A946" s="97"/>
      <c r="B946" s="98"/>
      <c r="C946" s="99"/>
      <c r="D946" s="100"/>
      <c r="E946" s="1497"/>
      <c r="F946" s="101"/>
      <c r="J946" s="96"/>
      <c r="K946" s="96"/>
      <c r="L946" s="96"/>
      <c r="M946" s="96"/>
    </row>
    <row r="947" spans="1:13" s="95" customFormat="1">
      <c r="A947" s="97"/>
      <c r="B947" s="98"/>
      <c r="C947" s="99"/>
      <c r="D947" s="100"/>
      <c r="E947" s="1497"/>
      <c r="F947" s="101"/>
      <c r="J947" s="96"/>
      <c r="K947" s="96"/>
      <c r="L947" s="96"/>
      <c r="M947" s="96"/>
    </row>
    <row r="948" spans="1:13" s="95" customFormat="1">
      <c r="A948" s="97"/>
      <c r="B948" s="98"/>
      <c r="C948" s="99"/>
      <c r="D948" s="100"/>
      <c r="E948" s="1497"/>
      <c r="F948" s="101"/>
      <c r="J948" s="96"/>
      <c r="K948" s="96"/>
      <c r="L948" s="96"/>
      <c r="M948" s="96"/>
    </row>
    <row r="949" spans="1:13" s="95" customFormat="1">
      <c r="A949" s="97"/>
      <c r="B949" s="98"/>
      <c r="C949" s="99"/>
      <c r="D949" s="100"/>
      <c r="E949" s="1497"/>
      <c r="F949" s="101"/>
      <c r="J949" s="96"/>
      <c r="K949" s="96"/>
      <c r="L949" s="96"/>
      <c r="M949" s="96"/>
    </row>
    <row r="950" spans="1:13" s="95" customFormat="1">
      <c r="A950" s="97"/>
      <c r="B950" s="98"/>
      <c r="C950" s="99"/>
      <c r="D950" s="100"/>
      <c r="E950" s="1497"/>
      <c r="F950" s="101"/>
      <c r="J950" s="96"/>
      <c r="K950" s="96"/>
      <c r="L950" s="96"/>
      <c r="M950" s="96"/>
    </row>
    <row r="951" spans="1:13" s="95" customFormat="1">
      <c r="A951" s="97"/>
      <c r="B951" s="98"/>
      <c r="C951" s="99"/>
      <c r="D951" s="100"/>
      <c r="E951" s="1497"/>
      <c r="F951" s="101"/>
      <c r="J951" s="96"/>
      <c r="K951" s="96"/>
      <c r="L951" s="96"/>
      <c r="M951" s="96"/>
    </row>
    <row r="952" spans="1:13" s="95" customFormat="1">
      <c r="A952" s="97"/>
      <c r="B952" s="98"/>
      <c r="C952" s="99"/>
      <c r="D952" s="100"/>
      <c r="E952" s="1497"/>
      <c r="F952" s="101"/>
      <c r="J952" s="96"/>
      <c r="K952" s="96"/>
      <c r="L952" s="96"/>
      <c r="M952" s="96"/>
    </row>
    <row r="953" spans="1:13" s="95" customFormat="1">
      <c r="A953" s="97"/>
      <c r="B953" s="98"/>
      <c r="C953" s="99"/>
      <c r="D953" s="100"/>
      <c r="E953" s="1497"/>
      <c r="F953" s="101"/>
      <c r="J953" s="96"/>
      <c r="K953" s="96"/>
      <c r="L953" s="96"/>
      <c r="M953" s="96"/>
    </row>
    <row r="954" spans="1:13" s="95" customFormat="1">
      <c r="A954" s="97"/>
      <c r="B954" s="98"/>
      <c r="C954" s="99"/>
      <c r="D954" s="100"/>
      <c r="E954" s="1497"/>
      <c r="F954" s="101"/>
      <c r="J954" s="96"/>
      <c r="K954" s="96"/>
      <c r="L954" s="96"/>
      <c r="M954" s="96"/>
    </row>
    <row r="955" spans="1:13" s="95" customFormat="1">
      <c r="A955" s="97"/>
      <c r="B955" s="98"/>
      <c r="C955" s="99"/>
      <c r="D955" s="100"/>
      <c r="E955" s="1497"/>
      <c r="F955" s="101"/>
      <c r="J955" s="96"/>
      <c r="K955" s="96"/>
      <c r="L955" s="96"/>
      <c r="M955" s="96"/>
    </row>
    <row r="956" spans="1:13" s="95" customFormat="1">
      <c r="A956" s="97"/>
      <c r="B956" s="98"/>
      <c r="C956" s="99"/>
      <c r="D956" s="100"/>
      <c r="E956" s="1497"/>
      <c r="F956" s="101"/>
      <c r="J956" s="96"/>
      <c r="K956" s="96"/>
      <c r="L956" s="96"/>
      <c r="M956" s="96"/>
    </row>
    <row r="957" spans="1:13" s="95" customFormat="1">
      <c r="A957" s="97"/>
      <c r="B957" s="98"/>
      <c r="C957" s="99"/>
      <c r="D957" s="100"/>
      <c r="E957" s="1497"/>
      <c r="F957" s="101"/>
      <c r="J957" s="96"/>
      <c r="K957" s="96"/>
      <c r="L957" s="96"/>
      <c r="M957" s="96"/>
    </row>
    <row r="958" spans="1:13" s="95" customFormat="1">
      <c r="A958" s="97"/>
      <c r="B958" s="98"/>
      <c r="C958" s="99"/>
      <c r="D958" s="100"/>
      <c r="E958" s="1497"/>
      <c r="F958" s="101"/>
      <c r="J958" s="96"/>
      <c r="K958" s="96"/>
      <c r="L958" s="96"/>
      <c r="M958" s="96"/>
    </row>
    <row r="959" spans="1:13" s="95" customFormat="1">
      <c r="A959" s="97"/>
      <c r="B959" s="98"/>
      <c r="C959" s="99"/>
      <c r="D959" s="100"/>
      <c r="E959" s="1497"/>
      <c r="F959" s="101"/>
      <c r="J959" s="96"/>
      <c r="K959" s="96"/>
      <c r="L959" s="96"/>
      <c r="M959" s="96"/>
    </row>
    <row r="960" spans="1:13" s="95" customFormat="1">
      <c r="A960" s="97"/>
      <c r="B960" s="98"/>
      <c r="C960" s="99"/>
      <c r="D960" s="100"/>
      <c r="E960" s="1497"/>
      <c r="F960" s="101"/>
      <c r="J960" s="96"/>
      <c r="K960" s="96"/>
      <c r="L960" s="96"/>
      <c r="M960" s="96"/>
    </row>
    <row r="961" spans="1:13" s="95" customFormat="1">
      <c r="A961" s="97"/>
      <c r="B961" s="98"/>
      <c r="C961" s="99"/>
      <c r="D961" s="100"/>
      <c r="E961" s="1497"/>
      <c r="F961" s="101"/>
      <c r="J961" s="96"/>
      <c r="K961" s="96"/>
      <c r="L961" s="96"/>
      <c r="M961" s="96"/>
    </row>
    <row r="962" spans="1:13" s="95" customFormat="1">
      <c r="A962" s="97"/>
      <c r="B962" s="98"/>
      <c r="C962" s="99"/>
      <c r="D962" s="100"/>
      <c r="E962" s="1497"/>
      <c r="F962" s="101"/>
      <c r="J962" s="96"/>
      <c r="K962" s="96"/>
      <c r="L962" s="96"/>
      <c r="M962" s="96"/>
    </row>
    <row r="963" spans="1:13" s="95" customFormat="1">
      <c r="A963" s="97"/>
      <c r="B963" s="98"/>
      <c r="C963" s="99"/>
      <c r="D963" s="100"/>
      <c r="E963" s="1497"/>
      <c r="F963" s="101"/>
      <c r="J963" s="96"/>
      <c r="K963" s="96"/>
      <c r="L963" s="96"/>
      <c r="M963" s="96"/>
    </row>
    <row r="964" spans="1:13" s="95" customFormat="1">
      <c r="A964" s="97"/>
      <c r="B964" s="98"/>
      <c r="C964" s="99"/>
      <c r="D964" s="100"/>
      <c r="E964" s="1497"/>
      <c r="F964" s="101"/>
      <c r="J964" s="96"/>
      <c r="K964" s="96"/>
      <c r="L964" s="96"/>
      <c r="M964" s="96"/>
    </row>
    <row r="965" spans="1:13" s="95" customFormat="1">
      <c r="A965" s="97"/>
      <c r="B965" s="98"/>
      <c r="C965" s="99"/>
      <c r="D965" s="100"/>
      <c r="E965" s="1497"/>
      <c r="F965" s="101"/>
      <c r="J965" s="96"/>
      <c r="K965" s="96"/>
      <c r="L965" s="96"/>
      <c r="M965" s="96"/>
    </row>
    <row r="966" spans="1:13" s="95" customFormat="1">
      <c r="A966" s="97"/>
      <c r="B966" s="98"/>
      <c r="C966" s="99"/>
      <c r="D966" s="100"/>
      <c r="E966" s="1497"/>
      <c r="F966" s="101"/>
      <c r="J966" s="96"/>
      <c r="K966" s="96"/>
      <c r="L966" s="96"/>
      <c r="M966" s="96"/>
    </row>
    <row r="967" spans="1:13" s="95" customFormat="1">
      <c r="A967" s="97"/>
      <c r="B967" s="98"/>
      <c r="C967" s="99"/>
      <c r="D967" s="100"/>
      <c r="E967" s="1497"/>
      <c r="F967" s="101"/>
      <c r="J967" s="96"/>
      <c r="K967" s="96"/>
      <c r="L967" s="96"/>
      <c r="M967" s="96"/>
    </row>
    <row r="968" spans="1:13" s="95" customFormat="1">
      <c r="A968" s="97"/>
      <c r="B968" s="98"/>
      <c r="C968" s="99"/>
      <c r="D968" s="100"/>
      <c r="E968" s="1497"/>
      <c r="F968" s="101"/>
      <c r="J968" s="96"/>
      <c r="K968" s="96"/>
      <c r="L968" s="96"/>
      <c r="M968" s="96"/>
    </row>
    <row r="969" spans="1:13" s="95" customFormat="1">
      <c r="A969" s="97"/>
      <c r="B969" s="98"/>
      <c r="C969" s="99"/>
      <c r="D969" s="100"/>
      <c r="E969" s="1497"/>
      <c r="F969" s="101"/>
      <c r="J969" s="96"/>
      <c r="K969" s="96"/>
      <c r="L969" s="96"/>
      <c r="M969" s="96"/>
    </row>
    <row r="970" spans="1:13" s="95" customFormat="1">
      <c r="A970" s="97"/>
      <c r="B970" s="98"/>
      <c r="C970" s="99"/>
      <c r="D970" s="100"/>
      <c r="E970" s="1497"/>
      <c r="F970" s="101"/>
      <c r="J970" s="96"/>
      <c r="K970" s="96"/>
      <c r="L970" s="96"/>
      <c r="M970" s="96"/>
    </row>
    <row r="971" spans="1:13" s="95" customFormat="1">
      <c r="A971" s="97"/>
      <c r="B971" s="98"/>
      <c r="C971" s="99"/>
      <c r="D971" s="100"/>
      <c r="E971" s="1497"/>
      <c r="F971" s="101"/>
      <c r="J971" s="96"/>
      <c r="K971" s="96"/>
      <c r="L971" s="96"/>
      <c r="M971" s="96"/>
    </row>
    <row r="972" spans="1:13" s="95" customFormat="1">
      <c r="A972" s="97"/>
      <c r="B972" s="98"/>
      <c r="C972" s="99"/>
      <c r="D972" s="100"/>
      <c r="E972" s="1497"/>
      <c r="F972" s="101"/>
      <c r="J972" s="96"/>
      <c r="K972" s="96"/>
      <c r="L972" s="96"/>
      <c r="M972" s="96"/>
    </row>
    <row r="973" spans="1:13" s="95" customFormat="1">
      <c r="A973" s="97"/>
      <c r="B973" s="98"/>
      <c r="C973" s="99"/>
      <c r="D973" s="100"/>
      <c r="E973" s="1497"/>
      <c r="F973" s="101"/>
      <c r="J973" s="96"/>
      <c r="K973" s="96"/>
      <c r="L973" s="96"/>
      <c r="M973" s="96"/>
    </row>
    <row r="974" spans="1:13" s="95" customFormat="1">
      <c r="A974" s="97"/>
      <c r="B974" s="98"/>
      <c r="C974" s="99"/>
      <c r="D974" s="100"/>
      <c r="E974" s="1497"/>
      <c r="F974" s="101"/>
      <c r="J974" s="96"/>
      <c r="K974" s="96"/>
      <c r="L974" s="96"/>
      <c r="M974" s="96"/>
    </row>
    <row r="975" spans="1:13" s="95" customFormat="1">
      <c r="A975" s="97"/>
      <c r="B975" s="98"/>
      <c r="C975" s="99"/>
      <c r="D975" s="100"/>
      <c r="E975" s="1497"/>
      <c r="F975" s="101"/>
      <c r="J975" s="96"/>
      <c r="K975" s="96"/>
      <c r="L975" s="96"/>
      <c r="M975" s="96"/>
    </row>
    <row r="976" spans="1:13" s="95" customFormat="1">
      <c r="A976" s="97"/>
      <c r="B976" s="98"/>
      <c r="C976" s="99"/>
      <c r="D976" s="100"/>
      <c r="E976" s="1497"/>
      <c r="F976" s="101"/>
      <c r="J976" s="96"/>
      <c r="K976" s="96"/>
      <c r="L976" s="96"/>
      <c r="M976" s="96"/>
    </row>
    <row r="977" spans="1:13" s="95" customFormat="1">
      <c r="A977" s="97"/>
      <c r="B977" s="98"/>
      <c r="C977" s="99"/>
      <c r="D977" s="100"/>
      <c r="E977" s="1497"/>
      <c r="F977" s="101"/>
      <c r="J977" s="96"/>
      <c r="K977" s="96"/>
      <c r="L977" s="96"/>
      <c r="M977" s="96"/>
    </row>
    <row r="978" spans="1:13" s="95" customFormat="1">
      <c r="A978" s="97"/>
      <c r="B978" s="98"/>
      <c r="C978" s="99"/>
      <c r="D978" s="100"/>
      <c r="E978" s="1497"/>
      <c r="F978" s="101"/>
      <c r="J978" s="96"/>
      <c r="K978" s="96"/>
      <c r="L978" s="96"/>
      <c r="M978" s="96"/>
    </row>
    <row r="979" spans="1:13" s="95" customFormat="1">
      <c r="A979" s="97"/>
      <c r="B979" s="98"/>
      <c r="C979" s="99"/>
      <c r="D979" s="100"/>
      <c r="E979" s="1497"/>
      <c r="F979" s="101"/>
      <c r="J979" s="96"/>
      <c r="K979" s="96"/>
      <c r="L979" s="96"/>
      <c r="M979" s="96"/>
    </row>
    <row r="980" spans="1:13" s="95" customFormat="1">
      <c r="A980" s="97"/>
      <c r="B980" s="98"/>
      <c r="C980" s="99"/>
      <c r="D980" s="100"/>
      <c r="E980" s="1497"/>
      <c r="F980" s="101"/>
      <c r="J980" s="96"/>
      <c r="K980" s="96"/>
      <c r="L980" s="96"/>
      <c r="M980" s="96"/>
    </row>
    <row r="981" spans="1:13" s="95" customFormat="1">
      <c r="A981" s="97"/>
      <c r="B981" s="98"/>
      <c r="C981" s="99"/>
      <c r="D981" s="100"/>
      <c r="E981" s="1497"/>
      <c r="F981" s="101"/>
      <c r="J981" s="96"/>
      <c r="K981" s="96"/>
      <c r="L981" s="96"/>
      <c r="M981" s="96"/>
    </row>
    <row r="982" spans="1:13" s="95" customFormat="1">
      <c r="A982" s="97"/>
      <c r="B982" s="98"/>
      <c r="C982" s="99"/>
      <c r="D982" s="100"/>
      <c r="E982" s="1497"/>
      <c r="F982" s="101"/>
      <c r="J982" s="96"/>
      <c r="K982" s="96"/>
      <c r="L982" s="96"/>
      <c r="M982" s="96"/>
    </row>
    <row r="983" spans="1:13" s="95" customFormat="1">
      <c r="A983" s="97"/>
      <c r="B983" s="98"/>
      <c r="C983" s="99"/>
      <c r="D983" s="100"/>
      <c r="E983" s="1497"/>
      <c r="F983" s="101"/>
      <c r="J983" s="96"/>
      <c r="K983" s="96"/>
      <c r="L983" s="96"/>
      <c r="M983" s="96"/>
    </row>
    <row r="984" spans="1:13" s="95" customFormat="1">
      <c r="A984" s="97"/>
      <c r="B984" s="98"/>
      <c r="C984" s="99"/>
      <c r="D984" s="100"/>
      <c r="E984" s="1497"/>
      <c r="F984" s="101"/>
      <c r="J984" s="96"/>
      <c r="K984" s="96"/>
      <c r="L984" s="96"/>
      <c r="M984" s="96"/>
    </row>
    <row r="985" spans="1:13" s="95" customFormat="1">
      <c r="A985" s="97"/>
      <c r="B985" s="98"/>
      <c r="C985" s="99"/>
      <c r="D985" s="100"/>
      <c r="E985" s="1497"/>
      <c r="F985" s="101"/>
      <c r="J985" s="96"/>
      <c r="K985" s="96"/>
      <c r="L985" s="96"/>
      <c r="M985" s="96"/>
    </row>
    <row r="986" spans="1:13" s="95" customFormat="1">
      <c r="A986" s="97"/>
      <c r="B986" s="98"/>
      <c r="C986" s="99"/>
      <c r="D986" s="100"/>
      <c r="E986" s="1497"/>
      <c r="F986" s="101"/>
      <c r="J986" s="96"/>
      <c r="K986" s="96"/>
      <c r="L986" s="96"/>
      <c r="M986" s="96"/>
    </row>
    <row r="987" spans="1:13" s="95" customFormat="1">
      <c r="A987" s="97"/>
      <c r="B987" s="98"/>
      <c r="C987" s="99"/>
      <c r="D987" s="100"/>
      <c r="E987" s="1497"/>
      <c r="F987" s="101"/>
      <c r="J987" s="96"/>
      <c r="K987" s="96"/>
      <c r="L987" s="96"/>
      <c r="M987" s="96"/>
    </row>
    <row r="988" spans="1:13" s="95" customFormat="1">
      <c r="A988" s="97"/>
      <c r="B988" s="98"/>
      <c r="C988" s="99"/>
      <c r="D988" s="100"/>
      <c r="E988" s="1497"/>
      <c r="F988" s="101"/>
      <c r="J988" s="96"/>
      <c r="K988" s="96"/>
      <c r="L988" s="96"/>
      <c r="M988" s="96"/>
    </row>
    <row r="989" spans="1:13" s="95" customFormat="1">
      <c r="A989" s="97"/>
      <c r="B989" s="98"/>
      <c r="C989" s="99"/>
      <c r="D989" s="100"/>
      <c r="E989" s="1497"/>
      <c r="F989" s="101"/>
      <c r="J989" s="96"/>
      <c r="K989" s="96"/>
      <c r="L989" s="96"/>
      <c r="M989" s="96"/>
    </row>
    <row r="990" spans="1:13" s="95" customFormat="1">
      <c r="A990" s="97"/>
      <c r="B990" s="98"/>
      <c r="C990" s="99"/>
      <c r="D990" s="100"/>
      <c r="E990" s="1497"/>
      <c r="F990" s="101"/>
      <c r="J990" s="96"/>
      <c r="K990" s="96"/>
      <c r="L990" s="96"/>
      <c r="M990" s="96"/>
    </row>
    <row r="991" spans="1:13" s="95" customFormat="1">
      <c r="A991" s="97"/>
      <c r="B991" s="98"/>
      <c r="C991" s="99"/>
      <c r="D991" s="100"/>
      <c r="E991" s="1497"/>
      <c r="F991" s="101"/>
      <c r="J991" s="96"/>
      <c r="K991" s="96"/>
      <c r="L991" s="96"/>
      <c r="M991" s="96"/>
    </row>
    <row r="992" spans="1:13" s="95" customFormat="1">
      <c r="A992" s="97"/>
      <c r="B992" s="98"/>
      <c r="C992" s="99"/>
      <c r="D992" s="100"/>
      <c r="E992" s="1497"/>
      <c r="F992" s="101"/>
      <c r="J992" s="96"/>
      <c r="K992" s="96"/>
      <c r="L992" s="96"/>
      <c r="M992" s="96"/>
    </row>
    <row r="993" spans="1:13" s="95" customFormat="1">
      <c r="A993" s="97"/>
      <c r="B993" s="98"/>
      <c r="C993" s="99"/>
      <c r="D993" s="100"/>
      <c r="E993" s="1497"/>
      <c r="F993" s="101"/>
      <c r="J993" s="96"/>
      <c r="K993" s="96"/>
      <c r="L993" s="96"/>
      <c r="M993" s="96"/>
    </row>
    <row r="994" spans="1:13" s="95" customFormat="1">
      <c r="A994" s="97"/>
      <c r="B994" s="98"/>
      <c r="C994" s="99"/>
      <c r="D994" s="100"/>
      <c r="E994" s="1497"/>
      <c r="F994" s="101"/>
      <c r="J994" s="96"/>
      <c r="K994" s="96"/>
      <c r="L994" s="96"/>
      <c r="M994" s="96"/>
    </row>
    <row r="995" spans="1:13" s="95" customFormat="1">
      <c r="A995" s="97"/>
      <c r="B995" s="98"/>
      <c r="C995" s="99"/>
      <c r="D995" s="100"/>
      <c r="E995" s="1497"/>
      <c r="F995" s="101"/>
      <c r="J995" s="96"/>
      <c r="K995" s="96"/>
      <c r="L995" s="96"/>
      <c r="M995" s="96"/>
    </row>
    <row r="996" spans="1:13" s="95" customFormat="1">
      <c r="A996" s="97"/>
      <c r="B996" s="98"/>
      <c r="C996" s="99"/>
      <c r="D996" s="100"/>
      <c r="E996" s="1497"/>
      <c r="F996" s="101"/>
      <c r="J996" s="96"/>
      <c r="K996" s="96"/>
      <c r="L996" s="96"/>
      <c r="M996" s="96"/>
    </row>
    <row r="997" spans="1:13" s="95" customFormat="1">
      <c r="A997" s="97"/>
      <c r="B997" s="98"/>
      <c r="C997" s="99"/>
      <c r="D997" s="100"/>
      <c r="E997" s="1497"/>
      <c r="F997" s="101"/>
      <c r="J997" s="96"/>
      <c r="K997" s="96"/>
      <c r="L997" s="96"/>
      <c r="M997" s="96"/>
    </row>
    <row r="998" spans="1:13" s="95" customFormat="1">
      <c r="A998" s="97"/>
      <c r="B998" s="98"/>
      <c r="C998" s="99"/>
      <c r="D998" s="100"/>
      <c r="E998" s="1497"/>
      <c r="F998" s="101"/>
      <c r="J998" s="96"/>
      <c r="K998" s="96"/>
      <c r="L998" s="96"/>
      <c r="M998" s="96"/>
    </row>
    <row r="999" spans="1:13" s="95" customFormat="1">
      <c r="A999" s="97"/>
      <c r="B999" s="98"/>
      <c r="C999" s="99"/>
      <c r="D999" s="100"/>
      <c r="E999" s="1497"/>
      <c r="F999" s="101"/>
      <c r="J999" s="96"/>
      <c r="K999" s="96"/>
      <c r="L999" s="96"/>
      <c r="M999" s="96"/>
    </row>
    <row r="1000" spans="1:13" s="95" customFormat="1">
      <c r="A1000" s="97"/>
      <c r="B1000" s="98"/>
      <c r="C1000" s="99"/>
      <c r="D1000" s="100"/>
      <c r="E1000" s="1497"/>
      <c r="F1000" s="101"/>
      <c r="J1000" s="96"/>
      <c r="K1000" s="96"/>
      <c r="L1000" s="96"/>
      <c r="M1000" s="96"/>
    </row>
    <row r="1001" spans="1:13" s="95" customFormat="1">
      <c r="A1001" s="97"/>
      <c r="B1001" s="98"/>
      <c r="C1001" s="99"/>
      <c r="D1001" s="100"/>
      <c r="E1001" s="1497"/>
      <c r="F1001" s="101"/>
      <c r="J1001" s="96"/>
      <c r="K1001" s="96"/>
      <c r="L1001" s="96"/>
      <c r="M1001" s="96"/>
    </row>
    <row r="1002" spans="1:13" s="95" customFormat="1">
      <c r="A1002" s="97"/>
      <c r="B1002" s="98"/>
      <c r="C1002" s="99"/>
      <c r="D1002" s="100"/>
      <c r="E1002" s="1497"/>
      <c r="F1002" s="101"/>
      <c r="J1002" s="96"/>
      <c r="K1002" s="96"/>
      <c r="L1002" s="96"/>
      <c r="M1002" s="96"/>
    </row>
    <row r="1003" spans="1:13" s="95" customFormat="1">
      <c r="A1003" s="97"/>
      <c r="B1003" s="98"/>
      <c r="C1003" s="99"/>
      <c r="D1003" s="100"/>
      <c r="E1003" s="1497"/>
      <c r="F1003" s="101"/>
      <c r="J1003" s="96"/>
      <c r="K1003" s="96"/>
      <c r="L1003" s="96"/>
      <c r="M1003" s="96"/>
    </row>
    <row r="1004" spans="1:13" s="95" customFormat="1">
      <c r="A1004" s="97"/>
      <c r="B1004" s="98"/>
      <c r="C1004" s="99"/>
      <c r="D1004" s="100"/>
      <c r="E1004" s="1497"/>
      <c r="F1004" s="101"/>
      <c r="J1004" s="96"/>
      <c r="K1004" s="96"/>
      <c r="L1004" s="96"/>
      <c r="M1004" s="96"/>
    </row>
    <row r="1005" spans="1:13" s="95" customFormat="1">
      <c r="A1005" s="97"/>
      <c r="B1005" s="98"/>
      <c r="C1005" s="99"/>
      <c r="D1005" s="100"/>
      <c r="E1005" s="1497"/>
      <c r="F1005" s="101"/>
      <c r="J1005" s="96"/>
      <c r="K1005" s="96"/>
      <c r="L1005" s="96"/>
      <c r="M1005" s="96"/>
    </row>
    <row r="1006" spans="1:13" s="95" customFormat="1">
      <c r="A1006" s="97"/>
      <c r="B1006" s="98"/>
      <c r="C1006" s="99"/>
      <c r="D1006" s="100"/>
      <c r="E1006" s="1497"/>
      <c r="F1006" s="101"/>
      <c r="J1006" s="96"/>
      <c r="K1006" s="96"/>
      <c r="L1006" s="96"/>
      <c r="M1006" s="96"/>
    </row>
    <row r="1007" spans="1:13" s="95" customFormat="1">
      <c r="A1007" s="97"/>
      <c r="B1007" s="98"/>
      <c r="C1007" s="99"/>
      <c r="D1007" s="100"/>
      <c r="E1007" s="1497"/>
      <c r="F1007" s="101"/>
      <c r="J1007" s="96"/>
      <c r="K1007" s="96"/>
      <c r="L1007" s="96"/>
      <c r="M1007" s="96"/>
    </row>
    <row r="1008" spans="1:13" s="95" customFormat="1">
      <c r="A1008" s="97"/>
      <c r="B1008" s="98"/>
      <c r="C1008" s="99"/>
      <c r="D1008" s="100"/>
      <c r="E1008" s="1497"/>
      <c r="F1008" s="101"/>
      <c r="J1008" s="96"/>
      <c r="K1008" s="96"/>
      <c r="L1008" s="96"/>
      <c r="M1008" s="96"/>
    </row>
    <row r="1009" spans="1:13" s="95" customFormat="1">
      <c r="A1009" s="97"/>
      <c r="B1009" s="98"/>
      <c r="C1009" s="99"/>
      <c r="D1009" s="100"/>
      <c r="E1009" s="1497"/>
      <c r="F1009" s="101"/>
      <c r="J1009" s="96"/>
      <c r="K1009" s="96"/>
      <c r="L1009" s="96"/>
      <c r="M1009" s="96"/>
    </row>
    <row r="1010" spans="1:13" s="95" customFormat="1">
      <c r="A1010" s="97"/>
      <c r="B1010" s="98"/>
      <c r="C1010" s="99"/>
      <c r="D1010" s="100"/>
      <c r="E1010" s="1497"/>
      <c r="F1010" s="101"/>
      <c r="J1010" s="96"/>
      <c r="K1010" s="96"/>
      <c r="L1010" s="96"/>
      <c r="M1010" s="96"/>
    </row>
    <row r="1011" spans="1:13" s="95" customFormat="1">
      <c r="A1011" s="97"/>
      <c r="B1011" s="98"/>
      <c r="C1011" s="99"/>
      <c r="D1011" s="100"/>
      <c r="E1011" s="1497"/>
      <c r="F1011" s="101"/>
      <c r="J1011" s="96"/>
      <c r="K1011" s="96"/>
      <c r="L1011" s="96"/>
      <c r="M1011" s="96"/>
    </row>
    <row r="1012" spans="1:13" s="95" customFormat="1">
      <c r="A1012" s="97"/>
      <c r="B1012" s="98"/>
      <c r="C1012" s="99"/>
      <c r="D1012" s="100"/>
      <c r="E1012" s="1497"/>
      <c r="F1012" s="101"/>
      <c r="J1012" s="96"/>
      <c r="K1012" s="96"/>
      <c r="L1012" s="96"/>
      <c r="M1012" s="96"/>
    </row>
    <row r="1013" spans="1:13" s="95" customFormat="1">
      <c r="A1013" s="97"/>
      <c r="B1013" s="98"/>
      <c r="C1013" s="99"/>
      <c r="D1013" s="100"/>
      <c r="E1013" s="1497"/>
      <c r="F1013" s="101"/>
      <c r="J1013" s="96"/>
      <c r="K1013" s="96"/>
      <c r="L1013" s="96"/>
      <c r="M1013" s="96"/>
    </row>
    <row r="1014" spans="1:13" s="95" customFormat="1">
      <c r="A1014" s="97"/>
      <c r="B1014" s="98"/>
      <c r="C1014" s="99"/>
      <c r="D1014" s="100"/>
      <c r="E1014" s="1497"/>
      <c r="F1014" s="101"/>
      <c r="J1014" s="96"/>
      <c r="K1014" s="96"/>
      <c r="L1014" s="96"/>
      <c r="M1014" s="96"/>
    </row>
    <row r="1015" spans="1:13" s="95" customFormat="1">
      <c r="A1015" s="97"/>
      <c r="B1015" s="98"/>
      <c r="C1015" s="99"/>
      <c r="D1015" s="100"/>
      <c r="E1015" s="1497"/>
      <c r="F1015" s="101"/>
      <c r="J1015" s="96"/>
      <c r="K1015" s="96"/>
      <c r="L1015" s="96"/>
      <c r="M1015" s="96"/>
    </row>
    <row r="1016" spans="1:13" s="95" customFormat="1">
      <c r="A1016" s="97"/>
      <c r="B1016" s="98"/>
      <c r="C1016" s="99"/>
      <c r="D1016" s="100"/>
      <c r="E1016" s="1497"/>
      <c r="F1016" s="101"/>
      <c r="J1016" s="96"/>
      <c r="K1016" s="96"/>
      <c r="L1016" s="96"/>
      <c r="M1016" s="96"/>
    </row>
    <row r="1017" spans="1:13" s="95" customFormat="1">
      <c r="A1017" s="97"/>
      <c r="B1017" s="98"/>
      <c r="C1017" s="99"/>
      <c r="D1017" s="100"/>
      <c r="E1017" s="1497"/>
      <c r="F1017" s="101"/>
      <c r="J1017" s="96"/>
      <c r="K1017" s="96"/>
      <c r="L1017" s="96"/>
      <c r="M1017" s="96"/>
    </row>
    <row r="1018" spans="1:13" s="95" customFormat="1">
      <c r="A1018" s="97"/>
      <c r="B1018" s="98"/>
      <c r="C1018" s="99"/>
      <c r="D1018" s="100"/>
      <c r="E1018" s="1497"/>
      <c r="F1018" s="101"/>
      <c r="J1018" s="96"/>
      <c r="K1018" s="96"/>
      <c r="L1018" s="96"/>
      <c r="M1018" s="96"/>
    </row>
    <row r="1019" spans="1:13" s="95" customFormat="1">
      <c r="A1019" s="97"/>
      <c r="B1019" s="98"/>
      <c r="C1019" s="99"/>
      <c r="D1019" s="100"/>
      <c r="E1019" s="1497"/>
      <c r="F1019" s="101"/>
      <c r="J1019" s="96"/>
      <c r="K1019" s="96"/>
      <c r="L1019" s="96"/>
      <c r="M1019" s="96"/>
    </row>
    <row r="1020" spans="1:13" s="95" customFormat="1">
      <c r="A1020" s="97"/>
      <c r="B1020" s="98"/>
      <c r="C1020" s="99"/>
      <c r="D1020" s="100"/>
      <c r="E1020" s="1497"/>
      <c r="F1020" s="101"/>
      <c r="J1020" s="96"/>
      <c r="K1020" s="96"/>
      <c r="L1020" s="96"/>
      <c r="M1020" s="96"/>
    </row>
    <row r="1021" spans="1:13" s="95" customFormat="1">
      <c r="A1021" s="97"/>
      <c r="B1021" s="98"/>
      <c r="C1021" s="99"/>
      <c r="D1021" s="100"/>
      <c r="E1021" s="1497"/>
      <c r="F1021" s="101"/>
      <c r="J1021" s="96"/>
      <c r="K1021" s="96"/>
      <c r="L1021" s="96"/>
      <c r="M1021" s="96"/>
    </row>
    <row r="1022" spans="1:13" s="95" customFormat="1">
      <c r="A1022" s="97"/>
      <c r="B1022" s="98"/>
      <c r="C1022" s="99"/>
      <c r="D1022" s="100"/>
      <c r="E1022" s="1497"/>
      <c r="F1022" s="101"/>
      <c r="J1022" s="96"/>
      <c r="K1022" s="96"/>
      <c r="L1022" s="96"/>
      <c r="M1022" s="96"/>
    </row>
    <row r="1023" spans="1:13" s="95" customFormat="1">
      <c r="A1023" s="97"/>
      <c r="B1023" s="98"/>
      <c r="C1023" s="99"/>
      <c r="D1023" s="100"/>
      <c r="E1023" s="1497"/>
      <c r="F1023" s="101"/>
      <c r="J1023" s="96"/>
      <c r="K1023" s="96"/>
      <c r="L1023" s="96"/>
      <c r="M1023" s="96"/>
    </row>
    <row r="1024" spans="1:13" s="95" customFormat="1">
      <c r="A1024" s="97"/>
      <c r="B1024" s="98"/>
      <c r="C1024" s="99"/>
      <c r="D1024" s="100"/>
      <c r="E1024" s="1497"/>
      <c r="F1024" s="101"/>
      <c r="J1024" s="96"/>
      <c r="K1024" s="96"/>
      <c r="L1024" s="96"/>
      <c r="M1024" s="96"/>
    </row>
    <row r="1025" spans="1:13" s="95" customFormat="1">
      <c r="A1025" s="97"/>
      <c r="B1025" s="98"/>
      <c r="C1025" s="99"/>
      <c r="D1025" s="100"/>
      <c r="E1025" s="1497"/>
      <c r="F1025" s="101"/>
      <c r="J1025" s="96"/>
      <c r="K1025" s="96"/>
      <c r="L1025" s="96"/>
      <c r="M1025" s="96"/>
    </row>
    <row r="1026" spans="1:13" s="95" customFormat="1">
      <c r="A1026" s="97"/>
      <c r="B1026" s="98"/>
      <c r="C1026" s="99"/>
      <c r="D1026" s="100"/>
      <c r="E1026" s="1497"/>
      <c r="F1026" s="101"/>
      <c r="J1026" s="96"/>
      <c r="K1026" s="96"/>
      <c r="L1026" s="96"/>
      <c r="M1026" s="96"/>
    </row>
    <row r="1027" spans="1:13" s="95" customFormat="1">
      <c r="A1027" s="97"/>
      <c r="B1027" s="98"/>
      <c r="C1027" s="99"/>
      <c r="D1027" s="100"/>
      <c r="E1027" s="1497"/>
      <c r="F1027" s="101"/>
      <c r="J1027" s="96"/>
      <c r="K1027" s="96"/>
      <c r="L1027" s="96"/>
      <c r="M1027" s="96"/>
    </row>
    <row r="1028" spans="1:13" s="95" customFormat="1">
      <c r="A1028" s="97"/>
      <c r="B1028" s="98"/>
      <c r="C1028" s="99"/>
      <c r="D1028" s="100"/>
      <c r="E1028" s="1497"/>
      <c r="F1028" s="101"/>
      <c r="J1028" s="96"/>
      <c r="K1028" s="96"/>
      <c r="L1028" s="96"/>
      <c r="M1028" s="96"/>
    </row>
    <row r="1029" spans="1:13" s="95" customFormat="1">
      <c r="A1029" s="97"/>
      <c r="B1029" s="98"/>
      <c r="C1029" s="99"/>
      <c r="D1029" s="100"/>
      <c r="E1029" s="1497"/>
      <c r="F1029" s="101"/>
      <c r="J1029" s="96"/>
      <c r="K1029" s="96"/>
      <c r="L1029" s="96"/>
      <c r="M1029" s="96"/>
    </row>
    <row r="1030" spans="1:13" s="95" customFormat="1">
      <c r="A1030" s="97"/>
      <c r="B1030" s="98"/>
      <c r="C1030" s="99"/>
      <c r="D1030" s="100"/>
      <c r="E1030" s="1497"/>
      <c r="F1030" s="101"/>
      <c r="J1030" s="96"/>
      <c r="K1030" s="96"/>
      <c r="L1030" s="96"/>
      <c r="M1030" s="96"/>
    </row>
    <row r="1031" spans="1:13" s="95" customFormat="1">
      <c r="A1031" s="97"/>
      <c r="B1031" s="98"/>
      <c r="C1031" s="99"/>
      <c r="D1031" s="100"/>
      <c r="E1031" s="1497"/>
      <c r="F1031" s="101"/>
      <c r="J1031" s="96"/>
      <c r="K1031" s="96"/>
      <c r="L1031" s="96"/>
      <c r="M1031" s="96"/>
    </row>
    <row r="1032" spans="1:13" s="95" customFormat="1">
      <c r="A1032" s="97"/>
      <c r="B1032" s="98"/>
      <c r="C1032" s="99"/>
      <c r="D1032" s="100"/>
      <c r="E1032" s="1497"/>
      <c r="F1032" s="101"/>
      <c r="J1032" s="96"/>
      <c r="K1032" s="96"/>
      <c r="L1032" s="96"/>
      <c r="M1032" s="96"/>
    </row>
    <row r="1033" spans="1:13" s="95" customFormat="1">
      <c r="A1033" s="97"/>
      <c r="B1033" s="98"/>
      <c r="C1033" s="99"/>
      <c r="D1033" s="100"/>
      <c r="E1033" s="1497"/>
      <c r="F1033" s="101"/>
      <c r="J1033" s="96"/>
      <c r="K1033" s="96"/>
      <c r="L1033" s="96"/>
      <c r="M1033" s="96"/>
    </row>
    <row r="1034" spans="1:13" s="95" customFormat="1">
      <c r="A1034" s="97"/>
      <c r="B1034" s="98"/>
      <c r="C1034" s="99"/>
      <c r="D1034" s="100"/>
      <c r="E1034" s="1497"/>
      <c r="F1034" s="101"/>
      <c r="J1034" s="96"/>
      <c r="K1034" s="96"/>
      <c r="L1034" s="96"/>
      <c r="M1034" s="96"/>
    </row>
    <row r="1035" spans="1:13" s="95" customFormat="1">
      <c r="A1035" s="97"/>
      <c r="B1035" s="98"/>
      <c r="C1035" s="99"/>
      <c r="D1035" s="100"/>
      <c r="E1035" s="1497"/>
      <c r="F1035" s="101"/>
      <c r="J1035" s="96"/>
      <c r="K1035" s="96"/>
      <c r="L1035" s="96"/>
      <c r="M1035" s="96"/>
    </row>
    <row r="1036" spans="1:13" s="95" customFormat="1">
      <c r="A1036" s="97"/>
      <c r="B1036" s="98"/>
      <c r="C1036" s="99"/>
      <c r="D1036" s="100"/>
      <c r="E1036" s="1497"/>
      <c r="F1036" s="101"/>
      <c r="J1036" s="96"/>
      <c r="K1036" s="96"/>
      <c r="L1036" s="96"/>
      <c r="M1036" s="96"/>
    </row>
    <row r="1037" spans="1:13" s="95" customFormat="1">
      <c r="A1037" s="97"/>
      <c r="B1037" s="98"/>
      <c r="C1037" s="99"/>
      <c r="D1037" s="100"/>
      <c r="E1037" s="1497"/>
      <c r="F1037" s="101"/>
      <c r="J1037" s="96"/>
      <c r="K1037" s="96"/>
      <c r="L1037" s="96"/>
      <c r="M1037" s="96"/>
    </row>
    <row r="1038" spans="1:13" s="95" customFormat="1">
      <c r="A1038" s="97"/>
      <c r="B1038" s="98"/>
      <c r="C1038" s="99"/>
      <c r="D1038" s="100"/>
      <c r="E1038" s="1497"/>
      <c r="F1038" s="101"/>
      <c r="J1038" s="96"/>
      <c r="K1038" s="96"/>
      <c r="L1038" s="96"/>
      <c r="M1038" s="96"/>
    </row>
    <row r="1039" spans="1:13" s="95" customFormat="1">
      <c r="A1039" s="97"/>
      <c r="B1039" s="98"/>
      <c r="C1039" s="99"/>
      <c r="D1039" s="100"/>
      <c r="E1039" s="1497"/>
      <c r="F1039" s="101"/>
      <c r="J1039" s="96"/>
      <c r="K1039" s="96"/>
      <c r="L1039" s="96"/>
      <c r="M1039" s="96"/>
    </row>
    <row r="1040" spans="1:13" s="95" customFormat="1">
      <c r="A1040" s="97"/>
      <c r="B1040" s="98"/>
      <c r="C1040" s="99"/>
      <c r="D1040" s="100"/>
      <c r="E1040" s="1497"/>
      <c r="F1040" s="101"/>
      <c r="J1040" s="96"/>
      <c r="K1040" s="96"/>
      <c r="L1040" s="96"/>
      <c r="M1040" s="96"/>
    </row>
    <row r="1041" spans="1:13" s="95" customFormat="1">
      <c r="A1041" s="97"/>
      <c r="B1041" s="98"/>
      <c r="C1041" s="99"/>
      <c r="D1041" s="100"/>
      <c r="E1041" s="1497"/>
      <c r="F1041" s="101"/>
      <c r="J1041" s="96"/>
      <c r="K1041" s="96"/>
      <c r="L1041" s="96"/>
      <c r="M1041" s="96"/>
    </row>
    <row r="1042" spans="1:13" s="95" customFormat="1">
      <c r="A1042" s="97"/>
      <c r="B1042" s="98"/>
      <c r="C1042" s="99"/>
      <c r="D1042" s="100"/>
      <c r="E1042" s="1497"/>
      <c r="F1042" s="101"/>
      <c r="J1042" s="96"/>
      <c r="K1042" s="96"/>
      <c r="L1042" s="96"/>
      <c r="M1042" s="96"/>
    </row>
    <row r="1043" spans="1:13" s="95" customFormat="1">
      <c r="A1043" s="97"/>
      <c r="B1043" s="98"/>
      <c r="C1043" s="99"/>
      <c r="D1043" s="100"/>
      <c r="E1043" s="1497"/>
      <c r="F1043" s="101"/>
      <c r="J1043" s="96"/>
      <c r="K1043" s="96"/>
      <c r="L1043" s="96"/>
      <c r="M1043" s="96"/>
    </row>
    <row r="1044" spans="1:13" s="95" customFormat="1">
      <c r="A1044" s="97"/>
      <c r="B1044" s="98"/>
      <c r="C1044" s="99"/>
      <c r="D1044" s="100"/>
      <c r="E1044" s="1497"/>
      <c r="F1044" s="101"/>
      <c r="J1044" s="96"/>
      <c r="K1044" s="96"/>
      <c r="L1044" s="96"/>
      <c r="M1044" s="96"/>
    </row>
    <row r="1045" spans="1:13" s="95" customFormat="1">
      <c r="A1045" s="97"/>
      <c r="B1045" s="98"/>
      <c r="C1045" s="99"/>
      <c r="D1045" s="100"/>
      <c r="E1045" s="1497"/>
      <c r="F1045" s="101"/>
      <c r="J1045" s="96"/>
      <c r="K1045" s="96"/>
      <c r="L1045" s="96"/>
      <c r="M1045" s="96"/>
    </row>
    <row r="1046" spans="1:13" s="95" customFormat="1">
      <c r="A1046" s="97"/>
      <c r="B1046" s="98"/>
      <c r="C1046" s="99"/>
      <c r="D1046" s="100"/>
      <c r="E1046" s="1497"/>
      <c r="F1046" s="101"/>
      <c r="J1046" s="96"/>
      <c r="K1046" s="96"/>
      <c r="L1046" s="96"/>
      <c r="M1046" s="96"/>
    </row>
    <row r="1047" spans="1:13" s="95" customFormat="1">
      <c r="A1047" s="97"/>
      <c r="B1047" s="98"/>
      <c r="C1047" s="99"/>
      <c r="D1047" s="100"/>
      <c r="E1047" s="1497"/>
      <c r="F1047" s="101"/>
      <c r="J1047" s="96"/>
      <c r="K1047" s="96"/>
      <c r="L1047" s="96"/>
      <c r="M1047" s="96"/>
    </row>
    <row r="1048" spans="1:13" s="95" customFormat="1">
      <c r="A1048" s="97"/>
      <c r="B1048" s="98"/>
      <c r="C1048" s="99"/>
      <c r="D1048" s="100"/>
      <c r="E1048" s="1497"/>
      <c r="F1048" s="101"/>
      <c r="J1048" s="96"/>
      <c r="K1048" s="96"/>
      <c r="L1048" s="96"/>
      <c r="M1048" s="96"/>
    </row>
    <row r="1049" spans="1:13" s="95" customFormat="1">
      <c r="A1049" s="97"/>
      <c r="B1049" s="98"/>
      <c r="C1049" s="99"/>
      <c r="D1049" s="100"/>
      <c r="E1049" s="1497"/>
      <c r="F1049" s="101"/>
      <c r="J1049" s="96"/>
      <c r="K1049" s="96"/>
      <c r="L1049" s="96"/>
      <c r="M1049" s="96"/>
    </row>
    <row r="1050" spans="1:13" s="95" customFormat="1">
      <c r="A1050" s="97"/>
      <c r="B1050" s="98"/>
      <c r="C1050" s="99"/>
      <c r="D1050" s="100"/>
      <c r="E1050" s="1497"/>
      <c r="F1050" s="101"/>
      <c r="J1050" s="96"/>
      <c r="K1050" s="96"/>
      <c r="L1050" s="96"/>
      <c r="M1050" s="96"/>
    </row>
    <row r="1051" spans="1:13">
      <c r="A1051" s="97"/>
      <c r="D1051" s="100"/>
      <c r="E1051" s="1497"/>
      <c r="F1051" s="101"/>
    </row>
    <row r="1052" spans="1:13">
      <c r="A1052" s="97"/>
      <c r="D1052" s="100"/>
      <c r="E1052" s="1497"/>
      <c r="F1052" s="101"/>
    </row>
    <row r="1053" spans="1:13" s="95" customFormat="1">
      <c r="A1053" s="97"/>
      <c r="B1053" s="98"/>
      <c r="C1053" s="99"/>
      <c r="D1053" s="100"/>
      <c r="E1053" s="1497"/>
      <c r="F1053" s="101"/>
      <c r="J1053" s="96"/>
      <c r="K1053" s="96"/>
      <c r="L1053" s="96"/>
      <c r="M1053" s="96"/>
    </row>
    <row r="1054" spans="1:13" s="95" customFormat="1">
      <c r="A1054" s="97"/>
      <c r="B1054" s="98"/>
      <c r="C1054" s="99"/>
      <c r="D1054" s="100"/>
      <c r="E1054" s="1497"/>
      <c r="F1054" s="101"/>
      <c r="J1054" s="96"/>
      <c r="K1054" s="96"/>
      <c r="L1054" s="96"/>
      <c r="M1054" s="96"/>
    </row>
    <row r="1055" spans="1:13" s="95" customFormat="1">
      <c r="A1055" s="97"/>
      <c r="B1055" s="98"/>
      <c r="C1055" s="99"/>
      <c r="D1055" s="100"/>
      <c r="E1055" s="1497"/>
      <c r="F1055" s="101"/>
      <c r="J1055" s="96"/>
      <c r="K1055" s="96"/>
      <c r="L1055" s="96"/>
      <c r="M1055" s="96"/>
    </row>
    <row r="1056" spans="1:13" s="95" customFormat="1">
      <c r="A1056" s="97"/>
      <c r="B1056" s="98"/>
      <c r="C1056" s="99"/>
      <c r="D1056" s="100"/>
      <c r="E1056" s="1497"/>
      <c r="F1056" s="101"/>
      <c r="J1056" s="96"/>
      <c r="K1056" s="96"/>
      <c r="L1056" s="96"/>
      <c r="M1056" s="96"/>
    </row>
    <row r="1057" spans="1:13" s="95" customFormat="1">
      <c r="A1057" s="97"/>
      <c r="B1057" s="98"/>
      <c r="C1057" s="99"/>
      <c r="D1057" s="100"/>
      <c r="E1057" s="1497"/>
      <c r="F1057" s="101"/>
      <c r="J1057" s="96"/>
      <c r="K1057" s="96"/>
      <c r="L1057" s="96"/>
      <c r="M1057" s="96"/>
    </row>
  </sheetData>
  <pageMargins left="0.98425196850393704" right="0.19685039370078741" top="0.59055118110236227" bottom="0.59055118110236227" header="0.19685039370078741" footer="0.19685039370078741"/>
  <pageSetup paperSize="9" orientation="portrait" r:id="rId1"/>
  <headerFooter scaleWithDoc="0">
    <oddFooter>&amp;R&amp;"Arial Narrow,Regular"&amp;8&amp;P/&amp;N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94B81-BA0A-4420-A360-A2202D29EFFE}">
  <dimension ref="A1:K689"/>
  <sheetViews>
    <sheetView view="pageBreakPreview" zoomScaleNormal="100" zoomScaleSheetLayoutView="100" workbookViewId="0">
      <pane ySplit="1" topLeftCell="A44" activePane="bottomLeft" state="frozen"/>
      <selection pane="bottomLeft" activeCell="F51" sqref="F51"/>
    </sheetView>
  </sheetViews>
  <sheetFormatPr defaultColWidth="9.140625" defaultRowHeight="12.75"/>
  <cols>
    <col min="1" max="1" width="6.7109375" style="570" customWidth="1"/>
    <col min="2" max="2" width="37.7109375" style="542" customWidth="1"/>
    <col min="3" max="3" width="8.28515625" style="530" customWidth="1"/>
    <col min="4" max="4" width="10.7109375" style="582" customWidth="1"/>
    <col min="5" max="5" width="14.140625" style="1431" customWidth="1"/>
    <col min="6" max="6" width="16.42578125" style="1431" customWidth="1"/>
    <col min="7" max="8" width="9.7109375" style="509" customWidth="1"/>
    <col min="9" max="16384" width="9.140625" style="509"/>
  </cols>
  <sheetData>
    <row r="1" spans="1:9" ht="33.75">
      <c r="A1" s="508" t="s">
        <v>239</v>
      </c>
      <c r="B1" s="474" t="s">
        <v>240</v>
      </c>
      <c r="C1" s="475" t="s">
        <v>241</v>
      </c>
      <c r="D1" s="476" t="s">
        <v>242</v>
      </c>
      <c r="E1" s="1386" t="s">
        <v>243</v>
      </c>
      <c r="F1" s="1194" t="s">
        <v>244</v>
      </c>
    </row>
    <row r="2" spans="1:9" s="184" customFormat="1" ht="18.75">
      <c r="A2" s="510"/>
      <c r="B2" s="511"/>
      <c r="C2" s="512"/>
      <c r="D2" s="513"/>
      <c r="E2" s="1387"/>
      <c r="F2" s="1388"/>
    </row>
    <row r="3" spans="1:9" s="89" customFormat="1">
      <c r="A3" s="514"/>
      <c r="B3" s="515" t="s">
        <v>4203</v>
      </c>
      <c r="C3" s="516"/>
      <c r="D3" s="517"/>
      <c r="E3" s="1245"/>
      <c r="F3" s="1389"/>
      <c r="G3" s="88"/>
      <c r="H3" s="88"/>
      <c r="I3" s="88"/>
    </row>
    <row r="4" spans="1:9" s="89" customFormat="1">
      <c r="A4" s="518"/>
      <c r="B4" s="519"/>
      <c r="C4" s="92"/>
      <c r="D4" s="93"/>
      <c r="E4" s="1252"/>
      <c r="F4" s="1390"/>
      <c r="G4" s="88"/>
      <c r="H4" s="88"/>
      <c r="I4" s="88"/>
    </row>
    <row r="5" spans="1:9" s="89" customFormat="1">
      <c r="A5" s="518"/>
      <c r="B5" s="519" t="s">
        <v>4205</v>
      </c>
      <c r="C5" s="92"/>
      <c r="D5" s="93"/>
      <c r="E5" s="1252"/>
      <c r="F5" s="1390"/>
      <c r="G5" s="88"/>
      <c r="H5" s="88"/>
      <c r="I5" s="88"/>
    </row>
    <row r="6" spans="1:9" s="89" customFormat="1" ht="114.75">
      <c r="A6" s="518"/>
      <c r="B6" s="520" t="s">
        <v>5126</v>
      </c>
      <c r="C6" s="92"/>
      <c r="D6" s="93"/>
      <c r="E6" s="1252"/>
      <c r="F6" s="1390"/>
      <c r="G6" s="88"/>
      <c r="H6" s="88"/>
      <c r="I6" s="88"/>
    </row>
    <row r="7" spans="1:9" s="89" customFormat="1" ht="229.5">
      <c r="A7" s="518"/>
      <c r="B7" s="520" t="s">
        <v>5127</v>
      </c>
      <c r="C7" s="92"/>
      <c r="D7" s="93"/>
      <c r="E7" s="1252"/>
      <c r="F7" s="1390"/>
      <c r="G7" s="88"/>
      <c r="H7" s="88"/>
      <c r="I7" s="88"/>
    </row>
    <row r="8" spans="1:9" s="89" customFormat="1" ht="140.25">
      <c r="A8" s="518"/>
      <c r="B8" s="520" t="s">
        <v>4206</v>
      </c>
      <c r="C8" s="92"/>
      <c r="D8" s="93"/>
      <c r="E8" s="1252"/>
      <c r="F8" s="1390"/>
      <c r="G8" s="88"/>
      <c r="H8" s="88"/>
      <c r="I8" s="88"/>
    </row>
    <row r="9" spans="1:9" s="89" customFormat="1" ht="76.5">
      <c r="A9" s="518"/>
      <c r="B9" s="520" t="s">
        <v>4207</v>
      </c>
      <c r="C9" s="92"/>
      <c r="D9" s="93"/>
      <c r="E9" s="1252"/>
      <c r="F9" s="1390"/>
      <c r="G9" s="88"/>
      <c r="H9" s="88"/>
      <c r="I9" s="88"/>
    </row>
    <row r="10" spans="1:9" s="89" customFormat="1" ht="25.5">
      <c r="A10" s="518"/>
      <c r="B10" s="520" t="s">
        <v>4208</v>
      </c>
      <c r="C10" s="92"/>
      <c r="D10" s="93"/>
      <c r="E10" s="1252"/>
      <c r="F10" s="1390"/>
      <c r="G10" s="88"/>
      <c r="H10" s="88"/>
      <c r="I10" s="88"/>
    </row>
    <row r="11" spans="1:9" s="89" customFormat="1" ht="76.5">
      <c r="A11" s="518"/>
      <c r="B11" s="520" t="s">
        <v>5128</v>
      </c>
      <c r="C11" s="92"/>
      <c r="D11" s="93"/>
      <c r="E11" s="1252"/>
      <c r="F11" s="1390"/>
      <c r="G11" s="88"/>
      <c r="H11" s="88"/>
      <c r="I11" s="88"/>
    </row>
    <row r="12" spans="1:9" s="89" customFormat="1" ht="38.25">
      <c r="A12" s="518"/>
      <c r="B12" s="520" t="s">
        <v>4209</v>
      </c>
      <c r="C12" s="92"/>
      <c r="D12" s="93"/>
      <c r="E12" s="1252"/>
      <c r="F12" s="1390"/>
      <c r="G12" s="88"/>
      <c r="H12" s="88"/>
      <c r="I12" s="88"/>
    </row>
    <row r="13" spans="1:9" ht="63.75">
      <c r="A13" s="509"/>
      <c r="B13" s="521" t="s">
        <v>4204</v>
      </c>
      <c r="C13" s="522"/>
      <c r="D13" s="522"/>
      <c r="E13" s="1391"/>
      <c r="F13" s="1392"/>
    </row>
    <row r="14" spans="1:9">
      <c r="A14" s="509"/>
      <c r="B14" s="521"/>
      <c r="C14" s="522"/>
      <c r="D14" s="522"/>
      <c r="E14" s="1391"/>
      <c r="F14" s="1392"/>
    </row>
    <row r="15" spans="1:9">
      <c r="A15" s="509"/>
      <c r="B15" s="521" t="s">
        <v>4210</v>
      </c>
      <c r="C15" s="522"/>
      <c r="D15" s="522"/>
      <c r="E15" s="1391"/>
      <c r="F15" s="1392"/>
    </row>
    <row r="16" spans="1:9" ht="114.75">
      <c r="A16" s="509"/>
      <c r="B16" s="521" t="s">
        <v>4211</v>
      </c>
      <c r="C16" s="522"/>
      <c r="D16" s="522"/>
      <c r="E16" s="1391"/>
      <c r="F16" s="1392"/>
    </row>
    <row r="17" spans="1:6" ht="102">
      <c r="A17" s="509"/>
      <c r="B17" s="521" t="s">
        <v>4212</v>
      </c>
      <c r="C17" s="522"/>
      <c r="D17" s="522"/>
      <c r="E17" s="1391"/>
      <c r="F17" s="1392"/>
    </row>
    <row r="18" spans="1:6" ht="191.25">
      <c r="A18" s="509"/>
      <c r="B18" s="521" t="s">
        <v>4213</v>
      </c>
      <c r="C18" s="522"/>
      <c r="D18" s="522"/>
      <c r="E18" s="1391"/>
      <c r="F18" s="1392"/>
    </row>
    <row r="19" spans="1:6" ht="63.75">
      <c r="A19" s="509"/>
      <c r="B19" s="521" t="s">
        <v>4214</v>
      </c>
      <c r="C19" s="522"/>
      <c r="D19" s="522"/>
      <c r="E19" s="1391"/>
      <c r="F19" s="1392"/>
    </row>
    <row r="20" spans="1:6" ht="178.5">
      <c r="A20" s="509"/>
      <c r="B20" s="521" t="s">
        <v>4215</v>
      </c>
      <c r="C20" s="522"/>
      <c r="D20" s="522"/>
      <c r="E20" s="1391"/>
      <c r="F20" s="1392"/>
    </row>
    <row r="21" spans="1:6" ht="102">
      <c r="A21" s="509"/>
      <c r="B21" s="521" t="s">
        <v>4216</v>
      </c>
      <c r="C21" s="522"/>
      <c r="D21" s="522"/>
      <c r="E21" s="1391"/>
      <c r="F21" s="1392"/>
    </row>
    <row r="22" spans="1:6" ht="51">
      <c r="A22" s="509"/>
      <c r="B22" s="521" t="s">
        <v>4217</v>
      </c>
      <c r="C22" s="522"/>
      <c r="D22" s="522"/>
      <c r="E22" s="1391"/>
      <c r="F22" s="1392"/>
    </row>
    <row r="23" spans="1:6" ht="102">
      <c r="A23" s="509"/>
      <c r="B23" s="521" t="s">
        <v>4218</v>
      </c>
      <c r="C23" s="522"/>
      <c r="D23" s="522"/>
      <c r="E23" s="1391"/>
      <c r="F23" s="1392"/>
    </row>
    <row r="24" spans="1:6" ht="76.5">
      <c r="A24" s="509"/>
      <c r="B24" s="521" t="s">
        <v>4219</v>
      </c>
      <c r="C24" s="522"/>
      <c r="D24" s="522"/>
      <c r="E24" s="1391"/>
      <c r="F24" s="1392"/>
    </row>
    <row r="25" spans="1:6" ht="127.5">
      <c r="A25" s="509"/>
      <c r="B25" s="521" t="s">
        <v>4220</v>
      </c>
      <c r="C25" s="522"/>
      <c r="D25" s="522"/>
      <c r="E25" s="1391"/>
      <c r="F25" s="1392"/>
    </row>
    <row r="26" spans="1:6" ht="51">
      <c r="A26" s="509"/>
      <c r="B26" s="521" t="s">
        <v>4221</v>
      </c>
      <c r="C26" s="522"/>
      <c r="D26" s="522"/>
      <c r="E26" s="1391"/>
      <c r="F26" s="1392"/>
    </row>
    <row r="27" spans="1:6">
      <c r="A27" s="523"/>
      <c r="B27" s="524"/>
      <c r="C27" s="523"/>
      <c r="D27" s="523"/>
      <c r="E27" s="1393"/>
      <c r="F27" s="1394"/>
    </row>
    <row r="28" spans="1:6">
      <c r="A28" s="525" t="s">
        <v>312</v>
      </c>
      <c r="B28" s="526" t="s">
        <v>5129</v>
      </c>
      <c r="C28" s="527"/>
      <c r="D28" s="528"/>
      <c r="E28" s="1395"/>
      <c r="F28" s="1396"/>
    </row>
    <row r="29" spans="1:6">
      <c r="A29" s="529"/>
      <c r="B29" s="521"/>
      <c r="D29" s="531"/>
      <c r="E29" s="1397"/>
      <c r="F29" s="1396"/>
    </row>
    <row r="30" spans="1:6">
      <c r="A30" s="529" t="s">
        <v>3621</v>
      </c>
      <c r="B30" s="521" t="s">
        <v>3622</v>
      </c>
      <c r="D30" s="531"/>
      <c r="E30" s="1397"/>
      <c r="F30" s="1396"/>
    </row>
    <row r="31" spans="1:6" ht="328.5" customHeight="1">
      <c r="A31" s="529"/>
      <c r="B31" s="521" t="s">
        <v>3623</v>
      </c>
      <c r="C31" s="509"/>
      <c r="D31" s="509"/>
      <c r="E31" s="1398"/>
      <c r="F31" s="1365"/>
    </row>
    <row r="32" spans="1:6">
      <c r="A32" s="529"/>
      <c r="B32" s="521"/>
      <c r="C32" s="530" t="s">
        <v>89</v>
      </c>
      <c r="D32" s="531">
        <v>1</v>
      </c>
      <c r="E32" s="1399">
        <v>0</v>
      </c>
      <c r="F32" s="1400">
        <f>$D32*E32</f>
        <v>0</v>
      </c>
    </row>
    <row r="33" spans="1:6" s="535" customFormat="1">
      <c r="A33" s="532" t="s">
        <v>5130</v>
      </c>
      <c r="B33" s="533" t="s">
        <v>5131</v>
      </c>
      <c r="C33" s="500"/>
      <c r="D33" s="534"/>
      <c r="E33" s="1401"/>
      <c r="F33" s="1402"/>
    </row>
    <row r="34" spans="1:6" s="535" customFormat="1" ht="76.5">
      <c r="A34" s="532"/>
      <c r="B34" s="536" t="s">
        <v>5132</v>
      </c>
      <c r="D34" s="537"/>
      <c r="E34" s="1403"/>
      <c r="F34" s="1298"/>
    </row>
    <row r="35" spans="1:6" s="535" customFormat="1">
      <c r="A35" s="532"/>
      <c r="B35" s="538"/>
      <c r="C35" s="500" t="s">
        <v>245</v>
      </c>
      <c r="D35" s="534">
        <v>1</v>
      </c>
      <c r="E35" s="1404">
        <v>0</v>
      </c>
      <c r="F35" s="1405">
        <f>$D35*E35</f>
        <v>0</v>
      </c>
    </row>
    <row r="36" spans="1:6" s="535" customFormat="1">
      <c r="A36" s="532"/>
      <c r="B36" s="533"/>
      <c r="C36" s="500"/>
      <c r="D36" s="534"/>
      <c r="E36" s="1401"/>
      <c r="F36" s="1402"/>
    </row>
    <row r="37" spans="1:6" s="535" customFormat="1">
      <c r="A37" s="532" t="s">
        <v>5133</v>
      </c>
      <c r="B37" s="533" t="s">
        <v>5134</v>
      </c>
      <c r="C37" s="500"/>
      <c r="D37" s="534"/>
      <c r="E37" s="1401"/>
      <c r="F37" s="1402"/>
    </row>
    <row r="38" spans="1:6" s="535" customFormat="1" ht="41.25" customHeight="1">
      <c r="A38" s="532"/>
      <c r="B38" s="536" t="s">
        <v>5135</v>
      </c>
      <c r="D38" s="537"/>
      <c r="E38" s="1403"/>
      <c r="F38" s="1298"/>
    </row>
    <row r="39" spans="1:6" s="535" customFormat="1">
      <c r="A39" s="532"/>
      <c r="B39" s="538"/>
      <c r="C39" s="500" t="s">
        <v>245</v>
      </c>
      <c r="D39" s="534">
        <v>1</v>
      </c>
      <c r="E39" s="1404">
        <v>0</v>
      </c>
      <c r="F39" s="1405">
        <f>$D39*E39</f>
        <v>0</v>
      </c>
    </row>
    <row r="40" spans="1:6" s="535" customFormat="1">
      <c r="A40" s="532"/>
      <c r="B40" s="533"/>
      <c r="C40" s="500"/>
      <c r="D40" s="534"/>
      <c r="E40" s="1401"/>
      <c r="F40" s="1402"/>
    </row>
    <row r="41" spans="1:6" s="535" customFormat="1">
      <c r="A41" s="532" t="s">
        <v>5136</v>
      </c>
      <c r="B41" s="533" t="s">
        <v>5137</v>
      </c>
      <c r="C41" s="500"/>
      <c r="D41" s="534"/>
      <c r="E41" s="1401"/>
      <c r="F41" s="1402"/>
    </row>
    <row r="42" spans="1:6" s="535" customFormat="1" ht="177" customHeight="1">
      <c r="A42" s="532"/>
      <c r="B42" s="536" t="s">
        <v>5138</v>
      </c>
      <c r="D42" s="537"/>
      <c r="E42" s="1403"/>
      <c r="F42" s="1298"/>
    </row>
    <row r="43" spans="1:6" s="535" customFormat="1">
      <c r="A43" s="532"/>
      <c r="B43" s="538"/>
      <c r="C43" s="500" t="s">
        <v>245</v>
      </c>
      <c r="D43" s="534">
        <v>1</v>
      </c>
      <c r="E43" s="1404">
        <v>0</v>
      </c>
      <c r="F43" s="1405">
        <f>$D43*E43</f>
        <v>0</v>
      </c>
    </row>
    <row r="44" spans="1:6" s="535" customFormat="1">
      <c r="A44" s="532"/>
      <c r="B44" s="533"/>
      <c r="C44" s="500"/>
      <c r="D44" s="534"/>
      <c r="E44" s="1401"/>
      <c r="F44" s="1402"/>
    </row>
    <row r="45" spans="1:6" s="535" customFormat="1">
      <c r="A45" s="532" t="s">
        <v>5139</v>
      </c>
      <c r="B45" s="533" t="s">
        <v>5140</v>
      </c>
      <c r="C45" s="500"/>
      <c r="D45" s="534"/>
      <c r="E45" s="1401"/>
      <c r="F45" s="1402"/>
    </row>
    <row r="46" spans="1:6" s="535" customFormat="1" ht="191.25" customHeight="1">
      <c r="A46" s="532"/>
      <c r="B46" s="536" t="s">
        <v>5141</v>
      </c>
      <c r="D46" s="537"/>
      <c r="E46" s="1403"/>
      <c r="F46" s="1298"/>
    </row>
    <row r="47" spans="1:6" s="535" customFormat="1">
      <c r="A47" s="532"/>
      <c r="B47" s="538"/>
      <c r="C47" s="500" t="s">
        <v>245</v>
      </c>
      <c r="D47" s="534">
        <v>1</v>
      </c>
      <c r="E47" s="1404">
        <v>0</v>
      </c>
      <c r="F47" s="1405">
        <f>$D47*E47</f>
        <v>0</v>
      </c>
    </row>
    <row r="48" spans="1:6">
      <c r="A48" s="539"/>
      <c r="B48" s="521"/>
      <c r="C48" s="540"/>
      <c r="D48" s="541"/>
      <c r="E48" s="1406"/>
      <c r="F48" s="1406"/>
    </row>
    <row r="49" spans="1:6">
      <c r="A49" s="1552" t="s">
        <v>5787</v>
      </c>
      <c r="B49" s="1553" t="s">
        <v>5788</v>
      </c>
      <c r="C49" s="1554"/>
      <c r="D49" s="1555"/>
      <c r="E49" s="1556"/>
      <c r="F49" s="1556"/>
    </row>
    <row r="50" spans="1:6" ht="38.25">
      <c r="A50" s="1552"/>
      <c r="B50" s="1557" t="s">
        <v>1742</v>
      </c>
      <c r="C50" s="1554"/>
      <c r="D50" s="1555"/>
      <c r="E50" s="1556"/>
      <c r="F50" s="1556"/>
    </row>
    <row r="51" spans="1:6">
      <c r="A51" s="1552"/>
      <c r="B51" s="1553"/>
      <c r="C51" s="1558" t="s">
        <v>245</v>
      </c>
      <c r="D51" s="1559">
        <v>1</v>
      </c>
      <c r="E51" s="1404">
        <v>0</v>
      </c>
      <c r="F51" s="1560">
        <f>$D51*E51</f>
        <v>0</v>
      </c>
    </row>
    <row r="52" spans="1:6">
      <c r="A52" s="1552"/>
      <c r="B52" s="1553"/>
      <c r="C52" s="1554"/>
      <c r="D52" s="1555"/>
      <c r="E52" s="1556"/>
      <c r="F52" s="1556"/>
    </row>
    <row r="53" spans="1:6">
      <c r="A53" s="1407" t="s">
        <v>312</v>
      </c>
      <c r="B53" s="1408" t="s">
        <v>5142</v>
      </c>
      <c r="C53" s="1409"/>
      <c r="D53" s="1410"/>
      <c r="E53" s="1411"/>
      <c r="F53" s="1412">
        <f>SUM(F32:F51)</f>
        <v>0</v>
      </c>
    </row>
    <row r="54" spans="1:6">
      <c r="A54" s="529"/>
      <c r="B54" s="521"/>
      <c r="D54" s="531"/>
      <c r="E54" s="1396"/>
      <c r="F54" s="1396"/>
    </row>
    <row r="55" spans="1:6">
      <c r="A55" s="530"/>
      <c r="D55" s="543"/>
      <c r="E55" s="1397"/>
      <c r="F55" s="1397"/>
    </row>
    <row r="56" spans="1:6">
      <c r="A56" s="525" t="s">
        <v>316</v>
      </c>
      <c r="B56" s="544" t="s">
        <v>26</v>
      </c>
      <c r="C56" s="527"/>
      <c r="D56" s="528"/>
      <c r="E56" s="1395"/>
      <c r="F56" s="1396"/>
    </row>
    <row r="57" spans="1:6">
      <c r="A57" s="540"/>
      <c r="B57" s="521"/>
      <c r="C57" s="540"/>
      <c r="D57" s="541"/>
      <c r="E57" s="1406"/>
      <c r="F57" s="1406"/>
    </row>
    <row r="58" spans="1:6" ht="25.5">
      <c r="A58" s="529" t="s">
        <v>3624</v>
      </c>
      <c r="B58" s="521" t="s">
        <v>3625</v>
      </c>
      <c r="D58" s="531"/>
      <c r="E58" s="1397"/>
      <c r="F58" s="1396"/>
    </row>
    <row r="59" spans="1:6" ht="114.75">
      <c r="A59" s="529"/>
      <c r="B59" s="521" t="s">
        <v>5780</v>
      </c>
      <c r="D59" s="531"/>
      <c r="E59" s="1396"/>
      <c r="F59" s="1396"/>
    </row>
    <row r="60" spans="1:6" ht="76.5">
      <c r="A60" s="529"/>
      <c r="B60" s="521" t="s">
        <v>5781</v>
      </c>
      <c r="D60" s="531"/>
      <c r="E60" s="1396"/>
      <c r="F60" s="1396"/>
    </row>
    <row r="61" spans="1:6" ht="114.75">
      <c r="A61" s="529"/>
      <c r="B61" s="521" t="s">
        <v>5782</v>
      </c>
      <c r="D61" s="531"/>
      <c r="E61" s="1396"/>
      <c r="F61" s="1396"/>
    </row>
    <row r="62" spans="1:6" ht="51">
      <c r="A62" s="529"/>
      <c r="B62" s="521" t="s">
        <v>5783</v>
      </c>
      <c r="D62" s="531"/>
      <c r="E62" s="1396"/>
      <c r="F62" s="1396"/>
    </row>
    <row r="63" spans="1:6">
      <c r="A63" s="529"/>
      <c r="B63" s="521" t="s">
        <v>3626</v>
      </c>
      <c r="D63" s="531"/>
      <c r="E63" s="1396"/>
      <c r="F63" s="1396"/>
    </row>
    <row r="64" spans="1:6">
      <c r="A64" s="529" t="s">
        <v>3627</v>
      </c>
      <c r="B64" s="521" t="s">
        <v>5143</v>
      </c>
      <c r="C64" s="530" t="s">
        <v>22</v>
      </c>
      <c r="D64" s="531">
        <v>250</v>
      </c>
      <c r="E64" s="1399">
        <v>0</v>
      </c>
      <c r="F64" s="1400">
        <f>$D64*E64</f>
        <v>0</v>
      </c>
    </row>
    <row r="65" spans="1:6">
      <c r="A65" s="529" t="s">
        <v>3628</v>
      </c>
      <c r="B65" s="521" t="s">
        <v>5144</v>
      </c>
      <c r="C65" s="530" t="s">
        <v>22</v>
      </c>
      <c r="D65" s="531">
        <v>1050</v>
      </c>
      <c r="E65" s="1399">
        <v>0</v>
      </c>
      <c r="F65" s="1400">
        <f>$D65*E65</f>
        <v>0</v>
      </c>
    </row>
    <row r="66" spans="1:6">
      <c r="A66" s="529"/>
      <c r="B66" s="521"/>
      <c r="D66" s="531"/>
      <c r="E66" s="1397"/>
      <c r="F66" s="1396"/>
    </row>
    <row r="67" spans="1:6" ht="25.5">
      <c r="A67" s="529" t="s">
        <v>3629</v>
      </c>
      <c r="B67" s="521" t="s">
        <v>3630</v>
      </c>
      <c r="D67" s="531"/>
      <c r="E67" s="1397"/>
      <c r="F67" s="1396"/>
    </row>
    <row r="68" spans="1:6" ht="76.5">
      <c r="A68" s="529"/>
      <c r="B68" s="151" t="s">
        <v>5145</v>
      </c>
      <c r="D68" s="531"/>
      <c r="E68" s="1396"/>
      <c r="F68" s="1396"/>
    </row>
    <row r="69" spans="1:6" ht="178.5">
      <c r="A69" s="529"/>
      <c r="B69" s="151" t="s">
        <v>3631</v>
      </c>
      <c r="D69" s="531"/>
      <c r="E69" s="1396"/>
      <c r="F69" s="1396"/>
    </row>
    <row r="70" spans="1:6">
      <c r="A70" s="529"/>
      <c r="B70" s="521" t="s">
        <v>3632</v>
      </c>
      <c r="C70" s="530" t="s">
        <v>22</v>
      </c>
      <c r="D70" s="531">
        <v>414</v>
      </c>
      <c r="E70" s="1399">
        <v>0</v>
      </c>
      <c r="F70" s="1400">
        <f>$D70*E70</f>
        <v>0</v>
      </c>
    </row>
    <row r="71" spans="1:6">
      <c r="A71" s="529"/>
      <c r="B71" s="521"/>
      <c r="D71" s="531"/>
      <c r="E71" s="1396"/>
      <c r="F71" s="1396"/>
    </row>
    <row r="72" spans="1:6">
      <c r="A72" s="529" t="s">
        <v>3633</v>
      </c>
      <c r="B72" s="521" t="s">
        <v>3634</v>
      </c>
      <c r="D72" s="531"/>
      <c r="E72" s="1397"/>
      <c r="F72" s="1396"/>
    </row>
    <row r="73" spans="1:6" ht="127.5">
      <c r="A73" s="529"/>
      <c r="B73" s="521" t="s">
        <v>3635</v>
      </c>
      <c r="D73" s="531"/>
      <c r="E73" s="1397"/>
      <c r="F73" s="1396"/>
    </row>
    <row r="74" spans="1:6" ht="51">
      <c r="A74" s="529"/>
      <c r="B74" s="521" t="s">
        <v>3636</v>
      </c>
      <c r="D74" s="531"/>
      <c r="E74" s="1397"/>
      <c r="F74" s="1396"/>
    </row>
    <row r="75" spans="1:6">
      <c r="A75" s="529" t="s">
        <v>3637</v>
      </c>
      <c r="B75" s="521" t="s">
        <v>3638</v>
      </c>
      <c r="C75" s="530" t="s">
        <v>22</v>
      </c>
      <c r="D75" s="531">
        <v>85</v>
      </c>
      <c r="E75" s="1399">
        <v>0</v>
      </c>
      <c r="F75" s="1400">
        <f>$D75*E75</f>
        <v>0</v>
      </c>
    </row>
    <row r="76" spans="1:6">
      <c r="A76" s="529" t="s">
        <v>3639</v>
      </c>
      <c r="B76" s="521" t="s">
        <v>3640</v>
      </c>
      <c r="C76" s="530" t="s">
        <v>22</v>
      </c>
      <c r="D76" s="531">
        <v>320</v>
      </c>
      <c r="E76" s="1399">
        <v>0</v>
      </c>
      <c r="F76" s="1400">
        <f>$D76*E76</f>
        <v>0</v>
      </c>
    </row>
    <row r="77" spans="1:6">
      <c r="A77" s="529"/>
      <c r="B77" s="521"/>
      <c r="D77" s="531"/>
      <c r="E77" s="1396"/>
      <c r="F77" s="1396"/>
    </row>
    <row r="78" spans="1:6">
      <c r="A78" s="529" t="s">
        <v>3641</v>
      </c>
      <c r="B78" s="521" t="s">
        <v>3642</v>
      </c>
      <c r="D78" s="531"/>
      <c r="E78" s="1397"/>
      <c r="F78" s="1396"/>
    </row>
    <row r="79" spans="1:6" ht="255">
      <c r="A79" s="529"/>
      <c r="B79" s="151" t="s">
        <v>3643</v>
      </c>
      <c r="D79" s="531"/>
      <c r="E79" s="1396"/>
      <c r="F79" s="1396"/>
    </row>
    <row r="80" spans="1:6">
      <c r="A80" s="529" t="s">
        <v>3644</v>
      </c>
      <c r="B80" s="521" t="s">
        <v>3645</v>
      </c>
      <c r="C80" s="530" t="s">
        <v>22</v>
      </c>
      <c r="D80" s="531">
        <v>165</v>
      </c>
      <c r="E80" s="1399">
        <v>0</v>
      </c>
      <c r="F80" s="1400">
        <f>$D80*E80</f>
        <v>0</v>
      </c>
    </row>
    <row r="81" spans="1:6">
      <c r="A81" s="529" t="s">
        <v>3646</v>
      </c>
      <c r="B81" s="521" t="s">
        <v>3647</v>
      </c>
      <c r="C81" s="530" t="s">
        <v>22</v>
      </c>
      <c r="D81" s="531">
        <v>594</v>
      </c>
      <c r="E81" s="1399">
        <v>0</v>
      </c>
      <c r="F81" s="1400">
        <f>$D81*E81</f>
        <v>0</v>
      </c>
    </row>
    <row r="82" spans="1:6">
      <c r="A82" s="529"/>
      <c r="B82" s="521"/>
      <c r="D82" s="531"/>
      <c r="E82" s="1396"/>
      <c r="F82" s="1396"/>
    </row>
    <row r="83" spans="1:6" ht="25.5">
      <c r="A83" s="529" t="s">
        <v>3648</v>
      </c>
      <c r="B83" s="521" t="s">
        <v>3649</v>
      </c>
      <c r="D83" s="531"/>
      <c r="E83" s="1397"/>
      <c r="F83" s="1396"/>
    </row>
    <row r="84" spans="1:6" ht="216.75">
      <c r="A84" s="529"/>
      <c r="B84" s="151" t="s">
        <v>3650</v>
      </c>
      <c r="D84" s="531"/>
      <c r="E84" s="1396"/>
      <c r="F84" s="1396"/>
    </row>
    <row r="85" spans="1:6" ht="102">
      <c r="A85" s="529"/>
      <c r="B85" s="151" t="s">
        <v>3651</v>
      </c>
      <c r="D85" s="531"/>
      <c r="E85" s="1396"/>
      <c r="F85" s="1396"/>
    </row>
    <row r="86" spans="1:6" ht="63.75">
      <c r="A86" s="529" t="s">
        <v>3652</v>
      </c>
      <c r="B86" s="151" t="s">
        <v>3653</v>
      </c>
      <c r="C86" s="530" t="s">
        <v>22</v>
      </c>
      <c r="D86" s="531">
        <v>12</v>
      </c>
      <c r="E86" s="1399">
        <v>0</v>
      </c>
      <c r="F86" s="1400">
        <f>$D86*E86</f>
        <v>0</v>
      </c>
    </row>
    <row r="87" spans="1:6" ht="76.5">
      <c r="A87" s="529" t="s">
        <v>3654</v>
      </c>
      <c r="B87" s="151" t="s">
        <v>3655</v>
      </c>
      <c r="C87" s="530" t="s">
        <v>22</v>
      </c>
      <c r="D87" s="531">
        <v>40</v>
      </c>
      <c r="E87" s="1399">
        <v>0</v>
      </c>
      <c r="F87" s="1400">
        <f>$D87*E87</f>
        <v>0</v>
      </c>
    </row>
    <row r="88" spans="1:6" ht="63.75">
      <c r="A88" s="529" t="s">
        <v>3656</v>
      </c>
      <c r="B88" s="151" t="s">
        <v>3657</v>
      </c>
      <c r="C88" s="530" t="s">
        <v>22</v>
      </c>
      <c r="D88" s="531">
        <v>12</v>
      </c>
      <c r="E88" s="1399">
        <v>0</v>
      </c>
      <c r="F88" s="1400">
        <f>$D88*E88</f>
        <v>0</v>
      </c>
    </row>
    <row r="89" spans="1:6" ht="114.75">
      <c r="A89" s="529" t="s">
        <v>3658</v>
      </c>
      <c r="B89" s="151" t="s">
        <v>5146</v>
      </c>
      <c r="C89" s="530" t="s">
        <v>22</v>
      </c>
      <c r="D89" s="531">
        <v>62</v>
      </c>
      <c r="E89" s="1399">
        <v>0</v>
      </c>
      <c r="F89" s="1400">
        <f>$D89*E89</f>
        <v>0</v>
      </c>
    </row>
    <row r="90" spans="1:6" ht="51">
      <c r="A90" s="529" t="s">
        <v>3659</v>
      </c>
      <c r="B90" s="151" t="s">
        <v>3660</v>
      </c>
      <c r="C90" s="530" t="s">
        <v>22</v>
      </c>
      <c r="D90" s="531">
        <v>165</v>
      </c>
      <c r="E90" s="1399">
        <v>0</v>
      </c>
      <c r="F90" s="1400">
        <f>$D90*E90</f>
        <v>0</v>
      </c>
    </row>
    <row r="91" spans="1:6">
      <c r="A91" s="529"/>
      <c r="B91" s="521"/>
      <c r="D91" s="531"/>
      <c r="E91" s="1396"/>
      <c r="F91" s="1396"/>
    </row>
    <row r="92" spans="1:6">
      <c r="A92" s="529" t="s">
        <v>3661</v>
      </c>
      <c r="B92" s="521" t="s">
        <v>3662</v>
      </c>
      <c r="D92" s="531"/>
      <c r="E92" s="1397"/>
      <c r="F92" s="1396"/>
    </row>
    <row r="93" spans="1:6" ht="153">
      <c r="A93" s="529"/>
      <c r="B93" s="151" t="s">
        <v>5147</v>
      </c>
      <c r="D93" s="531"/>
      <c r="E93" s="1396"/>
      <c r="F93" s="1396"/>
    </row>
    <row r="94" spans="1:6">
      <c r="A94" s="529"/>
      <c r="B94" s="151" t="s">
        <v>3663</v>
      </c>
      <c r="C94" s="530" t="s">
        <v>22</v>
      </c>
      <c r="D94" s="531">
        <v>1292</v>
      </c>
      <c r="E94" s="1399">
        <v>0</v>
      </c>
      <c r="F94" s="1400">
        <f>$D94*E94</f>
        <v>0</v>
      </c>
    </row>
    <row r="95" spans="1:6">
      <c r="A95" s="529"/>
      <c r="B95" s="521"/>
      <c r="D95" s="531"/>
      <c r="E95" s="1396"/>
      <c r="F95" s="1396"/>
    </row>
    <row r="96" spans="1:6">
      <c r="A96" s="529" t="s">
        <v>3664</v>
      </c>
      <c r="B96" s="521" t="s">
        <v>3665</v>
      </c>
      <c r="D96" s="531"/>
      <c r="E96" s="1397"/>
      <c r="F96" s="1396"/>
    </row>
    <row r="97" spans="1:8" ht="242.25">
      <c r="A97" s="529"/>
      <c r="B97" s="545" t="s">
        <v>3666</v>
      </c>
      <c r="C97" s="546"/>
      <c r="D97" s="226"/>
      <c r="E97" s="1413"/>
      <c r="F97" s="1414"/>
    </row>
    <row r="98" spans="1:8" ht="25.5">
      <c r="A98" s="529" t="s">
        <v>3667</v>
      </c>
      <c r="B98" s="151" t="s">
        <v>5148</v>
      </c>
      <c r="C98" s="546" t="s">
        <v>21</v>
      </c>
      <c r="D98" s="226">
        <v>1</v>
      </c>
      <c r="E98" s="1415">
        <v>0</v>
      </c>
      <c r="F98" s="1400">
        <f>$D98*E98</f>
        <v>0</v>
      </c>
    </row>
    <row r="99" spans="1:8" ht="25.5">
      <c r="A99" s="529" t="s">
        <v>3668</v>
      </c>
      <c r="B99" s="151" t="s">
        <v>3669</v>
      </c>
      <c r="C99" s="546" t="s">
        <v>21</v>
      </c>
      <c r="D99" s="226">
        <v>1</v>
      </c>
      <c r="E99" s="1415">
        <v>0</v>
      </c>
      <c r="F99" s="1400">
        <f>$D99*E99</f>
        <v>0</v>
      </c>
    </row>
    <row r="100" spans="1:8">
      <c r="A100" s="529"/>
      <c r="B100" s="521"/>
      <c r="D100" s="531"/>
      <c r="E100" s="1396"/>
      <c r="F100" s="1396"/>
    </row>
    <row r="101" spans="1:8" ht="25.5">
      <c r="A101" s="529" t="s">
        <v>3670</v>
      </c>
      <c r="B101" s="521" t="s">
        <v>3671</v>
      </c>
      <c r="D101" s="531"/>
      <c r="E101" s="1397"/>
      <c r="F101" s="1396"/>
    </row>
    <row r="102" spans="1:8" ht="165.75">
      <c r="A102" s="509"/>
      <c r="B102" s="151" t="s">
        <v>4222</v>
      </c>
      <c r="C102" s="527"/>
      <c r="D102" s="528"/>
      <c r="E102" s="1395"/>
      <c r="F102" s="1396"/>
    </row>
    <row r="103" spans="1:8">
      <c r="A103" s="529"/>
      <c r="B103" s="151"/>
      <c r="C103" s="530" t="s">
        <v>21</v>
      </c>
      <c r="D103" s="531">
        <v>20</v>
      </c>
      <c r="E103" s="1399">
        <v>0</v>
      </c>
      <c r="F103" s="1400">
        <f>$D103*E103</f>
        <v>0</v>
      </c>
    </row>
    <row r="104" spans="1:8">
      <c r="A104" s="529"/>
      <c r="B104" s="521"/>
      <c r="D104" s="531"/>
      <c r="E104" s="1396"/>
      <c r="F104" s="1396"/>
    </row>
    <row r="105" spans="1:8">
      <c r="A105" s="529" t="s">
        <v>3672</v>
      </c>
      <c r="B105" s="521" t="s">
        <v>3673</v>
      </c>
      <c r="D105" s="531"/>
      <c r="E105" s="1397"/>
      <c r="F105" s="1396"/>
    </row>
    <row r="106" spans="1:8" ht="178.5">
      <c r="A106" s="529"/>
      <c r="B106" s="151" t="s">
        <v>3674</v>
      </c>
      <c r="D106" s="531"/>
      <c r="E106" s="1416"/>
      <c r="F106" s="1396"/>
    </row>
    <row r="107" spans="1:8">
      <c r="A107" s="529"/>
      <c r="B107" s="151"/>
      <c r="C107" s="530" t="s">
        <v>22</v>
      </c>
      <c r="D107" s="531">
        <v>3</v>
      </c>
      <c r="E107" s="1399">
        <v>0</v>
      </c>
      <c r="F107" s="1400">
        <f>$D107*E107</f>
        <v>0</v>
      </c>
    </row>
    <row r="108" spans="1:8">
      <c r="A108" s="529"/>
      <c r="B108" s="521"/>
      <c r="D108" s="531"/>
      <c r="E108" s="1396"/>
      <c r="F108" s="1396"/>
    </row>
    <row r="109" spans="1:8">
      <c r="A109" s="529" t="s">
        <v>3675</v>
      </c>
      <c r="B109" s="521" t="s">
        <v>3676</v>
      </c>
      <c r="D109" s="531"/>
      <c r="E109" s="1397"/>
      <c r="F109" s="1396"/>
    </row>
    <row r="110" spans="1:8" ht="114.75">
      <c r="A110" s="529"/>
      <c r="B110" s="521" t="s">
        <v>3677</v>
      </c>
      <c r="D110" s="547"/>
      <c r="E110" s="1396"/>
      <c r="F110" s="1396"/>
    </row>
    <row r="111" spans="1:8" ht="25.5">
      <c r="A111" s="529"/>
      <c r="B111" s="548" t="s">
        <v>3678</v>
      </c>
      <c r="C111" s="530" t="s">
        <v>5149</v>
      </c>
      <c r="D111" s="531">
        <v>2</v>
      </c>
      <c r="E111" s="1399">
        <v>0</v>
      </c>
      <c r="F111" s="1400">
        <f>$D111*E111</f>
        <v>0</v>
      </c>
    </row>
    <row r="112" spans="1:8" s="554" customFormat="1" ht="15">
      <c r="A112" s="549"/>
      <c r="B112" s="151"/>
      <c r="C112" s="550"/>
      <c r="D112" s="551"/>
      <c r="E112" s="1417"/>
      <c r="F112" s="1418"/>
      <c r="G112" s="552"/>
      <c r="H112" s="553"/>
    </row>
    <row r="113" spans="1:6" ht="25.5">
      <c r="A113" s="529" t="s">
        <v>3679</v>
      </c>
      <c r="B113" s="521" t="s">
        <v>3680</v>
      </c>
      <c r="D113" s="531"/>
      <c r="E113" s="1397"/>
      <c r="F113" s="1396"/>
    </row>
    <row r="114" spans="1:6" ht="63.75">
      <c r="A114" s="529"/>
      <c r="B114" s="151" t="s">
        <v>3681</v>
      </c>
      <c r="D114" s="531"/>
      <c r="E114" s="1396"/>
      <c r="F114" s="1396"/>
    </row>
    <row r="115" spans="1:6" s="184" customFormat="1" ht="127.5">
      <c r="A115" s="555"/>
      <c r="B115" s="556" t="s">
        <v>3682</v>
      </c>
      <c r="C115" s="557"/>
      <c r="D115" s="530"/>
      <c r="E115" s="1419"/>
      <c r="F115" s="1365"/>
    </row>
    <row r="116" spans="1:6" s="559" customFormat="1">
      <c r="A116" s="558"/>
      <c r="B116" s="556" t="s">
        <v>3683</v>
      </c>
      <c r="C116" s="557"/>
      <c r="D116" s="530"/>
      <c r="E116" s="1420"/>
      <c r="F116" s="1421"/>
    </row>
    <row r="117" spans="1:6">
      <c r="A117" s="529"/>
      <c r="B117" s="151" t="s">
        <v>3684</v>
      </c>
      <c r="C117" s="530" t="s">
        <v>21</v>
      </c>
      <c r="D117" s="531">
        <v>2</v>
      </c>
      <c r="E117" s="1399">
        <v>0</v>
      </c>
      <c r="F117" s="1400">
        <f>$D117*E117</f>
        <v>0</v>
      </c>
    </row>
    <row r="118" spans="1:6">
      <c r="A118" s="529"/>
      <c r="B118" s="151" t="s">
        <v>3685</v>
      </c>
      <c r="C118" s="530" t="s">
        <v>21</v>
      </c>
      <c r="D118" s="531">
        <v>1</v>
      </c>
      <c r="E118" s="1399">
        <v>0</v>
      </c>
      <c r="F118" s="1400">
        <f>$D118*E118</f>
        <v>0</v>
      </c>
    </row>
    <row r="119" spans="1:6">
      <c r="A119" s="529"/>
      <c r="B119" s="151"/>
      <c r="D119" s="531"/>
      <c r="E119" s="1397"/>
      <c r="F119" s="1396"/>
    </row>
    <row r="120" spans="1:6">
      <c r="A120" s="529" t="s">
        <v>3686</v>
      </c>
      <c r="B120" s="521" t="s">
        <v>3687</v>
      </c>
      <c r="D120" s="531"/>
      <c r="E120" s="1397"/>
      <c r="F120" s="1396"/>
    </row>
    <row r="121" spans="1:6" ht="191.25">
      <c r="A121" s="529"/>
      <c r="B121" s="151" t="s">
        <v>3688</v>
      </c>
      <c r="C121" s="546"/>
      <c r="D121" s="226"/>
      <c r="E121" s="1413"/>
      <c r="F121" s="1414"/>
    </row>
    <row r="122" spans="1:6" ht="51">
      <c r="A122" s="529"/>
      <c r="B122" s="545" t="s">
        <v>3689</v>
      </c>
      <c r="C122" s="546"/>
      <c r="D122" s="226"/>
      <c r="E122" s="1413"/>
      <c r="F122" s="1414"/>
    </row>
    <row r="123" spans="1:6">
      <c r="A123" s="529"/>
      <c r="B123" s="545" t="s">
        <v>3683</v>
      </c>
      <c r="C123" s="546"/>
      <c r="D123" s="226"/>
      <c r="E123" s="1413"/>
      <c r="F123" s="1414"/>
    </row>
    <row r="124" spans="1:6">
      <c r="A124" s="529" t="s">
        <v>3690</v>
      </c>
      <c r="B124" s="545" t="s">
        <v>3691</v>
      </c>
      <c r="C124" s="546" t="s">
        <v>21</v>
      </c>
      <c r="D124" s="226">
        <v>2</v>
      </c>
      <c r="E124" s="1415">
        <v>0</v>
      </c>
      <c r="F124" s="1400">
        <f>$D124*E124</f>
        <v>0</v>
      </c>
    </row>
    <row r="125" spans="1:6">
      <c r="A125" s="529" t="s">
        <v>3692</v>
      </c>
      <c r="B125" s="545" t="s">
        <v>3693</v>
      </c>
      <c r="C125" s="546" t="s">
        <v>21</v>
      </c>
      <c r="D125" s="226">
        <v>1</v>
      </c>
      <c r="E125" s="1415">
        <v>0</v>
      </c>
      <c r="F125" s="1400">
        <f>$D125*E125</f>
        <v>0</v>
      </c>
    </row>
    <row r="126" spans="1:6">
      <c r="A126" s="529"/>
      <c r="B126" s="151"/>
      <c r="D126" s="531"/>
      <c r="E126" s="1396"/>
      <c r="F126" s="1396"/>
    </row>
    <row r="127" spans="1:6" ht="14.25" customHeight="1">
      <c r="A127" s="529" t="s">
        <v>3694</v>
      </c>
      <c r="B127" s="521" t="s">
        <v>3695</v>
      </c>
      <c r="D127" s="543"/>
      <c r="E127" s="1397"/>
      <c r="F127" s="1397"/>
    </row>
    <row r="128" spans="1:6" ht="63.75">
      <c r="A128" s="529"/>
      <c r="B128" s="521" t="s">
        <v>3696</v>
      </c>
      <c r="D128" s="543"/>
      <c r="E128" s="1397"/>
      <c r="F128" s="1397"/>
    </row>
    <row r="129" spans="1:6">
      <c r="A129" s="560"/>
      <c r="B129" s="521" t="s">
        <v>3697</v>
      </c>
      <c r="C129" s="530" t="s">
        <v>142</v>
      </c>
      <c r="D129" s="543">
        <v>100</v>
      </c>
      <c r="E129" s="1415">
        <v>0</v>
      </c>
      <c r="F129" s="1422">
        <f>$D129*E129</f>
        <v>0</v>
      </c>
    </row>
    <row r="130" spans="1:6">
      <c r="A130" s="529"/>
      <c r="B130" s="521"/>
      <c r="D130" s="543"/>
      <c r="E130" s="1397"/>
      <c r="F130" s="1397"/>
    </row>
    <row r="131" spans="1:6">
      <c r="A131" s="529" t="s">
        <v>3698</v>
      </c>
      <c r="B131" s="521" t="s">
        <v>3699</v>
      </c>
      <c r="D131" s="543"/>
      <c r="E131" s="1397"/>
      <c r="F131" s="1397"/>
    </row>
    <row r="132" spans="1:6" ht="63.75">
      <c r="A132" s="529"/>
      <c r="B132" s="521" t="s">
        <v>3700</v>
      </c>
      <c r="D132" s="543"/>
      <c r="E132" s="1397"/>
      <c r="F132" s="1397"/>
    </row>
    <row r="133" spans="1:6">
      <c r="A133" s="529"/>
      <c r="B133" s="521" t="s">
        <v>3701</v>
      </c>
      <c r="C133" s="530" t="s">
        <v>21</v>
      </c>
      <c r="D133" s="543">
        <v>77</v>
      </c>
      <c r="E133" s="1415">
        <v>0</v>
      </c>
      <c r="F133" s="1422">
        <f>$D133*E133</f>
        <v>0</v>
      </c>
    </row>
    <row r="134" spans="1:6">
      <c r="A134" s="529"/>
      <c r="B134" s="521"/>
      <c r="D134" s="531"/>
      <c r="E134" s="1397"/>
      <c r="F134" s="1396"/>
    </row>
    <row r="135" spans="1:6">
      <c r="A135" s="1423" t="s">
        <v>316</v>
      </c>
      <c r="B135" s="1408" t="s">
        <v>293</v>
      </c>
      <c r="C135" s="1409"/>
      <c r="D135" s="1410"/>
      <c r="E135" s="1411"/>
      <c r="F135" s="1412">
        <f>SUM(F59:F134)</f>
        <v>0</v>
      </c>
    </row>
    <row r="136" spans="1:6">
      <c r="A136" s="529"/>
      <c r="B136" s="521"/>
      <c r="D136" s="531"/>
      <c r="E136" s="1396"/>
      <c r="F136" s="1396"/>
    </row>
    <row r="137" spans="1:6">
      <c r="A137" s="529"/>
      <c r="B137" s="521"/>
      <c r="D137" s="531"/>
      <c r="E137" s="1396"/>
      <c r="F137" s="1396"/>
    </row>
    <row r="138" spans="1:6" s="563" customFormat="1" ht="15.75">
      <c r="A138" s="561" t="s">
        <v>3702</v>
      </c>
      <c r="B138" s="526" t="s">
        <v>3703</v>
      </c>
      <c r="C138" s="527"/>
      <c r="D138" s="562"/>
      <c r="E138" s="1424"/>
      <c r="F138" s="1425"/>
    </row>
    <row r="139" spans="1:6" s="563" customFormat="1" ht="38.25">
      <c r="A139" s="561"/>
      <c r="B139" s="564" t="s">
        <v>3704</v>
      </c>
      <c r="C139" s="527"/>
      <c r="D139" s="562"/>
      <c r="E139" s="1424"/>
      <c r="F139" s="1425"/>
    </row>
    <row r="140" spans="1:6">
      <c r="A140" s="529"/>
      <c r="B140" s="521"/>
      <c r="D140" s="531"/>
      <c r="E140" s="1397"/>
      <c r="F140" s="1396"/>
    </row>
    <row r="141" spans="1:6">
      <c r="A141" s="529" t="s">
        <v>3705</v>
      </c>
      <c r="B141" s="521" t="s">
        <v>3706</v>
      </c>
      <c r="D141" s="531"/>
      <c r="E141" s="1397"/>
      <c r="F141" s="1396"/>
    </row>
    <row r="142" spans="1:6" ht="102">
      <c r="A142" s="529"/>
      <c r="B142" s="521" t="s">
        <v>3707</v>
      </c>
      <c r="D142" s="531"/>
      <c r="E142" s="1396"/>
      <c r="F142" s="1396"/>
    </row>
    <row r="143" spans="1:6">
      <c r="A143" s="529" t="s">
        <v>3708</v>
      </c>
      <c r="B143" s="548" t="s">
        <v>3709</v>
      </c>
      <c r="C143" s="530" t="s">
        <v>21</v>
      </c>
      <c r="D143" s="543">
        <v>2</v>
      </c>
      <c r="E143" s="1399">
        <v>0</v>
      </c>
      <c r="F143" s="1400">
        <f t="shared" ref="F143:F148" si="0">$D143*E143</f>
        <v>0</v>
      </c>
    </row>
    <row r="144" spans="1:6">
      <c r="A144" s="529" t="s">
        <v>3710</v>
      </c>
      <c r="B144" s="548" t="s">
        <v>3711</v>
      </c>
      <c r="C144" s="530" t="s">
        <v>21</v>
      </c>
      <c r="D144" s="543">
        <v>2</v>
      </c>
      <c r="E144" s="1399">
        <v>0</v>
      </c>
      <c r="F144" s="1400">
        <f t="shared" si="0"/>
        <v>0</v>
      </c>
    </row>
    <row r="145" spans="1:11">
      <c r="A145" s="529" t="s">
        <v>3712</v>
      </c>
      <c r="B145" s="548" t="s">
        <v>3713</v>
      </c>
      <c r="C145" s="530" t="s">
        <v>21</v>
      </c>
      <c r="D145" s="543">
        <v>2</v>
      </c>
      <c r="E145" s="1399">
        <v>0</v>
      </c>
      <c r="F145" s="1422">
        <f t="shared" si="0"/>
        <v>0</v>
      </c>
    </row>
    <row r="146" spans="1:11">
      <c r="A146" s="529" t="s">
        <v>3714</v>
      </c>
      <c r="B146" s="548" t="s">
        <v>3715</v>
      </c>
      <c r="C146" s="530" t="s">
        <v>21</v>
      </c>
      <c r="D146" s="543">
        <v>2</v>
      </c>
      <c r="E146" s="1399">
        <v>0</v>
      </c>
      <c r="F146" s="1422">
        <f t="shared" si="0"/>
        <v>0</v>
      </c>
    </row>
    <row r="147" spans="1:11">
      <c r="A147" s="529" t="s">
        <v>3716</v>
      </c>
      <c r="B147" s="548" t="s">
        <v>3717</v>
      </c>
      <c r="C147" s="530" t="s">
        <v>21</v>
      </c>
      <c r="D147" s="543">
        <v>2</v>
      </c>
      <c r="E147" s="1399">
        <v>0</v>
      </c>
      <c r="F147" s="1422">
        <f t="shared" si="0"/>
        <v>0</v>
      </c>
    </row>
    <row r="148" spans="1:11">
      <c r="A148" s="529" t="s">
        <v>3716</v>
      </c>
      <c r="B148" s="548" t="s">
        <v>3718</v>
      </c>
      <c r="C148" s="530" t="s">
        <v>21</v>
      </c>
      <c r="D148" s="543">
        <v>6</v>
      </c>
      <c r="E148" s="1399">
        <v>0</v>
      </c>
      <c r="F148" s="1422">
        <f t="shared" si="0"/>
        <v>0</v>
      </c>
    </row>
    <row r="149" spans="1:11">
      <c r="A149" s="529"/>
      <c r="B149" s="521"/>
      <c r="D149" s="531"/>
      <c r="E149" s="1397"/>
      <c r="F149" s="1396"/>
    </row>
    <row r="150" spans="1:11">
      <c r="A150" s="529" t="s">
        <v>3719</v>
      </c>
      <c r="B150" s="521" t="s">
        <v>3720</v>
      </c>
      <c r="D150" s="531"/>
      <c r="E150" s="1397"/>
      <c r="F150" s="1396"/>
    </row>
    <row r="151" spans="1:11" ht="76.5">
      <c r="A151" s="529"/>
      <c r="B151" s="521" t="s">
        <v>3721</v>
      </c>
      <c r="D151" s="531"/>
      <c r="E151" s="1396"/>
      <c r="F151" s="1396"/>
    </row>
    <row r="152" spans="1:11">
      <c r="A152" s="529" t="s">
        <v>3722</v>
      </c>
      <c r="B152" s="548" t="s">
        <v>3723</v>
      </c>
      <c r="C152" s="530" t="s">
        <v>21</v>
      </c>
      <c r="D152" s="543">
        <v>1</v>
      </c>
      <c r="E152" s="1399">
        <v>0</v>
      </c>
      <c r="F152" s="1400">
        <f>$D152*E152</f>
        <v>0</v>
      </c>
    </row>
    <row r="153" spans="1:11">
      <c r="A153" s="529" t="s">
        <v>3724</v>
      </c>
      <c r="B153" s="548" t="s">
        <v>3725</v>
      </c>
      <c r="C153" s="530" t="s">
        <v>21</v>
      </c>
      <c r="D153" s="543">
        <v>1</v>
      </c>
      <c r="E153" s="1399">
        <v>0</v>
      </c>
      <c r="F153" s="1422">
        <f>$D153*E153</f>
        <v>0</v>
      </c>
    </row>
    <row r="154" spans="1:11">
      <c r="A154" s="529" t="s">
        <v>3726</v>
      </c>
      <c r="B154" s="548" t="s">
        <v>3727</v>
      </c>
      <c r="C154" s="530" t="s">
        <v>21</v>
      </c>
      <c r="D154" s="543">
        <v>1</v>
      </c>
      <c r="E154" s="1399">
        <v>0</v>
      </c>
      <c r="F154" s="1422">
        <f>$D154*E154</f>
        <v>0</v>
      </c>
    </row>
    <row r="155" spans="1:11">
      <c r="A155" s="529"/>
      <c r="B155" s="521"/>
      <c r="D155" s="531"/>
      <c r="E155" s="1396"/>
      <c r="F155" s="1396"/>
    </row>
    <row r="156" spans="1:11">
      <c r="A156" s="529" t="s">
        <v>3728</v>
      </c>
      <c r="B156" s="521" t="s">
        <v>3729</v>
      </c>
      <c r="D156" s="531"/>
      <c r="E156" s="1397"/>
      <c r="F156" s="1396"/>
    </row>
    <row r="157" spans="1:11" ht="280.5">
      <c r="A157" s="529"/>
      <c r="B157" s="521" t="s">
        <v>5150</v>
      </c>
      <c r="D157" s="531"/>
      <c r="E157" s="1396"/>
      <c r="F157" s="1396"/>
      <c r="K157" s="509" t="s">
        <v>1740</v>
      </c>
    </row>
    <row r="158" spans="1:11" ht="51">
      <c r="A158" s="529" t="s">
        <v>1740</v>
      </c>
      <c r="B158" s="521" t="s">
        <v>3730</v>
      </c>
      <c r="D158" s="531"/>
      <c r="E158" s="1396"/>
      <c r="F158" s="1396"/>
    </row>
    <row r="159" spans="1:11" ht="76.5">
      <c r="A159" s="529"/>
      <c r="B159" s="521" t="s">
        <v>4225</v>
      </c>
      <c r="D159" s="531"/>
      <c r="E159" s="1396"/>
      <c r="F159" s="1396"/>
    </row>
    <row r="160" spans="1:11">
      <c r="A160" s="529"/>
      <c r="B160" s="565" t="s">
        <v>3731</v>
      </c>
      <c r="D160" s="531"/>
      <c r="E160" s="1396"/>
      <c r="F160" s="1396"/>
    </row>
    <row r="161" spans="1:7" ht="25.5">
      <c r="A161" s="529"/>
      <c r="B161" s="521" t="s">
        <v>3732</v>
      </c>
      <c r="D161" s="531"/>
      <c r="E161" s="1396"/>
      <c r="F161" s="1396"/>
    </row>
    <row r="162" spans="1:7">
      <c r="A162" s="529" t="s">
        <v>3733</v>
      </c>
      <c r="B162" s="521" t="s">
        <v>3734</v>
      </c>
      <c r="C162" s="530" t="s">
        <v>1315</v>
      </c>
      <c r="D162" s="531">
        <v>8</v>
      </c>
      <c r="E162" s="1399">
        <v>0</v>
      </c>
      <c r="F162" s="1400">
        <f t="shared" ref="F162:F167" si="1">$D162*E162</f>
        <v>0</v>
      </c>
    </row>
    <row r="163" spans="1:7">
      <c r="A163" s="529" t="s">
        <v>3735</v>
      </c>
      <c r="B163" s="521" t="s">
        <v>3736</v>
      </c>
      <c r="C163" s="530" t="s">
        <v>1315</v>
      </c>
      <c r="D163" s="531">
        <v>14</v>
      </c>
      <c r="E163" s="1399">
        <v>0</v>
      </c>
      <c r="F163" s="1400">
        <f t="shared" si="1"/>
        <v>0</v>
      </c>
    </row>
    <row r="164" spans="1:7">
      <c r="A164" s="529" t="s">
        <v>3737</v>
      </c>
      <c r="B164" s="521" t="s">
        <v>3738</v>
      </c>
      <c r="C164" s="530" t="s">
        <v>1315</v>
      </c>
      <c r="D164" s="531">
        <v>75</v>
      </c>
      <c r="E164" s="1399">
        <v>0</v>
      </c>
      <c r="F164" s="1400">
        <f t="shared" si="1"/>
        <v>0</v>
      </c>
    </row>
    <row r="165" spans="1:7">
      <c r="A165" s="529" t="s">
        <v>3739</v>
      </c>
      <c r="B165" s="521" t="s">
        <v>3740</v>
      </c>
      <c r="C165" s="530" t="s">
        <v>1315</v>
      </c>
      <c r="D165" s="531">
        <v>15</v>
      </c>
      <c r="E165" s="1399">
        <v>0</v>
      </c>
      <c r="F165" s="1400">
        <f t="shared" si="1"/>
        <v>0</v>
      </c>
    </row>
    <row r="166" spans="1:7">
      <c r="A166" s="529" t="s">
        <v>3741</v>
      </c>
      <c r="B166" s="521" t="s">
        <v>3742</v>
      </c>
      <c r="C166" s="530" t="s">
        <v>1315</v>
      </c>
      <c r="D166" s="531">
        <v>118</v>
      </c>
      <c r="E166" s="1399">
        <v>0</v>
      </c>
      <c r="F166" s="1400">
        <f t="shared" si="1"/>
        <v>0</v>
      </c>
    </row>
    <row r="167" spans="1:7">
      <c r="A167" s="529" t="s">
        <v>3741</v>
      </c>
      <c r="B167" s="521" t="s">
        <v>3743</v>
      </c>
      <c r="C167" s="530" t="s">
        <v>1315</v>
      </c>
      <c r="D167" s="531">
        <v>64</v>
      </c>
      <c r="E167" s="1399">
        <v>0</v>
      </c>
      <c r="F167" s="1400">
        <f t="shared" si="1"/>
        <v>0</v>
      </c>
    </row>
    <row r="168" spans="1:7">
      <c r="A168" s="529"/>
      <c r="B168" s="521"/>
      <c r="D168" s="531"/>
      <c r="E168" s="1397"/>
      <c r="F168" s="1396"/>
      <c r="G168" s="566"/>
    </row>
    <row r="169" spans="1:7">
      <c r="A169" s="529" t="s">
        <v>3744</v>
      </c>
      <c r="B169" s="521" t="s">
        <v>3745</v>
      </c>
      <c r="D169" s="531"/>
      <c r="E169" s="1396"/>
      <c r="F169" s="1396"/>
    </row>
    <row r="170" spans="1:7" ht="76.5">
      <c r="A170" s="529"/>
      <c r="B170" s="521" t="s">
        <v>3746</v>
      </c>
      <c r="C170" s="509"/>
      <c r="D170" s="509"/>
      <c r="E170" s="1398"/>
      <c r="F170" s="1365"/>
    </row>
    <row r="171" spans="1:7">
      <c r="A171" s="529"/>
      <c r="B171" s="521"/>
      <c r="C171" s="530" t="s">
        <v>142</v>
      </c>
      <c r="D171" s="531">
        <v>294</v>
      </c>
      <c r="E171" s="1399">
        <v>0</v>
      </c>
      <c r="F171" s="1400">
        <f>$D171*E171</f>
        <v>0</v>
      </c>
    </row>
    <row r="172" spans="1:7">
      <c r="A172" s="529"/>
      <c r="B172" s="521"/>
      <c r="D172" s="531"/>
      <c r="E172" s="1397"/>
      <c r="F172" s="1396"/>
    </row>
    <row r="173" spans="1:7">
      <c r="A173" s="1426" t="s">
        <v>3702</v>
      </c>
      <c r="B173" s="1427" t="s">
        <v>3747</v>
      </c>
      <c r="C173" s="1409"/>
      <c r="D173" s="1410"/>
      <c r="E173" s="1411"/>
      <c r="F173" s="1412">
        <f>SUM(F142:F172)</f>
        <v>0</v>
      </c>
    </row>
    <row r="174" spans="1:7">
      <c r="A174" s="530"/>
      <c r="D174" s="543"/>
      <c r="E174" s="1397"/>
      <c r="F174" s="1397"/>
    </row>
    <row r="175" spans="1:7" s="563" customFormat="1" ht="15.75">
      <c r="A175" s="561" t="s">
        <v>3748</v>
      </c>
      <c r="B175" s="544" t="s">
        <v>3749</v>
      </c>
      <c r="C175" s="527"/>
      <c r="D175" s="562"/>
      <c r="E175" s="1424"/>
      <c r="F175" s="1425"/>
    </row>
    <row r="176" spans="1:7">
      <c r="A176" s="529"/>
      <c r="B176" s="151"/>
      <c r="D176" s="531"/>
      <c r="E176" s="1396"/>
      <c r="F176" s="1396"/>
    </row>
    <row r="177" spans="1:6">
      <c r="A177" s="529" t="s">
        <v>3750</v>
      </c>
      <c r="B177" s="521" t="s">
        <v>3751</v>
      </c>
      <c r="D177" s="531"/>
      <c r="E177" s="1397"/>
      <c r="F177" s="1396"/>
    </row>
    <row r="178" spans="1:6" ht="127.5">
      <c r="A178" s="529"/>
      <c r="B178" s="521" t="s">
        <v>3752</v>
      </c>
      <c r="D178" s="531"/>
      <c r="E178" s="1396"/>
      <c r="F178" s="1396"/>
    </row>
    <row r="179" spans="1:6" ht="63.75">
      <c r="A179" s="529"/>
      <c r="B179" s="567" t="s">
        <v>3753</v>
      </c>
      <c r="D179" s="531"/>
      <c r="E179" s="1396"/>
      <c r="F179" s="1396"/>
    </row>
    <row r="180" spans="1:6">
      <c r="A180" s="529"/>
      <c r="B180" s="521" t="s">
        <v>3754</v>
      </c>
      <c r="C180" s="530" t="s">
        <v>245</v>
      </c>
      <c r="D180" s="531">
        <v>1</v>
      </c>
      <c r="E180" s="1399">
        <v>0</v>
      </c>
      <c r="F180" s="1400">
        <f>$D180*E180</f>
        <v>0</v>
      </c>
    </row>
    <row r="181" spans="1:6">
      <c r="A181" s="529"/>
      <c r="B181" s="151"/>
      <c r="D181" s="531"/>
      <c r="E181" s="1396"/>
      <c r="F181" s="1396"/>
    </row>
    <row r="182" spans="1:6">
      <c r="A182" s="529" t="s">
        <v>3755</v>
      </c>
      <c r="B182" s="521" t="s">
        <v>3756</v>
      </c>
      <c r="D182" s="531"/>
      <c r="E182" s="1397"/>
      <c r="F182" s="1396"/>
    </row>
    <row r="183" spans="1:6" ht="255">
      <c r="A183" s="529"/>
      <c r="B183" s="521" t="s">
        <v>4589</v>
      </c>
      <c r="D183" s="531"/>
      <c r="E183" s="1396"/>
      <c r="F183" s="1396"/>
    </row>
    <row r="184" spans="1:6" ht="153">
      <c r="A184" s="529"/>
      <c r="B184" s="521" t="s">
        <v>4466</v>
      </c>
      <c r="D184" s="531"/>
      <c r="E184" s="1396"/>
      <c r="F184" s="1396"/>
    </row>
    <row r="185" spans="1:6" ht="89.25">
      <c r="A185" s="529"/>
      <c r="B185" s="521" t="s">
        <v>4226</v>
      </c>
      <c r="D185" s="531"/>
      <c r="E185" s="1396"/>
      <c r="F185" s="1396"/>
    </row>
    <row r="186" spans="1:6">
      <c r="A186" s="529"/>
      <c r="B186" s="565" t="s">
        <v>3758</v>
      </c>
      <c r="D186" s="531"/>
      <c r="E186" s="1396"/>
      <c r="F186" s="1396"/>
    </row>
    <row r="187" spans="1:6">
      <c r="A187" s="529" t="s">
        <v>3759</v>
      </c>
      <c r="B187" s="151" t="s">
        <v>3760</v>
      </c>
      <c r="C187" s="530" t="s">
        <v>1315</v>
      </c>
      <c r="D187" s="531">
        <v>10</v>
      </c>
      <c r="E187" s="1399">
        <v>0</v>
      </c>
      <c r="F187" s="1400">
        <f>$D187*E187</f>
        <v>0</v>
      </c>
    </row>
    <row r="188" spans="1:6">
      <c r="A188" s="529" t="s">
        <v>3761</v>
      </c>
      <c r="B188" s="151" t="s">
        <v>3762</v>
      </c>
      <c r="C188" s="530" t="s">
        <v>1315</v>
      </c>
      <c r="D188" s="531">
        <v>125</v>
      </c>
      <c r="E188" s="1399">
        <v>0</v>
      </c>
      <c r="F188" s="1400">
        <f>$D188*E188</f>
        <v>0</v>
      </c>
    </row>
    <row r="189" spans="1:6">
      <c r="A189" s="529" t="s">
        <v>3763</v>
      </c>
      <c r="B189" s="151" t="s">
        <v>3764</v>
      </c>
      <c r="C189" s="530" t="s">
        <v>1315</v>
      </c>
      <c r="D189" s="531">
        <v>390</v>
      </c>
      <c r="E189" s="1399">
        <v>0</v>
      </c>
      <c r="F189" s="1400">
        <f>$D189*E189</f>
        <v>0</v>
      </c>
    </row>
    <row r="190" spans="1:6">
      <c r="A190" s="529" t="s">
        <v>3765</v>
      </c>
      <c r="B190" s="151" t="s">
        <v>3766</v>
      </c>
      <c r="C190" s="530" t="s">
        <v>1315</v>
      </c>
      <c r="D190" s="531">
        <v>140</v>
      </c>
      <c r="E190" s="1399">
        <v>0</v>
      </c>
      <c r="F190" s="1400">
        <f>$D190*E190</f>
        <v>0</v>
      </c>
    </row>
    <row r="191" spans="1:6">
      <c r="A191" s="529" t="s">
        <v>3767</v>
      </c>
      <c r="B191" s="151" t="s">
        <v>3768</v>
      </c>
      <c r="C191" s="530" t="s">
        <v>1315</v>
      </c>
      <c r="D191" s="531">
        <v>15</v>
      </c>
      <c r="E191" s="1399">
        <v>0</v>
      </c>
      <c r="F191" s="1400">
        <f>$D191*E191</f>
        <v>0</v>
      </c>
    </row>
    <row r="192" spans="1:6">
      <c r="A192" s="529"/>
      <c r="B192" s="151"/>
      <c r="D192" s="531"/>
      <c r="E192" s="1396"/>
      <c r="F192" s="1396"/>
    </row>
    <row r="193" spans="1:6">
      <c r="A193" s="529" t="s">
        <v>3769</v>
      </c>
      <c r="B193" s="521" t="s">
        <v>3770</v>
      </c>
      <c r="D193" s="531"/>
      <c r="E193" s="1397"/>
      <c r="F193" s="1396"/>
    </row>
    <row r="194" spans="1:6" ht="280.5">
      <c r="A194" s="529"/>
      <c r="B194" s="521" t="s">
        <v>4227</v>
      </c>
      <c r="D194" s="531"/>
      <c r="E194" s="1396"/>
      <c r="F194" s="1396"/>
    </row>
    <row r="195" spans="1:6" ht="153">
      <c r="A195" s="529"/>
      <c r="B195" s="521" t="s">
        <v>4466</v>
      </c>
      <c r="D195" s="531"/>
      <c r="E195" s="1396"/>
      <c r="F195" s="1396"/>
    </row>
    <row r="196" spans="1:6" ht="89.25">
      <c r="A196" s="529"/>
      <c r="B196" s="521" t="s">
        <v>4228</v>
      </c>
      <c r="D196" s="531"/>
      <c r="E196" s="1396"/>
      <c r="F196" s="1396"/>
    </row>
    <row r="197" spans="1:6">
      <c r="A197" s="529"/>
      <c r="B197" s="565" t="s">
        <v>3771</v>
      </c>
      <c r="D197" s="531"/>
      <c r="E197" s="1396"/>
      <c r="F197" s="1396"/>
    </row>
    <row r="198" spans="1:6">
      <c r="A198" s="529" t="s">
        <v>3772</v>
      </c>
      <c r="B198" s="151" t="s">
        <v>3762</v>
      </c>
      <c r="C198" s="530" t="s">
        <v>1315</v>
      </c>
      <c r="D198" s="531">
        <v>68</v>
      </c>
      <c r="E198" s="1399">
        <v>0</v>
      </c>
      <c r="F198" s="1400">
        <f>$D198*E198</f>
        <v>0</v>
      </c>
    </row>
    <row r="199" spans="1:6">
      <c r="A199" s="529"/>
      <c r="B199" s="151"/>
      <c r="D199" s="531"/>
      <c r="E199" s="1396"/>
      <c r="F199" s="1396"/>
    </row>
    <row r="200" spans="1:6">
      <c r="A200" s="529" t="s">
        <v>3773</v>
      </c>
      <c r="B200" s="521" t="s">
        <v>5151</v>
      </c>
      <c r="D200" s="531"/>
      <c r="E200" s="1397"/>
      <c r="F200" s="1396"/>
    </row>
    <row r="201" spans="1:6" ht="204">
      <c r="A201" s="529"/>
      <c r="B201" s="521" t="s">
        <v>5152</v>
      </c>
      <c r="D201" s="531"/>
      <c r="E201" s="1396"/>
      <c r="F201" s="1396"/>
    </row>
    <row r="202" spans="1:6" ht="191.25">
      <c r="A202" s="529"/>
      <c r="B202" s="521" t="s">
        <v>4467</v>
      </c>
      <c r="D202" s="531"/>
      <c r="E202" s="1396"/>
      <c r="F202" s="1396"/>
    </row>
    <row r="203" spans="1:6" ht="51">
      <c r="A203" s="529"/>
      <c r="B203" s="521" t="s">
        <v>3774</v>
      </c>
      <c r="D203" s="531"/>
      <c r="E203" s="1396"/>
      <c r="F203" s="1396"/>
    </row>
    <row r="204" spans="1:6">
      <c r="A204" s="529"/>
      <c r="B204" s="565" t="s">
        <v>5151</v>
      </c>
      <c r="D204" s="531"/>
      <c r="E204" s="1396"/>
      <c r="F204" s="1396"/>
    </row>
    <row r="205" spans="1:6">
      <c r="A205" s="529" t="s">
        <v>5153</v>
      </c>
      <c r="B205" s="521" t="s">
        <v>5154</v>
      </c>
      <c r="C205" s="530" t="s">
        <v>21</v>
      </c>
      <c r="D205" s="531">
        <v>1</v>
      </c>
      <c r="E205" s="1399">
        <v>0</v>
      </c>
      <c r="F205" s="1400">
        <f>$D205*E205</f>
        <v>0</v>
      </c>
    </row>
    <row r="206" spans="1:6">
      <c r="A206" s="529" t="s">
        <v>5155</v>
      </c>
      <c r="B206" s="521" t="s">
        <v>5156</v>
      </c>
      <c r="C206" s="530" t="s">
        <v>21</v>
      </c>
      <c r="D206" s="531">
        <v>34</v>
      </c>
      <c r="E206" s="1399">
        <v>0</v>
      </c>
      <c r="F206" s="1400">
        <f>$D206*E206</f>
        <v>0</v>
      </c>
    </row>
    <row r="207" spans="1:6">
      <c r="A207" s="529"/>
      <c r="B207" s="151"/>
      <c r="D207" s="531"/>
      <c r="E207" s="1396"/>
      <c r="F207" s="1396"/>
    </row>
    <row r="208" spans="1:6">
      <c r="A208" s="529" t="s">
        <v>3775</v>
      </c>
      <c r="B208" s="521" t="s">
        <v>3776</v>
      </c>
      <c r="D208" s="531"/>
      <c r="E208" s="1397"/>
      <c r="F208" s="1396"/>
    </row>
    <row r="209" spans="1:6" ht="153">
      <c r="A209" s="529"/>
      <c r="B209" s="521" t="s">
        <v>3777</v>
      </c>
      <c r="D209" s="531"/>
      <c r="E209" s="1396"/>
      <c r="F209" s="1396"/>
    </row>
    <row r="210" spans="1:6" ht="140.25">
      <c r="A210" s="529"/>
      <c r="B210" s="521" t="s">
        <v>5157</v>
      </c>
      <c r="D210" s="531"/>
      <c r="E210" s="1396"/>
      <c r="F210" s="1396"/>
    </row>
    <row r="211" spans="1:6" ht="51">
      <c r="A211" s="529"/>
      <c r="B211" s="521" t="s">
        <v>3774</v>
      </c>
      <c r="D211" s="531"/>
      <c r="E211" s="1396"/>
      <c r="F211" s="1396"/>
    </row>
    <row r="212" spans="1:6">
      <c r="A212" s="529"/>
      <c r="B212" s="565" t="s">
        <v>3776</v>
      </c>
      <c r="D212" s="531"/>
      <c r="E212" s="1396"/>
      <c r="F212" s="1396"/>
    </row>
    <row r="213" spans="1:6">
      <c r="A213" s="529"/>
      <c r="B213" s="521" t="s">
        <v>3778</v>
      </c>
      <c r="C213" s="530" t="s">
        <v>21</v>
      </c>
      <c r="D213" s="531">
        <v>4</v>
      </c>
      <c r="E213" s="1399">
        <v>0</v>
      </c>
      <c r="F213" s="1400">
        <f>$D213*E213</f>
        <v>0</v>
      </c>
    </row>
    <row r="214" spans="1:6">
      <c r="A214" s="529"/>
      <c r="B214" s="151"/>
      <c r="D214" s="531"/>
      <c r="E214" s="1396"/>
      <c r="F214" s="1396"/>
    </row>
    <row r="215" spans="1:6">
      <c r="A215" s="529" t="s">
        <v>3779</v>
      </c>
      <c r="B215" s="521" t="s">
        <v>3780</v>
      </c>
      <c r="D215" s="531"/>
      <c r="E215" s="1396"/>
      <c r="F215" s="1396"/>
    </row>
    <row r="216" spans="1:6" ht="140.25">
      <c r="A216" s="529"/>
      <c r="B216" s="521" t="s">
        <v>3781</v>
      </c>
      <c r="D216" s="531"/>
      <c r="E216" s="1396"/>
      <c r="F216" s="1396"/>
    </row>
    <row r="217" spans="1:6">
      <c r="A217" s="529"/>
      <c r="B217" s="521"/>
      <c r="C217" s="530" t="s">
        <v>21</v>
      </c>
      <c r="D217" s="531">
        <v>39</v>
      </c>
      <c r="E217" s="1399">
        <v>0</v>
      </c>
      <c r="F217" s="1400">
        <f>$D217*E217</f>
        <v>0</v>
      </c>
    </row>
    <row r="218" spans="1:6">
      <c r="A218" s="529"/>
      <c r="B218" s="151"/>
      <c r="D218" s="531"/>
      <c r="E218" s="1396"/>
      <c r="F218" s="1396"/>
    </row>
    <row r="219" spans="1:6">
      <c r="A219" s="529" t="s">
        <v>3782</v>
      </c>
      <c r="B219" s="521" t="s">
        <v>3783</v>
      </c>
      <c r="D219" s="531"/>
      <c r="E219" s="1396"/>
      <c r="F219" s="1396"/>
    </row>
    <row r="220" spans="1:6" ht="127.5">
      <c r="A220" s="529"/>
      <c r="B220" s="568" t="s">
        <v>3784</v>
      </c>
      <c r="D220" s="531"/>
      <c r="E220" s="1396"/>
      <c r="F220" s="1396"/>
    </row>
    <row r="221" spans="1:6">
      <c r="A221" s="529"/>
      <c r="B221" s="568"/>
      <c r="C221" s="530" t="s">
        <v>21</v>
      </c>
      <c r="D221" s="531">
        <v>29</v>
      </c>
      <c r="E221" s="1399">
        <v>0</v>
      </c>
      <c r="F221" s="1400">
        <f>$D221*E221</f>
        <v>0</v>
      </c>
    </row>
    <row r="222" spans="1:6">
      <c r="A222" s="529"/>
      <c r="B222" s="151"/>
      <c r="D222" s="531"/>
      <c r="E222" s="1396"/>
      <c r="F222" s="1396"/>
    </row>
    <row r="223" spans="1:6">
      <c r="A223" s="529" t="s">
        <v>3785</v>
      </c>
      <c r="B223" s="521" t="s">
        <v>3786</v>
      </c>
      <c r="D223" s="531"/>
      <c r="E223" s="1396"/>
      <c r="F223" s="1396"/>
    </row>
    <row r="224" spans="1:6" ht="127.5">
      <c r="A224" s="529"/>
      <c r="B224" s="568" t="s">
        <v>3787</v>
      </c>
      <c r="D224" s="531"/>
      <c r="E224" s="1396"/>
      <c r="F224" s="1396"/>
    </row>
    <row r="225" spans="1:8">
      <c r="A225" s="529"/>
      <c r="B225" s="568"/>
      <c r="C225" s="530" t="s">
        <v>21</v>
      </c>
      <c r="D225" s="531">
        <v>10</v>
      </c>
      <c r="E225" s="1399">
        <v>0</v>
      </c>
      <c r="F225" s="1400">
        <f>$D225*E225</f>
        <v>0</v>
      </c>
    </row>
    <row r="226" spans="1:8">
      <c r="A226" s="529"/>
      <c r="B226" s="151"/>
      <c r="D226" s="531"/>
      <c r="E226" s="1396"/>
      <c r="F226" s="1396"/>
    </row>
    <row r="227" spans="1:8">
      <c r="A227" s="529" t="s">
        <v>3788</v>
      </c>
      <c r="B227" s="521" t="s">
        <v>3789</v>
      </c>
      <c r="D227" s="531"/>
      <c r="E227" s="1396"/>
      <c r="F227" s="1396"/>
    </row>
    <row r="228" spans="1:8" ht="191.25">
      <c r="A228" s="529"/>
      <c r="B228" s="521" t="s">
        <v>4468</v>
      </c>
      <c r="D228" s="531"/>
      <c r="E228" s="1396"/>
      <c r="F228" s="1396"/>
    </row>
    <row r="229" spans="1:8" ht="38.25">
      <c r="A229" s="529"/>
      <c r="B229" s="521" t="s">
        <v>3790</v>
      </c>
      <c r="D229" s="531"/>
      <c r="E229" s="1396"/>
      <c r="F229" s="1396"/>
    </row>
    <row r="230" spans="1:8" ht="51">
      <c r="A230" s="529"/>
      <c r="B230" s="521" t="s">
        <v>3791</v>
      </c>
      <c r="C230" s="530" t="s">
        <v>21</v>
      </c>
      <c r="D230" s="531">
        <v>6</v>
      </c>
      <c r="E230" s="1399">
        <v>0</v>
      </c>
      <c r="F230" s="1400">
        <f>$D230*E230</f>
        <v>0</v>
      </c>
    </row>
    <row r="231" spans="1:8">
      <c r="A231" s="529"/>
      <c r="B231" s="565"/>
      <c r="D231" s="531"/>
      <c r="E231" s="1396"/>
      <c r="F231" s="1396"/>
    </row>
    <row r="232" spans="1:8">
      <c r="A232" s="529" t="s">
        <v>3792</v>
      </c>
      <c r="B232" s="521" t="s">
        <v>3793</v>
      </c>
      <c r="D232" s="531"/>
      <c r="E232" s="1396"/>
      <c r="F232" s="1396"/>
    </row>
    <row r="233" spans="1:8" s="569" customFormat="1" ht="242.25">
      <c r="A233" s="529"/>
      <c r="B233" s="568" t="s">
        <v>3794</v>
      </c>
      <c r="C233" s="530"/>
      <c r="D233" s="543"/>
      <c r="E233" s="1397"/>
      <c r="F233" s="1397"/>
    </row>
    <row r="234" spans="1:8" s="569" customFormat="1" ht="51">
      <c r="A234" s="529"/>
      <c r="B234" s="568" t="s">
        <v>3795</v>
      </c>
      <c r="C234" s="530"/>
      <c r="D234" s="543"/>
      <c r="E234" s="1397"/>
      <c r="F234" s="1397"/>
    </row>
    <row r="235" spans="1:8" s="554" customFormat="1" ht="25.5">
      <c r="A235" s="529"/>
      <c r="B235" s="151" t="s">
        <v>3796</v>
      </c>
      <c r="C235" s="530" t="s">
        <v>1315</v>
      </c>
      <c r="D235" s="531">
        <v>9</v>
      </c>
      <c r="E235" s="1399">
        <v>0</v>
      </c>
      <c r="F235" s="1400">
        <f>$D235*E235</f>
        <v>0</v>
      </c>
      <c r="H235" s="553"/>
    </row>
    <row r="236" spans="1:8" s="554" customFormat="1" ht="15">
      <c r="A236" s="529"/>
      <c r="B236" s="151" t="s">
        <v>3797</v>
      </c>
      <c r="C236" s="530" t="s">
        <v>21</v>
      </c>
      <c r="D236" s="531">
        <v>1</v>
      </c>
      <c r="E236" s="1399">
        <v>0</v>
      </c>
      <c r="F236" s="1400">
        <f>$D236*E236</f>
        <v>0</v>
      </c>
      <c r="H236" s="553"/>
    </row>
    <row r="237" spans="1:8">
      <c r="A237" s="529"/>
      <c r="B237" s="565"/>
      <c r="D237" s="531"/>
      <c r="E237" s="1396"/>
      <c r="F237" s="1396"/>
    </row>
    <row r="238" spans="1:8">
      <c r="A238" s="529" t="s">
        <v>3798</v>
      </c>
      <c r="B238" s="521" t="s">
        <v>3799</v>
      </c>
      <c r="D238" s="531"/>
      <c r="E238" s="1396"/>
      <c r="F238" s="1396"/>
    </row>
    <row r="239" spans="1:8" s="569" customFormat="1" ht="191.25">
      <c r="A239" s="529"/>
      <c r="B239" s="568" t="s">
        <v>3800</v>
      </c>
      <c r="C239" s="530"/>
      <c r="D239" s="543"/>
      <c r="E239" s="1397"/>
      <c r="F239" s="1397"/>
    </row>
    <row r="240" spans="1:8" s="569" customFormat="1" ht="38.25">
      <c r="A240" s="529"/>
      <c r="B240" s="568" t="s">
        <v>4229</v>
      </c>
      <c r="C240" s="530"/>
      <c r="D240" s="543"/>
      <c r="E240" s="1397"/>
      <c r="F240" s="1397"/>
    </row>
    <row r="241" spans="1:8" s="554" customFormat="1" ht="15">
      <c r="A241" s="529"/>
      <c r="B241" s="151" t="s">
        <v>3801</v>
      </c>
      <c r="C241" s="530" t="s">
        <v>1315</v>
      </c>
      <c r="D241" s="531">
        <v>2</v>
      </c>
      <c r="E241" s="1399">
        <v>0</v>
      </c>
      <c r="F241" s="1400">
        <f>$D241*E241</f>
        <v>0</v>
      </c>
      <c r="H241" s="553"/>
    </row>
    <row r="242" spans="1:8" s="554" customFormat="1" ht="15">
      <c r="A242" s="529"/>
      <c r="B242" s="151" t="s">
        <v>3802</v>
      </c>
      <c r="C242" s="530" t="s">
        <v>21</v>
      </c>
      <c r="D242" s="531">
        <v>1</v>
      </c>
      <c r="E242" s="1399">
        <v>0</v>
      </c>
      <c r="F242" s="1400">
        <f>$D242*E242</f>
        <v>0</v>
      </c>
      <c r="H242" s="553"/>
    </row>
    <row r="243" spans="1:8" s="554" customFormat="1" ht="89.25">
      <c r="A243" s="529"/>
      <c r="B243" s="151" t="s">
        <v>3803</v>
      </c>
      <c r="C243" s="530" t="s">
        <v>22</v>
      </c>
      <c r="D243" s="531">
        <v>3</v>
      </c>
      <c r="E243" s="1399">
        <v>0</v>
      </c>
      <c r="F243" s="1400">
        <f>$D243*E243</f>
        <v>0</v>
      </c>
      <c r="H243" s="553"/>
    </row>
    <row r="244" spans="1:8" s="554" customFormat="1" ht="15">
      <c r="A244" s="555"/>
      <c r="B244" s="151"/>
      <c r="C244" s="151"/>
      <c r="D244" s="551"/>
      <c r="E244" s="1418"/>
      <c r="F244" s="1418"/>
      <c r="G244" s="552"/>
      <c r="H244" s="553"/>
    </row>
    <row r="245" spans="1:8">
      <c r="A245" s="529" t="s">
        <v>3804</v>
      </c>
      <c r="B245" s="521" t="s">
        <v>3805</v>
      </c>
      <c r="D245" s="531"/>
      <c r="E245" s="1396"/>
      <c r="F245" s="1396"/>
    </row>
    <row r="246" spans="1:8" s="569" customFormat="1" ht="382.5">
      <c r="A246" s="529"/>
      <c r="B246" s="521" t="s">
        <v>3806</v>
      </c>
      <c r="C246" s="530"/>
      <c r="D246" s="543"/>
      <c r="E246" s="1397"/>
      <c r="F246" s="1397"/>
    </row>
    <row r="247" spans="1:8" s="554" customFormat="1" ht="15">
      <c r="A247" s="529" t="s">
        <v>3807</v>
      </c>
      <c r="B247" s="151" t="s">
        <v>3808</v>
      </c>
      <c r="C247" s="530" t="s">
        <v>21</v>
      </c>
      <c r="D247" s="531">
        <v>14</v>
      </c>
      <c r="E247" s="1399">
        <v>0</v>
      </c>
      <c r="F247" s="1400">
        <f>$D247*E247</f>
        <v>0</v>
      </c>
      <c r="H247" s="553"/>
    </row>
    <row r="248" spans="1:8" s="554" customFormat="1" ht="25.5">
      <c r="A248" s="529" t="s">
        <v>3809</v>
      </c>
      <c r="B248" s="151" t="s">
        <v>3810</v>
      </c>
      <c r="C248" s="530" t="s">
        <v>21</v>
      </c>
      <c r="D248" s="531">
        <v>14</v>
      </c>
      <c r="E248" s="1399">
        <v>0</v>
      </c>
      <c r="F248" s="1400">
        <f>$D248*E248</f>
        <v>0</v>
      </c>
      <c r="H248" s="553"/>
    </row>
    <row r="249" spans="1:8">
      <c r="A249" s="529"/>
      <c r="B249" s="521"/>
      <c r="D249" s="531"/>
      <c r="E249" s="1396"/>
      <c r="F249" s="1396"/>
    </row>
    <row r="250" spans="1:8">
      <c r="A250" s="529" t="s">
        <v>3811</v>
      </c>
      <c r="B250" s="521" t="s">
        <v>3812</v>
      </c>
      <c r="D250" s="531"/>
      <c r="E250" s="1396"/>
      <c r="F250" s="1396"/>
    </row>
    <row r="251" spans="1:8" ht="114.75">
      <c r="A251" s="529"/>
      <c r="B251" s="521" t="s">
        <v>4469</v>
      </c>
      <c r="D251" s="531"/>
      <c r="E251" s="1396"/>
      <c r="F251" s="1396"/>
    </row>
    <row r="252" spans="1:8" ht="191.25">
      <c r="A252" s="529"/>
      <c r="B252" s="521" t="s">
        <v>5158</v>
      </c>
      <c r="D252" s="531"/>
      <c r="E252" s="1396"/>
      <c r="F252" s="1396"/>
    </row>
    <row r="253" spans="1:8" ht="216.75">
      <c r="A253" s="529"/>
      <c r="B253" s="521" t="s">
        <v>4470</v>
      </c>
      <c r="D253" s="531"/>
      <c r="E253" s="1396"/>
      <c r="F253" s="1396"/>
    </row>
    <row r="254" spans="1:8" ht="63.75">
      <c r="A254" s="529"/>
      <c r="B254" s="521" t="s">
        <v>3813</v>
      </c>
      <c r="D254" s="531"/>
      <c r="E254" s="1396"/>
      <c r="F254" s="1396"/>
    </row>
    <row r="255" spans="1:8" ht="38.25">
      <c r="A255" s="529"/>
      <c r="B255" s="565" t="s">
        <v>3814</v>
      </c>
      <c r="C255" s="530" t="s">
        <v>245</v>
      </c>
      <c r="D255" s="531">
        <v>1</v>
      </c>
      <c r="E255" s="1399">
        <v>0</v>
      </c>
      <c r="F255" s="1400">
        <f>$D255*E255</f>
        <v>0</v>
      </c>
    </row>
    <row r="256" spans="1:8" ht="25.5">
      <c r="A256" s="529"/>
      <c r="B256" s="565" t="s">
        <v>5159</v>
      </c>
      <c r="D256" s="531"/>
      <c r="E256" s="1396"/>
      <c r="F256" s="1396"/>
    </row>
    <row r="257" spans="1:6">
      <c r="A257" s="529"/>
      <c r="B257" s="521"/>
      <c r="D257" s="531"/>
      <c r="E257" s="1396"/>
      <c r="F257" s="1396"/>
    </row>
    <row r="258" spans="1:6">
      <c r="A258" s="529" t="s">
        <v>3815</v>
      </c>
      <c r="B258" s="521" t="s">
        <v>3816</v>
      </c>
      <c r="D258" s="531"/>
      <c r="E258" s="1396"/>
      <c r="F258" s="1396"/>
    </row>
    <row r="259" spans="1:6" ht="178.5">
      <c r="A259" s="529"/>
      <c r="B259" s="521" t="s">
        <v>5160</v>
      </c>
      <c r="D259" s="531"/>
      <c r="E259" s="1396"/>
      <c r="F259" s="1396"/>
    </row>
    <row r="260" spans="1:6" ht="153">
      <c r="A260" s="529"/>
      <c r="B260" s="521" t="s">
        <v>4471</v>
      </c>
      <c r="D260" s="531"/>
      <c r="E260" s="1396"/>
      <c r="F260" s="1396"/>
    </row>
    <row r="261" spans="1:6" ht="63.75">
      <c r="A261" s="529"/>
      <c r="B261" s="521" t="s">
        <v>3817</v>
      </c>
      <c r="D261" s="531"/>
      <c r="E261" s="1396"/>
      <c r="F261" s="1396"/>
    </row>
    <row r="262" spans="1:6" ht="25.5">
      <c r="A262" s="529"/>
      <c r="B262" s="565" t="s">
        <v>3818</v>
      </c>
      <c r="C262" s="530" t="s">
        <v>245</v>
      </c>
      <c r="D262" s="531">
        <v>1</v>
      </c>
      <c r="E262" s="1399">
        <v>0</v>
      </c>
      <c r="F262" s="1400">
        <f>$D262*E262</f>
        <v>0</v>
      </c>
    </row>
    <row r="263" spans="1:6" ht="25.5">
      <c r="A263" s="529"/>
      <c r="B263" s="565" t="s">
        <v>5159</v>
      </c>
      <c r="D263" s="531"/>
      <c r="E263" s="1396"/>
      <c r="F263" s="1396"/>
    </row>
    <row r="264" spans="1:6">
      <c r="A264" s="529"/>
      <c r="B264" s="521"/>
      <c r="D264" s="531"/>
      <c r="E264" s="1396"/>
      <c r="F264" s="1396"/>
    </row>
    <row r="265" spans="1:6">
      <c r="A265" s="529" t="s">
        <v>3819</v>
      </c>
      <c r="B265" s="521" t="s">
        <v>3820</v>
      </c>
      <c r="D265" s="531"/>
      <c r="E265" s="1396"/>
      <c r="F265" s="1396"/>
    </row>
    <row r="266" spans="1:6" ht="318.75">
      <c r="A266" s="529"/>
      <c r="B266" s="521" t="s">
        <v>3821</v>
      </c>
      <c r="D266" s="531"/>
      <c r="E266" s="1396"/>
      <c r="F266" s="1396"/>
    </row>
    <row r="267" spans="1:6" ht="127.5">
      <c r="A267" s="529"/>
      <c r="B267" s="521" t="s">
        <v>3822</v>
      </c>
      <c r="D267" s="531"/>
      <c r="E267" s="1396"/>
      <c r="F267" s="1396"/>
    </row>
    <row r="268" spans="1:6" ht="153">
      <c r="A268" s="529"/>
      <c r="B268" s="521" t="s">
        <v>3823</v>
      </c>
      <c r="D268" s="531"/>
      <c r="E268" s="1396"/>
      <c r="F268" s="1396"/>
    </row>
    <row r="269" spans="1:6" ht="165.75">
      <c r="A269" s="529" t="s">
        <v>3824</v>
      </c>
      <c r="B269" s="565" t="s">
        <v>4223</v>
      </c>
      <c r="C269" s="530" t="s">
        <v>245</v>
      </c>
      <c r="D269" s="531">
        <v>1</v>
      </c>
      <c r="E269" s="1399">
        <v>0</v>
      </c>
      <c r="F269" s="1400">
        <f>$D269*E269</f>
        <v>0</v>
      </c>
    </row>
    <row r="270" spans="1:6" ht="165.75">
      <c r="A270" s="529" t="s">
        <v>3825</v>
      </c>
      <c r="B270" s="565" t="s">
        <v>4224</v>
      </c>
      <c r="C270" s="530" t="s">
        <v>245</v>
      </c>
      <c r="D270" s="531">
        <v>1</v>
      </c>
      <c r="E270" s="1399">
        <v>0</v>
      </c>
      <c r="F270" s="1400">
        <f>$D270*E270</f>
        <v>0</v>
      </c>
    </row>
    <row r="271" spans="1:6" ht="229.5">
      <c r="A271" s="529" t="s">
        <v>3826</v>
      </c>
      <c r="B271" s="565" t="s">
        <v>4472</v>
      </c>
      <c r="C271" s="530" t="s">
        <v>154</v>
      </c>
      <c r="D271" s="531">
        <v>400</v>
      </c>
      <c r="E271" s="1399">
        <v>0</v>
      </c>
      <c r="F271" s="1400">
        <f>$D271*E271</f>
        <v>0</v>
      </c>
    </row>
    <row r="272" spans="1:6" ht="140.25">
      <c r="A272" s="529" t="s">
        <v>3827</v>
      </c>
      <c r="B272" s="565" t="s">
        <v>3828</v>
      </c>
      <c r="C272" s="530" t="s">
        <v>248</v>
      </c>
      <c r="D272" s="531">
        <v>2</v>
      </c>
      <c r="E272" s="1399">
        <v>0</v>
      </c>
      <c r="F272" s="1400">
        <f>$D272*E272</f>
        <v>0</v>
      </c>
    </row>
    <row r="273" spans="1:11" ht="293.25">
      <c r="A273" s="529" t="s">
        <v>3829</v>
      </c>
      <c r="B273" s="565" t="s">
        <v>4230</v>
      </c>
      <c r="C273" s="530" t="s">
        <v>1315</v>
      </c>
      <c r="D273" s="531">
        <v>120</v>
      </c>
      <c r="E273" s="1399">
        <v>0</v>
      </c>
      <c r="F273" s="1400">
        <f>$D273*E273</f>
        <v>0</v>
      </c>
    </row>
    <row r="274" spans="1:11">
      <c r="A274" s="529"/>
      <c r="B274" s="521"/>
      <c r="D274" s="531"/>
      <c r="E274" s="1396"/>
      <c r="F274" s="1396"/>
    </row>
    <row r="275" spans="1:11">
      <c r="A275" s="529"/>
      <c r="B275" s="521"/>
      <c r="D275" s="531"/>
      <c r="E275" s="1396"/>
      <c r="F275" s="1396"/>
    </row>
    <row r="276" spans="1:11">
      <c r="A276" s="1426" t="s">
        <v>3748</v>
      </c>
      <c r="B276" s="1427" t="s">
        <v>3830</v>
      </c>
      <c r="C276" s="1409"/>
      <c r="D276" s="1410"/>
      <c r="E276" s="1411"/>
      <c r="F276" s="1412">
        <f>SUM(F178:F275)</f>
        <v>0</v>
      </c>
    </row>
    <row r="277" spans="1:11">
      <c r="A277" s="530"/>
      <c r="D277" s="543"/>
      <c r="E277" s="1397"/>
      <c r="F277" s="1397"/>
    </row>
    <row r="278" spans="1:11" ht="15.75">
      <c r="B278" s="571"/>
      <c r="C278" s="572"/>
      <c r="D278" s="543"/>
      <c r="E278" s="1395"/>
      <c r="F278" s="1395"/>
    </row>
    <row r="279" spans="1:11" s="563" customFormat="1" ht="15.75">
      <c r="A279" s="561" t="s">
        <v>3831</v>
      </c>
      <c r="B279" s="526" t="s">
        <v>3832</v>
      </c>
      <c r="C279" s="527"/>
      <c r="D279" s="562"/>
      <c r="E279" s="1424"/>
      <c r="F279" s="1425"/>
    </row>
    <row r="280" spans="1:11" s="563" customFormat="1" ht="38.25">
      <c r="A280" s="561"/>
      <c r="B280" s="564" t="s">
        <v>3704</v>
      </c>
      <c r="C280" s="527"/>
      <c r="D280" s="562"/>
      <c r="E280" s="1424"/>
      <c r="F280" s="1425"/>
    </row>
    <row r="281" spans="1:11">
      <c r="A281" s="529"/>
      <c r="B281" s="521"/>
      <c r="D281" s="531"/>
      <c r="E281" s="1396"/>
      <c r="F281" s="1396"/>
    </row>
    <row r="282" spans="1:11">
      <c r="A282" s="529" t="s">
        <v>3833</v>
      </c>
      <c r="B282" s="521" t="s">
        <v>3729</v>
      </c>
      <c r="D282" s="531"/>
      <c r="E282" s="1397"/>
      <c r="F282" s="1396"/>
    </row>
    <row r="283" spans="1:11" ht="293.25">
      <c r="A283" s="529"/>
      <c r="B283" s="521" t="s">
        <v>4473</v>
      </c>
      <c r="D283" s="531"/>
      <c r="E283" s="1396"/>
      <c r="F283" s="1396"/>
      <c r="K283" s="509" t="s">
        <v>1740</v>
      </c>
    </row>
    <row r="284" spans="1:11" ht="51">
      <c r="A284" s="529" t="s">
        <v>1740</v>
      </c>
      <c r="B284" s="521" t="s">
        <v>3730</v>
      </c>
      <c r="D284" s="531"/>
      <c r="E284" s="1396"/>
      <c r="F284" s="1396"/>
    </row>
    <row r="285" spans="1:11" ht="76.5">
      <c r="A285" s="529"/>
      <c r="B285" s="521" t="s">
        <v>4225</v>
      </c>
      <c r="D285" s="531"/>
      <c r="E285" s="1396"/>
      <c r="F285" s="1396"/>
    </row>
    <row r="286" spans="1:11">
      <c r="A286" s="529"/>
      <c r="B286" s="565" t="s">
        <v>3731</v>
      </c>
      <c r="D286" s="531"/>
      <c r="E286" s="1396"/>
      <c r="F286" s="1396"/>
    </row>
    <row r="287" spans="1:11" ht="25.5">
      <c r="A287" s="529"/>
      <c r="B287" s="521" t="s">
        <v>3732</v>
      </c>
      <c r="D287" s="531"/>
      <c r="E287" s="1396"/>
      <c r="F287" s="1396"/>
    </row>
    <row r="288" spans="1:11">
      <c r="A288" s="529" t="s">
        <v>3834</v>
      </c>
      <c r="B288" s="521" t="s">
        <v>3738</v>
      </c>
      <c r="C288" s="530" t="s">
        <v>142</v>
      </c>
      <c r="D288" s="531">
        <v>24</v>
      </c>
      <c r="E288" s="1399">
        <v>0</v>
      </c>
      <c r="F288" s="1400">
        <f>$D288*E288</f>
        <v>0</v>
      </c>
    </row>
    <row r="289" spans="1:6">
      <c r="A289" s="529" t="s">
        <v>3835</v>
      </c>
      <c r="B289" s="521" t="s">
        <v>3740</v>
      </c>
      <c r="C289" s="530" t="s">
        <v>142</v>
      </c>
      <c r="D289" s="531">
        <v>24</v>
      </c>
      <c r="E289" s="1399">
        <v>0</v>
      </c>
      <c r="F289" s="1400">
        <f>$D289*E289</f>
        <v>0</v>
      </c>
    </row>
    <row r="290" spans="1:6">
      <c r="A290" s="529"/>
      <c r="B290" s="521"/>
      <c r="D290" s="531"/>
      <c r="E290" s="1396"/>
      <c r="F290" s="1396"/>
    </row>
    <row r="291" spans="1:6" ht="25.5">
      <c r="A291" s="529" t="s">
        <v>3836</v>
      </c>
      <c r="B291" s="521" t="s">
        <v>3837</v>
      </c>
      <c r="D291" s="531"/>
      <c r="E291" s="1396"/>
      <c r="F291" s="1396"/>
    </row>
    <row r="292" spans="1:6" ht="174" customHeight="1">
      <c r="A292" s="529"/>
      <c r="B292" s="521" t="s">
        <v>5161</v>
      </c>
      <c r="D292" s="531"/>
      <c r="E292" s="1396"/>
      <c r="F292" s="1396"/>
    </row>
    <row r="293" spans="1:6" ht="89.25">
      <c r="A293" s="529"/>
      <c r="B293" s="521" t="s">
        <v>4232</v>
      </c>
      <c r="D293" s="531"/>
      <c r="E293" s="1396"/>
      <c r="F293" s="1396"/>
    </row>
    <row r="294" spans="1:6" ht="127.5">
      <c r="A294" s="529"/>
      <c r="B294" s="521" t="s">
        <v>4231</v>
      </c>
      <c r="D294" s="531"/>
      <c r="E294" s="1396"/>
      <c r="F294" s="1396"/>
    </row>
    <row r="295" spans="1:6" ht="51">
      <c r="A295" s="529"/>
      <c r="B295" s="564" t="s">
        <v>5162</v>
      </c>
      <c r="D295" s="531"/>
      <c r="E295" s="1396"/>
      <c r="F295" s="1396"/>
    </row>
    <row r="296" spans="1:6" ht="76.5">
      <c r="A296" s="529"/>
      <c r="B296" s="521" t="s">
        <v>4225</v>
      </c>
      <c r="D296" s="531"/>
      <c r="E296" s="1396"/>
      <c r="F296" s="1396"/>
    </row>
    <row r="297" spans="1:6" ht="25.5">
      <c r="A297" s="529"/>
      <c r="B297" s="521" t="s">
        <v>3838</v>
      </c>
      <c r="D297" s="531"/>
      <c r="E297" s="1396"/>
      <c r="F297" s="1396"/>
    </row>
    <row r="298" spans="1:6">
      <c r="A298" s="529"/>
      <c r="B298" s="521" t="s">
        <v>3839</v>
      </c>
      <c r="D298" s="531"/>
      <c r="E298" s="1396"/>
      <c r="F298" s="1396"/>
    </row>
    <row r="299" spans="1:6">
      <c r="A299" s="529" t="s">
        <v>3840</v>
      </c>
      <c r="B299" s="151" t="s">
        <v>3841</v>
      </c>
      <c r="C299" s="530" t="s">
        <v>1315</v>
      </c>
      <c r="D299" s="531">
        <v>310</v>
      </c>
      <c r="E299" s="1399">
        <v>0</v>
      </c>
      <c r="F299" s="1400">
        <f t="shared" ref="F299:F308" si="2">$D299*E299</f>
        <v>0</v>
      </c>
    </row>
    <row r="300" spans="1:6">
      <c r="A300" s="529" t="s">
        <v>3842</v>
      </c>
      <c r="B300" s="151" t="s">
        <v>3843</v>
      </c>
      <c r="C300" s="530" t="s">
        <v>1315</v>
      </c>
      <c r="D300" s="531">
        <v>430</v>
      </c>
      <c r="E300" s="1399">
        <v>0</v>
      </c>
      <c r="F300" s="1400">
        <f t="shared" si="2"/>
        <v>0</v>
      </c>
    </row>
    <row r="301" spans="1:6">
      <c r="A301" s="529" t="s">
        <v>3844</v>
      </c>
      <c r="B301" s="151" t="s">
        <v>3845</v>
      </c>
      <c r="C301" s="530" t="s">
        <v>1315</v>
      </c>
      <c r="D301" s="531">
        <v>172</v>
      </c>
      <c r="E301" s="1399">
        <v>0</v>
      </c>
      <c r="F301" s="1400">
        <f t="shared" si="2"/>
        <v>0</v>
      </c>
    </row>
    <row r="302" spans="1:6">
      <c r="A302" s="529" t="s">
        <v>3846</v>
      </c>
      <c r="B302" s="151" t="s">
        <v>3847</v>
      </c>
      <c r="C302" s="530" t="s">
        <v>1315</v>
      </c>
      <c r="D302" s="531">
        <v>215</v>
      </c>
      <c r="E302" s="1399">
        <v>0</v>
      </c>
      <c r="F302" s="1400">
        <f t="shared" si="2"/>
        <v>0</v>
      </c>
    </row>
    <row r="303" spans="1:6">
      <c r="A303" s="529" t="s">
        <v>3848</v>
      </c>
      <c r="B303" s="151" t="s">
        <v>3849</v>
      </c>
      <c r="C303" s="530" t="s">
        <v>1315</v>
      </c>
      <c r="D303" s="531">
        <v>185</v>
      </c>
      <c r="E303" s="1399">
        <v>0</v>
      </c>
      <c r="F303" s="1400">
        <f t="shared" si="2"/>
        <v>0</v>
      </c>
    </row>
    <row r="304" spans="1:6">
      <c r="A304" s="529" t="s">
        <v>3850</v>
      </c>
      <c r="B304" s="151" t="s">
        <v>3851</v>
      </c>
      <c r="C304" s="530" t="s">
        <v>1315</v>
      </c>
      <c r="D304" s="531">
        <v>60</v>
      </c>
      <c r="E304" s="1399">
        <v>0</v>
      </c>
      <c r="F304" s="1400">
        <f>$D304*E304</f>
        <v>0</v>
      </c>
    </row>
    <row r="305" spans="1:6">
      <c r="A305" s="529"/>
      <c r="B305" s="521" t="s">
        <v>5163</v>
      </c>
      <c r="D305" s="531"/>
      <c r="E305" s="1396"/>
      <c r="F305" s="1396"/>
    </row>
    <row r="306" spans="1:6">
      <c r="A306" s="529" t="s">
        <v>3852</v>
      </c>
      <c r="B306" s="151" t="s">
        <v>3851</v>
      </c>
      <c r="C306" s="530" t="s">
        <v>1315</v>
      </c>
      <c r="D306" s="531">
        <v>116</v>
      </c>
      <c r="E306" s="1399">
        <v>0</v>
      </c>
      <c r="F306" s="1400">
        <f>$D306*E306</f>
        <v>0</v>
      </c>
    </row>
    <row r="307" spans="1:6">
      <c r="A307" s="529" t="s">
        <v>3853</v>
      </c>
      <c r="B307" s="151" t="s">
        <v>3854</v>
      </c>
      <c r="C307" s="530" t="s">
        <v>1315</v>
      </c>
      <c r="D307" s="531">
        <v>102</v>
      </c>
      <c r="E307" s="1399">
        <v>0</v>
      </c>
      <c r="F307" s="1400">
        <f>$D307*E307</f>
        <v>0</v>
      </c>
    </row>
    <row r="308" spans="1:6">
      <c r="A308" s="529" t="s">
        <v>3855</v>
      </c>
      <c r="B308" s="151" t="s">
        <v>3856</v>
      </c>
      <c r="C308" s="530" t="s">
        <v>1315</v>
      </c>
      <c r="D308" s="531">
        <v>10</v>
      </c>
      <c r="E308" s="1399">
        <v>0</v>
      </c>
      <c r="F308" s="1400">
        <f t="shared" si="2"/>
        <v>0</v>
      </c>
    </row>
    <row r="309" spans="1:6">
      <c r="A309" s="529"/>
      <c r="B309" s="521"/>
      <c r="D309" s="531"/>
      <c r="E309" s="1396"/>
      <c r="F309" s="1396"/>
    </row>
    <row r="310" spans="1:6">
      <c r="A310" s="529" t="s">
        <v>3857</v>
      </c>
      <c r="B310" s="521" t="s">
        <v>3858</v>
      </c>
      <c r="D310" s="531"/>
      <c r="E310" s="1396"/>
      <c r="F310" s="1396"/>
    </row>
    <row r="311" spans="1:6" ht="114.75">
      <c r="A311" s="529"/>
      <c r="B311" s="521" t="s">
        <v>4235</v>
      </c>
      <c r="D311" s="531"/>
      <c r="E311" s="1396"/>
      <c r="F311" s="1396"/>
    </row>
    <row r="312" spans="1:6" ht="89.25">
      <c r="A312" s="529"/>
      <c r="B312" s="521" t="s">
        <v>4474</v>
      </c>
      <c r="D312" s="531"/>
      <c r="E312" s="1396"/>
      <c r="F312" s="1396"/>
    </row>
    <row r="313" spans="1:6" ht="89.25">
      <c r="A313" s="529"/>
      <c r="B313" s="521" t="s">
        <v>4234</v>
      </c>
      <c r="D313" s="531"/>
      <c r="E313" s="1396"/>
      <c r="F313" s="1396"/>
    </row>
    <row r="314" spans="1:6" ht="76.5">
      <c r="A314" s="529"/>
      <c r="B314" s="521" t="s">
        <v>4233</v>
      </c>
      <c r="D314" s="531"/>
      <c r="E314" s="1396"/>
      <c r="F314" s="1396"/>
    </row>
    <row r="315" spans="1:6" ht="76.5">
      <c r="A315" s="529"/>
      <c r="B315" s="521" t="s">
        <v>4225</v>
      </c>
      <c r="D315" s="531"/>
      <c r="E315" s="1396"/>
      <c r="F315" s="1396"/>
    </row>
    <row r="316" spans="1:6">
      <c r="A316" s="529"/>
      <c r="B316" s="565" t="s">
        <v>3859</v>
      </c>
      <c r="D316" s="531"/>
      <c r="E316" s="1396"/>
      <c r="F316" s="1396"/>
    </row>
    <row r="317" spans="1:6" ht="25.5">
      <c r="A317" s="529"/>
      <c r="B317" s="151" t="s">
        <v>5164</v>
      </c>
      <c r="D317" s="531"/>
      <c r="E317" s="1396"/>
      <c r="F317" s="1396"/>
    </row>
    <row r="318" spans="1:6">
      <c r="A318" s="529"/>
      <c r="B318" s="521" t="s">
        <v>3860</v>
      </c>
      <c r="D318" s="531"/>
      <c r="E318" s="1396"/>
      <c r="F318" s="1396"/>
    </row>
    <row r="319" spans="1:6">
      <c r="A319" s="529" t="s">
        <v>3861</v>
      </c>
      <c r="B319" s="151" t="s">
        <v>3862</v>
      </c>
      <c r="C319" s="530" t="s">
        <v>1315</v>
      </c>
      <c r="D319" s="531">
        <v>300</v>
      </c>
      <c r="E319" s="1399">
        <v>0</v>
      </c>
      <c r="F319" s="1400">
        <f>$D319*E319</f>
        <v>0</v>
      </c>
    </row>
    <row r="320" spans="1:6">
      <c r="A320" s="529" t="s">
        <v>3863</v>
      </c>
      <c r="B320" s="151" t="s">
        <v>3864</v>
      </c>
      <c r="C320" s="530" t="s">
        <v>1315</v>
      </c>
      <c r="D320" s="531">
        <v>342</v>
      </c>
      <c r="E320" s="1399">
        <v>0</v>
      </c>
      <c r="F320" s="1400">
        <f>$D320*E320</f>
        <v>0</v>
      </c>
    </row>
    <row r="321" spans="1:6">
      <c r="A321" s="529" t="s">
        <v>3865</v>
      </c>
      <c r="B321" s="151" t="s">
        <v>3866</v>
      </c>
      <c r="C321" s="530" t="s">
        <v>1315</v>
      </c>
      <c r="D321" s="531">
        <v>144</v>
      </c>
      <c r="E321" s="1399">
        <v>0</v>
      </c>
      <c r="F321" s="1400">
        <f>$D321*E321</f>
        <v>0</v>
      </c>
    </row>
    <row r="322" spans="1:6">
      <c r="A322" s="529" t="s">
        <v>3867</v>
      </c>
      <c r="B322" s="151" t="s">
        <v>3868</v>
      </c>
      <c r="C322" s="530" t="s">
        <v>1315</v>
      </c>
      <c r="D322" s="531">
        <v>73</v>
      </c>
      <c r="E322" s="1399">
        <v>0</v>
      </c>
      <c r="F322" s="1400">
        <f>$D322*E322</f>
        <v>0</v>
      </c>
    </row>
    <row r="323" spans="1:6">
      <c r="A323" s="529"/>
      <c r="B323" s="151"/>
      <c r="D323" s="531"/>
      <c r="E323" s="1396"/>
      <c r="F323" s="1396"/>
    </row>
    <row r="324" spans="1:6">
      <c r="A324" s="529" t="s">
        <v>3869</v>
      </c>
      <c r="B324" s="521" t="s">
        <v>3870</v>
      </c>
      <c r="D324" s="531"/>
      <c r="E324" s="1396"/>
      <c r="F324" s="1396"/>
    </row>
    <row r="325" spans="1:6" ht="102">
      <c r="A325" s="529"/>
      <c r="B325" s="521" t="s">
        <v>5165</v>
      </c>
      <c r="D325" s="531"/>
      <c r="E325" s="1396"/>
      <c r="F325" s="1396"/>
    </row>
    <row r="326" spans="1:6" ht="12.75" customHeight="1">
      <c r="A326" s="529"/>
      <c r="B326" s="521" t="s">
        <v>3871</v>
      </c>
      <c r="D326" s="531"/>
      <c r="E326" s="1396"/>
      <c r="F326" s="1396"/>
    </row>
    <row r="327" spans="1:6">
      <c r="A327" s="529" t="s">
        <v>3872</v>
      </c>
      <c r="B327" s="521" t="s">
        <v>3873</v>
      </c>
      <c r="C327" s="530" t="s">
        <v>21</v>
      </c>
      <c r="D327" s="531">
        <v>25</v>
      </c>
      <c r="E327" s="1399">
        <v>0</v>
      </c>
      <c r="F327" s="1400">
        <f>$D327*E327</f>
        <v>0</v>
      </c>
    </row>
    <row r="328" spans="1:6">
      <c r="A328" s="529" t="s">
        <v>3874</v>
      </c>
      <c r="B328" s="521" t="s">
        <v>3875</v>
      </c>
      <c r="C328" s="530" t="s">
        <v>21</v>
      </c>
      <c r="D328" s="531">
        <v>43</v>
      </c>
      <c r="E328" s="1399">
        <v>0</v>
      </c>
      <c r="F328" s="1400">
        <f>$D328*E328</f>
        <v>0</v>
      </c>
    </row>
    <row r="329" spans="1:6">
      <c r="A329" s="529" t="s">
        <v>3876</v>
      </c>
      <c r="B329" s="521" t="s">
        <v>3877</v>
      </c>
      <c r="C329" s="530" t="s">
        <v>21</v>
      </c>
      <c r="D329" s="531">
        <v>6</v>
      </c>
      <c r="E329" s="1399">
        <v>0</v>
      </c>
      <c r="F329" s="1400">
        <f>$D329*E329</f>
        <v>0</v>
      </c>
    </row>
    <row r="330" spans="1:6">
      <c r="A330" s="529" t="s">
        <v>3878</v>
      </c>
      <c r="B330" s="521" t="s">
        <v>3879</v>
      </c>
      <c r="C330" s="530" t="s">
        <v>21</v>
      </c>
      <c r="D330" s="531">
        <v>3</v>
      </c>
      <c r="E330" s="1399">
        <v>0</v>
      </c>
      <c r="F330" s="1400">
        <f>$D330*E330</f>
        <v>0</v>
      </c>
    </row>
    <row r="331" spans="1:6">
      <c r="A331" s="529" t="s">
        <v>3880</v>
      </c>
      <c r="B331" s="521" t="s">
        <v>3881</v>
      </c>
      <c r="C331" s="530" t="s">
        <v>21</v>
      </c>
      <c r="D331" s="531">
        <v>3</v>
      </c>
      <c r="E331" s="1399">
        <v>0</v>
      </c>
      <c r="F331" s="1400">
        <f>$D331*E331</f>
        <v>0</v>
      </c>
    </row>
    <row r="332" spans="1:6">
      <c r="A332" s="529"/>
      <c r="B332" s="521" t="s">
        <v>5166</v>
      </c>
      <c r="D332" s="531"/>
      <c r="E332" s="1396"/>
      <c r="F332" s="1396"/>
    </row>
    <row r="333" spans="1:6">
      <c r="A333" s="529" t="s">
        <v>5167</v>
      </c>
      <c r="B333" s="521" t="s">
        <v>3875</v>
      </c>
      <c r="C333" s="530" t="s">
        <v>21</v>
      </c>
      <c r="D333" s="531">
        <v>1</v>
      </c>
      <c r="E333" s="1399">
        <v>0</v>
      </c>
      <c r="F333" s="1400">
        <f>$D333*E333</f>
        <v>0</v>
      </c>
    </row>
    <row r="334" spans="1:6">
      <c r="A334" s="529" t="s">
        <v>5168</v>
      </c>
      <c r="B334" s="521" t="s">
        <v>3877</v>
      </c>
      <c r="C334" s="530" t="s">
        <v>21</v>
      </c>
      <c r="D334" s="531">
        <v>1</v>
      </c>
      <c r="E334" s="1399">
        <v>0</v>
      </c>
      <c r="F334" s="1400">
        <f>$D334*E334</f>
        <v>0</v>
      </c>
    </row>
    <row r="335" spans="1:6">
      <c r="A335" s="529" t="s">
        <v>5169</v>
      </c>
      <c r="B335" s="521" t="s">
        <v>3879</v>
      </c>
      <c r="C335" s="530" t="s">
        <v>21</v>
      </c>
      <c r="D335" s="531">
        <v>3</v>
      </c>
      <c r="E335" s="1399">
        <v>0</v>
      </c>
      <c r="F335" s="1400">
        <f>$D335*E335</f>
        <v>0</v>
      </c>
    </row>
    <row r="336" spans="1:6">
      <c r="A336" s="529" t="s">
        <v>5170</v>
      </c>
      <c r="B336" s="521" t="s">
        <v>5171</v>
      </c>
      <c r="C336" s="530" t="s">
        <v>21</v>
      </c>
      <c r="D336" s="531">
        <v>4</v>
      </c>
      <c r="E336" s="1399">
        <v>0</v>
      </c>
      <c r="F336" s="1400">
        <f>$D336*E336</f>
        <v>0</v>
      </c>
    </row>
    <row r="337" spans="1:6">
      <c r="A337" s="529"/>
      <c r="B337" s="521"/>
      <c r="D337" s="531"/>
      <c r="E337" s="1396"/>
      <c r="F337" s="1396"/>
    </row>
    <row r="338" spans="1:6">
      <c r="A338" s="529" t="s">
        <v>3882</v>
      </c>
      <c r="B338" s="521" t="s">
        <v>3883</v>
      </c>
      <c r="D338" s="531"/>
      <c r="E338" s="1396"/>
      <c r="F338" s="1396"/>
    </row>
    <row r="339" spans="1:6" ht="76.5">
      <c r="A339" s="529"/>
      <c r="B339" s="548" t="s">
        <v>4475</v>
      </c>
      <c r="D339" s="531"/>
      <c r="E339" s="1396"/>
      <c r="F339" s="1396"/>
    </row>
    <row r="340" spans="1:6" ht="25.5">
      <c r="A340" s="529"/>
      <c r="B340" s="521" t="s">
        <v>3871</v>
      </c>
      <c r="D340" s="531"/>
      <c r="E340" s="1396"/>
      <c r="F340" s="1396"/>
    </row>
    <row r="341" spans="1:6">
      <c r="A341" s="529"/>
      <c r="B341" s="521" t="s">
        <v>3873</v>
      </c>
      <c r="C341" s="530" t="s">
        <v>21</v>
      </c>
      <c r="D341" s="531">
        <v>140</v>
      </c>
      <c r="E341" s="1399">
        <v>0</v>
      </c>
      <c r="F341" s="1400">
        <f>$D341*E341</f>
        <v>0</v>
      </c>
    </row>
    <row r="342" spans="1:6">
      <c r="A342" s="529"/>
      <c r="B342" s="521"/>
      <c r="D342" s="531"/>
      <c r="E342" s="1396"/>
      <c r="F342" s="1396"/>
    </row>
    <row r="343" spans="1:6">
      <c r="A343" s="529" t="s">
        <v>3884</v>
      </c>
      <c r="B343" s="521" t="s">
        <v>3885</v>
      </c>
      <c r="D343" s="531"/>
      <c r="E343" s="1396"/>
      <c r="F343" s="1396"/>
    </row>
    <row r="344" spans="1:6" ht="76.5">
      <c r="A344" s="529"/>
      <c r="B344" s="573" t="s">
        <v>3886</v>
      </c>
      <c r="D344" s="531"/>
      <c r="E344" s="1396"/>
      <c r="F344" s="1396"/>
    </row>
    <row r="345" spans="1:6" ht="25.5">
      <c r="A345" s="529"/>
      <c r="B345" s="521" t="s">
        <v>3871</v>
      </c>
      <c r="D345" s="531"/>
      <c r="E345" s="1396"/>
      <c r="F345" s="1396"/>
    </row>
    <row r="346" spans="1:6">
      <c r="A346" s="529" t="s">
        <v>3887</v>
      </c>
      <c r="B346" s="521" t="s">
        <v>3873</v>
      </c>
      <c r="C346" s="530" t="s">
        <v>21</v>
      </c>
      <c r="D346" s="531">
        <v>54</v>
      </c>
      <c r="E346" s="1399">
        <v>0</v>
      </c>
      <c r="F346" s="1400">
        <f>$D346*E346</f>
        <v>0</v>
      </c>
    </row>
    <row r="347" spans="1:6">
      <c r="A347" s="529" t="s">
        <v>3888</v>
      </c>
      <c r="B347" s="521" t="s">
        <v>3875</v>
      </c>
      <c r="C347" s="530" t="s">
        <v>21</v>
      </c>
      <c r="D347" s="531">
        <v>27</v>
      </c>
      <c r="E347" s="1399">
        <v>0</v>
      </c>
      <c r="F347" s="1400">
        <f>$D347*E347</f>
        <v>0</v>
      </c>
    </row>
    <row r="348" spans="1:6">
      <c r="A348" s="529"/>
      <c r="B348" s="521"/>
      <c r="D348" s="531"/>
      <c r="E348" s="1397"/>
      <c r="F348" s="1396"/>
    </row>
    <row r="349" spans="1:6">
      <c r="A349" s="529" t="s">
        <v>3889</v>
      </c>
      <c r="B349" s="521" t="s">
        <v>5172</v>
      </c>
      <c r="D349" s="531"/>
      <c r="E349" s="1396"/>
      <c r="F349" s="1396"/>
    </row>
    <row r="350" spans="1:6" ht="153">
      <c r="A350" s="529"/>
      <c r="B350" s="573" t="s">
        <v>5173</v>
      </c>
      <c r="D350" s="531"/>
      <c r="E350" s="1396"/>
      <c r="F350" s="1396"/>
    </row>
    <row r="351" spans="1:6" s="578" customFormat="1" ht="38.25">
      <c r="A351" s="574" t="s">
        <v>3892</v>
      </c>
      <c r="B351" s="575" t="s">
        <v>5174</v>
      </c>
      <c r="C351" s="576" t="s">
        <v>21</v>
      </c>
      <c r="D351" s="577">
        <v>10</v>
      </c>
      <c r="E351" s="1428">
        <v>0</v>
      </c>
      <c r="F351" s="1429">
        <f>$D351*E351</f>
        <v>0</v>
      </c>
    </row>
    <row r="352" spans="1:6" s="578" customFormat="1" ht="38.25">
      <c r="A352" s="574" t="s">
        <v>3894</v>
      </c>
      <c r="B352" s="575" t="s">
        <v>5175</v>
      </c>
      <c r="C352" s="576" t="s">
        <v>21</v>
      </c>
      <c r="D352" s="577">
        <v>5</v>
      </c>
      <c r="E352" s="1428">
        <v>0</v>
      </c>
      <c r="F352" s="1429">
        <f>$D352*E352</f>
        <v>0</v>
      </c>
    </row>
    <row r="353" spans="1:6" s="578" customFormat="1">
      <c r="A353" s="529" t="s">
        <v>5176</v>
      </c>
      <c r="B353" s="573" t="s">
        <v>5177</v>
      </c>
      <c r="C353" s="530" t="s">
        <v>21</v>
      </c>
      <c r="D353" s="531">
        <v>15</v>
      </c>
      <c r="E353" s="1399">
        <v>0</v>
      </c>
      <c r="F353" s="1400">
        <f>$D353*E353</f>
        <v>0</v>
      </c>
    </row>
    <row r="354" spans="1:6">
      <c r="A354" s="529"/>
      <c r="B354" s="151"/>
      <c r="D354" s="531"/>
      <c r="E354" s="1396"/>
      <c r="F354" s="1396"/>
    </row>
    <row r="355" spans="1:6">
      <c r="A355" s="529" t="s">
        <v>3896</v>
      </c>
      <c r="B355" s="521" t="s">
        <v>3890</v>
      </c>
      <c r="D355" s="531"/>
      <c r="E355" s="1396"/>
      <c r="F355" s="1396"/>
    </row>
    <row r="356" spans="1:6" ht="114.75">
      <c r="A356" s="529"/>
      <c r="B356" s="521" t="s">
        <v>3891</v>
      </c>
      <c r="D356" s="531"/>
      <c r="E356" s="1396"/>
      <c r="F356" s="1396"/>
    </row>
    <row r="357" spans="1:6" ht="25.5">
      <c r="A357" s="529" t="s">
        <v>5178</v>
      </c>
      <c r="B357" s="521" t="s">
        <v>3893</v>
      </c>
      <c r="C357" s="530" t="s">
        <v>21</v>
      </c>
      <c r="D357" s="531">
        <v>30</v>
      </c>
      <c r="E357" s="1399">
        <v>0</v>
      </c>
      <c r="F357" s="1400">
        <f>$D357*E357</f>
        <v>0</v>
      </c>
    </row>
    <row r="358" spans="1:6">
      <c r="A358" s="529" t="s">
        <v>5179</v>
      </c>
      <c r="B358" s="521" t="s">
        <v>3895</v>
      </c>
      <c r="C358" s="530" t="s">
        <v>21</v>
      </c>
      <c r="D358" s="531">
        <v>8</v>
      </c>
      <c r="E358" s="1399">
        <v>0</v>
      </c>
      <c r="F358" s="1400">
        <f>$D358*E358</f>
        <v>0</v>
      </c>
    </row>
    <row r="359" spans="1:6">
      <c r="A359" s="529"/>
      <c r="B359" s="521"/>
      <c r="D359" s="531"/>
      <c r="E359" s="1396"/>
      <c r="F359" s="1396"/>
    </row>
    <row r="360" spans="1:6">
      <c r="A360" s="529" t="s">
        <v>3900</v>
      </c>
      <c r="B360" s="521" t="s">
        <v>3897</v>
      </c>
      <c r="D360" s="531"/>
      <c r="E360" s="1396"/>
      <c r="F360" s="1396"/>
    </row>
    <row r="361" spans="1:6" ht="76.5">
      <c r="A361" s="529"/>
      <c r="B361" s="521" t="s">
        <v>3898</v>
      </c>
      <c r="D361" s="531"/>
      <c r="E361" s="1396"/>
      <c r="F361" s="1396"/>
    </row>
    <row r="362" spans="1:6">
      <c r="A362" s="529"/>
      <c r="B362" s="521" t="s">
        <v>3899</v>
      </c>
      <c r="C362" s="530" t="s">
        <v>21</v>
      </c>
      <c r="D362" s="531">
        <v>1</v>
      </c>
      <c r="E362" s="1399">
        <v>0</v>
      </c>
      <c r="F362" s="1400">
        <f>$D362*E362</f>
        <v>0</v>
      </c>
    </row>
    <row r="363" spans="1:6">
      <c r="A363" s="529"/>
      <c r="B363" s="151"/>
      <c r="D363" s="531"/>
      <c r="E363" s="1396"/>
      <c r="F363" s="1396"/>
    </row>
    <row r="364" spans="1:6">
      <c r="A364" s="529" t="s">
        <v>3904</v>
      </c>
      <c r="B364" s="521" t="s">
        <v>3901</v>
      </c>
      <c r="D364" s="531"/>
      <c r="E364" s="1396"/>
      <c r="F364" s="1396"/>
    </row>
    <row r="365" spans="1:6" ht="114.75">
      <c r="A365" s="529"/>
      <c r="B365" s="521" t="s">
        <v>3902</v>
      </c>
      <c r="D365" s="531"/>
      <c r="E365" s="1396"/>
      <c r="F365" s="1396"/>
    </row>
    <row r="366" spans="1:6">
      <c r="A366" s="529"/>
      <c r="B366" s="521" t="s">
        <v>3903</v>
      </c>
      <c r="C366" s="530" t="s">
        <v>21</v>
      </c>
      <c r="D366" s="531">
        <v>1</v>
      </c>
      <c r="E366" s="1399">
        <v>0</v>
      </c>
      <c r="F366" s="1400">
        <f>$D366*E366</f>
        <v>0</v>
      </c>
    </row>
    <row r="367" spans="1:6">
      <c r="A367" s="529"/>
      <c r="B367" s="521"/>
      <c r="D367" s="531"/>
      <c r="E367" s="1396"/>
      <c r="F367" s="1396"/>
    </row>
    <row r="368" spans="1:6">
      <c r="A368" s="529" t="s">
        <v>3908</v>
      </c>
      <c r="B368" s="521" t="s">
        <v>3905</v>
      </c>
      <c r="D368" s="531"/>
      <c r="E368" s="1396"/>
      <c r="F368" s="1396"/>
    </row>
    <row r="369" spans="1:6" ht="89.25">
      <c r="A369" s="529"/>
      <c r="B369" s="573" t="s">
        <v>3906</v>
      </c>
      <c r="D369" s="531"/>
      <c r="E369" s="1396"/>
      <c r="F369" s="1396"/>
    </row>
    <row r="370" spans="1:6">
      <c r="A370" s="529"/>
      <c r="B370" s="548" t="s">
        <v>3907</v>
      </c>
      <c r="C370" s="530" t="s">
        <v>89</v>
      </c>
      <c r="D370" s="531">
        <v>2</v>
      </c>
      <c r="E370" s="1399">
        <v>0</v>
      </c>
      <c r="F370" s="1400">
        <f>$D370*E370</f>
        <v>0</v>
      </c>
    </row>
    <row r="371" spans="1:6">
      <c r="A371" s="529"/>
      <c r="B371" s="521"/>
      <c r="D371" s="531"/>
      <c r="E371" s="1397"/>
      <c r="F371" s="1396"/>
    </row>
    <row r="372" spans="1:6">
      <c r="A372" s="529" t="s">
        <v>3912</v>
      </c>
      <c r="B372" s="521" t="s">
        <v>3909</v>
      </c>
      <c r="D372" s="531"/>
      <c r="E372" s="1396"/>
      <c r="F372" s="1396"/>
    </row>
    <row r="373" spans="1:6" ht="114.75">
      <c r="A373" s="529"/>
      <c r="B373" s="573" t="s">
        <v>3910</v>
      </c>
      <c r="D373" s="531"/>
      <c r="E373" s="1396"/>
      <c r="F373" s="1396"/>
    </row>
    <row r="374" spans="1:6">
      <c r="A374" s="529"/>
      <c r="B374" s="548" t="s">
        <v>3911</v>
      </c>
      <c r="C374" s="530" t="s">
        <v>21</v>
      </c>
      <c r="D374" s="531">
        <v>10</v>
      </c>
      <c r="E374" s="1399">
        <v>0</v>
      </c>
      <c r="F374" s="1400">
        <f>$D374*E374</f>
        <v>0</v>
      </c>
    </row>
    <row r="375" spans="1:6">
      <c r="A375" s="529"/>
      <c r="B375" s="521"/>
      <c r="D375" s="531"/>
      <c r="E375" s="1397"/>
      <c r="F375" s="1396"/>
    </row>
    <row r="376" spans="1:6">
      <c r="A376" s="529" t="s">
        <v>5180</v>
      </c>
      <c r="B376" s="521" t="s">
        <v>3913</v>
      </c>
      <c r="D376" s="531"/>
      <c r="E376" s="1396"/>
      <c r="F376" s="1396"/>
    </row>
    <row r="377" spans="1:6" ht="89.25">
      <c r="A377" s="529"/>
      <c r="B377" s="521" t="s">
        <v>3914</v>
      </c>
      <c r="D377" s="531"/>
      <c r="E377" s="1396"/>
      <c r="F377" s="1396"/>
    </row>
    <row r="378" spans="1:6" ht="25.5">
      <c r="A378" s="529" t="s">
        <v>5181</v>
      </c>
      <c r="B378" s="521" t="s">
        <v>3915</v>
      </c>
      <c r="C378" s="530" t="s">
        <v>21</v>
      </c>
      <c r="D378" s="531">
        <v>1</v>
      </c>
      <c r="E378" s="1399">
        <v>0</v>
      </c>
      <c r="F378" s="1400">
        <f>$D378*E378</f>
        <v>0</v>
      </c>
    </row>
    <row r="379" spans="1:6" ht="25.5">
      <c r="A379" s="529" t="s">
        <v>5182</v>
      </c>
      <c r="B379" s="521" t="s">
        <v>3916</v>
      </c>
      <c r="C379" s="530" t="s">
        <v>21</v>
      </c>
      <c r="D379" s="531">
        <v>1</v>
      </c>
      <c r="E379" s="1399">
        <v>0</v>
      </c>
      <c r="F379" s="1400">
        <f>$D379*E379</f>
        <v>0</v>
      </c>
    </row>
    <row r="380" spans="1:6">
      <c r="A380" s="529"/>
      <c r="B380" s="521"/>
      <c r="D380" s="531"/>
      <c r="E380" s="1396"/>
      <c r="F380" s="1396"/>
    </row>
    <row r="381" spans="1:6">
      <c r="A381" s="1426" t="s">
        <v>3831</v>
      </c>
      <c r="B381" s="1427" t="s">
        <v>3917</v>
      </c>
      <c r="C381" s="1409"/>
      <c r="D381" s="1410"/>
      <c r="E381" s="1411"/>
      <c r="F381" s="1412">
        <f>SUM(F283:F380)</f>
        <v>0</v>
      </c>
    </row>
    <row r="382" spans="1:6">
      <c r="A382" s="530"/>
      <c r="D382" s="543"/>
      <c r="E382" s="1397"/>
      <c r="F382" s="1397"/>
    </row>
    <row r="383" spans="1:6" ht="15.75">
      <c r="B383" s="571"/>
      <c r="C383" s="572"/>
      <c r="D383" s="531"/>
      <c r="E383" s="1430"/>
      <c r="F383" s="1430"/>
    </row>
    <row r="384" spans="1:6" s="579" customFormat="1">
      <c r="A384" s="525" t="s">
        <v>3918</v>
      </c>
      <c r="B384" s="544" t="s">
        <v>3619</v>
      </c>
      <c r="C384" s="527"/>
      <c r="D384" s="562"/>
      <c r="E384" s="1395"/>
      <c r="F384" s="1430"/>
    </row>
    <row r="385" spans="1:6" s="563" customFormat="1" ht="38.25">
      <c r="A385" s="561"/>
      <c r="B385" s="564" t="s">
        <v>3704</v>
      </c>
      <c r="C385" s="527"/>
      <c r="D385" s="562"/>
      <c r="E385" s="1424"/>
      <c r="F385" s="1425"/>
    </row>
    <row r="386" spans="1:6" s="579" customFormat="1">
      <c r="A386" s="525"/>
      <c r="B386" s="544"/>
      <c r="C386" s="527"/>
      <c r="D386" s="562"/>
      <c r="E386" s="1395"/>
      <c r="F386" s="1430"/>
    </row>
    <row r="387" spans="1:6">
      <c r="A387" s="529" t="s">
        <v>3919</v>
      </c>
      <c r="B387" s="521" t="s">
        <v>3920</v>
      </c>
      <c r="D387" s="531"/>
      <c r="E387" s="1397"/>
      <c r="F387" s="1396"/>
    </row>
    <row r="388" spans="1:6" ht="242.25">
      <c r="A388" s="529"/>
      <c r="B388" s="521" t="s">
        <v>4476</v>
      </c>
      <c r="D388" s="531"/>
      <c r="E388" s="1396"/>
      <c r="F388" s="1396"/>
    </row>
    <row r="389" spans="1:6" ht="153">
      <c r="A389" s="529"/>
      <c r="B389" s="521" t="s">
        <v>3757</v>
      </c>
      <c r="D389" s="531"/>
      <c r="E389" s="1396"/>
      <c r="F389" s="1396"/>
    </row>
    <row r="390" spans="1:6" ht="102">
      <c r="A390" s="529"/>
      <c r="B390" s="521" t="s">
        <v>4236</v>
      </c>
      <c r="D390" s="531"/>
      <c r="E390" s="1396"/>
      <c r="F390" s="1396"/>
    </row>
    <row r="391" spans="1:6">
      <c r="A391" s="529"/>
      <c r="B391" s="565" t="s">
        <v>3921</v>
      </c>
      <c r="D391" s="531"/>
      <c r="E391" s="1396"/>
      <c r="F391" s="1396"/>
    </row>
    <row r="392" spans="1:6">
      <c r="A392" s="529" t="s">
        <v>3922</v>
      </c>
      <c r="B392" s="151" t="s">
        <v>3923</v>
      </c>
      <c r="C392" s="530" t="s">
        <v>1315</v>
      </c>
      <c r="D392" s="531">
        <v>47</v>
      </c>
      <c r="E392" s="1399">
        <v>0</v>
      </c>
      <c r="F392" s="1400">
        <f>$D392*E392</f>
        <v>0</v>
      </c>
    </row>
    <row r="393" spans="1:6">
      <c r="A393" s="529" t="s">
        <v>3924</v>
      </c>
      <c r="B393" s="151" t="s">
        <v>3925</v>
      </c>
      <c r="C393" s="530" t="s">
        <v>1315</v>
      </c>
      <c r="D393" s="531">
        <v>194</v>
      </c>
      <c r="E393" s="1399">
        <v>0</v>
      </c>
      <c r="F393" s="1400">
        <f>$D393*E393</f>
        <v>0</v>
      </c>
    </row>
    <row r="394" spans="1:6">
      <c r="A394" s="529" t="s">
        <v>3926</v>
      </c>
      <c r="B394" s="151" t="s">
        <v>3927</v>
      </c>
      <c r="C394" s="530" t="s">
        <v>1315</v>
      </c>
      <c r="D394" s="531">
        <v>17</v>
      </c>
      <c r="E394" s="1399">
        <v>0</v>
      </c>
      <c r="F394" s="1400">
        <f>$D394*E394</f>
        <v>0</v>
      </c>
    </row>
    <row r="395" spans="1:6">
      <c r="A395" s="529" t="s">
        <v>3928</v>
      </c>
      <c r="B395" s="151" t="s">
        <v>3929</v>
      </c>
      <c r="C395" s="530" t="s">
        <v>1315</v>
      </c>
      <c r="D395" s="531">
        <v>18</v>
      </c>
      <c r="E395" s="1399">
        <v>0</v>
      </c>
      <c r="F395" s="1400">
        <f>$D395*E395</f>
        <v>0</v>
      </c>
    </row>
    <row r="396" spans="1:6">
      <c r="A396" s="529"/>
      <c r="B396" s="151"/>
      <c r="D396" s="531"/>
      <c r="E396" s="1396"/>
      <c r="F396" s="1396"/>
    </row>
    <row r="397" spans="1:6">
      <c r="A397" s="529" t="s">
        <v>3930</v>
      </c>
      <c r="B397" s="521" t="s">
        <v>3931</v>
      </c>
      <c r="D397" s="531"/>
      <c r="E397" s="1397"/>
      <c r="F397" s="1396"/>
    </row>
    <row r="398" spans="1:6" ht="280.5">
      <c r="A398" s="529"/>
      <c r="B398" s="521" t="s">
        <v>4477</v>
      </c>
      <c r="D398" s="531"/>
      <c r="E398" s="1396"/>
      <c r="F398" s="1396"/>
    </row>
    <row r="399" spans="1:6" ht="153">
      <c r="A399" s="529"/>
      <c r="B399" s="521" t="s">
        <v>3757</v>
      </c>
      <c r="D399" s="531"/>
      <c r="E399" s="1396"/>
      <c r="F399" s="1396"/>
    </row>
    <row r="400" spans="1:6" ht="89.25">
      <c r="A400" s="529"/>
      <c r="B400" s="521" t="s">
        <v>4228</v>
      </c>
      <c r="D400" s="531"/>
      <c r="E400" s="1396"/>
      <c r="F400" s="1396"/>
    </row>
    <row r="401" spans="1:6">
      <c r="A401" s="529"/>
      <c r="B401" s="565" t="s">
        <v>3771</v>
      </c>
      <c r="D401" s="531"/>
      <c r="E401" s="1396"/>
      <c r="F401" s="1396"/>
    </row>
    <row r="402" spans="1:6">
      <c r="A402" s="529" t="s">
        <v>3932</v>
      </c>
      <c r="B402" s="151" t="s">
        <v>3760</v>
      </c>
      <c r="C402" s="530" t="s">
        <v>1315</v>
      </c>
      <c r="D402" s="531">
        <v>80</v>
      </c>
      <c r="E402" s="1399">
        <v>0</v>
      </c>
      <c r="F402" s="1400">
        <f>$D402*E402</f>
        <v>0</v>
      </c>
    </row>
    <row r="403" spans="1:6">
      <c r="A403" s="529" t="s">
        <v>3933</v>
      </c>
      <c r="B403" s="151" t="s">
        <v>3762</v>
      </c>
      <c r="C403" s="530" t="s">
        <v>1315</v>
      </c>
      <c r="D403" s="531">
        <v>80</v>
      </c>
      <c r="E403" s="1399">
        <v>0</v>
      </c>
      <c r="F403" s="1400">
        <f>$D403*E403</f>
        <v>0</v>
      </c>
    </row>
    <row r="404" spans="1:6">
      <c r="A404" s="529"/>
      <c r="B404" s="521"/>
      <c r="D404" s="531"/>
      <c r="E404" s="1397"/>
      <c r="F404" s="1396"/>
    </row>
    <row r="405" spans="1:6">
      <c r="A405" s="529" t="s">
        <v>3934</v>
      </c>
      <c r="B405" s="521" t="s">
        <v>3935</v>
      </c>
      <c r="D405" s="531"/>
      <c r="E405" s="1397"/>
      <c r="F405" s="1396"/>
    </row>
    <row r="406" spans="1:6" ht="293.25">
      <c r="A406" s="529"/>
      <c r="B406" s="521" t="s">
        <v>5183</v>
      </c>
      <c r="D406" s="531"/>
      <c r="E406" s="1396"/>
      <c r="F406" s="1396"/>
    </row>
    <row r="407" spans="1:6">
      <c r="A407" s="529"/>
      <c r="B407" s="565" t="s">
        <v>3936</v>
      </c>
      <c r="D407" s="531"/>
      <c r="E407" s="1396"/>
      <c r="F407" s="1396"/>
    </row>
    <row r="408" spans="1:6">
      <c r="A408" s="529"/>
      <c r="B408" s="565" t="s">
        <v>3937</v>
      </c>
      <c r="D408" s="531"/>
      <c r="E408" s="1396"/>
      <c r="F408" s="1396"/>
    </row>
    <row r="409" spans="1:6">
      <c r="A409" s="529" t="s">
        <v>3938</v>
      </c>
      <c r="B409" s="151" t="s">
        <v>3939</v>
      </c>
      <c r="C409" s="530" t="s">
        <v>1315</v>
      </c>
      <c r="D409" s="531">
        <v>5</v>
      </c>
      <c r="E409" s="1399">
        <v>0</v>
      </c>
      <c r="F409" s="1400">
        <f>$D409*E409</f>
        <v>0</v>
      </c>
    </row>
    <row r="410" spans="1:6">
      <c r="A410" s="529" t="s">
        <v>3940</v>
      </c>
      <c r="B410" s="151" t="s">
        <v>3941</v>
      </c>
      <c r="C410" s="530" t="s">
        <v>1315</v>
      </c>
      <c r="D410" s="531">
        <v>144</v>
      </c>
      <c r="E410" s="1399">
        <v>0</v>
      </c>
      <c r="F410" s="1400">
        <f>$D410*E410</f>
        <v>0</v>
      </c>
    </row>
    <row r="411" spans="1:6">
      <c r="A411" s="529" t="s">
        <v>3942</v>
      </c>
      <c r="B411" s="151" t="s">
        <v>3943</v>
      </c>
      <c r="C411" s="530" t="s">
        <v>1315</v>
      </c>
      <c r="D411" s="531">
        <v>7</v>
      </c>
      <c r="E411" s="1399">
        <v>0</v>
      </c>
      <c r="F411" s="1400">
        <f>$D411*E411</f>
        <v>0</v>
      </c>
    </row>
    <row r="412" spans="1:6">
      <c r="A412" s="529" t="s">
        <v>3944</v>
      </c>
      <c r="B412" s="151" t="s">
        <v>3923</v>
      </c>
      <c r="C412" s="530" t="s">
        <v>1315</v>
      </c>
      <c r="D412" s="531">
        <v>182</v>
      </c>
      <c r="E412" s="1399">
        <v>0</v>
      </c>
      <c r="F412" s="1400">
        <f>$D412*E412</f>
        <v>0</v>
      </c>
    </row>
    <row r="413" spans="1:6">
      <c r="A413" s="529" t="s">
        <v>3945</v>
      </c>
      <c r="B413" s="151" t="s">
        <v>3946</v>
      </c>
      <c r="C413" s="530" t="s">
        <v>1315</v>
      </c>
      <c r="D413" s="531">
        <v>23</v>
      </c>
      <c r="E413" s="1399">
        <v>0</v>
      </c>
      <c r="F413" s="1400">
        <f>$D413*E413</f>
        <v>0</v>
      </c>
    </row>
    <row r="414" spans="1:6">
      <c r="A414" s="529"/>
      <c r="B414" s="565" t="s">
        <v>3947</v>
      </c>
      <c r="D414" s="531"/>
      <c r="E414" s="1396"/>
      <c r="F414" s="1396"/>
    </row>
    <row r="415" spans="1:6">
      <c r="A415" s="529" t="s">
        <v>3948</v>
      </c>
      <c r="B415" s="151" t="s">
        <v>3923</v>
      </c>
      <c r="C415" s="530" t="s">
        <v>1315</v>
      </c>
      <c r="D415" s="531">
        <v>32</v>
      </c>
      <c r="E415" s="1399">
        <v>0</v>
      </c>
      <c r="F415" s="1400">
        <f>$D415*E415</f>
        <v>0</v>
      </c>
    </row>
    <row r="416" spans="1:6">
      <c r="A416" s="529" t="s">
        <v>3949</v>
      </c>
      <c r="B416" s="151" t="s">
        <v>3946</v>
      </c>
      <c r="C416" s="530" t="s">
        <v>1315</v>
      </c>
      <c r="D416" s="531">
        <v>11</v>
      </c>
      <c r="E416" s="1399">
        <v>0</v>
      </c>
      <c r="F416" s="1400">
        <f>$D416*E416</f>
        <v>0</v>
      </c>
    </row>
    <row r="417" spans="1:6">
      <c r="A417" s="529" t="s">
        <v>3950</v>
      </c>
      <c r="B417" s="151" t="s">
        <v>3951</v>
      </c>
      <c r="C417" s="530" t="s">
        <v>1315</v>
      </c>
      <c r="D417" s="531">
        <v>70</v>
      </c>
      <c r="E417" s="1399">
        <v>0</v>
      </c>
      <c r="F417" s="1400">
        <f>$D417*E417</f>
        <v>0</v>
      </c>
    </row>
    <row r="418" spans="1:6">
      <c r="A418" s="529"/>
      <c r="B418" s="565" t="s">
        <v>5184</v>
      </c>
      <c r="D418" s="531"/>
      <c r="E418" s="1396"/>
      <c r="F418" s="1396"/>
    </row>
    <row r="419" spans="1:6">
      <c r="A419" s="529" t="s">
        <v>5185</v>
      </c>
      <c r="B419" s="151" t="s">
        <v>3923</v>
      </c>
      <c r="C419" s="530" t="s">
        <v>1315</v>
      </c>
      <c r="D419" s="531">
        <v>30</v>
      </c>
      <c r="E419" s="1399">
        <v>0</v>
      </c>
      <c r="F419" s="1400">
        <f>$D419*E419</f>
        <v>0</v>
      </c>
    </row>
    <row r="420" spans="1:6">
      <c r="A420" s="529"/>
      <c r="B420" s="521"/>
      <c r="D420" s="531"/>
      <c r="E420" s="1397"/>
      <c r="F420" s="1396"/>
    </row>
    <row r="421" spans="1:6" ht="25.5">
      <c r="A421" s="529" t="s">
        <v>3952</v>
      </c>
      <c r="B421" s="521" t="s">
        <v>3953</v>
      </c>
      <c r="D421" s="531"/>
      <c r="E421" s="1397"/>
      <c r="F421" s="1396"/>
    </row>
    <row r="422" spans="1:6" ht="306">
      <c r="A422" s="529"/>
      <c r="B422" s="521" t="s">
        <v>5186</v>
      </c>
      <c r="D422" s="531"/>
      <c r="E422" s="1396"/>
      <c r="F422" s="1396"/>
    </row>
    <row r="423" spans="1:6">
      <c r="A423" s="529"/>
      <c r="B423" s="565" t="s">
        <v>3954</v>
      </c>
      <c r="D423" s="531"/>
      <c r="E423" s="1396"/>
      <c r="F423" s="1396"/>
    </row>
    <row r="424" spans="1:6">
      <c r="A424" s="529"/>
      <c r="B424" s="151" t="s">
        <v>3941</v>
      </c>
      <c r="C424" s="530" t="s">
        <v>1315</v>
      </c>
      <c r="D424" s="531">
        <v>68</v>
      </c>
      <c r="E424" s="1399">
        <v>0</v>
      </c>
      <c r="F424" s="1400">
        <f>$D424*E424</f>
        <v>0</v>
      </c>
    </row>
    <row r="425" spans="1:6">
      <c r="A425" s="529"/>
      <c r="B425" s="521"/>
      <c r="D425" s="531"/>
      <c r="E425" s="1397"/>
      <c r="F425" s="1396"/>
    </row>
    <row r="426" spans="1:6" ht="25.5">
      <c r="A426" s="529" t="s">
        <v>3955</v>
      </c>
      <c r="B426" s="521" t="s">
        <v>3956</v>
      </c>
      <c r="D426" s="531"/>
      <c r="E426" s="1397"/>
      <c r="F426" s="1396"/>
    </row>
    <row r="427" spans="1:6" ht="127.5">
      <c r="A427" s="529"/>
      <c r="B427" s="521" t="s">
        <v>4237</v>
      </c>
      <c r="D427" s="531" t="s">
        <v>1740</v>
      </c>
      <c r="E427" s="1396"/>
      <c r="F427" s="1396"/>
    </row>
    <row r="428" spans="1:6">
      <c r="A428" s="529" t="s">
        <v>3957</v>
      </c>
      <c r="B428" s="151" t="s">
        <v>3958</v>
      </c>
      <c r="C428" s="530" t="s">
        <v>1315</v>
      </c>
      <c r="D428" s="531">
        <v>32</v>
      </c>
      <c r="E428" s="1399">
        <v>0</v>
      </c>
      <c r="F428" s="1400">
        <f>$D428*E428</f>
        <v>0</v>
      </c>
    </row>
    <row r="429" spans="1:6">
      <c r="A429" s="529" t="s">
        <v>3959</v>
      </c>
      <c r="B429" s="151" t="s">
        <v>3960</v>
      </c>
      <c r="C429" s="530" t="s">
        <v>1315</v>
      </c>
      <c r="D429" s="531">
        <v>11</v>
      </c>
      <c r="E429" s="1399">
        <v>0</v>
      </c>
      <c r="F429" s="1400">
        <f>$D429*E429</f>
        <v>0</v>
      </c>
    </row>
    <row r="430" spans="1:6">
      <c r="A430" s="529" t="s">
        <v>3961</v>
      </c>
      <c r="B430" s="151" t="s">
        <v>3962</v>
      </c>
      <c r="C430" s="530" t="s">
        <v>1315</v>
      </c>
      <c r="D430" s="531">
        <v>70</v>
      </c>
      <c r="E430" s="1399">
        <v>0</v>
      </c>
      <c r="F430" s="1400">
        <f>$D430*E430</f>
        <v>0</v>
      </c>
    </row>
    <row r="431" spans="1:6">
      <c r="A431" s="540"/>
      <c r="B431" s="521"/>
      <c r="C431" s="540"/>
      <c r="D431" s="541"/>
      <c r="E431" s="1406"/>
      <c r="F431" s="1406"/>
    </row>
    <row r="432" spans="1:6">
      <c r="A432" s="529" t="s">
        <v>3963</v>
      </c>
      <c r="B432" s="521" t="s">
        <v>3964</v>
      </c>
      <c r="D432" s="531"/>
      <c r="E432" s="1397"/>
      <c r="F432" s="1396"/>
    </row>
    <row r="433" spans="1:6" ht="114.75">
      <c r="A433" s="529"/>
      <c r="B433" s="521" t="s">
        <v>3965</v>
      </c>
      <c r="D433" s="531"/>
      <c r="E433" s="1396"/>
      <c r="F433" s="1396"/>
    </row>
    <row r="434" spans="1:6">
      <c r="A434" s="529"/>
      <c r="B434" s="565" t="s">
        <v>3964</v>
      </c>
      <c r="D434" s="531"/>
      <c r="E434" s="1396"/>
      <c r="F434" s="1396"/>
    </row>
    <row r="435" spans="1:6">
      <c r="A435" s="529" t="s">
        <v>3966</v>
      </c>
      <c r="B435" s="151" t="s">
        <v>3923</v>
      </c>
      <c r="C435" s="530" t="s">
        <v>21</v>
      </c>
      <c r="D435" s="531">
        <v>17</v>
      </c>
      <c r="E435" s="1399">
        <v>0</v>
      </c>
      <c r="F435" s="1400">
        <f>$D435*E435</f>
        <v>0</v>
      </c>
    </row>
    <row r="436" spans="1:6">
      <c r="A436" s="529" t="s">
        <v>3967</v>
      </c>
      <c r="B436" s="151" t="s">
        <v>3946</v>
      </c>
      <c r="C436" s="530" t="s">
        <v>21</v>
      </c>
      <c r="D436" s="531">
        <v>1</v>
      </c>
      <c r="E436" s="1399">
        <v>0</v>
      </c>
      <c r="F436" s="1400">
        <f>$D436*E436</f>
        <v>0</v>
      </c>
    </row>
    <row r="437" spans="1:6">
      <c r="A437" s="529"/>
      <c r="B437" s="151"/>
      <c r="D437" s="531"/>
      <c r="E437" s="1397"/>
      <c r="F437" s="1396"/>
    </row>
    <row r="438" spans="1:6">
      <c r="A438" s="529" t="s">
        <v>3968</v>
      </c>
      <c r="B438" s="521" t="s">
        <v>3890</v>
      </c>
      <c r="D438" s="531"/>
      <c r="E438" s="1397"/>
      <c r="F438" s="1396"/>
    </row>
    <row r="439" spans="1:6" ht="140.25">
      <c r="A439" s="529"/>
      <c r="B439" s="521" t="s">
        <v>3969</v>
      </c>
      <c r="D439" s="531"/>
      <c r="E439" s="1396"/>
      <c r="F439" s="1396"/>
    </row>
    <row r="440" spans="1:6">
      <c r="A440" s="529"/>
      <c r="B440" s="521" t="s">
        <v>3970</v>
      </c>
      <c r="C440" s="530" t="s">
        <v>21</v>
      </c>
      <c r="D440" s="531">
        <v>18</v>
      </c>
      <c r="E440" s="1399">
        <v>0</v>
      </c>
      <c r="F440" s="1400">
        <f>$D440*E440</f>
        <v>0</v>
      </c>
    </row>
    <row r="441" spans="1:6">
      <c r="A441" s="529"/>
      <c r="B441" s="521"/>
      <c r="D441" s="531"/>
      <c r="E441" s="1396"/>
      <c r="F441" s="1396"/>
    </row>
    <row r="442" spans="1:6">
      <c r="A442" s="529" t="s">
        <v>3971</v>
      </c>
      <c r="B442" s="521" t="s">
        <v>3972</v>
      </c>
      <c r="D442" s="531"/>
      <c r="E442" s="1397"/>
      <c r="F442" s="1396"/>
    </row>
    <row r="443" spans="1:6" ht="127.5">
      <c r="A443" s="529"/>
      <c r="B443" s="521" t="s">
        <v>3973</v>
      </c>
      <c r="D443" s="531"/>
      <c r="E443" s="1396"/>
      <c r="F443" s="1396"/>
    </row>
    <row r="444" spans="1:6">
      <c r="A444" s="529"/>
      <c r="B444" s="151" t="s">
        <v>3923</v>
      </c>
      <c r="C444" s="530" t="s">
        <v>89</v>
      </c>
      <c r="D444" s="531">
        <v>12</v>
      </c>
      <c r="E444" s="1399">
        <v>0</v>
      </c>
      <c r="F444" s="1400">
        <f>$D444*E444</f>
        <v>0</v>
      </c>
    </row>
    <row r="445" spans="1:6">
      <c r="A445" s="529"/>
      <c r="B445" s="521"/>
      <c r="D445" s="531"/>
      <c r="E445" s="1396"/>
      <c r="F445" s="1396"/>
    </row>
    <row r="446" spans="1:6">
      <c r="A446" s="529" t="s">
        <v>3974</v>
      </c>
      <c r="B446" s="521" t="s">
        <v>3975</v>
      </c>
      <c r="D446" s="531"/>
      <c r="E446" s="1397"/>
      <c r="F446" s="1396"/>
    </row>
    <row r="447" spans="1:6" ht="102">
      <c r="A447" s="529"/>
      <c r="B447" s="521" t="s">
        <v>4239</v>
      </c>
      <c r="C447" s="509"/>
      <c r="D447" s="547"/>
      <c r="E447" s="1396"/>
      <c r="F447" s="1396"/>
    </row>
    <row r="448" spans="1:6">
      <c r="A448" s="529" t="s">
        <v>3976</v>
      </c>
      <c r="B448" s="548" t="s">
        <v>3977</v>
      </c>
      <c r="C448" s="530" t="s">
        <v>21</v>
      </c>
      <c r="D448" s="531">
        <v>30</v>
      </c>
      <c r="E448" s="1399">
        <v>0</v>
      </c>
      <c r="F448" s="1400">
        <f>$D448*E448</f>
        <v>0</v>
      </c>
    </row>
    <row r="449" spans="1:6">
      <c r="A449" s="529" t="s">
        <v>3978</v>
      </c>
      <c r="B449" s="548" t="s">
        <v>3979</v>
      </c>
      <c r="C449" s="530" t="s">
        <v>21</v>
      </c>
      <c r="D449" s="531">
        <v>27</v>
      </c>
      <c r="E449" s="1399">
        <v>0</v>
      </c>
      <c r="F449" s="1400">
        <f>$D449*E449</f>
        <v>0</v>
      </c>
    </row>
    <row r="450" spans="1:6">
      <c r="A450" s="529"/>
      <c r="B450" s="521"/>
      <c r="D450" s="531"/>
      <c r="E450" s="1396"/>
      <c r="F450" s="1396"/>
    </row>
    <row r="451" spans="1:6">
      <c r="A451" s="529" t="s">
        <v>3980</v>
      </c>
      <c r="B451" s="521" t="s">
        <v>3981</v>
      </c>
      <c r="D451" s="531"/>
      <c r="E451" s="1396"/>
      <c r="F451" s="1396"/>
    </row>
    <row r="452" spans="1:6" ht="267.75">
      <c r="A452" s="529"/>
      <c r="B452" s="521" t="s">
        <v>4238</v>
      </c>
      <c r="D452" s="531"/>
      <c r="E452" s="1396"/>
      <c r="F452" s="1396"/>
    </row>
    <row r="453" spans="1:6">
      <c r="A453" s="529"/>
      <c r="B453" s="151" t="s">
        <v>3982</v>
      </c>
      <c r="C453" s="530" t="s">
        <v>21</v>
      </c>
      <c r="D453" s="531">
        <v>5</v>
      </c>
      <c r="E453" s="1399">
        <v>0</v>
      </c>
      <c r="F453" s="1400">
        <f>$D453*E453</f>
        <v>0</v>
      </c>
    </row>
    <row r="454" spans="1:6">
      <c r="A454" s="529"/>
      <c r="B454" s="521"/>
      <c r="D454" s="531"/>
      <c r="E454" s="1396"/>
      <c r="F454" s="1396"/>
    </row>
    <row r="455" spans="1:6">
      <c r="A455" s="529" t="s">
        <v>3983</v>
      </c>
      <c r="B455" s="521" t="s">
        <v>5187</v>
      </c>
      <c r="D455" s="531"/>
      <c r="E455" s="1396"/>
      <c r="F455" s="1396"/>
    </row>
    <row r="456" spans="1:6" ht="255">
      <c r="A456" s="529"/>
      <c r="B456" s="521" t="s">
        <v>4240</v>
      </c>
      <c r="D456" s="531"/>
      <c r="E456" s="1396"/>
      <c r="F456" s="1396"/>
    </row>
    <row r="457" spans="1:6">
      <c r="A457" s="529"/>
      <c r="B457" s="151" t="s">
        <v>3984</v>
      </c>
      <c r="C457" s="530" t="s">
        <v>21</v>
      </c>
      <c r="D457" s="531">
        <v>4</v>
      </c>
      <c r="E457" s="1399">
        <v>0</v>
      </c>
      <c r="F457" s="1400">
        <f>$D457*E457</f>
        <v>0</v>
      </c>
    </row>
    <row r="458" spans="1:6">
      <c r="A458" s="529"/>
      <c r="B458" s="521"/>
      <c r="D458" s="531"/>
      <c r="E458" s="1396"/>
      <c r="F458" s="1396"/>
    </row>
    <row r="459" spans="1:6">
      <c r="A459" s="529" t="s">
        <v>3985</v>
      </c>
      <c r="B459" s="521" t="s">
        <v>3986</v>
      </c>
      <c r="D459" s="531"/>
      <c r="E459" s="1397"/>
      <c r="F459" s="1396"/>
    </row>
    <row r="460" spans="1:6" ht="306">
      <c r="A460" s="529"/>
      <c r="B460" s="521" t="s">
        <v>5188</v>
      </c>
      <c r="D460" s="531" t="s">
        <v>1740</v>
      </c>
      <c r="E460" s="1396"/>
      <c r="F460" s="1396"/>
    </row>
    <row r="461" spans="1:6">
      <c r="A461" s="529"/>
      <c r="B461" s="521" t="s">
        <v>3987</v>
      </c>
      <c r="C461" s="530" t="s">
        <v>21</v>
      </c>
      <c r="D461" s="531">
        <v>24</v>
      </c>
      <c r="E461" s="1399">
        <v>0</v>
      </c>
      <c r="F461" s="1400">
        <f>$D461*E461</f>
        <v>0</v>
      </c>
    </row>
    <row r="462" spans="1:6">
      <c r="A462" s="529"/>
      <c r="B462" s="521"/>
      <c r="D462" s="531"/>
      <c r="E462" s="1396"/>
      <c r="F462" s="1396"/>
    </row>
    <row r="463" spans="1:6">
      <c r="A463" s="529" t="s">
        <v>3988</v>
      </c>
      <c r="B463" s="521" t="s">
        <v>3989</v>
      </c>
      <c r="D463" s="531"/>
      <c r="E463" s="1396"/>
      <c r="F463" s="1396"/>
    </row>
    <row r="464" spans="1:6" ht="114.75">
      <c r="A464" s="529"/>
      <c r="B464" s="521" t="s">
        <v>5189</v>
      </c>
      <c r="D464" s="531"/>
      <c r="E464" s="1396"/>
      <c r="F464" s="1396"/>
    </row>
    <row r="465" spans="1:6" ht="38.25">
      <c r="A465" s="574" t="s">
        <v>5190</v>
      </c>
      <c r="B465" s="580" t="s">
        <v>5191</v>
      </c>
      <c r="C465" s="576" t="s">
        <v>21</v>
      </c>
      <c r="D465" s="577">
        <v>7</v>
      </c>
      <c r="E465" s="1428">
        <v>0</v>
      </c>
      <c r="F465" s="1429">
        <f>$D465*E465</f>
        <v>0</v>
      </c>
    </row>
    <row r="466" spans="1:6" ht="25.5">
      <c r="A466" s="574" t="s">
        <v>5192</v>
      </c>
      <c r="B466" s="580" t="s">
        <v>5193</v>
      </c>
      <c r="C466" s="576" t="s">
        <v>21</v>
      </c>
      <c r="D466" s="577">
        <v>8</v>
      </c>
      <c r="E466" s="1428">
        <v>0</v>
      </c>
      <c r="F466" s="1429">
        <f>$D466*E466</f>
        <v>0</v>
      </c>
    </row>
    <row r="467" spans="1:6" ht="25.5">
      <c r="A467" s="574" t="s">
        <v>5194</v>
      </c>
      <c r="B467" s="580" t="s">
        <v>5195</v>
      </c>
      <c r="C467" s="576" t="s">
        <v>21</v>
      </c>
      <c r="D467" s="577">
        <v>5</v>
      </c>
      <c r="E467" s="1428">
        <v>0</v>
      </c>
      <c r="F467" s="1429">
        <f>$D467*E467</f>
        <v>0</v>
      </c>
    </row>
    <row r="468" spans="1:6">
      <c r="A468" s="529"/>
      <c r="B468" s="521"/>
      <c r="D468" s="531"/>
      <c r="E468" s="1396"/>
      <c r="F468" s="1396"/>
    </row>
    <row r="469" spans="1:6">
      <c r="A469" s="529" t="s">
        <v>3990</v>
      </c>
      <c r="B469" s="521" t="s">
        <v>3991</v>
      </c>
      <c r="D469" s="531"/>
      <c r="E469" s="1396"/>
      <c r="F469" s="1396"/>
    </row>
    <row r="470" spans="1:6" ht="204">
      <c r="A470" s="529"/>
      <c r="B470" s="521" t="s">
        <v>5196</v>
      </c>
      <c r="D470" s="531"/>
      <c r="E470" s="1396"/>
      <c r="F470" s="1396"/>
    </row>
    <row r="471" spans="1:6">
      <c r="A471" s="529"/>
      <c r="B471" s="151" t="s">
        <v>3992</v>
      </c>
      <c r="C471" s="530" t="s">
        <v>21</v>
      </c>
      <c r="D471" s="531">
        <v>15</v>
      </c>
      <c r="E471" s="1399">
        <v>0</v>
      </c>
      <c r="F471" s="1400">
        <f>$D471*E471</f>
        <v>0</v>
      </c>
    </row>
    <row r="472" spans="1:6">
      <c r="A472" s="529"/>
      <c r="B472" s="521"/>
      <c r="D472" s="531"/>
      <c r="E472" s="1396"/>
      <c r="F472" s="1396"/>
    </row>
    <row r="473" spans="1:6">
      <c r="A473" s="529" t="s">
        <v>3993</v>
      </c>
      <c r="B473" s="521" t="s">
        <v>3994</v>
      </c>
      <c r="D473" s="531"/>
      <c r="E473" s="1396"/>
      <c r="F473" s="1396"/>
    </row>
    <row r="474" spans="1:6" ht="89.25">
      <c r="A474" s="529"/>
      <c r="B474" s="521" t="s">
        <v>3995</v>
      </c>
      <c r="D474" s="531" t="s">
        <v>1740</v>
      </c>
      <c r="E474" s="1396"/>
      <c r="F474" s="1396"/>
    </row>
    <row r="475" spans="1:6" ht="38.25">
      <c r="A475" s="529"/>
      <c r="B475" s="581" t="s">
        <v>3996</v>
      </c>
      <c r="D475" s="531"/>
      <c r="E475" s="1396"/>
      <c r="F475" s="1396"/>
    </row>
    <row r="476" spans="1:6" ht="25.5">
      <c r="A476" s="529" t="s">
        <v>3997</v>
      </c>
      <c r="B476" s="151" t="s">
        <v>3998</v>
      </c>
      <c r="C476" s="530" t="s">
        <v>21</v>
      </c>
      <c r="D476" s="531">
        <v>1</v>
      </c>
      <c r="E476" s="1399">
        <v>0</v>
      </c>
      <c r="F476" s="1400">
        <f>$D476*E476</f>
        <v>0</v>
      </c>
    </row>
    <row r="477" spans="1:6" ht="25.5">
      <c r="A477" s="529" t="s">
        <v>3999</v>
      </c>
      <c r="B477" s="151" t="s">
        <v>4000</v>
      </c>
      <c r="C477" s="530" t="s">
        <v>248</v>
      </c>
      <c r="D477" s="531">
        <v>4</v>
      </c>
      <c r="E477" s="1399">
        <v>0</v>
      </c>
      <c r="F477" s="1400">
        <f>$D477*E477</f>
        <v>0</v>
      </c>
    </row>
    <row r="478" spans="1:6">
      <c r="A478" s="529"/>
      <c r="B478" s="151"/>
      <c r="D478" s="531"/>
      <c r="E478" s="1396"/>
      <c r="F478" s="1396"/>
    </row>
    <row r="479" spans="1:6">
      <c r="A479" s="529" t="s">
        <v>4001</v>
      </c>
      <c r="B479" s="521" t="s">
        <v>4002</v>
      </c>
    </row>
    <row r="480" spans="1:6" ht="204">
      <c r="A480" s="529"/>
      <c r="B480" s="151" t="s">
        <v>4003</v>
      </c>
    </row>
    <row r="481" spans="1:6" ht="25.5">
      <c r="A481" s="529"/>
      <c r="B481" s="581" t="s">
        <v>4004</v>
      </c>
    </row>
    <row r="482" spans="1:6" ht="25.5">
      <c r="A482" s="529" t="s">
        <v>4005</v>
      </c>
      <c r="B482" s="151" t="s">
        <v>5197</v>
      </c>
      <c r="C482" s="530" t="s">
        <v>142</v>
      </c>
      <c r="D482" s="582">
        <v>102</v>
      </c>
      <c r="E482" s="1399">
        <v>0</v>
      </c>
      <c r="F482" s="1400">
        <f>$D482*E482</f>
        <v>0</v>
      </c>
    </row>
    <row r="483" spans="1:6" ht="102">
      <c r="A483" s="509"/>
      <c r="B483" s="151" t="s">
        <v>4006</v>
      </c>
      <c r="E483" s="1397"/>
      <c r="F483" s="1396"/>
    </row>
    <row r="484" spans="1:6">
      <c r="A484" s="529" t="s">
        <v>4007</v>
      </c>
      <c r="B484" s="151" t="s">
        <v>4008</v>
      </c>
      <c r="C484" s="530" t="s">
        <v>21</v>
      </c>
      <c r="D484" s="531">
        <v>4</v>
      </c>
      <c r="E484" s="1399">
        <v>0</v>
      </c>
      <c r="F484" s="1400">
        <f>$D484*E484</f>
        <v>0</v>
      </c>
    </row>
    <row r="485" spans="1:6" ht="76.5">
      <c r="A485" s="529"/>
      <c r="B485" s="151" t="s">
        <v>4009</v>
      </c>
      <c r="E485" s="1397"/>
      <c r="F485" s="1396"/>
    </row>
    <row r="486" spans="1:6" ht="25.5">
      <c r="A486" s="529"/>
      <c r="B486" s="151" t="s">
        <v>4010</v>
      </c>
      <c r="C486" s="530" t="s">
        <v>21</v>
      </c>
      <c r="D486" s="531">
        <v>4</v>
      </c>
      <c r="E486" s="1399">
        <v>0</v>
      </c>
      <c r="F486" s="1400">
        <f>$D486*E486</f>
        <v>0</v>
      </c>
    </row>
    <row r="487" spans="1:6">
      <c r="A487" s="529"/>
      <c r="B487" s="521"/>
    </row>
    <row r="488" spans="1:6">
      <c r="A488" s="529" t="s">
        <v>4011</v>
      </c>
      <c r="B488" s="521" t="s">
        <v>3789</v>
      </c>
      <c r="D488" s="531"/>
      <c r="E488" s="1396"/>
      <c r="F488" s="1396"/>
    </row>
    <row r="489" spans="1:6" ht="191.25">
      <c r="A489" s="529"/>
      <c r="B489" s="521" t="s">
        <v>4478</v>
      </c>
      <c r="D489" s="531"/>
      <c r="E489" s="1396"/>
      <c r="F489" s="1396"/>
    </row>
    <row r="490" spans="1:6" ht="38.25">
      <c r="A490" s="529"/>
      <c r="B490" s="521" t="s">
        <v>3790</v>
      </c>
      <c r="D490" s="531"/>
      <c r="E490" s="1396"/>
      <c r="F490" s="1396"/>
    </row>
    <row r="491" spans="1:6" ht="38.25">
      <c r="A491" s="529"/>
      <c r="B491" s="521" t="s">
        <v>4012</v>
      </c>
      <c r="C491" s="530" t="s">
        <v>21</v>
      </c>
      <c r="D491" s="531">
        <v>3</v>
      </c>
      <c r="E491" s="1399">
        <v>0</v>
      </c>
      <c r="F491" s="1400">
        <f>$D491*E491</f>
        <v>0</v>
      </c>
    </row>
    <row r="492" spans="1:6">
      <c r="A492" s="529"/>
      <c r="B492" s="151"/>
      <c r="D492" s="531"/>
      <c r="E492" s="1396"/>
      <c r="F492" s="1396"/>
    </row>
    <row r="493" spans="1:6">
      <c r="A493" s="529" t="s">
        <v>4013</v>
      </c>
      <c r="B493" s="521" t="s">
        <v>3913</v>
      </c>
      <c r="D493" s="531"/>
      <c r="E493" s="1396"/>
      <c r="F493" s="1396"/>
    </row>
    <row r="494" spans="1:6" ht="114.75">
      <c r="A494" s="529"/>
      <c r="B494" s="521" t="s">
        <v>4014</v>
      </c>
      <c r="D494" s="531"/>
      <c r="E494" s="1396"/>
      <c r="F494" s="1396"/>
    </row>
    <row r="495" spans="1:6">
      <c r="A495" s="529"/>
      <c r="B495" s="151"/>
      <c r="C495" s="530" t="s">
        <v>21</v>
      </c>
      <c r="D495" s="531">
        <v>71</v>
      </c>
      <c r="E495" s="1399">
        <v>0</v>
      </c>
      <c r="F495" s="1400">
        <f>$D495*E495</f>
        <v>0</v>
      </c>
    </row>
    <row r="496" spans="1:6">
      <c r="A496" s="529"/>
      <c r="B496" s="521"/>
      <c r="D496" s="531"/>
      <c r="E496" s="1396"/>
      <c r="F496" s="1396"/>
    </row>
    <row r="497" spans="1:6">
      <c r="A497" s="1426" t="s">
        <v>3918</v>
      </c>
      <c r="B497" s="1408" t="s">
        <v>4015</v>
      </c>
      <c r="C497" s="1409"/>
      <c r="D497" s="1410"/>
      <c r="E497" s="1411"/>
      <c r="F497" s="1412">
        <f>SUM(F388:F496)</f>
        <v>0</v>
      </c>
    </row>
    <row r="498" spans="1:6">
      <c r="B498" s="521"/>
      <c r="D498" s="531"/>
      <c r="E498" s="1396"/>
      <c r="F498" s="1396"/>
    </row>
    <row r="499" spans="1:6">
      <c r="B499" s="521"/>
      <c r="D499" s="531"/>
      <c r="E499" s="1396"/>
      <c r="F499" s="1396"/>
    </row>
    <row r="500" spans="1:6">
      <c r="A500" s="525" t="s">
        <v>4016</v>
      </c>
      <c r="B500" s="544" t="s">
        <v>3620</v>
      </c>
      <c r="C500" s="527"/>
      <c r="D500" s="562"/>
      <c r="E500" s="1395"/>
      <c r="F500" s="1396"/>
    </row>
    <row r="501" spans="1:6" ht="63.75">
      <c r="A501" s="525"/>
      <c r="B501" s="583" t="s">
        <v>4017</v>
      </c>
      <c r="C501" s="527"/>
      <c r="D501" s="562"/>
      <c r="E501" s="1395"/>
      <c r="F501" s="1396"/>
    </row>
    <row r="502" spans="1:6">
      <c r="A502" s="525"/>
      <c r="B502" s="583"/>
      <c r="C502" s="527"/>
      <c r="D502" s="562"/>
      <c r="E502" s="1395"/>
      <c r="F502" s="1396"/>
    </row>
    <row r="503" spans="1:6">
      <c r="A503" s="525"/>
      <c r="B503" s="544" t="s">
        <v>4018</v>
      </c>
      <c r="C503" s="527"/>
      <c r="D503" s="562"/>
      <c r="E503" s="1395"/>
      <c r="F503" s="1396"/>
    </row>
    <row r="504" spans="1:6">
      <c r="A504" s="540"/>
      <c r="B504" s="521"/>
      <c r="C504" s="540"/>
      <c r="D504" s="541"/>
      <c r="E504" s="1406"/>
      <c r="F504" s="1406"/>
    </row>
    <row r="505" spans="1:6">
      <c r="A505" s="529" t="s">
        <v>4019</v>
      </c>
      <c r="B505" s="521" t="s">
        <v>4020</v>
      </c>
      <c r="D505" s="531"/>
      <c r="E505" s="1396"/>
      <c r="F505" s="1396"/>
    </row>
    <row r="506" spans="1:6" s="184" customFormat="1" ht="102">
      <c r="A506" s="529"/>
      <c r="B506" s="151" t="s">
        <v>4021</v>
      </c>
      <c r="C506" s="462"/>
      <c r="D506" s="531"/>
      <c r="E506" s="1419"/>
      <c r="F506" s="1365"/>
    </row>
    <row r="507" spans="1:6" s="184" customFormat="1" ht="89.25">
      <c r="A507" s="529"/>
      <c r="B507" s="151" t="s">
        <v>4022</v>
      </c>
      <c r="C507" s="462"/>
      <c r="D507" s="531"/>
      <c r="E507" s="1419"/>
      <c r="F507" s="1365"/>
    </row>
    <row r="508" spans="1:6" s="184" customFormat="1" ht="25.5">
      <c r="A508" s="529"/>
      <c r="B508" s="151" t="s">
        <v>4023</v>
      </c>
      <c r="C508" s="462"/>
      <c r="D508" s="531"/>
      <c r="E508" s="1419"/>
      <c r="F508" s="1365"/>
    </row>
    <row r="509" spans="1:6" s="184" customFormat="1" ht="165.75">
      <c r="A509" s="529" t="s">
        <v>4024</v>
      </c>
      <c r="B509" s="151" t="s">
        <v>4025</v>
      </c>
      <c r="C509" s="462"/>
      <c r="D509" s="531"/>
      <c r="E509" s="1419"/>
      <c r="F509" s="1365"/>
    </row>
    <row r="510" spans="1:6" s="184" customFormat="1" ht="25.5">
      <c r="A510" s="529"/>
      <c r="B510" s="151" t="s">
        <v>4026</v>
      </c>
      <c r="C510" s="462"/>
      <c r="D510" s="531"/>
      <c r="E510" s="1419"/>
      <c r="F510" s="1365"/>
    </row>
    <row r="511" spans="1:6" s="184" customFormat="1">
      <c r="A511" s="529"/>
      <c r="B511" s="151" t="s">
        <v>4027</v>
      </c>
      <c r="C511" s="462" t="s">
        <v>4028</v>
      </c>
      <c r="D511" s="543">
        <v>10</v>
      </c>
      <c r="E511" s="1399">
        <v>0</v>
      </c>
      <c r="F511" s="1400">
        <f>$D511*E511</f>
        <v>0</v>
      </c>
    </row>
    <row r="512" spans="1:6" s="184" customFormat="1">
      <c r="A512" s="529"/>
      <c r="B512" s="151" t="s">
        <v>4029</v>
      </c>
      <c r="C512" s="462" t="s">
        <v>4028</v>
      </c>
      <c r="D512" s="543">
        <v>10</v>
      </c>
      <c r="E512" s="1399">
        <v>0</v>
      </c>
      <c r="F512" s="1400">
        <f>$D512*E512</f>
        <v>0</v>
      </c>
    </row>
    <row r="513" spans="1:6" s="184" customFormat="1">
      <c r="A513" s="529" t="s">
        <v>4030</v>
      </c>
      <c r="B513" s="151" t="s">
        <v>4031</v>
      </c>
      <c r="C513" s="462"/>
      <c r="D513" s="543"/>
      <c r="E513" s="1419"/>
      <c r="F513" s="1365"/>
    </row>
    <row r="514" spans="1:6" s="184" customFormat="1">
      <c r="A514" s="529"/>
      <c r="B514" s="151" t="s">
        <v>4027</v>
      </c>
      <c r="C514" s="462" t="s">
        <v>4028</v>
      </c>
      <c r="D514" s="543">
        <v>10</v>
      </c>
      <c r="E514" s="1399">
        <v>0</v>
      </c>
      <c r="F514" s="1400">
        <f>$D514*E514</f>
        <v>0</v>
      </c>
    </row>
    <row r="515" spans="1:6" s="184" customFormat="1">
      <c r="A515" s="529"/>
      <c r="B515" s="151" t="s">
        <v>4029</v>
      </c>
      <c r="C515" s="462" t="s">
        <v>4028</v>
      </c>
      <c r="D515" s="543">
        <v>10</v>
      </c>
      <c r="E515" s="1399">
        <v>0</v>
      </c>
      <c r="F515" s="1400">
        <f>$D515*E515</f>
        <v>0</v>
      </c>
    </row>
    <row r="516" spans="1:6" s="184" customFormat="1">
      <c r="A516" s="529" t="s">
        <v>4032</v>
      </c>
      <c r="B516" s="151" t="s">
        <v>4033</v>
      </c>
      <c r="C516" s="462"/>
      <c r="D516" s="543"/>
      <c r="E516" s="1419"/>
      <c r="F516" s="1365"/>
    </row>
    <row r="517" spans="1:6" s="184" customFormat="1">
      <c r="A517" s="529"/>
      <c r="B517" s="151" t="s">
        <v>4027</v>
      </c>
      <c r="C517" s="462" t="s">
        <v>4028</v>
      </c>
      <c r="D517" s="543">
        <v>10</v>
      </c>
      <c r="E517" s="1399">
        <v>0</v>
      </c>
      <c r="F517" s="1400">
        <f>$D517*E517</f>
        <v>0</v>
      </c>
    </row>
    <row r="518" spans="1:6" s="184" customFormat="1">
      <c r="A518" s="529"/>
      <c r="B518" s="151" t="s">
        <v>4029</v>
      </c>
      <c r="C518" s="462" t="s">
        <v>4028</v>
      </c>
      <c r="D518" s="543">
        <v>10</v>
      </c>
      <c r="E518" s="1399">
        <v>0</v>
      </c>
      <c r="F518" s="1400">
        <f>$D518*E518</f>
        <v>0</v>
      </c>
    </row>
    <row r="519" spans="1:6" s="184" customFormat="1">
      <c r="A519" s="529" t="s">
        <v>4034</v>
      </c>
      <c r="B519" s="151" t="s">
        <v>4035</v>
      </c>
      <c r="C519" s="462"/>
      <c r="D519" s="543"/>
      <c r="E519" s="1419"/>
      <c r="F519" s="1365"/>
    </row>
    <row r="520" spans="1:6" s="184" customFormat="1">
      <c r="A520" s="529"/>
      <c r="B520" s="151" t="s">
        <v>4027</v>
      </c>
      <c r="C520" s="462" t="s">
        <v>4028</v>
      </c>
      <c r="D520" s="543">
        <v>10</v>
      </c>
      <c r="E520" s="1399">
        <v>0</v>
      </c>
      <c r="F520" s="1400">
        <f>$D520*E520</f>
        <v>0</v>
      </c>
    </row>
    <row r="521" spans="1:6" s="184" customFormat="1">
      <c r="A521" s="529"/>
      <c r="B521" s="151" t="s">
        <v>4029</v>
      </c>
      <c r="C521" s="462" t="s">
        <v>4028</v>
      </c>
      <c r="D521" s="543">
        <v>10</v>
      </c>
      <c r="E521" s="1399">
        <v>0</v>
      </c>
      <c r="F521" s="1400">
        <f>$D521*E521</f>
        <v>0</v>
      </c>
    </row>
    <row r="522" spans="1:6">
      <c r="A522" s="540"/>
      <c r="B522" s="521"/>
      <c r="C522" s="540"/>
      <c r="D522" s="541"/>
      <c r="E522" s="1406"/>
      <c r="F522" s="1406"/>
    </row>
    <row r="523" spans="1:6">
      <c r="A523" s="529" t="s">
        <v>4036</v>
      </c>
      <c r="B523" s="521" t="s">
        <v>4037</v>
      </c>
      <c r="D523" s="531"/>
      <c r="E523" s="1396"/>
      <c r="F523" s="1396"/>
    </row>
    <row r="524" spans="1:6" s="184" customFormat="1" ht="102">
      <c r="A524" s="529"/>
      <c r="B524" s="151" t="s">
        <v>4021</v>
      </c>
      <c r="C524" s="462"/>
      <c r="D524" s="531"/>
      <c r="E524" s="1419"/>
      <c r="F524" s="1365"/>
    </row>
    <row r="525" spans="1:6" s="184" customFormat="1" ht="89.25">
      <c r="A525" s="529"/>
      <c r="B525" s="151" t="s">
        <v>4038</v>
      </c>
      <c r="C525" s="462"/>
      <c r="D525" s="531"/>
      <c r="E525" s="1419"/>
      <c r="F525" s="1365"/>
    </row>
    <row r="526" spans="1:6" s="184" customFormat="1" ht="25.5">
      <c r="A526" s="529"/>
      <c r="B526" s="151" t="s">
        <v>4023</v>
      </c>
      <c r="C526" s="462"/>
      <c r="D526" s="531"/>
      <c r="E526" s="1419"/>
      <c r="F526" s="1365"/>
    </row>
    <row r="527" spans="1:6" s="184" customFormat="1" ht="165.75">
      <c r="A527" s="529" t="s">
        <v>4039</v>
      </c>
      <c r="B527" s="151" t="s">
        <v>4040</v>
      </c>
      <c r="C527" s="462"/>
      <c r="D527" s="531"/>
      <c r="E527" s="1419"/>
      <c r="F527" s="1365"/>
    </row>
    <row r="528" spans="1:6" s="184" customFormat="1" ht="25.5">
      <c r="A528" s="529"/>
      <c r="B528" s="151" t="s">
        <v>4026</v>
      </c>
      <c r="C528" s="462"/>
      <c r="D528" s="531"/>
      <c r="E528" s="1419"/>
      <c r="F528" s="1365"/>
    </row>
    <row r="529" spans="1:6" s="184" customFormat="1">
      <c r="A529" s="529"/>
      <c r="B529" s="151" t="s">
        <v>4027</v>
      </c>
      <c r="C529" s="462" t="s">
        <v>4028</v>
      </c>
      <c r="D529" s="543">
        <v>30</v>
      </c>
      <c r="E529" s="1399">
        <v>0</v>
      </c>
      <c r="F529" s="1400">
        <f>$D529*E529</f>
        <v>0</v>
      </c>
    </row>
    <row r="530" spans="1:6" s="184" customFormat="1">
      <c r="A530" s="529"/>
      <c r="B530" s="151" t="s">
        <v>4029</v>
      </c>
      <c r="C530" s="462" t="s">
        <v>4028</v>
      </c>
      <c r="D530" s="543">
        <v>30</v>
      </c>
      <c r="E530" s="1399">
        <v>0</v>
      </c>
      <c r="F530" s="1400">
        <f>$D530*E530</f>
        <v>0</v>
      </c>
    </row>
    <row r="531" spans="1:6" s="184" customFormat="1">
      <c r="A531" s="529" t="s">
        <v>4041</v>
      </c>
      <c r="B531" s="151" t="s">
        <v>4031</v>
      </c>
      <c r="C531" s="462"/>
      <c r="D531" s="543"/>
      <c r="E531" s="1419"/>
      <c r="F531" s="1365"/>
    </row>
    <row r="532" spans="1:6" s="184" customFormat="1">
      <c r="A532" s="529"/>
      <c r="B532" s="151" t="s">
        <v>4027</v>
      </c>
      <c r="C532" s="462" t="s">
        <v>4028</v>
      </c>
      <c r="D532" s="543">
        <v>30</v>
      </c>
      <c r="E532" s="1399">
        <v>0</v>
      </c>
      <c r="F532" s="1400">
        <f>$D532*E532</f>
        <v>0</v>
      </c>
    </row>
    <row r="533" spans="1:6" s="184" customFormat="1">
      <c r="A533" s="529"/>
      <c r="B533" s="151" t="s">
        <v>4029</v>
      </c>
      <c r="C533" s="462" t="s">
        <v>4028</v>
      </c>
      <c r="D533" s="543">
        <v>30</v>
      </c>
      <c r="E533" s="1399">
        <v>0</v>
      </c>
      <c r="F533" s="1400">
        <f>$D533*E533</f>
        <v>0</v>
      </c>
    </row>
    <row r="534" spans="1:6" s="184" customFormat="1">
      <c r="A534" s="529" t="s">
        <v>4042</v>
      </c>
      <c r="B534" s="151" t="s">
        <v>4035</v>
      </c>
      <c r="C534" s="462"/>
      <c r="D534" s="543"/>
      <c r="E534" s="1419"/>
      <c r="F534" s="1365"/>
    </row>
    <row r="535" spans="1:6" s="184" customFormat="1">
      <c r="A535" s="529"/>
      <c r="B535" s="151" t="s">
        <v>4027</v>
      </c>
      <c r="C535" s="462" t="s">
        <v>4028</v>
      </c>
      <c r="D535" s="543">
        <v>30</v>
      </c>
      <c r="E535" s="1399">
        <v>0</v>
      </c>
      <c r="F535" s="1400">
        <f>$D535*E535</f>
        <v>0</v>
      </c>
    </row>
    <row r="536" spans="1:6" s="184" customFormat="1">
      <c r="A536" s="529"/>
      <c r="B536" s="151" t="s">
        <v>4029</v>
      </c>
      <c r="C536" s="462" t="s">
        <v>4028</v>
      </c>
      <c r="D536" s="543">
        <v>30</v>
      </c>
      <c r="E536" s="1399">
        <v>0</v>
      </c>
      <c r="F536" s="1400">
        <f>$D536*E536</f>
        <v>0</v>
      </c>
    </row>
    <row r="537" spans="1:6" s="184" customFormat="1">
      <c r="A537" s="529"/>
      <c r="B537" s="151"/>
      <c r="C537" s="462"/>
      <c r="D537" s="531"/>
      <c r="E537" s="1397"/>
      <c r="F537" s="1396"/>
    </row>
    <row r="538" spans="1:6">
      <c r="A538" s="529" t="s">
        <v>4043</v>
      </c>
      <c r="B538" s="521" t="s">
        <v>4044</v>
      </c>
      <c r="D538" s="531"/>
      <c r="E538" s="1396"/>
      <c r="F538" s="1396"/>
    </row>
    <row r="539" spans="1:6" s="184" customFormat="1" ht="102">
      <c r="A539" s="529"/>
      <c r="B539" s="151" t="s">
        <v>4021</v>
      </c>
      <c r="C539" s="462"/>
      <c r="D539" s="531"/>
      <c r="E539" s="1419"/>
      <c r="F539" s="1365"/>
    </row>
    <row r="540" spans="1:6" s="184" customFormat="1" ht="51">
      <c r="A540" s="529"/>
      <c r="B540" s="151" t="s">
        <v>4045</v>
      </c>
      <c r="C540" s="462"/>
      <c r="D540" s="531"/>
      <c r="E540" s="1419"/>
      <c r="F540" s="1365"/>
    </row>
    <row r="541" spans="1:6" s="184" customFormat="1" ht="25.5">
      <c r="A541" s="529"/>
      <c r="B541" s="151" t="s">
        <v>4023</v>
      </c>
      <c r="C541" s="462"/>
      <c r="D541" s="531"/>
      <c r="E541" s="1419"/>
      <c r="F541" s="1365"/>
    </row>
    <row r="542" spans="1:6" s="184" customFormat="1" ht="153">
      <c r="A542" s="529" t="s">
        <v>4046</v>
      </c>
      <c r="B542" s="151" t="s">
        <v>4047</v>
      </c>
      <c r="C542" s="462"/>
      <c r="D542" s="531"/>
      <c r="E542" s="1419"/>
      <c r="F542" s="1365"/>
    </row>
    <row r="543" spans="1:6" s="184" customFormat="1">
      <c r="A543" s="529"/>
      <c r="B543" s="151" t="s">
        <v>4027</v>
      </c>
      <c r="C543" s="462" t="s">
        <v>4028</v>
      </c>
      <c r="D543" s="543">
        <v>14</v>
      </c>
      <c r="E543" s="1399">
        <v>0</v>
      </c>
      <c r="F543" s="1400">
        <f>$D543*E543</f>
        <v>0</v>
      </c>
    </row>
    <row r="544" spans="1:6" s="184" customFormat="1">
      <c r="A544" s="529"/>
      <c r="B544" s="151" t="s">
        <v>4029</v>
      </c>
      <c r="C544" s="462" t="s">
        <v>4028</v>
      </c>
      <c r="D544" s="543">
        <v>14</v>
      </c>
      <c r="E544" s="1399">
        <v>0</v>
      </c>
      <c r="F544" s="1400">
        <f>$D544*E544</f>
        <v>0</v>
      </c>
    </row>
    <row r="545" spans="1:6" s="184" customFormat="1">
      <c r="A545" s="529" t="s">
        <v>4048</v>
      </c>
      <c r="B545" s="151" t="s">
        <v>4031</v>
      </c>
      <c r="C545" s="462"/>
      <c r="D545" s="543"/>
      <c r="E545" s="1419"/>
      <c r="F545" s="1365"/>
    </row>
    <row r="546" spans="1:6" s="184" customFormat="1">
      <c r="A546" s="529"/>
      <c r="B546" s="151" t="s">
        <v>4027</v>
      </c>
      <c r="C546" s="462" t="s">
        <v>4028</v>
      </c>
      <c r="D546" s="543">
        <v>14</v>
      </c>
      <c r="E546" s="1399">
        <v>0</v>
      </c>
      <c r="F546" s="1400">
        <f>$D546*E546</f>
        <v>0</v>
      </c>
    </row>
    <row r="547" spans="1:6" s="184" customFormat="1">
      <c r="A547" s="529"/>
      <c r="B547" s="151" t="s">
        <v>4029</v>
      </c>
      <c r="C547" s="462" t="s">
        <v>4028</v>
      </c>
      <c r="D547" s="543">
        <v>14</v>
      </c>
      <c r="E547" s="1399">
        <v>0</v>
      </c>
      <c r="F547" s="1400">
        <f>$D547*E547</f>
        <v>0</v>
      </c>
    </row>
    <row r="548" spans="1:6" s="184" customFormat="1">
      <c r="A548" s="529" t="s">
        <v>4049</v>
      </c>
      <c r="B548" s="151" t="s">
        <v>4035</v>
      </c>
      <c r="C548" s="462"/>
      <c r="D548" s="543"/>
      <c r="E548" s="1419"/>
      <c r="F548" s="1365"/>
    </row>
    <row r="549" spans="1:6" s="184" customFormat="1">
      <c r="A549" s="529"/>
      <c r="B549" s="151" t="s">
        <v>4027</v>
      </c>
      <c r="C549" s="462" t="s">
        <v>4028</v>
      </c>
      <c r="D549" s="543">
        <v>14</v>
      </c>
      <c r="E549" s="1399">
        <v>0</v>
      </c>
      <c r="F549" s="1400">
        <f>$D549*E549</f>
        <v>0</v>
      </c>
    </row>
    <row r="550" spans="1:6" s="184" customFormat="1">
      <c r="A550" s="529"/>
      <c r="B550" s="151" t="s">
        <v>4029</v>
      </c>
      <c r="C550" s="462" t="s">
        <v>4028</v>
      </c>
      <c r="D550" s="543">
        <v>14</v>
      </c>
      <c r="E550" s="1399">
        <v>0</v>
      </c>
      <c r="F550" s="1400">
        <f>$D550*E550</f>
        <v>0</v>
      </c>
    </row>
    <row r="551" spans="1:6" s="184" customFormat="1">
      <c r="A551" s="529"/>
      <c r="B551" s="151"/>
      <c r="C551" s="462"/>
      <c r="D551" s="531"/>
      <c r="E551" s="1397"/>
      <c r="F551" s="1396"/>
    </row>
    <row r="552" spans="1:6">
      <c r="A552" s="529" t="s">
        <v>4050</v>
      </c>
      <c r="B552" s="521" t="s">
        <v>4051</v>
      </c>
      <c r="D552" s="531"/>
      <c r="E552" s="1396"/>
      <c r="F552" s="1396"/>
    </row>
    <row r="553" spans="1:6" s="184" customFormat="1" ht="89.25">
      <c r="A553" s="529"/>
      <c r="B553" s="151" t="s">
        <v>4052</v>
      </c>
      <c r="C553" s="462"/>
      <c r="D553" s="584"/>
      <c r="E553" s="1419"/>
      <c r="F553" s="1365"/>
    </row>
    <row r="554" spans="1:6" s="184" customFormat="1" ht="25.5">
      <c r="A554" s="529"/>
      <c r="B554" s="151" t="s">
        <v>4053</v>
      </c>
      <c r="C554" s="462"/>
      <c r="D554" s="584"/>
      <c r="E554" s="1419"/>
      <c r="F554" s="1365"/>
    </row>
    <row r="555" spans="1:6" s="184" customFormat="1" ht="38.25">
      <c r="A555" s="529"/>
      <c r="B555" s="151" t="s">
        <v>4054</v>
      </c>
      <c r="C555" s="462"/>
      <c r="D555" s="584"/>
      <c r="E555" s="1419"/>
      <c r="F555" s="1365"/>
    </row>
    <row r="556" spans="1:6" s="184" customFormat="1" ht="25.5">
      <c r="A556" s="529"/>
      <c r="B556" s="151" t="s">
        <v>4055</v>
      </c>
      <c r="C556" s="462"/>
      <c r="D556" s="531"/>
      <c r="E556" s="1419"/>
      <c r="F556" s="1365"/>
    </row>
    <row r="557" spans="1:6" s="184" customFormat="1" ht="25.5">
      <c r="A557" s="529"/>
      <c r="B557" s="151" t="s">
        <v>4023</v>
      </c>
      <c r="C557" s="462"/>
      <c r="D557" s="584"/>
      <c r="E557" s="1419"/>
      <c r="F557" s="1365"/>
    </row>
    <row r="558" spans="1:6" s="184" customFormat="1" ht="165.75">
      <c r="A558" s="529" t="s">
        <v>4056</v>
      </c>
      <c r="B558" s="151" t="s">
        <v>4057</v>
      </c>
      <c r="C558" s="462"/>
      <c r="D558" s="584"/>
      <c r="E558" s="1419"/>
      <c r="F558" s="1365"/>
    </row>
    <row r="559" spans="1:6" s="184" customFormat="1">
      <c r="A559" s="529"/>
      <c r="B559" s="151" t="s">
        <v>4027</v>
      </c>
      <c r="C559" s="462" t="s">
        <v>4028</v>
      </c>
      <c r="D559" s="531">
        <v>34</v>
      </c>
      <c r="E559" s="1399">
        <v>0</v>
      </c>
      <c r="F559" s="1400">
        <f>$D559*E559</f>
        <v>0</v>
      </c>
    </row>
    <row r="560" spans="1:6" s="184" customFormat="1">
      <c r="A560" s="529"/>
      <c r="B560" s="151" t="s">
        <v>4029</v>
      </c>
      <c r="C560" s="462" t="s">
        <v>4028</v>
      </c>
      <c r="D560" s="531">
        <v>34</v>
      </c>
      <c r="E560" s="1399">
        <v>0</v>
      </c>
      <c r="F560" s="1400">
        <f>$D560*E560</f>
        <v>0</v>
      </c>
    </row>
    <row r="561" spans="1:6" s="184" customFormat="1">
      <c r="A561" s="529" t="s">
        <v>4058</v>
      </c>
      <c r="B561" s="151" t="s">
        <v>4059</v>
      </c>
      <c r="C561" s="462"/>
      <c r="D561" s="584"/>
      <c r="E561" s="1419"/>
      <c r="F561" s="1365"/>
    </row>
    <row r="562" spans="1:6" s="184" customFormat="1">
      <c r="A562" s="529"/>
      <c r="B562" s="151" t="s">
        <v>4027</v>
      </c>
      <c r="C562" s="462" t="s">
        <v>4028</v>
      </c>
      <c r="D562" s="531">
        <v>34</v>
      </c>
      <c r="E562" s="1399">
        <v>0</v>
      </c>
      <c r="F562" s="1400">
        <f>$D562*E562</f>
        <v>0</v>
      </c>
    </row>
    <row r="563" spans="1:6" s="184" customFormat="1">
      <c r="A563" s="529"/>
      <c r="B563" s="151" t="s">
        <v>4029</v>
      </c>
      <c r="C563" s="462" t="s">
        <v>4028</v>
      </c>
      <c r="D563" s="531">
        <v>34</v>
      </c>
      <c r="E563" s="1399">
        <v>0</v>
      </c>
      <c r="F563" s="1400">
        <f>$D563*E563</f>
        <v>0</v>
      </c>
    </row>
    <row r="564" spans="1:6" s="184" customFormat="1">
      <c r="A564" s="529" t="s">
        <v>4060</v>
      </c>
      <c r="B564" s="151" t="s">
        <v>4061</v>
      </c>
      <c r="C564" s="462"/>
      <c r="D564" s="531"/>
      <c r="E564" s="1419"/>
      <c r="F564" s="1365"/>
    </row>
    <row r="565" spans="1:6" s="184" customFormat="1">
      <c r="A565" s="529"/>
      <c r="B565" s="151" t="s">
        <v>4027</v>
      </c>
      <c r="C565" s="462" t="s">
        <v>4028</v>
      </c>
      <c r="D565" s="531">
        <v>34</v>
      </c>
      <c r="E565" s="1399">
        <v>0</v>
      </c>
      <c r="F565" s="1400">
        <f>$D565*E565</f>
        <v>0</v>
      </c>
    </row>
    <row r="566" spans="1:6" s="184" customFormat="1">
      <c r="A566" s="529"/>
      <c r="B566" s="151" t="s">
        <v>4029</v>
      </c>
      <c r="C566" s="462" t="s">
        <v>4028</v>
      </c>
      <c r="D566" s="531">
        <v>34</v>
      </c>
      <c r="E566" s="1399">
        <v>0</v>
      </c>
      <c r="F566" s="1400">
        <f>$D566*E566</f>
        <v>0</v>
      </c>
    </row>
    <row r="567" spans="1:6" s="184" customFormat="1" ht="25.5">
      <c r="A567" s="529" t="s">
        <v>4062</v>
      </c>
      <c r="B567" s="151" t="s">
        <v>4063</v>
      </c>
      <c r="C567" s="462"/>
      <c r="D567" s="584"/>
      <c r="E567" s="1419"/>
      <c r="F567" s="1365"/>
    </row>
    <row r="568" spans="1:6" s="184" customFormat="1">
      <c r="A568" s="529"/>
      <c r="B568" s="151" t="s">
        <v>4027</v>
      </c>
      <c r="C568" s="462" t="s">
        <v>4028</v>
      </c>
      <c r="D568" s="531">
        <v>34</v>
      </c>
      <c r="E568" s="1399">
        <v>0</v>
      </c>
      <c r="F568" s="1400">
        <f>$D568*E568</f>
        <v>0</v>
      </c>
    </row>
    <row r="569" spans="1:6" s="184" customFormat="1">
      <c r="A569" s="529"/>
      <c r="B569" s="151" t="s">
        <v>4029</v>
      </c>
      <c r="C569" s="462" t="s">
        <v>4028</v>
      </c>
      <c r="D569" s="531">
        <v>34</v>
      </c>
      <c r="E569" s="1399">
        <v>0</v>
      </c>
      <c r="F569" s="1400">
        <f>$D569*E569</f>
        <v>0</v>
      </c>
    </row>
    <row r="570" spans="1:6">
      <c r="A570" s="540"/>
      <c r="B570" s="521"/>
      <c r="C570" s="540"/>
      <c r="D570" s="541"/>
      <c r="E570" s="1406"/>
      <c r="F570" s="1406"/>
    </row>
    <row r="571" spans="1:6">
      <c r="A571" s="529" t="s">
        <v>4064</v>
      </c>
      <c r="B571" s="521" t="s">
        <v>4065</v>
      </c>
      <c r="D571" s="531"/>
      <c r="E571" s="1396"/>
      <c r="F571" s="1396"/>
    </row>
    <row r="572" spans="1:6" s="184" customFormat="1" ht="102">
      <c r="A572" s="529"/>
      <c r="B572" s="151" t="s">
        <v>4066</v>
      </c>
      <c r="C572" s="462"/>
      <c r="D572" s="584"/>
      <c r="E572" s="1419"/>
      <c r="F572" s="1365"/>
    </row>
    <row r="573" spans="1:6" s="184" customFormat="1" ht="25.5">
      <c r="A573" s="529"/>
      <c r="B573" s="151" t="s">
        <v>4067</v>
      </c>
      <c r="C573" s="462"/>
      <c r="D573" s="584"/>
      <c r="E573" s="1419"/>
      <c r="F573" s="1365"/>
    </row>
    <row r="574" spans="1:6" s="184" customFormat="1" ht="38.25">
      <c r="A574" s="529"/>
      <c r="B574" s="151" t="s">
        <v>4068</v>
      </c>
      <c r="C574" s="462"/>
      <c r="D574" s="584"/>
      <c r="E574" s="1419"/>
      <c r="F574" s="1365"/>
    </row>
    <row r="575" spans="1:6" s="184" customFormat="1" ht="25.5">
      <c r="A575" s="529"/>
      <c r="B575" s="151" t="s">
        <v>4023</v>
      </c>
      <c r="C575" s="462"/>
      <c r="D575" s="584"/>
      <c r="E575" s="1419"/>
      <c r="F575" s="1365"/>
    </row>
    <row r="576" spans="1:6" s="184" customFormat="1" ht="89.25">
      <c r="A576" s="529" t="s">
        <v>4069</v>
      </c>
      <c r="B576" s="151" t="s">
        <v>4070</v>
      </c>
      <c r="C576" s="462"/>
      <c r="D576" s="531"/>
      <c r="E576" s="1419"/>
      <c r="F576" s="1365"/>
    </row>
    <row r="577" spans="1:6" s="184" customFormat="1">
      <c r="A577" s="529"/>
      <c r="B577" s="151" t="s">
        <v>4027</v>
      </c>
      <c r="C577" s="462" t="s">
        <v>4028</v>
      </c>
      <c r="D577" s="531">
        <v>5</v>
      </c>
      <c r="E577" s="1399">
        <v>0</v>
      </c>
      <c r="F577" s="1400">
        <f t="shared" ref="F577:F584" si="3">$D577*E577</f>
        <v>0</v>
      </c>
    </row>
    <row r="578" spans="1:6" s="184" customFormat="1">
      <c r="A578" s="529"/>
      <c r="B578" s="151" t="s">
        <v>4029</v>
      </c>
      <c r="C578" s="462" t="s">
        <v>4028</v>
      </c>
      <c r="D578" s="531">
        <v>5</v>
      </c>
      <c r="E578" s="1399">
        <v>0</v>
      </c>
      <c r="F578" s="1400">
        <f t="shared" si="3"/>
        <v>0</v>
      </c>
    </row>
    <row r="579" spans="1:6" s="184" customFormat="1">
      <c r="A579" s="529" t="s">
        <v>4071</v>
      </c>
      <c r="B579" s="151" t="s">
        <v>4033</v>
      </c>
      <c r="C579" s="462"/>
      <c r="D579" s="531"/>
      <c r="E579" s="1419"/>
      <c r="F579" s="1365"/>
    </row>
    <row r="580" spans="1:6" s="184" customFormat="1">
      <c r="A580" s="529"/>
      <c r="B580" s="151" t="s">
        <v>4027</v>
      </c>
      <c r="C580" s="462" t="s">
        <v>4028</v>
      </c>
      <c r="D580" s="531">
        <v>5</v>
      </c>
      <c r="E580" s="1399">
        <v>0</v>
      </c>
      <c r="F580" s="1400">
        <f t="shared" si="3"/>
        <v>0</v>
      </c>
    </row>
    <row r="581" spans="1:6" s="184" customFormat="1">
      <c r="A581" s="529"/>
      <c r="B581" s="151" t="s">
        <v>4029</v>
      </c>
      <c r="C581" s="462" t="s">
        <v>4028</v>
      </c>
      <c r="D581" s="531">
        <v>5</v>
      </c>
      <c r="E581" s="1399">
        <v>0</v>
      </c>
      <c r="F581" s="1400">
        <f t="shared" si="3"/>
        <v>0</v>
      </c>
    </row>
    <row r="582" spans="1:6" s="184" customFormat="1">
      <c r="A582" s="529" t="s">
        <v>4072</v>
      </c>
      <c r="B582" s="151" t="s">
        <v>4073</v>
      </c>
      <c r="C582" s="462"/>
      <c r="D582" s="531"/>
      <c r="E582" s="1419"/>
      <c r="F582" s="1365"/>
    </row>
    <row r="583" spans="1:6" s="184" customFormat="1">
      <c r="A583" s="529"/>
      <c r="B583" s="151" t="s">
        <v>4027</v>
      </c>
      <c r="C583" s="462" t="s">
        <v>4028</v>
      </c>
      <c r="D583" s="531">
        <v>5</v>
      </c>
      <c r="E583" s="1399">
        <v>0</v>
      </c>
      <c r="F583" s="1400">
        <f t="shared" si="3"/>
        <v>0</v>
      </c>
    </row>
    <row r="584" spans="1:6" s="184" customFormat="1">
      <c r="A584" s="529"/>
      <c r="B584" s="151" t="s">
        <v>4029</v>
      </c>
      <c r="C584" s="462" t="s">
        <v>4028</v>
      </c>
      <c r="D584" s="531">
        <v>5</v>
      </c>
      <c r="E584" s="1399">
        <v>0</v>
      </c>
      <c r="F584" s="1400">
        <f t="shared" si="3"/>
        <v>0</v>
      </c>
    </row>
    <row r="585" spans="1:6" s="184" customFormat="1">
      <c r="A585" s="529"/>
      <c r="B585" s="151"/>
      <c r="C585" s="462"/>
      <c r="D585" s="531"/>
      <c r="E585" s="1397"/>
      <c r="F585" s="1396"/>
    </row>
    <row r="586" spans="1:6">
      <c r="A586" s="529" t="s">
        <v>4074</v>
      </c>
      <c r="B586" s="521" t="s">
        <v>4075</v>
      </c>
      <c r="D586" s="543"/>
      <c r="E586" s="1397"/>
      <c r="F586" s="1397"/>
    </row>
    <row r="587" spans="1:6" s="184" customFormat="1" ht="89.25">
      <c r="A587" s="529"/>
      <c r="B587" s="151" t="s">
        <v>4076</v>
      </c>
      <c r="C587" s="462"/>
      <c r="D587" s="584"/>
      <c r="E587" s="1419"/>
      <c r="F587" s="1365"/>
    </row>
    <row r="588" spans="1:6" s="184" customFormat="1" ht="25.5">
      <c r="A588" s="529"/>
      <c r="B588" s="151" t="s">
        <v>4077</v>
      </c>
      <c r="C588" s="462"/>
      <c r="D588" s="584"/>
      <c r="E588" s="1419"/>
      <c r="F588" s="1365"/>
    </row>
    <row r="589" spans="1:6" s="184" customFormat="1" ht="51">
      <c r="A589" s="529"/>
      <c r="B589" s="151" t="s">
        <v>4078</v>
      </c>
      <c r="C589" s="462"/>
      <c r="D589" s="584"/>
      <c r="E589" s="1419"/>
      <c r="F589" s="1365"/>
    </row>
    <row r="590" spans="1:6" s="184" customFormat="1" ht="25.5">
      <c r="A590" s="529"/>
      <c r="B590" s="151" t="s">
        <v>4023</v>
      </c>
      <c r="C590" s="462"/>
      <c r="D590" s="584"/>
      <c r="E590" s="1419"/>
      <c r="F590" s="1365"/>
    </row>
    <row r="591" spans="1:6" s="184" customFormat="1" ht="102">
      <c r="A591" s="529" t="s">
        <v>4079</v>
      </c>
      <c r="B591" s="151" t="s">
        <v>4080</v>
      </c>
      <c r="C591" s="462"/>
      <c r="D591" s="543"/>
      <c r="E591" s="1419"/>
      <c r="F591" s="1365"/>
    </row>
    <row r="592" spans="1:6" s="184" customFormat="1">
      <c r="A592" s="529"/>
      <c r="B592" s="151" t="s">
        <v>4027</v>
      </c>
      <c r="C592" s="462" t="s">
        <v>4028</v>
      </c>
      <c r="D592" s="543">
        <v>2</v>
      </c>
      <c r="E592" s="1422">
        <v>0</v>
      </c>
      <c r="F592" s="1422">
        <f>$D592*E592</f>
        <v>0</v>
      </c>
    </row>
    <row r="593" spans="1:6" s="184" customFormat="1">
      <c r="A593" s="529"/>
      <c r="B593" s="151" t="s">
        <v>4029</v>
      </c>
      <c r="C593" s="462" t="s">
        <v>4028</v>
      </c>
      <c r="D593" s="543">
        <v>2</v>
      </c>
      <c r="E593" s="1422">
        <v>0</v>
      </c>
      <c r="F593" s="1422">
        <f>$D593*E593</f>
        <v>0</v>
      </c>
    </row>
    <row r="594" spans="1:6" s="184" customFormat="1">
      <c r="A594" s="529"/>
      <c r="B594" s="151"/>
      <c r="C594" s="462"/>
      <c r="D594" s="531"/>
      <c r="E594" s="1397"/>
      <c r="F594" s="1396"/>
    </row>
    <row r="595" spans="1:6">
      <c r="A595" s="529" t="s">
        <v>4081</v>
      </c>
      <c r="B595" s="521" t="s">
        <v>4082</v>
      </c>
      <c r="D595" s="531"/>
      <c r="E595" s="1396"/>
      <c r="F595" s="1396"/>
    </row>
    <row r="596" spans="1:6" s="184" customFormat="1" ht="89.25">
      <c r="A596" s="529"/>
      <c r="B596" s="521" t="s">
        <v>4083</v>
      </c>
      <c r="C596" s="462"/>
      <c r="D596" s="531"/>
      <c r="E596" s="1419"/>
      <c r="F596" s="1365"/>
    </row>
    <row r="597" spans="1:6" s="184" customFormat="1" ht="25.5">
      <c r="A597" s="529"/>
      <c r="B597" s="151" t="s">
        <v>4084</v>
      </c>
      <c r="C597" s="462"/>
      <c r="D597" s="531"/>
      <c r="E597" s="1419"/>
      <c r="F597" s="1365"/>
    </row>
    <row r="598" spans="1:6" s="184" customFormat="1" ht="38.25">
      <c r="A598" s="529"/>
      <c r="B598" s="151" t="s">
        <v>4085</v>
      </c>
      <c r="C598" s="462"/>
      <c r="D598" s="531"/>
      <c r="E598" s="1419"/>
      <c r="F598" s="1365"/>
    </row>
    <row r="599" spans="1:6" s="184" customFormat="1" ht="25.5">
      <c r="A599" s="529"/>
      <c r="B599" s="151" t="s">
        <v>4023</v>
      </c>
      <c r="C599" s="462"/>
      <c r="D599" s="531"/>
      <c r="E599" s="1419"/>
      <c r="F599" s="1365"/>
    </row>
    <row r="600" spans="1:6" s="184" customFormat="1" ht="114.75">
      <c r="A600" s="529" t="s">
        <v>4086</v>
      </c>
      <c r="B600" s="151" t="s">
        <v>4087</v>
      </c>
      <c r="C600" s="462"/>
      <c r="D600" s="531"/>
      <c r="E600" s="1419"/>
      <c r="F600" s="1365"/>
    </row>
    <row r="601" spans="1:6" s="184" customFormat="1">
      <c r="A601" s="529"/>
      <c r="B601" s="151" t="s">
        <v>4027</v>
      </c>
      <c r="C601" s="462" t="s">
        <v>4028</v>
      </c>
      <c r="D601" s="531">
        <v>2</v>
      </c>
      <c r="E601" s="1399">
        <v>0</v>
      </c>
      <c r="F601" s="1400">
        <f>$D601*E601</f>
        <v>0</v>
      </c>
    </row>
    <row r="602" spans="1:6" s="184" customFormat="1">
      <c r="A602" s="529"/>
      <c r="B602" s="151" t="s">
        <v>4029</v>
      </c>
      <c r="C602" s="462" t="s">
        <v>4028</v>
      </c>
      <c r="D602" s="531">
        <v>2</v>
      </c>
      <c r="E602" s="1399">
        <v>0</v>
      </c>
      <c r="F602" s="1400">
        <f>$D602*E602</f>
        <v>0</v>
      </c>
    </row>
    <row r="603" spans="1:6" s="184" customFormat="1">
      <c r="A603" s="529" t="s">
        <v>4088</v>
      </c>
      <c r="B603" s="151" t="s">
        <v>4089</v>
      </c>
      <c r="C603" s="462"/>
      <c r="D603" s="584"/>
      <c r="E603" s="1419"/>
      <c r="F603" s="1365"/>
    </row>
    <row r="604" spans="1:6" s="184" customFormat="1">
      <c r="A604" s="529"/>
      <c r="B604" s="151" t="s">
        <v>4027</v>
      </c>
      <c r="C604" s="462" t="s">
        <v>4028</v>
      </c>
      <c r="D604" s="531">
        <v>2</v>
      </c>
      <c r="E604" s="1399">
        <v>0</v>
      </c>
      <c r="F604" s="1400">
        <f>$D604*E604</f>
        <v>0</v>
      </c>
    </row>
    <row r="605" spans="1:6" s="184" customFormat="1">
      <c r="A605" s="529"/>
      <c r="B605" s="151" t="s">
        <v>4029</v>
      </c>
      <c r="C605" s="462" t="s">
        <v>4028</v>
      </c>
      <c r="D605" s="531">
        <v>2</v>
      </c>
      <c r="E605" s="1399">
        <v>0</v>
      </c>
      <c r="F605" s="1400">
        <f>$D605*E605</f>
        <v>0</v>
      </c>
    </row>
    <row r="606" spans="1:6" s="184" customFormat="1">
      <c r="A606" s="529" t="s">
        <v>4090</v>
      </c>
      <c r="B606" s="151" t="s">
        <v>4091</v>
      </c>
      <c r="C606" s="462"/>
      <c r="D606" s="584"/>
      <c r="E606" s="1419"/>
      <c r="F606" s="1365"/>
    </row>
    <row r="607" spans="1:6" s="184" customFormat="1">
      <c r="A607" s="529"/>
      <c r="B607" s="151" t="s">
        <v>4027</v>
      </c>
      <c r="C607" s="462" t="s">
        <v>4028</v>
      </c>
      <c r="D607" s="531">
        <v>2</v>
      </c>
      <c r="E607" s="1399">
        <v>0</v>
      </c>
      <c r="F607" s="1400">
        <f>$D607*E607</f>
        <v>0</v>
      </c>
    </row>
    <row r="608" spans="1:6" s="184" customFormat="1">
      <c r="A608" s="529"/>
      <c r="B608" s="151" t="s">
        <v>4029</v>
      </c>
      <c r="C608" s="462" t="s">
        <v>4028</v>
      </c>
      <c r="D608" s="531">
        <v>2</v>
      </c>
      <c r="E608" s="1399">
        <v>0</v>
      </c>
      <c r="F608" s="1400">
        <f>$D608*E608</f>
        <v>0</v>
      </c>
    </row>
    <row r="609" spans="1:6" s="184" customFormat="1">
      <c r="A609" s="529" t="s">
        <v>4092</v>
      </c>
      <c r="B609" s="151" t="s">
        <v>4093</v>
      </c>
      <c r="C609" s="462"/>
      <c r="D609" s="584"/>
      <c r="E609" s="1419"/>
      <c r="F609" s="1365"/>
    </row>
    <row r="610" spans="1:6" s="184" customFormat="1">
      <c r="A610" s="529"/>
      <c r="B610" s="151" t="s">
        <v>4027</v>
      </c>
      <c r="C610" s="462" t="s">
        <v>4028</v>
      </c>
      <c r="D610" s="531">
        <v>2</v>
      </c>
      <c r="E610" s="1399">
        <v>0</v>
      </c>
      <c r="F610" s="1400">
        <f>$D610*E610</f>
        <v>0</v>
      </c>
    </row>
    <row r="611" spans="1:6" s="184" customFormat="1">
      <c r="A611" s="529"/>
      <c r="B611" s="151" t="s">
        <v>4029</v>
      </c>
      <c r="C611" s="462" t="s">
        <v>4028</v>
      </c>
      <c r="D611" s="531">
        <v>2</v>
      </c>
      <c r="E611" s="1399">
        <v>0</v>
      </c>
      <c r="F611" s="1400">
        <f>$D611*E611</f>
        <v>0</v>
      </c>
    </row>
    <row r="612" spans="1:6" s="184" customFormat="1">
      <c r="A612" s="529"/>
      <c r="B612" s="151"/>
      <c r="C612" s="462"/>
      <c r="D612" s="531"/>
      <c r="E612" s="1397"/>
      <c r="F612" s="1396"/>
    </row>
    <row r="613" spans="1:6">
      <c r="A613" s="529" t="s">
        <v>4094</v>
      </c>
      <c r="B613" s="521" t="s">
        <v>4095</v>
      </c>
      <c r="D613" s="531"/>
      <c r="E613" s="1396"/>
      <c r="F613" s="1396"/>
    </row>
    <row r="614" spans="1:6" s="184" customFormat="1" ht="89.25">
      <c r="A614" s="529"/>
      <c r="B614" s="521" t="s">
        <v>4083</v>
      </c>
      <c r="C614" s="462"/>
      <c r="D614" s="531"/>
      <c r="E614" s="1419"/>
      <c r="F614" s="1365"/>
    </row>
    <row r="615" spans="1:6" s="184" customFormat="1" ht="25.5">
      <c r="A615" s="529"/>
      <c r="B615" s="151" t="s">
        <v>4084</v>
      </c>
      <c r="C615" s="462"/>
      <c r="D615" s="531"/>
      <c r="E615" s="1419"/>
      <c r="F615" s="1365"/>
    </row>
    <row r="616" spans="1:6" s="184" customFormat="1" ht="51">
      <c r="A616" s="529"/>
      <c r="B616" s="151" t="s">
        <v>4045</v>
      </c>
      <c r="C616" s="462"/>
      <c r="D616" s="531"/>
      <c r="E616" s="1419"/>
      <c r="F616" s="1365"/>
    </row>
    <row r="617" spans="1:6" s="184" customFormat="1" ht="25.5">
      <c r="A617" s="529"/>
      <c r="B617" s="151" t="s">
        <v>4023</v>
      </c>
      <c r="C617" s="462"/>
      <c r="D617" s="531"/>
      <c r="E617" s="1419"/>
      <c r="F617" s="1365"/>
    </row>
    <row r="618" spans="1:6" s="184" customFormat="1" ht="114.75">
      <c r="A618" s="529" t="s">
        <v>4096</v>
      </c>
      <c r="B618" s="151" t="s">
        <v>4097</v>
      </c>
      <c r="C618" s="462"/>
      <c r="D618" s="531"/>
      <c r="E618" s="1419"/>
      <c r="F618" s="1365"/>
    </row>
    <row r="619" spans="1:6" s="184" customFormat="1">
      <c r="A619" s="529"/>
      <c r="B619" s="151" t="s">
        <v>4027</v>
      </c>
      <c r="C619" s="462" t="s">
        <v>4028</v>
      </c>
      <c r="D619" s="531">
        <v>6</v>
      </c>
      <c r="E619" s="1399">
        <v>0</v>
      </c>
      <c r="F619" s="1400">
        <f>$D619*E619</f>
        <v>0</v>
      </c>
    </row>
    <row r="620" spans="1:6" s="184" customFormat="1">
      <c r="A620" s="529"/>
      <c r="B620" s="151" t="s">
        <v>4029</v>
      </c>
      <c r="C620" s="462" t="s">
        <v>4028</v>
      </c>
      <c r="D620" s="531">
        <v>6</v>
      </c>
      <c r="E620" s="1399">
        <v>0</v>
      </c>
      <c r="F620" s="1400">
        <f>$D620*E620</f>
        <v>0</v>
      </c>
    </row>
    <row r="621" spans="1:6" s="184" customFormat="1">
      <c r="A621" s="529" t="s">
        <v>4098</v>
      </c>
      <c r="B621" s="151" t="s">
        <v>4089</v>
      </c>
      <c r="C621" s="462"/>
      <c r="D621" s="584"/>
      <c r="E621" s="1419"/>
      <c r="F621" s="1365"/>
    </row>
    <row r="622" spans="1:6" s="184" customFormat="1">
      <c r="A622" s="529"/>
      <c r="B622" s="151" t="s">
        <v>4027</v>
      </c>
      <c r="C622" s="462" t="s">
        <v>4028</v>
      </c>
      <c r="D622" s="531">
        <v>6</v>
      </c>
      <c r="E622" s="1399">
        <v>0</v>
      </c>
      <c r="F622" s="1400">
        <f>$D622*E622</f>
        <v>0</v>
      </c>
    </row>
    <row r="623" spans="1:6" s="184" customFormat="1">
      <c r="A623" s="529"/>
      <c r="B623" s="151" t="s">
        <v>4029</v>
      </c>
      <c r="C623" s="462" t="s">
        <v>4028</v>
      </c>
      <c r="D623" s="531">
        <v>6</v>
      </c>
      <c r="E623" s="1399">
        <v>0</v>
      </c>
      <c r="F623" s="1400">
        <f>$D623*E623</f>
        <v>0</v>
      </c>
    </row>
    <row r="624" spans="1:6" s="184" customFormat="1">
      <c r="A624" s="529" t="s">
        <v>4099</v>
      </c>
      <c r="B624" s="151" t="s">
        <v>4091</v>
      </c>
      <c r="C624" s="462"/>
      <c r="D624" s="584"/>
      <c r="E624" s="1419"/>
      <c r="F624" s="1365"/>
    </row>
    <row r="625" spans="1:6" s="184" customFormat="1">
      <c r="A625" s="529"/>
      <c r="B625" s="151" t="s">
        <v>4027</v>
      </c>
      <c r="C625" s="462" t="s">
        <v>4028</v>
      </c>
      <c r="D625" s="531">
        <v>6</v>
      </c>
      <c r="E625" s="1399">
        <v>0</v>
      </c>
      <c r="F625" s="1400">
        <f>$D625*E625</f>
        <v>0</v>
      </c>
    </row>
    <row r="626" spans="1:6" s="184" customFormat="1">
      <c r="A626" s="529"/>
      <c r="B626" s="151" t="s">
        <v>4029</v>
      </c>
      <c r="C626" s="462" t="s">
        <v>4028</v>
      </c>
      <c r="D626" s="531">
        <v>6</v>
      </c>
      <c r="E626" s="1399">
        <v>0</v>
      </c>
      <c r="F626" s="1400">
        <f>$D626*E626</f>
        <v>0</v>
      </c>
    </row>
    <row r="627" spans="1:6" s="184" customFormat="1">
      <c r="A627" s="529" t="s">
        <v>4100</v>
      </c>
      <c r="B627" s="151" t="s">
        <v>4093</v>
      </c>
      <c r="C627" s="462"/>
      <c r="D627" s="584"/>
      <c r="E627" s="1419"/>
      <c r="F627" s="1365"/>
    </row>
    <row r="628" spans="1:6" s="184" customFormat="1">
      <c r="A628" s="529"/>
      <c r="B628" s="151" t="s">
        <v>4027</v>
      </c>
      <c r="C628" s="462" t="s">
        <v>4028</v>
      </c>
      <c r="D628" s="531">
        <v>6</v>
      </c>
      <c r="E628" s="1399">
        <v>0</v>
      </c>
      <c r="F628" s="1400">
        <f>$D628*E628</f>
        <v>0</v>
      </c>
    </row>
    <row r="629" spans="1:6" s="184" customFormat="1">
      <c r="A629" s="529"/>
      <c r="B629" s="151" t="s">
        <v>4029</v>
      </c>
      <c r="C629" s="462" t="s">
        <v>4028</v>
      </c>
      <c r="D629" s="531">
        <v>6</v>
      </c>
      <c r="E629" s="1399">
        <v>0</v>
      </c>
      <c r="F629" s="1400">
        <f>$D629*E629</f>
        <v>0</v>
      </c>
    </row>
    <row r="630" spans="1:6" s="184" customFormat="1">
      <c r="A630" s="529"/>
      <c r="B630" s="151"/>
      <c r="C630" s="462"/>
      <c r="D630" s="531"/>
      <c r="E630" s="1397"/>
      <c r="F630" s="1396"/>
    </row>
    <row r="631" spans="1:6">
      <c r="A631" s="529" t="s">
        <v>4101</v>
      </c>
      <c r="B631" s="521" t="s">
        <v>4102</v>
      </c>
      <c r="D631" s="531"/>
      <c r="E631" s="1396"/>
      <c r="F631" s="1396"/>
    </row>
    <row r="632" spans="1:6" s="184" customFormat="1" ht="89.25">
      <c r="A632" s="529"/>
      <c r="B632" s="521" t="s">
        <v>4083</v>
      </c>
      <c r="C632" s="462"/>
      <c r="D632" s="531"/>
      <c r="E632" s="1419"/>
      <c r="F632" s="1365"/>
    </row>
    <row r="633" spans="1:6" s="184" customFormat="1" ht="25.5">
      <c r="A633" s="529"/>
      <c r="B633" s="151" t="s">
        <v>4084</v>
      </c>
      <c r="C633" s="462"/>
      <c r="D633" s="531"/>
      <c r="E633" s="1419"/>
      <c r="F633" s="1365"/>
    </row>
    <row r="634" spans="1:6" s="184" customFormat="1" ht="25.5">
      <c r="A634" s="529"/>
      <c r="B634" s="151" t="s">
        <v>4103</v>
      </c>
      <c r="C634" s="462"/>
      <c r="D634" s="531"/>
      <c r="E634" s="1419"/>
      <c r="F634" s="1365"/>
    </row>
    <row r="635" spans="1:6" s="184" customFormat="1" ht="25.5">
      <c r="A635" s="529"/>
      <c r="B635" s="151" t="s">
        <v>4023</v>
      </c>
      <c r="C635" s="462"/>
      <c r="D635" s="531"/>
      <c r="E635" s="1419"/>
      <c r="F635" s="1365"/>
    </row>
    <row r="636" spans="1:6" s="184" customFormat="1" ht="114.75">
      <c r="A636" s="529" t="s">
        <v>4104</v>
      </c>
      <c r="B636" s="151" t="s">
        <v>4105</v>
      </c>
      <c r="C636" s="462"/>
      <c r="D636" s="531"/>
      <c r="E636" s="1419"/>
      <c r="F636" s="1365"/>
    </row>
    <row r="637" spans="1:6" s="184" customFormat="1">
      <c r="A637" s="529"/>
      <c r="B637" s="151" t="s">
        <v>4027</v>
      </c>
      <c r="C637" s="462" t="s">
        <v>4028</v>
      </c>
      <c r="D637" s="531">
        <v>1</v>
      </c>
      <c r="E637" s="1399">
        <v>0</v>
      </c>
      <c r="F637" s="1400">
        <f>$D637*E637</f>
        <v>0</v>
      </c>
    </row>
    <row r="638" spans="1:6" s="184" customFormat="1">
      <c r="A638" s="529"/>
      <c r="B638" s="151" t="s">
        <v>4029</v>
      </c>
      <c r="C638" s="462" t="s">
        <v>4028</v>
      </c>
      <c r="D638" s="531">
        <v>1</v>
      </c>
      <c r="E638" s="1399">
        <v>0</v>
      </c>
      <c r="F638" s="1400">
        <f>$D638*E638</f>
        <v>0</v>
      </c>
    </row>
    <row r="639" spans="1:6" s="184" customFormat="1">
      <c r="A639" s="529" t="s">
        <v>4106</v>
      </c>
      <c r="B639" s="151" t="s">
        <v>4089</v>
      </c>
      <c r="C639" s="462"/>
      <c r="D639" s="584"/>
      <c r="E639" s="1419"/>
      <c r="F639" s="1365"/>
    </row>
    <row r="640" spans="1:6" s="184" customFormat="1">
      <c r="A640" s="529"/>
      <c r="B640" s="151" t="s">
        <v>4027</v>
      </c>
      <c r="C640" s="462" t="s">
        <v>4028</v>
      </c>
      <c r="D640" s="531">
        <v>1</v>
      </c>
      <c r="E640" s="1399">
        <v>0</v>
      </c>
      <c r="F640" s="1400">
        <f>$D640*E640</f>
        <v>0</v>
      </c>
    </row>
    <row r="641" spans="1:6" s="184" customFormat="1">
      <c r="A641" s="529"/>
      <c r="B641" s="151" t="s">
        <v>4029</v>
      </c>
      <c r="C641" s="462" t="s">
        <v>4028</v>
      </c>
      <c r="D641" s="531">
        <v>1</v>
      </c>
      <c r="E641" s="1399">
        <v>0</v>
      </c>
      <c r="F641" s="1400">
        <f>$D641*E641</f>
        <v>0</v>
      </c>
    </row>
    <row r="642" spans="1:6" s="184" customFormat="1">
      <c r="A642" s="529" t="s">
        <v>4107</v>
      </c>
      <c r="B642" s="151" t="s">
        <v>4091</v>
      </c>
      <c r="C642" s="462"/>
      <c r="D642" s="584"/>
      <c r="E642" s="1419"/>
      <c r="F642" s="1365"/>
    </row>
    <row r="643" spans="1:6" s="184" customFormat="1">
      <c r="A643" s="529"/>
      <c r="B643" s="151" t="s">
        <v>4027</v>
      </c>
      <c r="C643" s="462" t="s">
        <v>4028</v>
      </c>
      <c r="D643" s="531">
        <v>1</v>
      </c>
      <c r="E643" s="1399">
        <v>0</v>
      </c>
      <c r="F643" s="1400">
        <f>$D643*E643</f>
        <v>0</v>
      </c>
    </row>
    <row r="644" spans="1:6" s="184" customFormat="1">
      <c r="A644" s="529"/>
      <c r="B644" s="151" t="s">
        <v>4029</v>
      </c>
      <c r="C644" s="462" t="s">
        <v>4028</v>
      </c>
      <c r="D644" s="531">
        <v>1</v>
      </c>
      <c r="E644" s="1399">
        <v>0</v>
      </c>
      <c r="F644" s="1400">
        <f>$D644*E644</f>
        <v>0</v>
      </c>
    </row>
    <row r="645" spans="1:6" s="184" customFormat="1">
      <c r="A645" s="529" t="s">
        <v>4108</v>
      </c>
      <c r="B645" s="151" t="s">
        <v>4093</v>
      </c>
      <c r="C645" s="462"/>
      <c r="D645" s="584"/>
      <c r="E645" s="1419"/>
      <c r="F645" s="1365"/>
    </row>
    <row r="646" spans="1:6" s="184" customFormat="1">
      <c r="A646" s="529"/>
      <c r="B646" s="151" t="s">
        <v>4027</v>
      </c>
      <c r="C646" s="462" t="s">
        <v>4028</v>
      </c>
      <c r="D646" s="531">
        <v>1</v>
      </c>
      <c r="E646" s="1399">
        <v>0</v>
      </c>
      <c r="F646" s="1400">
        <f>$D646*E646</f>
        <v>0</v>
      </c>
    </row>
    <row r="647" spans="1:6" s="184" customFormat="1">
      <c r="A647" s="529"/>
      <c r="B647" s="151" t="s">
        <v>4029</v>
      </c>
      <c r="C647" s="462" t="s">
        <v>4028</v>
      </c>
      <c r="D647" s="531">
        <v>1</v>
      </c>
      <c r="E647" s="1399">
        <v>0</v>
      </c>
      <c r="F647" s="1400">
        <f>$D647*E647</f>
        <v>0</v>
      </c>
    </row>
    <row r="648" spans="1:6" s="184" customFormat="1">
      <c r="A648" s="529"/>
      <c r="B648" s="151"/>
      <c r="C648" s="462"/>
      <c r="D648" s="531"/>
      <c r="E648" s="1397"/>
      <c r="F648" s="1396"/>
    </row>
    <row r="649" spans="1:6" ht="25.5">
      <c r="A649" s="529" t="s">
        <v>4109</v>
      </c>
      <c r="B649" s="521" t="s">
        <v>4110</v>
      </c>
      <c r="D649" s="531"/>
      <c r="E649" s="1396"/>
      <c r="F649" s="1396"/>
    </row>
    <row r="650" spans="1:6" s="184" customFormat="1" ht="191.25">
      <c r="A650" s="529"/>
      <c r="B650" s="521" t="s">
        <v>4111</v>
      </c>
      <c r="C650" s="462"/>
      <c r="D650" s="531"/>
      <c r="E650" s="1419"/>
      <c r="F650" s="1365"/>
    </row>
    <row r="651" spans="1:6" s="184" customFormat="1" ht="38.25">
      <c r="A651" s="529"/>
      <c r="B651" s="521" t="s">
        <v>4112</v>
      </c>
      <c r="C651" s="462"/>
      <c r="D651" s="531"/>
      <c r="E651" s="1419"/>
      <c r="F651" s="1365"/>
    </row>
    <row r="652" spans="1:6" s="184" customFormat="1" ht="25.5">
      <c r="A652" s="529"/>
      <c r="B652" s="151" t="s">
        <v>4023</v>
      </c>
      <c r="C652" s="462"/>
      <c r="D652" s="531"/>
      <c r="E652" s="1419"/>
      <c r="F652" s="1365"/>
    </row>
    <row r="653" spans="1:6" s="184" customFormat="1" ht="153">
      <c r="A653" s="529" t="s">
        <v>4113</v>
      </c>
      <c r="B653" s="151" t="s">
        <v>4114</v>
      </c>
      <c r="C653" s="462"/>
      <c r="D653" s="531"/>
      <c r="E653" s="1419"/>
      <c r="F653" s="1365"/>
    </row>
    <row r="654" spans="1:6" s="184" customFormat="1">
      <c r="A654" s="529"/>
      <c r="B654" s="151" t="s">
        <v>4027</v>
      </c>
      <c r="C654" s="462" t="s">
        <v>245</v>
      </c>
      <c r="D654" s="531">
        <v>1</v>
      </c>
      <c r="E654" s="1399">
        <v>0</v>
      </c>
      <c r="F654" s="1400">
        <f>$D654*E654</f>
        <v>0</v>
      </c>
    </row>
    <row r="655" spans="1:6" s="184" customFormat="1">
      <c r="A655" s="529"/>
      <c r="B655" s="151" t="s">
        <v>4029</v>
      </c>
      <c r="C655" s="462" t="s">
        <v>245</v>
      </c>
      <c r="D655" s="531">
        <v>1</v>
      </c>
      <c r="E655" s="1399">
        <v>0</v>
      </c>
      <c r="F655" s="1400">
        <f>$D655*E655</f>
        <v>0</v>
      </c>
    </row>
    <row r="656" spans="1:6">
      <c r="A656" s="525"/>
      <c r="B656" s="583"/>
      <c r="C656" s="527"/>
      <c r="D656" s="562"/>
      <c r="E656" s="1395"/>
      <c r="F656" s="1396"/>
    </row>
    <row r="657" spans="1:6">
      <c r="A657" s="529" t="s">
        <v>4115</v>
      </c>
      <c r="B657" s="521" t="s">
        <v>4116</v>
      </c>
      <c r="D657" s="531"/>
      <c r="E657" s="1396"/>
      <c r="F657" s="1396"/>
    </row>
    <row r="658" spans="1:6" s="184" customFormat="1" ht="165.75">
      <c r="A658" s="529"/>
      <c r="B658" s="521" t="s">
        <v>4117</v>
      </c>
      <c r="C658" s="462"/>
      <c r="D658" s="531"/>
      <c r="E658" s="1419"/>
      <c r="F658" s="1365"/>
    </row>
    <row r="659" spans="1:6" s="184" customFormat="1" ht="38.25">
      <c r="A659" s="529"/>
      <c r="B659" s="521" t="s">
        <v>4118</v>
      </c>
      <c r="C659" s="462"/>
      <c r="D659" s="531"/>
      <c r="E659" s="1419"/>
      <c r="F659" s="1365"/>
    </row>
    <row r="660" spans="1:6" s="184" customFormat="1" ht="25.5">
      <c r="A660" s="529"/>
      <c r="B660" s="151" t="s">
        <v>4023</v>
      </c>
      <c r="C660" s="462"/>
      <c r="D660" s="531"/>
      <c r="E660" s="1419"/>
      <c r="F660" s="1365"/>
    </row>
    <row r="661" spans="1:6" s="184" customFormat="1" ht="102">
      <c r="A661" s="529" t="s">
        <v>4119</v>
      </c>
      <c r="B661" s="151" t="s">
        <v>4120</v>
      </c>
      <c r="C661" s="462"/>
      <c r="D661" s="531"/>
      <c r="E661" s="1419"/>
      <c r="F661" s="1365"/>
    </row>
    <row r="662" spans="1:6" s="184" customFormat="1">
      <c r="A662" s="529"/>
      <c r="B662" s="151" t="s">
        <v>4027</v>
      </c>
      <c r="C662" s="462" t="s">
        <v>245</v>
      </c>
      <c r="D662" s="531">
        <v>1</v>
      </c>
      <c r="E662" s="1399">
        <v>0</v>
      </c>
      <c r="F662" s="1400">
        <f>$D662*E662</f>
        <v>0</v>
      </c>
    </row>
    <row r="663" spans="1:6" s="184" customFormat="1">
      <c r="A663" s="529"/>
      <c r="B663" s="151" t="s">
        <v>4029</v>
      </c>
      <c r="C663" s="462" t="s">
        <v>245</v>
      </c>
      <c r="D663" s="531">
        <v>1</v>
      </c>
      <c r="E663" s="1399">
        <v>0</v>
      </c>
      <c r="F663" s="1400">
        <f>$D663*E663</f>
        <v>0</v>
      </c>
    </row>
    <row r="664" spans="1:6">
      <c r="A664" s="525"/>
      <c r="B664" s="583"/>
      <c r="C664" s="527"/>
      <c r="D664" s="562"/>
      <c r="E664" s="1395"/>
      <c r="F664" s="1396"/>
    </row>
    <row r="665" spans="1:6">
      <c r="A665" s="529" t="s">
        <v>4121</v>
      </c>
      <c r="B665" s="521" t="s">
        <v>4122</v>
      </c>
      <c r="D665" s="531"/>
      <c r="E665" s="1396"/>
      <c r="F665" s="1396"/>
    </row>
    <row r="666" spans="1:6" s="184" customFormat="1" ht="114.75">
      <c r="A666" s="529"/>
      <c r="B666" s="151" t="s">
        <v>4123</v>
      </c>
      <c r="C666" s="462"/>
      <c r="D666" s="531"/>
      <c r="E666" s="1419"/>
      <c r="F666" s="1365"/>
    </row>
    <row r="667" spans="1:6" s="184" customFormat="1" ht="76.5">
      <c r="A667" s="529"/>
      <c r="B667" s="151" t="s">
        <v>4124</v>
      </c>
      <c r="C667" s="462"/>
      <c r="D667" s="531"/>
      <c r="E667" s="1419"/>
      <c r="F667" s="1365"/>
    </row>
    <row r="668" spans="1:6" s="184" customFormat="1" ht="25.5">
      <c r="A668" s="529"/>
      <c r="B668" s="151" t="s">
        <v>4023</v>
      </c>
      <c r="C668" s="462"/>
      <c r="D668" s="531"/>
      <c r="E668" s="1419"/>
      <c r="F668" s="1365"/>
    </row>
    <row r="669" spans="1:6" s="184" customFormat="1" ht="178.5">
      <c r="A669" s="529" t="s">
        <v>4125</v>
      </c>
      <c r="B669" s="151" t="s">
        <v>4126</v>
      </c>
      <c r="C669" s="462"/>
      <c r="D669" s="531"/>
      <c r="E669" s="1419"/>
      <c r="F669" s="1365"/>
    </row>
    <row r="670" spans="1:6" s="184" customFormat="1">
      <c r="A670" s="529"/>
      <c r="B670" s="151" t="s">
        <v>4027</v>
      </c>
      <c r="C670" s="462" t="s">
        <v>4028</v>
      </c>
      <c r="D670" s="531">
        <v>3</v>
      </c>
      <c r="E670" s="1399">
        <v>0</v>
      </c>
      <c r="F670" s="1400">
        <f>$D670*E670</f>
        <v>0</v>
      </c>
    </row>
    <row r="671" spans="1:6" s="184" customFormat="1">
      <c r="A671" s="529"/>
      <c r="B671" s="151" t="s">
        <v>4029</v>
      </c>
      <c r="C671" s="462" t="s">
        <v>4028</v>
      </c>
      <c r="D671" s="531">
        <v>3</v>
      </c>
      <c r="E671" s="1399">
        <v>0</v>
      </c>
      <c r="F671" s="1400">
        <f>$D671*E671</f>
        <v>0</v>
      </c>
    </row>
    <row r="672" spans="1:6" s="184" customFormat="1">
      <c r="A672" s="529" t="s">
        <v>4127</v>
      </c>
      <c r="B672" s="151" t="s">
        <v>4128</v>
      </c>
      <c r="C672" s="462"/>
      <c r="D672" s="531"/>
      <c r="E672" s="1419"/>
      <c r="F672" s="1365"/>
    </row>
    <row r="673" spans="1:6" s="184" customFormat="1">
      <c r="A673" s="529"/>
      <c r="B673" s="151" t="s">
        <v>4027</v>
      </c>
      <c r="C673" s="462" t="s">
        <v>4028</v>
      </c>
      <c r="D673" s="531">
        <v>3</v>
      </c>
      <c r="E673" s="1399">
        <v>0</v>
      </c>
      <c r="F673" s="1400">
        <f>$D673*E673</f>
        <v>0</v>
      </c>
    </row>
    <row r="674" spans="1:6" s="184" customFormat="1">
      <c r="A674" s="529"/>
      <c r="B674" s="151" t="s">
        <v>4029</v>
      </c>
      <c r="C674" s="462" t="s">
        <v>4028</v>
      </c>
      <c r="D674" s="531">
        <v>3</v>
      </c>
      <c r="E674" s="1399">
        <v>0</v>
      </c>
      <c r="F674" s="1400">
        <f>$D674*E674</f>
        <v>0</v>
      </c>
    </row>
    <row r="675" spans="1:6" s="184" customFormat="1">
      <c r="A675" s="529" t="s">
        <v>4129</v>
      </c>
      <c r="B675" s="151" t="s">
        <v>4033</v>
      </c>
      <c r="C675" s="462"/>
      <c r="D675" s="531"/>
      <c r="E675" s="1419"/>
      <c r="F675" s="1365"/>
    </row>
    <row r="676" spans="1:6" s="184" customFormat="1">
      <c r="A676" s="529"/>
      <c r="B676" s="151" t="s">
        <v>4027</v>
      </c>
      <c r="C676" s="462" t="s">
        <v>4028</v>
      </c>
      <c r="D676" s="531">
        <v>3</v>
      </c>
      <c r="E676" s="1399">
        <v>0</v>
      </c>
      <c r="F676" s="1400">
        <f>$D676*E676</f>
        <v>0</v>
      </c>
    </row>
    <row r="677" spans="1:6" s="184" customFormat="1">
      <c r="A677" s="529"/>
      <c r="B677" s="151" t="s">
        <v>4029</v>
      </c>
      <c r="C677" s="462" t="s">
        <v>4028</v>
      </c>
      <c r="D677" s="531">
        <v>3</v>
      </c>
      <c r="E677" s="1399">
        <v>0</v>
      </c>
      <c r="F677" s="1400">
        <f>$D677*E677</f>
        <v>0</v>
      </c>
    </row>
    <row r="678" spans="1:6" s="184" customFormat="1">
      <c r="A678" s="529" t="s">
        <v>4130</v>
      </c>
      <c r="B678" s="151" t="s">
        <v>4035</v>
      </c>
      <c r="C678" s="462"/>
      <c r="D678" s="531"/>
      <c r="E678" s="1419"/>
      <c r="F678" s="1365"/>
    </row>
    <row r="679" spans="1:6" s="184" customFormat="1">
      <c r="A679" s="529"/>
      <c r="B679" s="151" t="s">
        <v>4027</v>
      </c>
      <c r="C679" s="462" t="s">
        <v>4028</v>
      </c>
      <c r="D679" s="531">
        <v>3</v>
      </c>
      <c r="E679" s="1399">
        <v>0</v>
      </c>
      <c r="F679" s="1400">
        <f>$D679*E679</f>
        <v>0</v>
      </c>
    </row>
    <row r="680" spans="1:6" s="184" customFormat="1">
      <c r="A680" s="529"/>
      <c r="B680" s="151" t="s">
        <v>4029</v>
      </c>
      <c r="C680" s="462" t="s">
        <v>4028</v>
      </c>
      <c r="D680" s="531">
        <v>3</v>
      </c>
      <c r="E680" s="1399">
        <v>0</v>
      </c>
      <c r="F680" s="1400">
        <f>$D680*E680</f>
        <v>0</v>
      </c>
    </row>
    <row r="681" spans="1:6" s="184" customFormat="1">
      <c r="A681" s="586"/>
      <c r="B681" s="151"/>
      <c r="C681" s="462"/>
      <c r="D681" s="531"/>
      <c r="E681" s="1136"/>
      <c r="F681" s="1396"/>
    </row>
    <row r="682" spans="1:6" ht="38.25">
      <c r="A682" s="529" t="s">
        <v>4131</v>
      </c>
      <c r="B682" s="521" t="s">
        <v>4132</v>
      </c>
      <c r="D682" s="531"/>
      <c r="E682" s="1396"/>
      <c r="F682" s="1396"/>
    </row>
    <row r="683" spans="1:6" s="184" customFormat="1" ht="38.25">
      <c r="A683" s="529"/>
      <c r="B683" s="151" t="s">
        <v>4133</v>
      </c>
      <c r="C683" s="462"/>
      <c r="D683" s="531"/>
      <c r="E683" s="1136"/>
      <c r="F683" s="1396"/>
    </row>
    <row r="684" spans="1:6" s="184" customFormat="1" ht="25.5">
      <c r="A684" s="586"/>
      <c r="B684" s="151" t="s">
        <v>4134</v>
      </c>
      <c r="C684" s="530" t="s">
        <v>89</v>
      </c>
      <c r="D684" s="531">
        <v>55</v>
      </c>
      <c r="E684" s="1432">
        <v>0</v>
      </c>
      <c r="F684" s="1400">
        <f>$D684*E684</f>
        <v>0</v>
      </c>
    </row>
    <row r="685" spans="1:6" s="184" customFormat="1">
      <c r="A685" s="586"/>
      <c r="B685" s="151"/>
      <c r="C685" s="462"/>
      <c r="D685" s="464"/>
      <c r="E685" s="1136"/>
      <c r="F685" s="1396"/>
    </row>
    <row r="686" spans="1:6" s="184" customFormat="1">
      <c r="A686" s="586"/>
      <c r="B686" s="151"/>
      <c r="C686" s="462"/>
      <c r="D686" s="464"/>
      <c r="E686" s="1136"/>
      <c r="F686" s="1396"/>
    </row>
    <row r="687" spans="1:6">
      <c r="A687" s="587" t="s">
        <v>4016</v>
      </c>
      <c r="B687" s="588" t="s">
        <v>4135</v>
      </c>
      <c r="C687" s="589"/>
      <c r="D687" s="590"/>
      <c r="E687" s="1433"/>
      <c r="F687" s="1434">
        <f>SUM(F502:F686)</f>
        <v>0</v>
      </c>
    </row>
    <row r="688" spans="1:6">
      <c r="A688" s="529"/>
      <c r="B688" s="521"/>
      <c r="D688" s="531"/>
      <c r="E688" s="1396"/>
      <c r="F688" s="1396"/>
    </row>
    <row r="689" spans="1:6">
      <c r="A689" s="529"/>
      <c r="B689" s="521"/>
      <c r="D689" s="531"/>
      <c r="E689" s="1396"/>
      <c r="F689" s="1396"/>
    </row>
  </sheetData>
  <protectedRanges>
    <protectedRange sqref="E59:F63 E66:F74 E77:F79 E95:F99 E108:F111 E126:F138 E472:F476 E226:F243 E288:E289 E140:F167 E488:F688 E478:F478 E181:F217 E290:F348 E354:F384 E386:F467 E274:F279 E169:F178" name="Range1_14"/>
    <protectedRange sqref="E64:F65" name="Range1_1_1"/>
    <protectedRange sqref="E75:F76" name="Range1_2_1"/>
    <protectedRange sqref="E80:F81" name="Range1_3_2"/>
    <protectedRange sqref="E100:F100" name="Range1_9_1"/>
    <protectedRange sqref="E107:F107 E104:F104 F106" name="Range1_3_1_1"/>
    <protectedRange sqref="E106" name="Range1_4_1"/>
    <protectedRange sqref="E139:F139" name="Range1_67_1"/>
    <protectedRange sqref="E168:F168" name="Range1_5_1"/>
    <protectedRange sqref="E179:F180" name="Range1_6_1"/>
    <protectedRange sqref="E218:F221" name="Range1_7_1"/>
    <protectedRange sqref="E222:F225" name="Range1_54_1"/>
    <protectedRange sqref="E245:F245" name="Range1_49_1_1"/>
    <protectedRange sqref="E249:F273" name="Range1_8_1"/>
    <protectedRange sqref="E280:F280" name="Range1_68_2"/>
    <protectedRange sqref="E281:F281 E283:F287 F288:F289" name="Range1_69_1"/>
    <protectedRange sqref="E385:F385" name="Range1_68_1_1"/>
    <protectedRange sqref="E468:F471" name="Range1_13_1"/>
    <protectedRange sqref="E477:F477" name="Range1_10_1"/>
    <protectedRange sqref="E82:F82 E93:F94 E84:F91" name="Range1_11_1"/>
    <protectedRange sqref="E481:F481" name="Range1_22_1"/>
    <protectedRange sqref="E479:F479" name="Range1_4_2_1"/>
    <protectedRange sqref="E487:F487" name="Range1_33_1"/>
    <protectedRange sqref="E121:F125" name="Range1_55_1_1"/>
    <protectedRange sqref="F34:F36 F38:F40 F42:F44 F46:F47 F51" name="Range1_12_1"/>
    <protectedRange sqref="E34:E36 E38:E40 E42:E44 E46:E47 E51" name="Range1_62_1"/>
    <protectedRange sqref="E349:F353" name="Range1_24_1"/>
  </protectedRanges>
  <pageMargins left="0.98425196850393704" right="0.19685039370078741" top="0.59055118110236227" bottom="0.59055118110236227" header="0.19685039370078741" footer="0.19685039370078741"/>
  <pageSetup paperSize="9" fitToHeight="12" orientation="portrait" horizontalDpi="4294967294" r:id="rId1"/>
  <headerFooter differentFirst="1" alignWithMargins="0">
    <oddFooter>&amp;R&amp;"Calibri,Regular"&amp;8&amp;P/&amp;N</oddFooter>
  </headerFooter>
  <rowBreaks count="37" manualBreakCount="37">
    <brk id="11" max="5" man="1"/>
    <brk id="19" max="5" man="1"/>
    <brk id="27" max="5" man="1"/>
    <brk id="42" max="5" man="1"/>
    <brk id="63" max="5" man="1"/>
    <brk id="74" max="5" man="1"/>
    <brk id="83" max="5" man="1"/>
    <brk id="92" max="5" man="1"/>
    <brk id="104" max="5" man="1"/>
    <brk id="122" max="5" man="1"/>
    <brk id="152" max="5" man="1"/>
    <brk id="171" max="5" man="1"/>
    <brk id="206" max="5" man="1"/>
    <brk id="223" max="5" man="1"/>
    <brk id="234" max="5" man="1"/>
    <brk id="241" max="5" man="1"/>
    <brk id="248" max="5" man="1"/>
    <brk id="256" max="5" man="1"/>
    <brk id="274" max="16383" man="1"/>
    <brk id="287" max="5" man="1"/>
    <brk id="293" max="5" man="1"/>
    <brk id="319" max="5" man="1"/>
    <brk id="347" max="5" man="1"/>
    <brk id="368" max="5" man="1"/>
    <brk id="385" max="5" man="1"/>
    <brk id="414" max="5" man="1"/>
    <brk id="430" max="5" man="1"/>
    <brk id="447" max="5" man="1"/>
    <brk id="455" max="5" man="1"/>
    <brk id="465" max="5" man="1"/>
    <brk id="478" max="5" man="1"/>
    <brk id="496" max="5" man="1"/>
    <brk id="518" max="5" man="1"/>
    <brk id="533" max="5" man="1"/>
    <brk id="554" max="5" man="1"/>
    <brk id="582" max="5" man="1"/>
    <brk id="626" max="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21E89-F75C-4F13-8A96-95BED8725DFB}">
  <dimension ref="A1:M1053"/>
  <sheetViews>
    <sheetView view="pageBreakPreview" zoomScale="115" zoomScaleSheetLayoutView="115" workbookViewId="0">
      <selection activeCell="E13" sqref="E13"/>
    </sheetView>
  </sheetViews>
  <sheetFormatPr defaultColWidth="9.140625" defaultRowHeight="15.75"/>
  <cols>
    <col min="1" max="1" width="6.28515625" style="102" customWidth="1"/>
    <col min="2" max="2" width="45.7109375" style="98" customWidth="1"/>
    <col min="3" max="3" width="10.42578125" style="99" customWidth="1"/>
    <col min="4" max="4" width="8.140625" style="103" customWidth="1"/>
    <col min="5" max="5" width="21.140625" style="1498" customWidth="1"/>
    <col min="6" max="6" width="9.140625" style="104"/>
    <col min="7" max="9" width="9.140625" style="95"/>
    <col min="10" max="16384" width="9.140625" style="96"/>
  </cols>
  <sheetData>
    <row r="1" spans="1:9">
      <c r="A1" s="97"/>
      <c r="D1" s="100"/>
      <c r="E1" s="1497"/>
      <c r="F1" s="101"/>
    </row>
    <row r="2" spans="1:9" s="89" customFormat="1" ht="13.5" thickBot="1">
      <c r="A2" s="110"/>
      <c r="B2" s="111" t="s">
        <v>1814</v>
      </c>
      <c r="C2" s="112"/>
      <c r="D2" s="113"/>
      <c r="E2" s="1494"/>
      <c r="F2" s="94"/>
      <c r="G2" s="88"/>
      <c r="H2" s="88"/>
      <c r="I2" s="88"/>
    </row>
    <row r="3" spans="1:9" s="89" customFormat="1" ht="13.5" thickTop="1">
      <c r="A3" s="90"/>
      <c r="B3" s="91"/>
      <c r="C3" s="92"/>
      <c r="D3" s="93"/>
      <c r="E3" s="1244"/>
      <c r="F3" s="94"/>
      <c r="G3" s="88"/>
      <c r="H3" s="88"/>
      <c r="I3" s="88"/>
    </row>
    <row r="4" spans="1:9" s="89" customFormat="1" ht="12.75">
      <c r="A4" s="118" t="s">
        <v>155</v>
      </c>
      <c r="B4" s="119" t="s">
        <v>1743</v>
      </c>
      <c r="C4" s="120"/>
      <c r="D4" s="121"/>
      <c r="E4" s="1495">
        <f>'STROJARSKE INSTALACIJE'!F195</f>
        <v>0</v>
      </c>
      <c r="F4" s="94"/>
      <c r="G4" s="88"/>
      <c r="H4" s="88"/>
      <c r="I4" s="88"/>
    </row>
    <row r="5" spans="1:9" s="89" customFormat="1" ht="12.75">
      <c r="A5" s="118"/>
      <c r="B5" s="119"/>
      <c r="C5" s="120"/>
      <c r="D5" s="121"/>
      <c r="E5" s="1495"/>
      <c r="F5" s="94"/>
      <c r="G5" s="88"/>
      <c r="H5" s="88"/>
      <c r="I5" s="88"/>
    </row>
    <row r="6" spans="1:9" s="89" customFormat="1" ht="12.75">
      <c r="A6" s="118" t="s">
        <v>156</v>
      </c>
      <c r="B6" s="119" t="s">
        <v>1826</v>
      </c>
      <c r="C6" s="120"/>
      <c r="D6" s="121"/>
      <c r="E6" s="1495">
        <f>'STROJARSKE INSTALACIJE'!F655</f>
        <v>0</v>
      </c>
      <c r="F6" s="94"/>
      <c r="G6" s="88"/>
      <c r="H6" s="88"/>
      <c r="I6" s="88"/>
    </row>
    <row r="7" spans="1:9" s="89" customFormat="1" ht="12.75">
      <c r="A7" s="118"/>
      <c r="B7" s="119"/>
      <c r="C7" s="120"/>
      <c r="D7" s="121"/>
      <c r="E7" s="1495"/>
      <c r="F7" s="94"/>
      <c r="G7" s="88"/>
      <c r="H7" s="88"/>
      <c r="I7" s="88"/>
    </row>
    <row r="8" spans="1:9" s="89" customFormat="1" ht="12.75">
      <c r="A8" s="118" t="s">
        <v>157</v>
      </c>
      <c r="B8" s="119" t="s">
        <v>2441</v>
      </c>
      <c r="C8" s="120"/>
      <c r="D8" s="121"/>
      <c r="E8" s="1495">
        <f>'STROJARSKE INSTALACIJE'!F1303</f>
        <v>0</v>
      </c>
      <c r="F8" s="94"/>
      <c r="G8" s="88"/>
      <c r="H8" s="88"/>
      <c r="I8" s="88"/>
    </row>
    <row r="9" spans="1:9" s="89" customFormat="1" ht="12.75">
      <c r="A9" s="118"/>
      <c r="B9" s="119"/>
      <c r="C9" s="120"/>
      <c r="D9" s="121"/>
      <c r="E9" s="1495"/>
      <c r="F9" s="94"/>
      <c r="G9" s="88"/>
      <c r="H9" s="88"/>
      <c r="I9" s="88"/>
    </row>
    <row r="10" spans="1:9" s="89" customFormat="1" ht="12.75">
      <c r="A10" s="118" t="s">
        <v>158</v>
      </c>
      <c r="B10" s="119" t="s">
        <v>2442</v>
      </c>
      <c r="C10" s="120"/>
      <c r="D10" s="121"/>
      <c r="E10" s="1495">
        <f>'STROJARSKE INSTALACIJE'!F2653</f>
        <v>0</v>
      </c>
      <c r="F10" s="94"/>
      <c r="G10" s="88"/>
      <c r="H10" s="88"/>
      <c r="I10" s="88"/>
    </row>
    <row r="11" spans="1:9" s="89" customFormat="1" ht="12.75">
      <c r="A11" s="118"/>
      <c r="B11" s="119"/>
      <c r="C11" s="120"/>
      <c r="D11" s="121"/>
      <c r="E11" s="1495"/>
      <c r="F11" s="94"/>
      <c r="G11" s="88"/>
      <c r="H11" s="88"/>
      <c r="I11" s="88"/>
    </row>
    <row r="12" spans="1:9" s="89" customFormat="1" ht="12.75">
      <c r="A12" s="118" t="s">
        <v>160</v>
      </c>
      <c r="B12" s="119" t="s">
        <v>2835</v>
      </c>
      <c r="C12" s="120"/>
      <c r="D12" s="121"/>
      <c r="E12" s="1495">
        <f>'STROJARSKE INSTALACIJE'!F2676</f>
        <v>0</v>
      </c>
      <c r="F12" s="94"/>
      <c r="G12" s="88"/>
      <c r="H12" s="88"/>
      <c r="I12" s="88"/>
    </row>
    <row r="13" spans="1:9" s="89" customFormat="1" ht="12.75">
      <c r="A13" s="90"/>
      <c r="B13" s="91"/>
      <c r="C13" s="92"/>
      <c r="D13" s="93"/>
      <c r="E13" s="1244"/>
      <c r="F13" s="94"/>
      <c r="G13" s="88"/>
      <c r="H13" s="88"/>
      <c r="I13" s="88"/>
    </row>
    <row r="14" spans="1:9" s="89" customFormat="1" ht="12.75">
      <c r="A14" s="115"/>
      <c r="B14" s="114" t="s">
        <v>1815</v>
      </c>
      <c r="C14" s="116"/>
      <c r="D14" s="117"/>
      <c r="E14" s="1496">
        <f>SUM(E3:E13)</f>
        <v>0</v>
      </c>
      <c r="F14" s="472"/>
      <c r="G14" s="88"/>
      <c r="H14" s="88"/>
      <c r="I14" s="88"/>
    </row>
    <row r="15" spans="1:9" s="89" customFormat="1" ht="12.75">
      <c r="A15" s="90"/>
      <c r="B15" s="91"/>
      <c r="C15" s="92"/>
      <c r="D15" s="93"/>
      <c r="E15" s="1244"/>
      <c r="F15" s="94"/>
      <c r="G15" s="88"/>
      <c r="H15" s="88"/>
      <c r="I15" s="88"/>
    </row>
    <row r="16" spans="1:9" s="89" customFormat="1" ht="12.75">
      <c r="A16" s="90"/>
      <c r="B16" s="91"/>
      <c r="C16" s="92"/>
      <c r="D16" s="93"/>
      <c r="E16" s="1244"/>
      <c r="F16" s="94"/>
      <c r="G16" s="88"/>
      <c r="H16" s="88"/>
      <c r="I16" s="88"/>
    </row>
    <row r="17" spans="1:9" s="89" customFormat="1" ht="12.75">
      <c r="A17" s="90"/>
      <c r="B17" s="91"/>
      <c r="C17" s="92"/>
      <c r="D17" s="93"/>
      <c r="E17" s="1244"/>
      <c r="F17" s="94"/>
      <c r="G17" s="88"/>
      <c r="H17" s="88"/>
      <c r="I17" s="88"/>
    </row>
    <row r="18" spans="1:9" s="89" customFormat="1" ht="12.75">
      <c r="A18" s="90"/>
      <c r="B18" s="91"/>
      <c r="C18" s="92"/>
      <c r="D18" s="93"/>
      <c r="E18" s="1244"/>
      <c r="F18" s="94"/>
      <c r="G18" s="88"/>
      <c r="H18" s="88"/>
      <c r="I18" s="88"/>
    </row>
    <row r="19" spans="1:9" s="89" customFormat="1" ht="12.75">
      <c r="A19" s="90"/>
      <c r="B19" s="91"/>
      <c r="C19" s="92"/>
      <c r="D19" s="93"/>
      <c r="E19" s="1244"/>
      <c r="F19" s="94"/>
      <c r="G19" s="88"/>
      <c r="H19" s="88"/>
      <c r="I19" s="88"/>
    </row>
    <row r="20" spans="1:9" s="89" customFormat="1" ht="12.75">
      <c r="A20" s="90"/>
      <c r="B20" s="91"/>
      <c r="C20" s="92"/>
      <c r="D20" s="93"/>
      <c r="E20" s="1244"/>
      <c r="F20" s="94"/>
      <c r="G20" s="88"/>
      <c r="H20" s="88"/>
      <c r="I20" s="88"/>
    </row>
    <row r="21" spans="1:9" s="89" customFormat="1" ht="12.75">
      <c r="A21" s="90"/>
      <c r="B21" s="91"/>
      <c r="C21" s="92"/>
      <c r="D21" s="93"/>
      <c r="E21" s="1244"/>
      <c r="F21" s="94"/>
      <c r="G21" s="88"/>
      <c r="H21" s="88"/>
      <c r="I21" s="88"/>
    </row>
    <row r="22" spans="1:9" s="89" customFormat="1" ht="12.75">
      <c r="A22" s="90"/>
      <c r="B22" s="91"/>
      <c r="C22" s="92"/>
      <c r="D22" s="93"/>
      <c r="E22" s="1244"/>
      <c r="F22" s="94"/>
      <c r="G22" s="88"/>
      <c r="H22" s="88"/>
      <c r="I22" s="88"/>
    </row>
    <row r="23" spans="1:9" s="89" customFormat="1" ht="12.75">
      <c r="A23" s="90"/>
      <c r="B23" s="91"/>
      <c r="C23" s="92"/>
      <c r="D23" s="93"/>
      <c r="E23" s="1244"/>
      <c r="F23" s="94"/>
      <c r="G23" s="88"/>
      <c r="H23" s="88"/>
      <c r="I23" s="88"/>
    </row>
    <row r="24" spans="1:9" s="89" customFormat="1" ht="12.75">
      <c r="A24" s="90"/>
      <c r="B24" s="91"/>
      <c r="C24" s="92"/>
      <c r="D24" s="93"/>
      <c r="E24" s="1244"/>
      <c r="F24" s="94"/>
      <c r="G24" s="88"/>
      <c r="H24" s="88"/>
      <c r="I24" s="88"/>
    </row>
    <row r="25" spans="1:9" s="89" customFormat="1" ht="12.75">
      <c r="A25" s="90"/>
      <c r="B25" s="91"/>
      <c r="C25" s="92"/>
      <c r="D25" s="93"/>
      <c r="E25" s="1244"/>
      <c r="F25" s="94"/>
      <c r="G25" s="88"/>
      <c r="H25" s="88"/>
      <c r="I25" s="88"/>
    </row>
    <row r="26" spans="1:9" s="89" customFormat="1" ht="12.75">
      <c r="A26" s="90"/>
      <c r="B26" s="91"/>
      <c r="C26" s="92"/>
      <c r="D26" s="93"/>
      <c r="E26" s="1244"/>
      <c r="F26" s="94"/>
      <c r="G26" s="88"/>
      <c r="H26" s="88"/>
      <c r="I26" s="88"/>
    </row>
    <row r="27" spans="1:9" s="89" customFormat="1" ht="12.75">
      <c r="A27" s="90"/>
      <c r="B27" s="91"/>
      <c r="C27" s="92"/>
      <c r="D27" s="93"/>
      <c r="E27" s="1244"/>
      <c r="F27" s="94"/>
      <c r="G27" s="88"/>
      <c r="H27" s="88"/>
      <c r="I27" s="88"/>
    </row>
    <row r="28" spans="1:9" s="89" customFormat="1" ht="12.75">
      <c r="A28" s="90"/>
      <c r="B28" s="91"/>
      <c r="C28" s="92"/>
      <c r="D28" s="93"/>
      <c r="E28" s="1244"/>
      <c r="F28" s="94"/>
      <c r="G28" s="88"/>
      <c r="H28" s="88"/>
      <c r="I28" s="88"/>
    </row>
    <row r="29" spans="1:9" s="89" customFormat="1" ht="12.75">
      <c r="A29" s="90"/>
      <c r="B29" s="91"/>
      <c r="C29" s="92"/>
      <c r="D29" s="93"/>
      <c r="E29" s="1244"/>
      <c r="F29" s="94"/>
      <c r="G29" s="88"/>
      <c r="H29" s="88"/>
      <c r="I29" s="88"/>
    </row>
    <row r="30" spans="1:9" s="89" customFormat="1" ht="12.75">
      <c r="A30" s="90"/>
      <c r="B30" s="91"/>
      <c r="C30" s="92"/>
      <c r="D30" s="93"/>
      <c r="E30" s="1244"/>
      <c r="F30" s="94"/>
      <c r="G30" s="88"/>
      <c r="H30" s="88"/>
      <c r="I30" s="88"/>
    </row>
    <row r="31" spans="1:9" s="89" customFormat="1" ht="12.75">
      <c r="A31" s="90"/>
      <c r="B31" s="91"/>
      <c r="C31" s="92"/>
      <c r="D31" s="93"/>
      <c r="E31" s="1244"/>
      <c r="F31" s="94"/>
      <c r="G31" s="88"/>
      <c r="H31" s="88"/>
      <c r="I31" s="88"/>
    </row>
    <row r="32" spans="1:9" s="89" customFormat="1" ht="12.75">
      <c r="A32" s="90"/>
      <c r="B32" s="91"/>
      <c r="C32" s="92"/>
      <c r="D32" s="93"/>
      <c r="E32" s="1244"/>
      <c r="F32" s="94"/>
      <c r="G32" s="88"/>
      <c r="H32" s="88"/>
      <c r="I32" s="88"/>
    </row>
    <row r="33" spans="1:9" s="89" customFormat="1" ht="12.75">
      <c r="A33" s="90"/>
      <c r="B33" s="91"/>
      <c r="C33" s="92"/>
      <c r="D33" s="93"/>
      <c r="E33" s="1244"/>
      <c r="F33" s="94"/>
      <c r="G33" s="88"/>
      <c r="H33" s="88"/>
      <c r="I33" s="88"/>
    </row>
    <row r="34" spans="1:9" s="89" customFormat="1" ht="12.75">
      <c r="A34" s="90"/>
      <c r="B34" s="91"/>
      <c r="C34" s="92"/>
      <c r="D34" s="93"/>
      <c r="E34" s="1244"/>
      <c r="F34" s="94"/>
      <c r="G34" s="88"/>
      <c r="H34" s="88"/>
      <c r="I34" s="88"/>
    </row>
    <row r="35" spans="1:9" s="89" customFormat="1" ht="12.75">
      <c r="A35" s="90"/>
      <c r="B35" s="91"/>
      <c r="C35" s="92"/>
      <c r="D35" s="93"/>
      <c r="E35" s="1244"/>
      <c r="F35" s="94"/>
      <c r="G35" s="88"/>
      <c r="H35" s="88"/>
      <c r="I35" s="88"/>
    </row>
    <row r="36" spans="1:9" s="89" customFormat="1" ht="12.75">
      <c r="A36" s="90"/>
      <c r="B36" s="91"/>
      <c r="C36" s="92"/>
      <c r="D36" s="93"/>
      <c r="E36" s="1244"/>
      <c r="F36" s="94"/>
      <c r="G36" s="88"/>
      <c r="H36" s="88"/>
      <c r="I36" s="88"/>
    </row>
    <row r="37" spans="1:9" s="89" customFormat="1" ht="12.75">
      <c r="A37" s="90"/>
      <c r="B37" s="91"/>
      <c r="C37" s="92"/>
      <c r="D37" s="93"/>
      <c r="E37" s="1244"/>
      <c r="F37" s="94"/>
      <c r="G37" s="88"/>
      <c r="H37" s="88"/>
      <c r="I37" s="88"/>
    </row>
    <row r="38" spans="1:9" s="89" customFormat="1" ht="12.75">
      <c r="A38" s="90"/>
      <c r="B38" s="91"/>
      <c r="C38" s="92"/>
      <c r="D38" s="93"/>
      <c r="E38" s="1244"/>
      <c r="F38" s="94"/>
      <c r="G38" s="88"/>
      <c r="H38" s="88"/>
      <c r="I38" s="88"/>
    </row>
    <row r="39" spans="1:9" s="89" customFormat="1" ht="12.75">
      <c r="A39" s="90"/>
      <c r="B39" s="91"/>
      <c r="C39" s="92"/>
      <c r="D39" s="93"/>
      <c r="E39" s="1244"/>
      <c r="F39" s="94"/>
      <c r="G39" s="88"/>
      <c r="H39" s="88"/>
      <c r="I39" s="88"/>
    </row>
    <row r="40" spans="1:9" s="89" customFormat="1" ht="12.75">
      <c r="A40" s="90"/>
      <c r="B40" s="91"/>
      <c r="C40" s="92"/>
      <c r="D40" s="93"/>
      <c r="E40" s="1244"/>
      <c r="F40" s="94"/>
      <c r="G40" s="88"/>
      <c r="H40" s="88"/>
      <c r="I40" s="88"/>
    </row>
    <row r="41" spans="1:9" s="89" customFormat="1" ht="12.75">
      <c r="A41" s="90"/>
      <c r="B41" s="91"/>
      <c r="C41" s="92"/>
      <c r="D41" s="93"/>
      <c r="E41" s="1244"/>
      <c r="F41" s="94"/>
      <c r="G41" s="88"/>
      <c r="H41" s="88"/>
      <c r="I41" s="88"/>
    </row>
    <row r="42" spans="1:9" s="89" customFormat="1" ht="12.75">
      <c r="A42" s="90"/>
      <c r="B42" s="91"/>
      <c r="C42" s="92"/>
      <c r="D42" s="93"/>
      <c r="E42" s="1244"/>
      <c r="F42" s="94"/>
      <c r="G42" s="88"/>
      <c r="H42" s="88"/>
      <c r="I42" s="88"/>
    </row>
    <row r="43" spans="1:9" s="89" customFormat="1" ht="12.75">
      <c r="A43" s="90"/>
      <c r="B43" s="91"/>
      <c r="C43" s="92"/>
      <c r="D43" s="93"/>
      <c r="E43" s="1244"/>
      <c r="F43" s="94"/>
      <c r="G43" s="88"/>
      <c r="H43" s="88"/>
      <c r="I43" s="88"/>
    </row>
    <row r="44" spans="1:9" s="89" customFormat="1" ht="12.75">
      <c r="A44" s="90"/>
      <c r="B44" s="91"/>
      <c r="C44" s="92"/>
      <c r="D44" s="93"/>
      <c r="E44" s="1244"/>
      <c r="F44" s="94"/>
      <c r="G44" s="88"/>
      <c r="H44" s="88"/>
      <c r="I44" s="88"/>
    </row>
    <row r="45" spans="1:9" s="89" customFormat="1" ht="12.75">
      <c r="A45" s="90"/>
      <c r="B45" s="91"/>
      <c r="C45" s="92"/>
      <c r="D45" s="93"/>
      <c r="E45" s="1244"/>
      <c r="F45" s="94"/>
      <c r="G45" s="88"/>
      <c r="H45" s="88"/>
      <c r="I45" s="88"/>
    </row>
    <row r="46" spans="1:9" s="89" customFormat="1" ht="12.75">
      <c r="A46" s="90"/>
      <c r="B46" s="91"/>
      <c r="C46" s="92"/>
      <c r="D46" s="93"/>
      <c r="E46" s="1244"/>
      <c r="F46" s="94"/>
      <c r="G46" s="88"/>
      <c r="H46" s="88"/>
      <c r="I46" s="88"/>
    </row>
    <row r="47" spans="1:9" s="89" customFormat="1" ht="12.75">
      <c r="A47" s="90"/>
      <c r="B47" s="91"/>
      <c r="C47" s="92"/>
      <c r="D47" s="93"/>
      <c r="E47" s="1244"/>
      <c r="F47" s="94"/>
      <c r="G47" s="88"/>
      <c r="H47" s="88"/>
      <c r="I47" s="88"/>
    </row>
    <row r="48" spans="1:9" s="89" customFormat="1" ht="12.75">
      <c r="A48" s="90"/>
      <c r="B48" s="91"/>
      <c r="C48" s="92"/>
      <c r="D48" s="93"/>
      <c r="E48" s="1244"/>
      <c r="F48" s="94"/>
      <c r="G48" s="88"/>
      <c r="H48" s="88"/>
      <c r="I48" s="88"/>
    </row>
    <row r="49" spans="1:9" s="89" customFormat="1" ht="12.75">
      <c r="A49" s="90"/>
      <c r="B49" s="91"/>
      <c r="C49" s="92"/>
      <c r="D49" s="93"/>
      <c r="E49" s="1244"/>
      <c r="F49" s="94"/>
      <c r="G49" s="88"/>
      <c r="H49" s="88"/>
      <c r="I49" s="88"/>
    </row>
    <row r="50" spans="1:9" s="89" customFormat="1" ht="12.75">
      <c r="A50" s="90"/>
      <c r="B50" s="91"/>
      <c r="C50" s="92"/>
      <c r="D50" s="93"/>
      <c r="E50" s="1244"/>
      <c r="F50" s="94"/>
      <c r="G50" s="88"/>
      <c r="H50" s="88"/>
      <c r="I50" s="88"/>
    </row>
    <row r="51" spans="1:9" s="89" customFormat="1" ht="12.75">
      <c r="A51" s="90"/>
      <c r="B51" s="91"/>
      <c r="C51" s="92"/>
      <c r="D51" s="93"/>
      <c r="E51" s="1244"/>
      <c r="F51" s="94"/>
      <c r="G51" s="88"/>
      <c r="H51" s="88"/>
      <c r="I51" s="88"/>
    </row>
    <row r="52" spans="1:9" s="89" customFormat="1" ht="12.75">
      <c r="A52" s="90"/>
      <c r="B52" s="91"/>
      <c r="C52" s="92"/>
      <c r="D52" s="93"/>
      <c r="E52" s="1244"/>
      <c r="F52" s="94"/>
      <c r="G52" s="88"/>
      <c r="H52" s="88"/>
      <c r="I52" s="88"/>
    </row>
    <row r="53" spans="1:9" s="89" customFormat="1" ht="12.75">
      <c r="A53" s="90"/>
      <c r="B53" s="91"/>
      <c r="C53" s="92"/>
      <c r="D53" s="93"/>
      <c r="E53" s="1244"/>
      <c r="F53" s="94"/>
      <c r="G53" s="88"/>
      <c r="H53" s="88"/>
      <c r="I53" s="88"/>
    </row>
    <row r="54" spans="1:9" s="89" customFormat="1" ht="12.75">
      <c r="A54" s="90"/>
      <c r="B54" s="91"/>
      <c r="C54" s="92"/>
      <c r="D54" s="93"/>
      <c r="E54" s="1244"/>
      <c r="F54" s="94"/>
      <c r="G54" s="88"/>
      <c r="H54" s="88"/>
      <c r="I54" s="88"/>
    </row>
    <row r="55" spans="1:9" s="89" customFormat="1" ht="12.75">
      <c r="A55" s="90"/>
      <c r="B55" s="91"/>
      <c r="C55" s="92"/>
      <c r="D55" s="93"/>
      <c r="E55" s="1244"/>
      <c r="F55" s="94"/>
      <c r="G55" s="88"/>
      <c r="H55" s="88"/>
      <c r="I55" s="88"/>
    </row>
    <row r="56" spans="1:9" s="89" customFormat="1" ht="12.75">
      <c r="A56" s="90"/>
      <c r="B56" s="91"/>
      <c r="C56" s="92"/>
      <c r="D56" s="93"/>
      <c r="E56" s="1244"/>
      <c r="F56" s="94"/>
      <c r="G56" s="88"/>
      <c r="H56" s="88"/>
      <c r="I56" s="88"/>
    </row>
    <row r="57" spans="1:9" s="89" customFormat="1" ht="12.75">
      <c r="A57" s="90"/>
      <c r="B57" s="91"/>
      <c r="C57" s="92"/>
      <c r="D57" s="93"/>
      <c r="E57" s="1244"/>
      <c r="F57" s="94"/>
      <c r="G57" s="88"/>
      <c r="H57" s="88"/>
      <c r="I57" s="88"/>
    </row>
    <row r="58" spans="1:9" s="89" customFormat="1" ht="12.75">
      <c r="A58" s="90"/>
      <c r="B58" s="91"/>
      <c r="C58" s="92"/>
      <c r="D58" s="93"/>
      <c r="E58" s="1244"/>
      <c r="F58" s="94"/>
      <c r="G58" s="88"/>
      <c r="H58" s="88"/>
      <c r="I58" s="88"/>
    </row>
    <row r="59" spans="1:9" s="89" customFormat="1" ht="12.75">
      <c r="A59" s="90"/>
      <c r="B59" s="91"/>
      <c r="C59" s="92"/>
      <c r="D59" s="93"/>
      <c r="E59" s="1244"/>
      <c r="F59" s="94"/>
      <c r="G59" s="88"/>
      <c r="H59" s="88"/>
      <c r="I59" s="88"/>
    </row>
    <row r="60" spans="1:9" s="89" customFormat="1" ht="12.75">
      <c r="A60" s="90"/>
      <c r="B60" s="91"/>
      <c r="C60" s="92"/>
      <c r="D60" s="93"/>
      <c r="E60" s="1244"/>
      <c r="F60" s="94"/>
      <c r="G60" s="88"/>
      <c r="H60" s="88"/>
      <c r="I60" s="88"/>
    </row>
    <row r="61" spans="1:9" s="89" customFormat="1" ht="12.75">
      <c r="A61" s="90"/>
      <c r="B61" s="91"/>
      <c r="C61" s="92"/>
      <c r="D61" s="93"/>
      <c r="E61" s="1244"/>
      <c r="F61" s="94"/>
      <c r="G61" s="88"/>
      <c r="H61" s="88"/>
      <c r="I61" s="88"/>
    </row>
    <row r="62" spans="1:9" s="89" customFormat="1" ht="12.75">
      <c r="A62" s="90"/>
      <c r="B62" s="91"/>
      <c r="C62" s="92"/>
      <c r="D62" s="93"/>
      <c r="E62" s="1244"/>
      <c r="F62" s="94"/>
      <c r="G62" s="88"/>
      <c r="H62" s="88"/>
      <c r="I62" s="88"/>
    </row>
    <row r="63" spans="1:9" s="89" customFormat="1" ht="12.75">
      <c r="A63" s="90"/>
      <c r="B63" s="91"/>
      <c r="C63" s="92"/>
      <c r="D63" s="93"/>
      <c r="E63" s="1244"/>
      <c r="F63" s="94"/>
      <c r="G63" s="88"/>
      <c r="H63" s="88"/>
      <c r="I63" s="88"/>
    </row>
    <row r="64" spans="1:9" s="89" customFormat="1" ht="12.75">
      <c r="A64" s="90"/>
      <c r="B64" s="91"/>
      <c r="C64" s="92"/>
      <c r="D64" s="93"/>
      <c r="E64" s="1244"/>
      <c r="F64" s="94"/>
      <c r="G64" s="88"/>
      <c r="H64" s="88"/>
      <c r="I64" s="88"/>
    </row>
    <row r="65" spans="1:9" s="89" customFormat="1" ht="12.75">
      <c r="A65" s="90"/>
      <c r="B65" s="91"/>
      <c r="C65" s="92"/>
      <c r="D65" s="93"/>
      <c r="E65" s="1244"/>
      <c r="F65" s="94"/>
      <c r="G65" s="88"/>
      <c r="H65" s="88"/>
      <c r="I65" s="88"/>
    </row>
    <row r="66" spans="1:9" s="89" customFormat="1" ht="12.75">
      <c r="A66" s="90"/>
      <c r="B66" s="91"/>
      <c r="C66" s="92"/>
      <c r="D66" s="93"/>
      <c r="E66" s="1244"/>
      <c r="F66" s="94"/>
      <c r="G66" s="88"/>
      <c r="H66" s="88"/>
      <c r="I66" s="88"/>
    </row>
    <row r="67" spans="1:9" s="89" customFormat="1" ht="12.75">
      <c r="A67" s="90"/>
      <c r="B67" s="91"/>
      <c r="C67" s="92"/>
      <c r="D67" s="93"/>
      <c r="E67" s="1244"/>
      <c r="F67" s="94"/>
      <c r="G67" s="88"/>
      <c r="H67" s="88"/>
      <c r="I67" s="88"/>
    </row>
    <row r="68" spans="1:9" s="89" customFormat="1" ht="12.75">
      <c r="A68" s="90"/>
      <c r="B68" s="91"/>
      <c r="C68" s="92"/>
      <c r="D68" s="93"/>
      <c r="E68" s="1244"/>
      <c r="F68" s="94"/>
      <c r="G68" s="88"/>
      <c r="H68" s="88"/>
      <c r="I68" s="88"/>
    </row>
    <row r="69" spans="1:9" s="89" customFormat="1" ht="12.75">
      <c r="A69" s="90"/>
      <c r="B69" s="91"/>
      <c r="C69" s="92"/>
      <c r="D69" s="93"/>
      <c r="E69" s="1244"/>
      <c r="F69" s="94"/>
      <c r="G69" s="88"/>
      <c r="H69" s="88"/>
      <c r="I69" s="88"/>
    </row>
    <row r="70" spans="1:9" s="89" customFormat="1" ht="12.75">
      <c r="A70" s="90"/>
      <c r="B70" s="91"/>
      <c r="C70" s="92"/>
      <c r="D70" s="93"/>
      <c r="E70" s="1244"/>
      <c r="F70" s="94"/>
      <c r="G70" s="88"/>
      <c r="H70" s="88"/>
      <c r="I70" s="88"/>
    </row>
    <row r="71" spans="1:9" s="89" customFormat="1" ht="12.75">
      <c r="A71" s="90"/>
      <c r="B71" s="91"/>
      <c r="C71" s="92"/>
      <c r="D71" s="93"/>
      <c r="E71" s="1244"/>
      <c r="F71" s="94"/>
      <c r="G71" s="88"/>
      <c r="H71" s="88"/>
      <c r="I71" s="88"/>
    </row>
    <row r="72" spans="1:9" s="89" customFormat="1" ht="12.75">
      <c r="A72" s="90"/>
      <c r="B72" s="91"/>
      <c r="C72" s="92"/>
      <c r="D72" s="93"/>
      <c r="E72" s="1244"/>
      <c r="F72" s="94"/>
      <c r="G72" s="88"/>
      <c r="H72" s="88"/>
      <c r="I72" s="88"/>
    </row>
    <row r="73" spans="1:9" s="89" customFormat="1" ht="12.75">
      <c r="A73" s="90"/>
      <c r="B73" s="91"/>
      <c r="C73" s="92"/>
      <c r="D73" s="93"/>
      <c r="E73" s="1244"/>
      <c r="F73" s="94"/>
      <c r="G73" s="88"/>
      <c r="H73" s="88"/>
      <c r="I73" s="88"/>
    </row>
    <row r="74" spans="1:9" s="89" customFormat="1" ht="12.75">
      <c r="A74" s="90"/>
      <c r="B74" s="91"/>
      <c r="C74" s="92"/>
      <c r="D74" s="93"/>
      <c r="E74" s="1244"/>
      <c r="F74" s="94"/>
      <c r="G74" s="88"/>
      <c r="H74" s="88"/>
      <c r="I74" s="88"/>
    </row>
    <row r="75" spans="1:9" s="89" customFormat="1" ht="12.75">
      <c r="A75" s="90"/>
      <c r="B75" s="91"/>
      <c r="C75" s="92"/>
      <c r="D75" s="93"/>
      <c r="E75" s="1244"/>
      <c r="F75" s="94"/>
      <c r="G75" s="88"/>
      <c r="H75" s="88"/>
      <c r="I75" s="88"/>
    </row>
    <row r="76" spans="1:9" s="89" customFormat="1" ht="12.75">
      <c r="A76" s="90"/>
      <c r="B76" s="91"/>
      <c r="C76" s="92"/>
      <c r="D76" s="93"/>
      <c r="E76" s="1244"/>
      <c r="F76" s="94"/>
      <c r="G76" s="88"/>
      <c r="H76" s="88"/>
      <c r="I76" s="88"/>
    </row>
    <row r="77" spans="1:9" s="89" customFormat="1" ht="12.75">
      <c r="A77" s="90"/>
      <c r="B77" s="91"/>
      <c r="C77" s="92"/>
      <c r="D77" s="93"/>
      <c r="E77" s="1244"/>
      <c r="F77" s="94"/>
      <c r="G77" s="88"/>
      <c r="H77" s="88"/>
      <c r="I77" s="88"/>
    </row>
    <row r="78" spans="1:9" s="89" customFormat="1" ht="12.75">
      <c r="A78" s="90"/>
      <c r="B78" s="91"/>
      <c r="C78" s="92"/>
      <c r="D78" s="93"/>
      <c r="E78" s="1244"/>
      <c r="F78" s="94"/>
      <c r="G78" s="88"/>
      <c r="H78" s="88"/>
      <c r="I78" s="88"/>
    </row>
    <row r="79" spans="1:9" s="89" customFormat="1" ht="12.75">
      <c r="A79" s="90"/>
      <c r="B79" s="91"/>
      <c r="C79" s="92"/>
      <c r="D79" s="93"/>
      <c r="E79" s="1244"/>
      <c r="F79" s="94"/>
      <c r="G79" s="88"/>
      <c r="H79" s="88"/>
      <c r="I79" s="88"/>
    </row>
    <row r="80" spans="1:9" s="89" customFormat="1" ht="12.75">
      <c r="A80" s="90"/>
      <c r="B80" s="91"/>
      <c r="C80" s="92"/>
      <c r="D80" s="93"/>
      <c r="E80" s="1244"/>
      <c r="F80" s="94"/>
      <c r="G80" s="88"/>
      <c r="H80" s="88"/>
      <c r="I80" s="88"/>
    </row>
    <row r="81" spans="1:9" s="89" customFormat="1" ht="12.75">
      <c r="A81" s="90"/>
      <c r="B81" s="91"/>
      <c r="C81" s="92"/>
      <c r="D81" s="93"/>
      <c r="E81" s="1244"/>
      <c r="F81" s="94"/>
      <c r="G81" s="88"/>
      <c r="H81" s="88"/>
      <c r="I81" s="88"/>
    </row>
    <row r="82" spans="1:9" s="89" customFormat="1" ht="12.75">
      <c r="A82" s="90"/>
      <c r="B82" s="91"/>
      <c r="C82" s="92"/>
      <c r="D82" s="93"/>
      <c r="E82" s="1244"/>
      <c r="F82" s="94"/>
      <c r="G82" s="88"/>
      <c r="H82" s="88"/>
      <c r="I82" s="88"/>
    </row>
    <row r="83" spans="1:9" s="89" customFormat="1" ht="12.75">
      <c r="A83" s="90"/>
      <c r="B83" s="91"/>
      <c r="C83" s="92"/>
      <c r="D83" s="93"/>
      <c r="E83" s="1244"/>
      <c r="F83" s="94"/>
      <c r="G83" s="88"/>
      <c r="H83" s="88"/>
      <c r="I83" s="88"/>
    </row>
    <row r="84" spans="1:9" s="89" customFormat="1" ht="12.75">
      <c r="A84" s="90"/>
      <c r="B84" s="91"/>
      <c r="C84" s="92"/>
      <c r="D84" s="93"/>
      <c r="E84" s="1244"/>
      <c r="F84" s="94"/>
      <c r="G84" s="88"/>
      <c r="H84" s="88"/>
      <c r="I84" s="88"/>
    </row>
    <row r="85" spans="1:9" s="89" customFormat="1" ht="12.75">
      <c r="A85" s="90"/>
      <c r="B85" s="91"/>
      <c r="C85" s="92"/>
      <c r="D85" s="93"/>
      <c r="E85" s="1244"/>
      <c r="F85" s="94"/>
      <c r="G85" s="88"/>
      <c r="H85" s="88"/>
      <c r="I85" s="88"/>
    </row>
    <row r="86" spans="1:9" s="89" customFormat="1" ht="12.75">
      <c r="A86" s="90"/>
      <c r="B86" s="91"/>
      <c r="C86" s="92"/>
      <c r="D86" s="93"/>
      <c r="E86" s="1244"/>
      <c r="F86" s="94"/>
      <c r="G86" s="88"/>
      <c r="H86" s="88"/>
      <c r="I86" s="88"/>
    </row>
    <row r="87" spans="1:9" s="89" customFormat="1" ht="12.75">
      <c r="A87" s="90"/>
      <c r="B87" s="91"/>
      <c r="C87" s="92"/>
      <c r="D87" s="93"/>
      <c r="E87" s="1244"/>
      <c r="F87" s="94"/>
      <c r="G87" s="88"/>
      <c r="H87" s="88"/>
      <c r="I87" s="88"/>
    </row>
    <row r="88" spans="1:9" s="89" customFormat="1" ht="12.75">
      <c r="A88" s="90"/>
      <c r="B88" s="91"/>
      <c r="C88" s="92"/>
      <c r="D88" s="93"/>
      <c r="E88" s="1244"/>
      <c r="F88" s="94"/>
      <c r="G88" s="88"/>
      <c r="H88" s="88"/>
      <c r="I88" s="88"/>
    </row>
    <row r="89" spans="1:9" s="89" customFormat="1" ht="12.75">
      <c r="A89" s="90"/>
      <c r="B89" s="91"/>
      <c r="C89" s="92"/>
      <c r="D89" s="93"/>
      <c r="E89" s="1244"/>
      <c r="F89" s="94"/>
      <c r="G89" s="88"/>
      <c r="H89" s="88"/>
      <c r="I89" s="88"/>
    </row>
    <row r="90" spans="1:9" s="89" customFormat="1" ht="12.75">
      <c r="A90" s="90"/>
      <c r="B90" s="91"/>
      <c r="C90" s="92"/>
      <c r="D90" s="93"/>
      <c r="E90" s="1244"/>
      <c r="F90" s="94"/>
      <c r="G90" s="88"/>
      <c r="H90" s="88"/>
      <c r="I90" s="88"/>
    </row>
    <row r="91" spans="1:9" s="89" customFormat="1" ht="12.75">
      <c r="A91" s="90"/>
      <c r="B91" s="91"/>
      <c r="C91" s="92"/>
      <c r="D91" s="93"/>
      <c r="E91" s="1244"/>
      <c r="F91" s="94"/>
      <c r="G91" s="88"/>
      <c r="H91" s="88"/>
      <c r="I91" s="88"/>
    </row>
    <row r="92" spans="1:9" s="89" customFormat="1" ht="12.75">
      <c r="A92" s="90"/>
      <c r="B92" s="91"/>
      <c r="C92" s="92"/>
      <c r="D92" s="93"/>
      <c r="E92" s="1244"/>
      <c r="F92" s="94"/>
      <c r="G92" s="88"/>
      <c r="H92" s="88"/>
      <c r="I92" s="88"/>
    </row>
    <row r="93" spans="1:9" s="89" customFormat="1" ht="12.75">
      <c r="A93" s="90"/>
      <c r="B93" s="91"/>
      <c r="C93" s="92"/>
      <c r="D93" s="93"/>
      <c r="E93" s="1244"/>
      <c r="F93" s="94"/>
      <c r="G93" s="88"/>
      <c r="H93" s="88"/>
      <c r="I93" s="88"/>
    </row>
    <row r="94" spans="1:9" s="89" customFormat="1" ht="12.75">
      <c r="A94" s="90"/>
      <c r="B94" s="91"/>
      <c r="C94" s="92"/>
      <c r="D94" s="93"/>
      <c r="E94" s="1244"/>
      <c r="F94" s="94"/>
      <c r="G94" s="88"/>
      <c r="H94" s="88"/>
      <c r="I94" s="88"/>
    </row>
    <row r="95" spans="1:9" s="89" customFormat="1" ht="12.75">
      <c r="A95" s="90"/>
      <c r="B95" s="91"/>
      <c r="C95" s="92"/>
      <c r="D95" s="93"/>
      <c r="E95" s="1244"/>
      <c r="F95" s="94"/>
      <c r="G95" s="88"/>
      <c r="H95" s="88"/>
      <c r="I95" s="88"/>
    </row>
    <row r="96" spans="1:9" s="89" customFormat="1" ht="12.75">
      <c r="A96" s="90"/>
      <c r="B96" s="91"/>
      <c r="C96" s="92"/>
      <c r="D96" s="93"/>
      <c r="E96" s="1244"/>
      <c r="F96" s="94"/>
      <c r="G96" s="88"/>
      <c r="H96" s="88"/>
      <c r="I96" s="88"/>
    </row>
    <row r="97" spans="1:9" s="89" customFormat="1" ht="12.75">
      <c r="A97" s="90"/>
      <c r="B97" s="91"/>
      <c r="C97" s="92"/>
      <c r="D97" s="93"/>
      <c r="E97" s="1244"/>
      <c r="F97" s="94"/>
      <c r="G97" s="88"/>
      <c r="H97" s="88"/>
      <c r="I97" s="88"/>
    </row>
    <row r="98" spans="1:9" s="89" customFormat="1" ht="12.75">
      <c r="A98" s="90"/>
      <c r="B98" s="91"/>
      <c r="C98" s="92"/>
      <c r="D98" s="93"/>
      <c r="E98" s="1244"/>
      <c r="F98" s="94"/>
      <c r="G98" s="88"/>
      <c r="H98" s="88"/>
      <c r="I98" s="88"/>
    </row>
    <row r="99" spans="1:9" s="89" customFormat="1" ht="12.75">
      <c r="A99" s="90"/>
      <c r="B99" s="91"/>
      <c r="C99" s="92"/>
      <c r="D99" s="93"/>
      <c r="E99" s="1244"/>
      <c r="F99" s="94"/>
      <c r="G99" s="88"/>
      <c r="H99" s="88"/>
      <c r="I99" s="88"/>
    </row>
    <row r="100" spans="1:9" s="89" customFormat="1" ht="12.75">
      <c r="A100" s="90"/>
      <c r="B100" s="91"/>
      <c r="C100" s="92"/>
      <c r="D100" s="93"/>
      <c r="E100" s="1244"/>
      <c r="F100" s="94"/>
      <c r="G100" s="88"/>
      <c r="H100" s="88"/>
      <c r="I100" s="88"/>
    </row>
    <row r="101" spans="1:9" s="89" customFormat="1" ht="12.75">
      <c r="A101" s="90"/>
      <c r="B101" s="91"/>
      <c r="C101" s="92"/>
      <c r="D101" s="93"/>
      <c r="E101" s="1244"/>
      <c r="F101" s="94"/>
      <c r="G101" s="88"/>
      <c r="H101" s="88"/>
      <c r="I101" s="88"/>
    </row>
    <row r="102" spans="1:9" s="89" customFormat="1" ht="12.75">
      <c r="A102" s="90"/>
      <c r="B102" s="91"/>
      <c r="C102" s="92"/>
      <c r="D102" s="93"/>
      <c r="E102" s="1244"/>
      <c r="F102" s="94"/>
      <c r="G102" s="88"/>
      <c r="H102" s="88"/>
      <c r="I102" s="88"/>
    </row>
    <row r="103" spans="1:9" s="89" customFormat="1" ht="12.75">
      <c r="A103" s="90"/>
      <c r="B103" s="91"/>
      <c r="C103" s="92"/>
      <c r="D103" s="93"/>
      <c r="E103" s="1244"/>
      <c r="F103" s="94"/>
      <c r="G103" s="88"/>
      <c r="H103" s="88"/>
      <c r="I103" s="88"/>
    </row>
    <row r="104" spans="1:9" s="89" customFormat="1" ht="12.75">
      <c r="A104" s="90"/>
      <c r="B104" s="91"/>
      <c r="C104" s="92"/>
      <c r="D104" s="93"/>
      <c r="E104" s="1244"/>
      <c r="F104" s="94"/>
      <c r="G104" s="88"/>
      <c r="H104" s="88"/>
      <c r="I104" s="88"/>
    </row>
    <row r="105" spans="1:9" s="89" customFormat="1" ht="12.75">
      <c r="A105" s="90"/>
      <c r="B105" s="91"/>
      <c r="C105" s="92"/>
      <c r="D105" s="93"/>
      <c r="E105" s="1244"/>
      <c r="F105" s="94"/>
      <c r="G105" s="88"/>
      <c r="H105" s="88"/>
      <c r="I105" s="88"/>
    </row>
    <row r="106" spans="1:9" s="89" customFormat="1" ht="12.75">
      <c r="A106" s="90"/>
      <c r="B106" s="91"/>
      <c r="C106" s="92"/>
      <c r="D106" s="93"/>
      <c r="E106" s="1244"/>
      <c r="F106" s="94"/>
      <c r="G106" s="88"/>
      <c r="H106" s="88"/>
      <c r="I106" s="88"/>
    </row>
    <row r="107" spans="1:9" s="89" customFormat="1" ht="12.75">
      <c r="A107" s="90"/>
      <c r="B107" s="91"/>
      <c r="C107" s="92"/>
      <c r="D107" s="93"/>
      <c r="E107" s="1244"/>
      <c r="F107" s="94"/>
      <c r="G107" s="88"/>
      <c r="H107" s="88"/>
      <c r="I107" s="88"/>
    </row>
    <row r="108" spans="1:9" s="89" customFormat="1" ht="12.75">
      <c r="A108" s="90"/>
      <c r="B108" s="91"/>
      <c r="C108" s="92"/>
      <c r="D108" s="93"/>
      <c r="E108" s="1244"/>
      <c r="F108" s="94"/>
      <c r="G108" s="88"/>
      <c r="H108" s="88"/>
      <c r="I108" s="88"/>
    </row>
    <row r="109" spans="1:9" s="89" customFormat="1" ht="12.75">
      <c r="A109" s="90"/>
      <c r="B109" s="91"/>
      <c r="C109" s="92"/>
      <c r="D109" s="93"/>
      <c r="E109" s="1244"/>
      <c r="F109" s="94"/>
      <c r="G109" s="88"/>
      <c r="H109" s="88"/>
      <c r="I109" s="88"/>
    </row>
    <row r="110" spans="1:9" s="89" customFormat="1" ht="12.75">
      <c r="A110" s="90"/>
      <c r="B110" s="91"/>
      <c r="C110" s="92"/>
      <c r="D110" s="93"/>
      <c r="E110" s="1244"/>
      <c r="F110" s="94"/>
      <c r="G110" s="88"/>
      <c r="H110" s="88"/>
      <c r="I110" s="88"/>
    </row>
    <row r="111" spans="1:9" s="89" customFormat="1" ht="12.75">
      <c r="A111" s="90"/>
      <c r="B111" s="91"/>
      <c r="C111" s="92"/>
      <c r="D111" s="93"/>
      <c r="E111" s="1244"/>
      <c r="F111" s="94"/>
      <c r="G111" s="88"/>
      <c r="H111" s="88"/>
      <c r="I111" s="88"/>
    </row>
    <row r="112" spans="1:9" s="89" customFormat="1" ht="12.75">
      <c r="A112" s="90"/>
      <c r="B112" s="91"/>
      <c r="C112" s="92"/>
      <c r="D112" s="93"/>
      <c r="E112" s="1244"/>
      <c r="F112" s="94"/>
      <c r="G112" s="88"/>
      <c r="H112" s="88"/>
      <c r="I112" s="88"/>
    </row>
    <row r="113" spans="1:9" s="89" customFormat="1" ht="12.75">
      <c r="A113" s="90"/>
      <c r="B113" s="91"/>
      <c r="C113" s="92"/>
      <c r="D113" s="93"/>
      <c r="E113" s="1244"/>
      <c r="F113" s="94"/>
      <c r="G113" s="88"/>
      <c r="H113" s="88"/>
      <c r="I113" s="88"/>
    </row>
    <row r="114" spans="1:9" s="89" customFormat="1" ht="12.75">
      <c r="A114" s="90"/>
      <c r="B114" s="91"/>
      <c r="C114" s="92"/>
      <c r="D114" s="93"/>
      <c r="E114" s="1244"/>
      <c r="F114" s="94"/>
      <c r="G114" s="88"/>
      <c r="H114" s="88"/>
      <c r="I114" s="88"/>
    </row>
    <row r="115" spans="1:9" s="89" customFormat="1" ht="12.75">
      <c r="A115" s="90"/>
      <c r="B115" s="91"/>
      <c r="C115" s="92"/>
      <c r="D115" s="93"/>
      <c r="E115" s="1244"/>
      <c r="F115" s="94"/>
      <c r="G115" s="88"/>
      <c r="H115" s="88"/>
      <c r="I115" s="88"/>
    </row>
    <row r="116" spans="1:9" s="89" customFormat="1" ht="12.75">
      <c r="A116" s="90"/>
      <c r="B116" s="91"/>
      <c r="C116" s="92"/>
      <c r="D116" s="93"/>
      <c r="E116" s="1244"/>
      <c r="F116" s="94"/>
      <c r="G116" s="88"/>
      <c r="H116" s="88"/>
      <c r="I116" s="88"/>
    </row>
    <row r="117" spans="1:9" s="89" customFormat="1" ht="12.75">
      <c r="A117" s="90"/>
      <c r="B117" s="91"/>
      <c r="C117" s="92"/>
      <c r="D117" s="93"/>
      <c r="E117" s="1244"/>
      <c r="F117" s="94"/>
      <c r="G117" s="88"/>
      <c r="H117" s="88"/>
      <c r="I117" s="88"/>
    </row>
    <row r="118" spans="1:9" s="89" customFormat="1" ht="12.75">
      <c r="A118" s="90"/>
      <c r="B118" s="91"/>
      <c r="C118" s="92"/>
      <c r="D118" s="93"/>
      <c r="E118" s="1244"/>
      <c r="F118" s="94"/>
      <c r="G118" s="88"/>
      <c r="H118" s="88"/>
      <c r="I118" s="88"/>
    </row>
    <row r="119" spans="1:9" s="89" customFormat="1" ht="12.75">
      <c r="A119" s="90"/>
      <c r="B119" s="91"/>
      <c r="C119" s="92"/>
      <c r="D119" s="93"/>
      <c r="E119" s="1244"/>
      <c r="F119" s="94"/>
      <c r="G119" s="88"/>
      <c r="H119" s="88"/>
      <c r="I119" s="88"/>
    </row>
    <row r="120" spans="1:9" s="89" customFormat="1" ht="12.75">
      <c r="A120" s="90"/>
      <c r="B120" s="91"/>
      <c r="C120" s="92"/>
      <c r="D120" s="93"/>
      <c r="E120" s="1244"/>
      <c r="F120" s="94"/>
      <c r="G120" s="88"/>
      <c r="H120" s="88"/>
      <c r="I120" s="88"/>
    </row>
    <row r="121" spans="1:9">
      <c r="A121" s="90"/>
      <c r="B121" s="91"/>
      <c r="C121" s="92"/>
      <c r="D121" s="93"/>
      <c r="E121" s="1244"/>
      <c r="F121" s="94"/>
    </row>
    <row r="122" spans="1:9">
      <c r="A122" s="90"/>
      <c r="B122" s="91"/>
      <c r="C122" s="92"/>
      <c r="D122" s="93"/>
      <c r="E122" s="1244"/>
      <c r="F122" s="94"/>
    </row>
    <row r="123" spans="1:9">
      <c r="A123" s="90"/>
      <c r="B123" s="91"/>
      <c r="C123" s="92"/>
      <c r="D123" s="93"/>
      <c r="E123" s="1244"/>
      <c r="F123" s="94"/>
    </row>
    <row r="124" spans="1:9">
      <c r="A124" s="90"/>
      <c r="B124" s="91"/>
      <c r="C124" s="92"/>
      <c r="D124" s="93"/>
      <c r="E124" s="1244"/>
      <c r="F124" s="94"/>
    </row>
    <row r="125" spans="1:9">
      <c r="A125" s="90"/>
      <c r="B125" s="91"/>
      <c r="C125" s="92"/>
      <c r="D125" s="93"/>
      <c r="E125" s="1244"/>
      <c r="F125" s="94"/>
    </row>
    <row r="126" spans="1:9">
      <c r="A126" s="90"/>
      <c r="B126" s="91"/>
      <c r="C126" s="92"/>
      <c r="D126" s="93"/>
      <c r="E126" s="1244"/>
      <c r="F126" s="94"/>
    </row>
    <row r="127" spans="1:9">
      <c r="A127" s="90"/>
      <c r="B127" s="91"/>
      <c r="C127" s="92"/>
      <c r="D127" s="93"/>
      <c r="E127" s="1244"/>
      <c r="F127" s="94"/>
    </row>
    <row r="128" spans="1:9">
      <c r="A128" s="97"/>
      <c r="D128" s="100"/>
      <c r="E128" s="1497"/>
      <c r="F128" s="101"/>
    </row>
    <row r="129" spans="1:13">
      <c r="A129" s="97"/>
      <c r="D129" s="100"/>
      <c r="E129" s="1497"/>
      <c r="F129" s="101"/>
    </row>
    <row r="130" spans="1:13">
      <c r="A130" s="97"/>
      <c r="D130" s="100"/>
      <c r="E130" s="1497"/>
      <c r="F130" s="101"/>
    </row>
    <row r="131" spans="1:13">
      <c r="A131" s="97"/>
      <c r="D131" s="100"/>
      <c r="E131" s="1497"/>
      <c r="F131" s="101"/>
    </row>
    <row r="132" spans="1:13">
      <c r="A132" s="97"/>
      <c r="D132" s="100"/>
      <c r="E132" s="1497"/>
      <c r="F132" s="101"/>
    </row>
    <row r="133" spans="1:13">
      <c r="A133" s="97"/>
      <c r="D133" s="100"/>
      <c r="E133" s="1497"/>
      <c r="F133" s="101"/>
    </row>
    <row r="134" spans="1:13">
      <c r="A134" s="97"/>
      <c r="D134" s="100"/>
      <c r="E134" s="1497"/>
      <c r="F134" s="101"/>
    </row>
    <row r="135" spans="1:13">
      <c r="A135" s="97"/>
      <c r="D135" s="100"/>
      <c r="E135" s="1497"/>
      <c r="F135" s="101"/>
    </row>
    <row r="136" spans="1:13" s="95" customFormat="1">
      <c r="A136" s="97"/>
      <c r="B136" s="98"/>
      <c r="C136" s="99"/>
      <c r="D136" s="100"/>
      <c r="E136" s="1497"/>
      <c r="F136" s="101"/>
      <c r="J136" s="96"/>
      <c r="K136" s="96"/>
      <c r="L136" s="96"/>
      <c r="M136" s="96"/>
    </row>
    <row r="137" spans="1:13" s="95" customFormat="1">
      <c r="A137" s="97"/>
      <c r="B137" s="98"/>
      <c r="C137" s="99"/>
      <c r="D137" s="100"/>
      <c r="E137" s="1497"/>
      <c r="F137" s="101"/>
      <c r="J137" s="96"/>
      <c r="K137" s="96"/>
      <c r="L137" s="96"/>
      <c r="M137" s="96"/>
    </row>
    <row r="138" spans="1:13" s="95" customFormat="1">
      <c r="A138" s="97"/>
      <c r="B138" s="98"/>
      <c r="C138" s="99"/>
      <c r="D138" s="100"/>
      <c r="E138" s="1497"/>
      <c r="F138" s="101"/>
      <c r="J138" s="96"/>
      <c r="K138" s="96"/>
      <c r="L138" s="96"/>
      <c r="M138" s="96"/>
    </row>
    <row r="139" spans="1:13" s="95" customFormat="1">
      <c r="A139" s="97"/>
      <c r="B139" s="98"/>
      <c r="C139" s="99"/>
      <c r="D139" s="100"/>
      <c r="E139" s="1497"/>
      <c r="F139" s="101"/>
      <c r="J139" s="96"/>
      <c r="K139" s="96"/>
      <c r="L139" s="96"/>
      <c r="M139" s="96"/>
    </row>
    <row r="140" spans="1:13" s="95" customFormat="1">
      <c r="A140" s="97"/>
      <c r="B140" s="98"/>
      <c r="C140" s="99"/>
      <c r="D140" s="100"/>
      <c r="E140" s="1497"/>
      <c r="F140" s="101"/>
      <c r="J140" s="96"/>
      <c r="K140" s="96"/>
      <c r="L140" s="96"/>
      <c r="M140" s="96"/>
    </row>
    <row r="141" spans="1:13" s="95" customFormat="1">
      <c r="A141" s="97"/>
      <c r="B141" s="98"/>
      <c r="C141" s="99"/>
      <c r="D141" s="100"/>
      <c r="E141" s="1497"/>
      <c r="F141" s="101"/>
      <c r="J141" s="96"/>
      <c r="K141" s="96"/>
      <c r="L141" s="96"/>
      <c r="M141" s="96"/>
    </row>
    <row r="142" spans="1:13" s="95" customFormat="1">
      <c r="A142" s="97"/>
      <c r="B142" s="98"/>
      <c r="C142" s="99"/>
      <c r="D142" s="100"/>
      <c r="E142" s="1497"/>
      <c r="F142" s="101"/>
      <c r="J142" s="96"/>
      <c r="K142" s="96"/>
      <c r="L142" s="96"/>
      <c r="M142" s="96"/>
    </row>
    <row r="143" spans="1:13" s="95" customFormat="1">
      <c r="A143" s="97"/>
      <c r="B143" s="98"/>
      <c r="C143" s="99"/>
      <c r="D143" s="100"/>
      <c r="E143" s="1497"/>
      <c r="F143" s="101"/>
      <c r="J143" s="96"/>
      <c r="K143" s="96"/>
      <c r="L143" s="96"/>
      <c r="M143" s="96"/>
    </row>
    <row r="144" spans="1:13" s="95" customFormat="1">
      <c r="A144" s="97"/>
      <c r="B144" s="98"/>
      <c r="C144" s="99"/>
      <c r="D144" s="100"/>
      <c r="E144" s="1497"/>
      <c r="F144" s="101"/>
      <c r="J144" s="96"/>
      <c r="K144" s="96"/>
      <c r="L144" s="96"/>
      <c r="M144" s="96"/>
    </row>
    <row r="145" spans="1:13" s="95" customFormat="1">
      <c r="A145" s="97"/>
      <c r="B145" s="98"/>
      <c r="C145" s="99"/>
      <c r="D145" s="100"/>
      <c r="E145" s="1497"/>
      <c r="F145" s="101"/>
      <c r="J145" s="96"/>
      <c r="K145" s="96"/>
      <c r="L145" s="96"/>
      <c r="M145" s="96"/>
    </row>
    <row r="146" spans="1:13" s="95" customFormat="1">
      <c r="A146" s="97"/>
      <c r="B146" s="98"/>
      <c r="C146" s="99"/>
      <c r="D146" s="100"/>
      <c r="E146" s="1497"/>
      <c r="F146" s="101"/>
      <c r="J146" s="96"/>
      <c r="K146" s="96"/>
      <c r="L146" s="96"/>
      <c r="M146" s="96"/>
    </row>
    <row r="147" spans="1:13" s="95" customFormat="1">
      <c r="A147" s="97"/>
      <c r="B147" s="98"/>
      <c r="C147" s="99"/>
      <c r="D147" s="100"/>
      <c r="E147" s="1497"/>
      <c r="F147" s="101"/>
      <c r="J147" s="96"/>
      <c r="K147" s="96"/>
      <c r="L147" s="96"/>
      <c r="M147" s="96"/>
    </row>
    <row r="148" spans="1:13" s="95" customFormat="1">
      <c r="A148" s="97"/>
      <c r="B148" s="98"/>
      <c r="C148" s="99"/>
      <c r="D148" s="100"/>
      <c r="E148" s="1497"/>
      <c r="F148" s="101"/>
      <c r="J148" s="96"/>
      <c r="K148" s="96"/>
      <c r="L148" s="96"/>
      <c r="M148" s="96"/>
    </row>
    <row r="149" spans="1:13" s="95" customFormat="1">
      <c r="A149" s="97"/>
      <c r="B149" s="98"/>
      <c r="C149" s="99"/>
      <c r="D149" s="100"/>
      <c r="E149" s="1497"/>
      <c r="F149" s="101"/>
      <c r="J149" s="96"/>
      <c r="K149" s="96"/>
      <c r="L149" s="96"/>
      <c r="M149" s="96"/>
    </row>
    <row r="150" spans="1:13" s="95" customFormat="1">
      <c r="A150" s="97"/>
      <c r="B150" s="98"/>
      <c r="C150" s="99"/>
      <c r="D150" s="100"/>
      <c r="E150" s="1497"/>
      <c r="F150" s="101"/>
      <c r="J150" s="96"/>
      <c r="K150" s="96"/>
      <c r="L150" s="96"/>
      <c r="M150" s="96"/>
    </row>
    <row r="151" spans="1:13" s="95" customFormat="1">
      <c r="A151" s="97"/>
      <c r="B151" s="98"/>
      <c r="C151" s="99"/>
      <c r="D151" s="100"/>
      <c r="E151" s="1497"/>
      <c r="F151" s="101"/>
      <c r="J151" s="96"/>
      <c r="K151" s="96"/>
      <c r="L151" s="96"/>
      <c r="M151" s="96"/>
    </row>
    <row r="152" spans="1:13" s="95" customFormat="1">
      <c r="A152" s="97"/>
      <c r="B152" s="98"/>
      <c r="C152" s="99"/>
      <c r="D152" s="100"/>
      <c r="E152" s="1497"/>
      <c r="F152" s="101"/>
      <c r="J152" s="96"/>
      <c r="K152" s="96"/>
      <c r="L152" s="96"/>
      <c r="M152" s="96"/>
    </row>
    <row r="153" spans="1:13" s="95" customFormat="1">
      <c r="A153" s="97"/>
      <c r="B153" s="98"/>
      <c r="C153" s="99"/>
      <c r="D153" s="100"/>
      <c r="E153" s="1497"/>
      <c r="F153" s="101"/>
      <c r="J153" s="96"/>
      <c r="K153" s="96"/>
      <c r="L153" s="96"/>
      <c r="M153" s="96"/>
    </row>
    <row r="154" spans="1:13" s="95" customFormat="1">
      <c r="A154" s="97"/>
      <c r="B154" s="98"/>
      <c r="C154" s="99"/>
      <c r="D154" s="100"/>
      <c r="E154" s="1497"/>
      <c r="F154" s="101"/>
      <c r="J154" s="96"/>
      <c r="K154" s="96"/>
      <c r="L154" s="96"/>
      <c r="M154" s="96"/>
    </row>
    <row r="155" spans="1:13" s="95" customFormat="1">
      <c r="A155" s="97"/>
      <c r="B155" s="98"/>
      <c r="C155" s="99"/>
      <c r="D155" s="100"/>
      <c r="E155" s="1497"/>
      <c r="F155" s="101"/>
      <c r="J155" s="96"/>
      <c r="K155" s="96"/>
      <c r="L155" s="96"/>
      <c r="M155" s="96"/>
    </row>
    <row r="156" spans="1:13" s="95" customFormat="1">
      <c r="A156" s="97"/>
      <c r="B156" s="98"/>
      <c r="C156" s="99"/>
      <c r="D156" s="100"/>
      <c r="E156" s="1497"/>
      <c r="F156" s="101"/>
      <c r="J156" s="96"/>
      <c r="K156" s="96"/>
      <c r="L156" s="96"/>
      <c r="M156" s="96"/>
    </row>
    <row r="157" spans="1:13" s="95" customFormat="1">
      <c r="A157" s="97"/>
      <c r="B157" s="98"/>
      <c r="C157" s="99"/>
      <c r="D157" s="100"/>
      <c r="E157" s="1497"/>
      <c r="F157" s="101"/>
      <c r="J157" s="96"/>
      <c r="K157" s="96"/>
      <c r="L157" s="96"/>
      <c r="M157" s="96"/>
    </row>
    <row r="158" spans="1:13" s="95" customFormat="1">
      <c r="A158" s="97"/>
      <c r="B158" s="98"/>
      <c r="C158" s="99"/>
      <c r="D158" s="100"/>
      <c r="E158" s="1497"/>
      <c r="F158" s="101"/>
      <c r="J158" s="96"/>
      <c r="K158" s="96"/>
      <c r="L158" s="96"/>
      <c r="M158" s="96"/>
    </row>
    <row r="159" spans="1:13" s="95" customFormat="1">
      <c r="A159" s="97"/>
      <c r="B159" s="98"/>
      <c r="C159" s="99"/>
      <c r="D159" s="100"/>
      <c r="E159" s="1497"/>
      <c r="F159" s="101"/>
      <c r="J159" s="96"/>
      <c r="K159" s="96"/>
      <c r="L159" s="96"/>
      <c r="M159" s="96"/>
    </row>
    <row r="160" spans="1:13" s="95" customFormat="1">
      <c r="A160" s="97"/>
      <c r="B160" s="98"/>
      <c r="C160" s="99"/>
      <c r="D160" s="100"/>
      <c r="E160" s="1497"/>
      <c r="F160" s="101"/>
      <c r="J160" s="96"/>
      <c r="K160" s="96"/>
      <c r="L160" s="96"/>
      <c r="M160" s="96"/>
    </row>
    <row r="161" spans="1:13" s="95" customFormat="1">
      <c r="A161" s="97"/>
      <c r="B161" s="98"/>
      <c r="C161" s="99"/>
      <c r="D161" s="100"/>
      <c r="E161" s="1497"/>
      <c r="F161" s="101"/>
      <c r="J161" s="96"/>
      <c r="K161" s="96"/>
      <c r="L161" s="96"/>
      <c r="M161" s="96"/>
    </row>
    <row r="162" spans="1:13" s="95" customFormat="1">
      <c r="A162" s="97"/>
      <c r="B162" s="98"/>
      <c r="C162" s="99"/>
      <c r="D162" s="100"/>
      <c r="E162" s="1497"/>
      <c r="F162" s="101"/>
      <c r="J162" s="96"/>
      <c r="K162" s="96"/>
      <c r="L162" s="96"/>
      <c r="M162" s="96"/>
    </row>
    <row r="163" spans="1:13" s="95" customFormat="1">
      <c r="A163" s="97"/>
      <c r="B163" s="98"/>
      <c r="C163" s="99"/>
      <c r="D163" s="100"/>
      <c r="E163" s="1497"/>
      <c r="F163" s="101"/>
      <c r="J163" s="96"/>
      <c r="K163" s="96"/>
      <c r="L163" s="96"/>
      <c r="M163" s="96"/>
    </row>
    <row r="164" spans="1:13" s="95" customFormat="1">
      <c r="A164" s="97"/>
      <c r="B164" s="98"/>
      <c r="C164" s="99"/>
      <c r="D164" s="100"/>
      <c r="E164" s="1497"/>
      <c r="F164" s="101"/>
      <c r="J164" s="96"/>
      <c r="K164" s="96"/>
      <c r="L164" s="96"/>
      <c r="M164" s="96"/>
    </row>
    <row r="165" spans="1:13" s="95" customFormat="1">
      <c r="A165" s="97"/>
      <c r="B165" s="98"/>
      <c r="C165" s="99"/>
      <c r="D165" s="100"/>
      <c r="E165" s="1497"/>
      <c r="F165" s="101"/>
      <c r="J165" s="96"/>
      <c r="K165" s="96"/>
      <c r="L165" s="96"/>
      <c r="M165" s="96"/>
    </row>
    <row r="166" spans="1:13" s="95" customFormat="1">
      <c r="A166" s="97"/>
      <c r="B166" s="98"/>
      <c r="C166" s="99"/>
      <c r="D166" s="100"/>
      <c r="E166" s="1497"/>
      <c r="F166" s="101"/>
      <c r="J166" s="96"/>
      <c r="K166" s="96"/>
      <c r="L166" s="96"/>
      <c r="M166" s="96"/>
    </row>
    <row r="167" spans="1:13" s="95" customFormat="1">
      <c r="A167" s="97"/>
      <c r="B167" s="98"/>
      <c r="C167" s="99"/>
      <c r="D167" s="100"/>
      <c r="E167" s="1497"/>
      <c r="F167" s="101"/>
      <c r="J167" s="96"/>
      <c r="K167" s="96"/>
      <c r="L167" s="96"/>
      <c r="M167" s="96"/>
    </row>
    <row r="168" spans="1:13" s="95" customFormat="1">
      <c r="A168" s="97"/>
      <c r="B168" s="98"/>
      <c r="C168" s="99"/>
      <c r="D168" s="100"/>
      <c r="E168" s="1497"/>
      <c r="F168" s="101"/>
      <c r="J168" s="96"/>
      <c r="K168" s="96"/>
      <c r="L168" s="96"/>
      <c r="M168" s="96"/>
    </row>
    <row r="169" spans="1:13" s="95" customFormat="1">
      <c r="A169" s="97"/>
      <c r="B169" s="98"/>
      <c r="C169" s="99"/>
      <c r="D169" s="100"/>
      <c r="E169" s="1497"/>
      <c r="F169" s="101"/>
      <c r="J169" s="96"/>
      <c r="K169" s="96"/>
      <c r="L169" s="96"/>
      <c r="M169" s="96"/>
    </row>
    <row r="170" spans="1:13" s="95" customFormat="1">
      <c r="A170" s="97"/>
      <c r="B170" s="98"/>
      <c r="C170" s="99"/>
      <c r="D170" s="100"/>
      <c r="E170" s="1497"/>
      <c r="F170" s="101"/>
      <c r="J170" s="96"/>
      <c r="K170" s="96"/>
      <c r="L170" s="96"/>
      <c r="M170" s="96"/>
    </row>
    <row r="171" spans="1:13" s="95" customFormat="1">
      <c r="A171" s="97"/>
      <c r="B171" s="98"/>
      <c r="C171" s="99"/>
      <c r="D171" s="100"/>
      <c r="E171" s="1497"/>
      <c r="F171" s="101"/>
      <c r="J171" s="96"/>
      <c r="K171" s="96"/>
      <c r="L171" s="96"/>
      <c r="M171" s="96"/>
    </row>
    <row r="172" spans="1:13" s="95" customFormat="1">
      <c r="A172" s="97"/>
      <c r="B172" s="98"/>
      <c r="C172" s="99"/>
      <c r="D172" s="100"/>
      <c r="E172" s="1497"/>
      <c r="F172" s="101"/>
      <c r="J172" s="96"/>
      <c r="K172" s="96"/>
      <c r="L172" s="96"/>
      <c r="M172" s="96"/>
    </row>
    <row r="173" spans="1:13" s="95" customFormat="1">
      <c r="A173" s="97"/>
      <c r="B173" s="98"/>
      <c r="C173" s="99"/>
      <c r="D173" s="100"/>
      <c r="E173" s="1497"/>
      <c r="F173" s="101"/>
      <c r="J173" s="96"/>
      <c r="K173" s="96"/>
      <c r="L173" s="96"/>
      <c r="M173" s="96"/>
    </row>
    <row r="174" spans="1:13" s="95" customFormat="1">
      <c r="A174" s="97"/>
      <c r="B174" s="98"/>
      <c r="C174" s="99"/>
      <c r="D174" s="100"/>
      <c r="E174" s="1497"/>
      <c r="F174" s="101"/>
      <c r="J174" s="96"/>
      <c r="K174" s="96"/>
      <c r="L174" s="96"/>
      <c r="M174" s="96"/>
    </row>
    <row r="175" spans="1:13" s="95" customFormat="1">
      <c r="A175" s="97"/>
      <c r="B175" s="98"/>
      <c r="C175" s="99"/>
      <c r="D175" s="100"/>
      <c r="E175" s="1497"/>
      <c r="F175" s="101"/>
      <c r="J175" s="96"/>
      <c r="K175" s="96"/>
      <c r="L175" s="96"/>
      <c r="M175" s="96"/>
    </row>
    <row r="176" spans="1:13" s="95" customFormat="1">
      <c r="A176" s="97"/>
      <c r="B176" s="98"/>
      <c r="C176" s="99"/>
      <c r="D176" s="100"/>
      <c r="E176" s="1497"/>
      <c r="F176" s="101"/>
      <c r="J176" s="96"/>
      <c r="K176" s="96"/>
      <c r="L176" s="96"/>
      <c r="M176" s="96"/>
    </row>
    <row r="177" spans="1:13" s="95" customFormat="1">
      <c r="A177" s="97"/>
      <c r="B177" s="98"/>
      <c r="C177" s="99"/>
      <c r="D177" s="100"/>
      <c r="E177" s="1497"/>
      <c r="F177" s="101"/>
      <c r="J177" s="96"/>
      <c r="K177" s="96"/>
      <c r="L177" s="96"/>
      <c r="M177" s="96"/>
    </row>
    <row r="178" spans="1:13" s="95" customFormat="1">
      <c r="A178" s="97"/>
      <c r="B178" s="98"/>
      <c r="C178" s="99"/>
      <c r="D178" s="100"/>
      <c r="E178" s="1497"/>
      <c r="F178" s="101"/>
      <c r="J178" s="96"/>
      <c r="K178" s="96"/>
      <c r="L178" s="96"/>
      <c r="M178" s="96"/>
    </row>
    <row r="179" spans="1:13" s="95" customFormat="1">
      <c r="A179" s="97"/>
      <c r="B179" s="98"/>
      <c r="C179" s="99"/>
      <c r="D179" s="100"/>
      <c r="E179" s="1497"/>
      <c r="F179" s="101"/>
      <c r="J179" s="96"/>
      <c r="K179" s="96"/>
      <c r="L179" s="96"/>
      <c r="M179" s="96"/>
    </row>
    <row r="180" spans="1:13" s="95" customFormat="1">
      <c r="A180" s="97"/>
      <c r="B180" s="98"/>
      <c r="C180" s="99"/>
      <c r="D180" s="100"/>
      <c r="E180" s="1497"/>
      <c r="F180" s="101"/>
      <c r="J180" s="96"/>
      <c r="K180" s="96"/>
      <c r="L180" s="96"/>
      <c r="M180" s="96"/>
    </row>
    <row r="181" spans="1:13" s="95" customFormat="1">
      <c r="A181" s="97"/>
      <c r="B181" s="98"/>
      <c r="C181" s="99"/>
      <c r="D181" s="100"/>
      <c r="E181" s="1497"/>
      <c r="F181" s="101"/>
      <c r="J181" s="96"/>
      <c r="K181" s="96"/>
      <c r="L181" s="96"/>
      <c r="M181" s="96"/>
    </row>
    <row r="182" spans="1:13" s="95" customFormat="1">
      <c r="A182" s="97"/>
      <c r="B182" s="98"/>
      <c r="C182" s="99"/>
      <c r="D182" s="100"/>
      <c r="E182" s="1497"/>
      <c r="F182" s="101"/>
      <c r="J182" s="96"/>
      <c r="K182" s="96"/>
      <c r="L182" s="96"/>
      <c r="M182" s="96"/>
    </row>
    <row r="183" spans="1:13" s="95" customFormat="1">
      <c r="A183" s="97"/>
      <c r="B183" s="98"/>
      <c r="C183" s="99"/>
      <c r="D183" s="100"/>
      <c r="E183" s="1497"/>
      <c r="F183" s="101"/>
      <c r="J183" s="96"/>
      <c r="K183" s="96"/>
      <c r="L183" s="96"/>
      <c r="M183" s="96"/>
    </row>
    <row r="184" spans="1:13" s="95" customFormat="1">
      <c r="A184" s="97"/>
      <c r="B184" s="98"/>
      <c r="C184" s="99"/>
      <c r="D184" s="100"/>
      <c r="E184" s="1497"/>
      <c r="F184" s="101"/>
      <c r="J184" s="96"/>
      <c r="K184" s="96"/>
      <c r="L184" s="96"/>
      <c r="M184" s="96"/>
    </row>
    <row r="185" spans="1:13" s="95" customFormat="1">
      <c r="A185" s="97"/>
      <c r="B185" s="98"/>
      <c r="C185" s="99"/>
      <c r="D185" s="100"/>
      <c r="E185" s="1497"/>
      <c r="F185" s="101"/>
      <c r="J185" s="96"/>
      <c r="K185" s="96"/>
      <c r="L185" s="96"/>
      <c r="M185" s="96"/>
    </row>
    <row r="186" spans="1:13" s="95" customFormat="1">
      <c r="A186" s="97"/>
      <c r="B186" s="98"/>
      <c r="C186" s="99"/>
      <c r="D186" s="100"/>
      <c r="E186" s="1497"/>
      <c r="F186" s="101"/>
      <c r="J186" s="96"/>
      <c r="K186" s="96"/>
      <c r="L186" s="96"/>
      <c r="M186" s="96"/>
    </row>
    <row r="187" spans="1:13" s="95" customFormat="1">
      <c r="A187" s="97"/>
      <c r="B187" s="98"/>
      <c r="C187" s="99"/>
      <c r="D187" s="100"/>
      <c r="E187" s="1497"/>
      <c r="F187" s="101"/>
      <c r="J187" s="96"/>
      <c r="K187" s="96"/>
      <c r="L187" s="96"/>
      <c r="M187" s="96"/>
    </row>
    <row r="188" spans="1:13" s="95" customFormat="1">
      <c r="A188" s="97"/>
      <c r="B188" s="98"/>
      <c r="C188" s="99"/>
      <c r="D188" s="100"/>
      <c r="E188" s="1497"/>
      <c r="F188" s="101"/>
      <c r="J188" s="96"/>
      <c r="K188" s="96"/>
      <c r="L188" s="96"/>
      <c r="M188" s="96"/>
    </row>
    <row r="189" spans="1:13" s="95" customFormat="1">
      <c r="A189" s="97"/>
      <c r="B189" s="98"/>
      <c r="C189" s="99"/>
      <c r="D189" s="100"/>
      <c r="E189" s="1497"/>
      <c r="F189" s="101"/>
      <c r="J189" s="96"/>
      <c r="K189" s="96"/>
      <c r="L189" s="96"/>
      <c r="M189" s="96"/>
    </row>
    <row r="190" spans="1:13" s="95" customFormat="1">
      <c r="A190" s="97"/>
      <c r="B190" s="98"/>
      <c r="C190" s="99"/>
      <c r="D190" s="100"/>
      <c r="E190" s="1497"/>
      <c r="F190" s="101"/>
      <c r="J190" s="96"/>
      <c r="K190" s="96"/>
      <c r="L190" s="96"/>
      <c r="M190" s="96"/>
    </row>
    <row r="191" spans="1:13" s="95" customFormat="1">
      <c r="A191" s="97"/>
      <c r="B191" s="98"/>
      <c r="C191" s="99"/>
      <c r="D191" s="100"/>
      <c r="E191" s="1497"/>
      <c r="F191" s="101"/>
      <c r="J191" s="96"/>
      <c r="K191" s="96"/>
      <c r="L191" s="96"/>
      <c r="M191" s="96"/>
    </row>
    <row r="192" spans="1:13" s="95" customFormat="1">
      <c r="A192" s="97"/>
      <c r="B192" s="98"/>
      <c r="C192" s="99"/>
      <c r="D192" s="100"/>
      <c r="E192" s="1497"/>
      <c r="F192" s="101"/>
      <c r="J192" s="96"/>
      <c r="K192" s="96"/>
      <c r="L192" s="96"/>
      <c r="M192" s="96"/>
    </row>
    <row r="193" spans="1:13" s="95" customFormat="1">
      <c r="A193" s="97"/>
      <c r="B193" s="98"/>
      <c r="C193" s="99"/>
      <c r="D193" s="100"/>
      <c r="E193" s="1497"/>
      <c r="F193" s="101"/>
      <c r="J193" s="96"/>
      <c r="K193" s="96"/>
      <c r="L193" s="96"/>
      <c r="M193" s="96"/>
    </row>
    <row r="194" spans="1:13" s="95" customFormat="1">
      <c r="A194" s="97"/>
      <c r="B194" s="98"/>
      <c r="C194" s="99"/>
      <c r="D194" s="100"/>
      <c r="E194" s="1497"/>
      <c r="F194" s="101"/>
      <c r="J194" s="96"/>
      <c r="K194" s="96"/>
      <c r="L194" s="96"/>
      <c r="M194" s="96"/>
    </row>
    <row r="195" spans="1:13" s="95" customFormat="1">
      <c r="A195" s="97"/>
      <c r="B195" s="98"/>
      <c r="C195" s="99"/>
      <c r="D195" s="100"/>
      <c r="E195" s="1497"/>
      <c r="F195" s="101"/>
      <c r="J195" s="96"/>
      <c r="K195" s="96"/>
      <c r="L195" s="96"/>
      <c r="M195" s="96"/>
    </row>
    <row r="196" spans="1:13" s="95" customFormat="1">
      <c r="A196" s="97"/>
      <c r="B196" s="98"/>
      <c r="C196" s="99"/>
      <c r="D196" s="100"/>
      <c r="E196" s="1497"/>
      <c r="F196" s="101"/>
      <c r="J196" s="96"/>
      <c r="K196" s="96"/>
      <c r="L196" s="96"/>
      <c r="M196" s="96"/>
    </row>
    <row r="197" spans="1:13" s="95" customFormat="1">
      <c r="A197" s="97"/>
      <c r="B197" s="98"/>
      <c r="C197" s="99"/>
      <c r="D197" s="100"/>
      <c r="E197" s="1497"/>
      <c r="F197" s="101"/>
      <c r="J197" s="96"/>
      <c r="K197" s="96"/>
      <c r="L197" s="96"/>
      <c r="M197" s="96"/>
    </row>
    <row r="198" spans="1:13" s="95" customFormat="1">
      <c r="A198" s="97"/>
      <c r="B198" s="98"/>
      <c r="C198" s="99"/>
      <c r="D198" s="100"/>
      <c r="E198" s="1497"/>
      <c r="F198" s="101"/>
      <c r="J198" s="96"/>
      <c r="K198" s="96"/>
      <c r="L198" s="96"/>
      <c r="M198" s="96"/>
    </row>
    <row r="199" spans="1:13" s="95" customFormat="1">
      <c r="A199" s="97"/>
      <c r="B199" s="98"/>
      <c r="C199" s="99"/>
      <c r="D199" s="100"/>
      <c r="E199" s="1497"/>
      <c r="F199" s="101"/>
      <c r="J199" s="96"/>
      <c r="K199" s="96"/>
      <c r="L199" s="96"/>
      <c r="M199" s="96"/>
    </row>
    <row r="200" spans="1:13" s="95" customFormat="1">
      <c r="A200" s="97"/>
      <c r="B200" s="98"/>
      <c r="C200" s="99"/>
      <c r="D200" s="100"/>
      <c r="E200" s="1497"/>
      <c r="F200" s="101"/>
      <c r="J200" s="96"/>
      <c r="K200" s="96"/>
      <c r="L200" s="96"/>
      <c r="M200" s="96"/>
    </row>
    <row r="201" spans="1:13" s="95" customFormat="1">
      <c r="A201" s="97"/>
      <c r="B201" s="98"/>
      <c r="C201" s="99"/>
      <c r="D201" s="100"/>
      <c r="E201" s="1497"/>
      <c r="F201" s="101"/>
      <c r="J201" s="96"/>
      <c r="K201" s="96"/>
      <c r="L201" s="96"/>
      <c r="M201" s="96"/>
    </row>
    <row r="202" spans="1:13" s="95" customFormat="1">
      <c r="A202" s="97"/>
      <c r="B202" s="98"/>
      <c r="C202" s="99"/>
      <c r="D202" s="100"/>
      <c r="E202" s="1497"/>
      <c r="F202" s="101"/>
      <c r="J202" s="96"/>
      <c r="K202" s="96"/>
      <c r="L202" s="96"/>
      <c r="M202" s="96"/>
    </row>
    <row r="203" spans="1:13" s="95" customFormat="1">
      <c r="A203" s="97"/>
      <c r="B203" s="98"/>
      <c r="C203" s="99"/>
      <c r="D203" s="100"/>
      <c r="E203" s="1497"/>
      <c r="F203" s="101"/>
      <c r="J203" s="96"/>
      <c r="K203" s="96"/>
      <c r="L203" s="96"/>
      <c r="M203" s="96"/>
    </row>
    <row r="204" spans="1:13" s="95" customFormat="1">
      <c r="A204" s="97"/>
      <c r="B204" s="98"/>
      <c r="C204" s="99"/>
      <c r="D204" s="100"/>
      <c r="E204" s="1497"/>
      <c r="F204" s="101"/>
      <c r="J204" s="96"/>
      <c r="K204" s="96"/>
      <c r="L204" s="96"/>
      <c r="M204" s="96"/>
    </row>
    <row r="205" spans="1:13" s="95" customFormat="1">
      <c r="A205" s="97"/>
      <c r="B205" s="98"/>
      <c r="C205" s="99"/>
      <c r="D205" s="100"/>
      <c r="E205" s="1497"/>
      <c r="F205" s="101"/>
      <c r="J205" s="96"/>
      <c r="K205" s="96"/>
      <c r="L205" s="96"/>
      <c r="M205" s="96"/>
    </row>
    <row r="206" spans="1:13" s="95" customFormat="1">
      <c r="A206" s="97"/>
      <c r="B206" s="98"/>
      <c r="C206" s="99"/>
      <c r="D206" s="100"/>
      <c r="E206" s="1497"/>
      <c r="F206" s="101"/>
      <c r="J206" s="96"/>
      <c r="K206" s="96"/>
      <c r="L206" s="96"/>
      <c r="M206" s="96"/>
    </row>
    <row r="207" spans="1:13" s="95" customFormat="1">
      <c r="A207" s="97"/>
      <c r="B207" s="98"/>
      <c r="C207" s="99"/>
      <c r="D207" s="100"/>
      <c r="E207" s="1497"/>
      <c r="F207" s="101"/>
      <c r="J207" s="96"/>
      <c r="K207" s="96"/>
      <c r="L207" s="96"/>
      <c r="M207" s="96"/>
    </row>
    <row r="208" spans="1:13" s="95" customFormat="1">
      <c r="A208" s="97"/>
      <c r="B208" s="98"/>
      <c r="C208" s="99"/>
      <c r="D208" s="100"/>
      <c r="E208" s="1497"/>
      <c r="F208" s="101"/>
      <c r="J208" s="96"/>
      <c r="K208" s="96"/>
      <c r="L208" s="96"/>
      <c r="M208" s="96"/>
    </row>
    <row r="209" spans="1:13" s="95" customFormat="1">
      <c r="A209" s="97"/>
      <c r="B209" s="98"/>
      <c r="C209" s="99"/>
      <c r="D209" s="100"/>
      <c r="E209" s="1497"/>
      <c r="F209" s="101"/>
      <c r="J209" s="96"/>
      <c r="K209" s="96"/>
      <c r="L209" s="96"/>
      <c r="M209" s="96"/>
    </row>
    <row r="210" spans="1:13" s="95" customFormat="1">
      <c r="A210" s="97"/>
      <c r="B210" s="98"/>
      <c r="C210" s="99"/>
      <c r="D210" s="100"/>
      <c r="E210" s="1497"/>
      <c r="F210" s="101"/>
      <c r="J210" s="96"/>
      <c r="K210" s="96"/>
      <c r="L210" s="96"/>
      <c r="M210" s="96"/>
    </row>
    <row r="211" spans="1:13" s="95" customFormat="1">
      <c r="A211" s="97"/>
      <c r="B211" s="98"/>
      <c r="C211" s="99"/>
      <c r="D211" s="100"/>
      <c r="E211" s="1497"/>
      <c r="F211" s="101"/>
      <c r="J211" s="96"/>
      <c r="K211" s="96"/>
      <c r="L211" s="96"/>
      <c r="M211" s="96"/>
    </row>
    <row r="212" spans="1:13" s="95" customFormat="1">
      <c r="A212" s="97"/>
      <c r="B212" s="98"/>
      <c r="C212" s="99"/>
      <c r="D212" s="100"/>
      <c r="E212" s="1497"/>
      <c r="F212" s="101"/>
      <c r="J212" s="96"/>
      <c r="K212" s="96"/>
      <c r="L212" s="96"/>
      <c r="M212" s="96"/>
    </row>
    <row r="213" spans="1:13" s="95" customFormat="1">
      <c r="A213" s="97"/>
      <c r="B213" s="98"/>
      <c r="C213" s="99"/>
      <c r="D213" s="100"/>
      <c r="E213" s="1497"/>
      <c r="F213" s="101"/>
      <c r="J213" s="96"/>
      <c r="K213" s="96"/>
      <c r="L213" s="96"/>
      <c r="M213" s="96"/>
    </row>
    <row r="214" spans="1:13" s="95" customFormat="1">
      <c r="A214" s="97"/>
      <c r="B214" s="98"/>
      <c r="C214" s="99"/>
      <c r="D214" s="100"/>
      <c r="E214" s="1497"/>
      <c r="F214" s="101"/>
      <c r="J214" s="96"/>
      <c r="K214" s="96"/>
      <c r="L214" s="96"/>
      <c r="M214" s="96"/>
    </row>
    <row r="215" spans="1:13" s="95" customFormat="1">
      <c r="A215" s="97"/>
      <c r="B215" s="98"/>
      <c r="C215" s="99"/>
      <c r="D215" s="100"/>
      <c r="E215" s="1497"/>
      <c r="F215" s="101"/>
      <c r="J215" s="96"/>
      <c r="K215" s="96"/>
      <c r="L215" s="96"/>
      <c r="M215" s="96"/>
    </row>
    <row r="216" spans="1:13" s="95" customFormat="1">
      <c r="A216" s="97"/>
      <c r="B216" s="98"/>
      <c r="C216" s="99"/>
      <c r="D216" s="100"/>
      <c r="E216" s="1497"/>
      <c r="F216" s="101"/>
      <c r="J216" s="96"/>
      <c r="K216" s="96"/>
      <c r="L216" s="96"/>
      <c r="M216" s="96"/>
    </row>
    <row r="217" spans="1:13" s="95" customFormat="1">
      <c r="A217" s="97"/>
      <c r="B217" s="98"/>
      <c r="C217" s="99"/>
      <c r="D217" s="100"/>
      <c r="E217" s="1497"/>
      <c r="F217" s="101"/>
      <c r="J217" s="96"/>
      <c r="K217" s="96"/>
      <c r="L217" s="96"/>
      <c r="M217" s="96"/>
    </row>
    <row r="218" spans="1:13" s="95" customFormat="1">
      <c r="A218" s="97"/>
      <c r="B218" s="98"/>
      <c r="C218" s="99"/>
      <c r="D218" s="100"/>
      <c r="E218" s="1497"/>
      <c r="F218" s="101"/>
      <c r="J218" s="96"/>
      <c r="K218" s="96"/>
      <c r="L218" s="96"/>
      <c r="M218" s="96"/>
    </row>
    <row r="219" spans="1:13" s="95" customFormat="1">
      <c r="A219" s="97"/>
      <c r="B219" s="98"/>
      <c r="C219" s="99"/>
      <c r="D219" s="100"/>
      <c r="E219" s="1497"/>
      <c r="F219" s="101"/>
      <c r="J219" s="96"/>
      <c r="K219" s="96"/>
      <c r="L219" s="96"/>
      <c r="M219" s="96"/>
    </row>
    <row r="220" spans="1:13" s="95" customFormat="1">
      <c r="A220" s="97"/>
      <c r="B220" s="98"/>
      <c r="C220" s="99"/>
      <c r="D220" s="100"/>
      <c r="E220" s="1497"/>
      <c r="F220" s="101"/>
      <c r="J220" s="96"/>
      <c r="K220" s="96"/>
      <c r="L220" s="96"/>
      <c r="M220" s="96"/>
    </row>
    <row r="221" spans="1:13" s="95" customFormat="1">
      <c r="A221" s="97"/>
      <c r="B221" s="98"/>
      <c r="C221" s="99"/>
      <c r="D221" s="100"/>
      <c r="E221" s="1497"/>
      <c r="F221" s="101"/>
      <c r="J221" s="96"/>
      <c r="K221" s="96"/>
      <c r="L221" s="96"/>
      <c r="M221" s="96"/>
    </row>
    <row r="222" spans="1:13" s="95" customFormat="1">
      <c r="A222" s="97"/>
      <c r="B222" s="98"/>
      <c r="C222" s="99"/>
      <c r="D222" s="100"/>
      <c r="E222" s="1497"/>
      <c r="F222" s="101"/>
      <c r="J222" s="96"/>
      <c r="K222" s="96"/>
      <c r="L222" s="96"/>
      <c r="M222" s="96"/>
    </row>
    <row r="223" spans="1:13" s="95" customFormat="1">
      <c r="A223" s="97"/>
      <c r="B223" s="98"/>
      <c r="C223" s="99"/>
      <c r="D223" s="100"/>
      <c r="E223" s="1497"/>
      <c r="F223" s="101"/>
      <c r="J223" s="96"/>
      <c r="K223" s="96"/>
      <c r="L223" s="96"/>
      <c r="M223" s="96"/>
    </row>
    <row r="224" spans="1:13" s="95" customFormat="1">
      <c r="A224" s="97"/>
      <c r="B224" s="98"/>
      <c r="C224" s="99"/>
      <c r="D224" s="100"/>
      <c r="E224" s="1497"/>
      <c r="F224" s="101"/>
      <c r="J224" s="96"/>
      <c r="K224" s="96"/>
      <c r="L224" s="96"/>
      <c r="M224" s="96"/>
    </row>
    <row r="225" spans="1:13" s="95" customFormat="1">
      <c r="A225" s="97"/>
      <c r="B225" s="98"/>
      <c r="C225" s="99"/>
      <c r="D225" s="100"/>
      <c r="E225" s="1497"/>
      <c r="F225" s="101"/>
      <c r="J225" s="96"/>
      <c r="K225" s="96"/>
      <c r="L225" s="96"/>
      <c r="M225" s="96"/>
    </row>
    <row r="226" spans="1:13" s="95" customFormat="1">
      <c r="A226" s="97"/>
      <c r="B226" s="98"/>
      <c r="C226" s="99"/>
      <c r="D226" s="100"/>
      <c r="E226" s="1497"/>
      <c r="F226" s="101"/>
      <c r="J226" s="96"/>
      <c r="K226" s="96"/>
      <c r="L226" s="96"/>
      <c r="M226" s="96"/>
    </row>
    <row r="227" spans="1:13" s="95" customFormat="1">
      <c r="A227" s="97"/>
      <c r="B227" s="98"/>
      <c r="C227" s="99"/>
      <c r="D227" s="100"/>
      <c r="E227" s="1497"/>
      <c r="F227" s="101"/>
      <c r="J227" s="96"/>
      <c r="K227" s="96"/>
      <c r="L227" s="96"/>
      <c r="M227" s="96"/>
    </row>
    <row r="228" spans="1:13" s="95" customFormat="1">
      <c r="A228" s="97"/>
      <c r="B228" s="98"/>
      <c r="C228" s="99"/>
      <c r="D228" s="100"/>
      <c r="E228" s="1497"/>
      <c r="F228" s="101"/>
      <c r="J228" s="96"/>
      <c r="K228" s="96"/>
      <c r="L228" s="96"/>
      <c r="M228" s="96"/>
    </row>
    <row r="229" spans="1:13" s="95" customFormat="1">
      <c r="A229" s="97"/>
      <c r="B229" s="98"/>
      <c r="C229" s="99"/>
      <c r="D229" s="100"/>
      <c r="E229" s="1497"/>
      <c r="F229" s="101"/>
      <c r="J229" s="96"/>
      <c r="K229" s="96"/>
      <c r="L229" s="96"/>
      <c r="M229" s="96"/>
    </row>
    <row r="230" spans="1:13" s="95" customFormat="1">
      <c r="A230" s="97"/>
      <c r="B230" s="98"/>
      <c r="C230" s="99"/>
      <c r="D230" s="100"/>
      <c r="E230" s="1497"/>
      <c r="F230" s="101"/>
      <c r="J230" s="96"/>
      <c r="K230" s="96"/>
      <c r="L230" s="96"/>
      <c r="M230" s="96"/>
    </row>
    <row r="231" spans="1:13" s="95" customFormat="1">
      <c r="A231" s="97"/>
      <c r="B231" s="98"/>
      <c r="C231" s="99"/>
      <c r="D231" s="100"/>
      <c r="E231" s="1497"/>
      <c r="F231" s="101"/>
      <c r="J231" s="96"/>
      <c r="K231" s="96"/>
      <c r="L231" s="96"/>
      <c r="M231" s="96"/>
    </row>
    <row r="232" spans="1:13" s="95" customFormat="1">
      <c r="A232" s="97"/>
      <c r="B232" s="98"/>
      <c r="C232" s="99"/>
      <c r="D232" s="100"/>
      <c r="E232" s="1497"/>
      <c r="F232" s="101"/>
      <c r="J232" s="96"/>
      <c r="K232" s="96"/>
      <c r="L232" s="96"/>
      <c r="M232" s="96"/>
    </row>
    <row r="233" spans="1:13" s="95" customFormat="1">
      <c r="A233" s="97"/>
      <c r="B233" s="98"/>
      <c r="C233" s="99"/>
      <c r="D233" s="100"/>
      <c r="E233" s="1497"/>
      <c r="F233" s="101"/>
      <c r="J233" s="96"/>
      <c r="K233" s="96"/>
      <c r="L233" s="96"/>
      <c r="M233" s="96"/>
    </row>
    <row r="234" spans="1:13" s="95" customFormat="1">
      <c r="A234" s="97"/>
      <c r="B234" s="98"/>
      <c r="C234" s="99"/>
      <c r="D234" s="100"/>
      <c r="E234" s="1497"/>
      <c r="F234" s="101"/>
      <c r="J234" s="96"/>
      <c r="K234" s="96"/>
      <c r="L234" s="96"/>
      <c r="M234" s="96"/>
    </row>
    <row r="235" spans="1:13" s="95" customFormat="1">
      <c r="A235" s="97"/>
      <c r="B235" s="98"/>
      <c r="C235" s="99"/>
      <c r="D235" s="100"/>
      <c r="E235" s="1497"/>
      <c r="F235" s="101"/>
      <c r="J235" s="96"/>
      <c r="K235" s="96"/>
      <c r="L235" s="96"/>
      <c r="M235" s="96"/>
    </row>
    <row r="236" spans="1:13" s="95" customFormat="1">
      <c r="A236" s="97"/>
      <c r="B236" s="98"/>
      <c r="C236" s="99"/>
      <c r="D236" s="100"/>
      <c r="E236" s="1497"/>
      <c r="F236" s="101"/>
      <c r="J236" s="96"/>
      <c r="K236" s="96"/>
      <c r="L236" s="96"/>
      <c r="M236" s="96"/>
    </row>
    <row r="237" spans="1:13" s="95" customFormat="1">
      <c r="A237" s="97"/>
      <c r="B237" s="98"/>
      <c r="C237" s="99"/>
      <c r="D237" s="100"/>
      <c r="E237" s="1497"/>
      <c r="F237" s="101"/>
      <c r="J237" s="96"/>
      <c r="K237" s="96"/>
      <c r="L237" s="96"/>
      <c r="M237" s="96"/>
    </row>
    <row r="238" spans="1:13" s="95" customFormat="1">
      <c r="A238" s="97"/>
      <c r="B238" s="98"/>
      <c r="C238" s="99"/>
      <c r="D238" s="100"/>
      <c r="E238" s="1497"/>
      <c r="F238" s="101"/>
      <c r="J238" s="96"/>
      <c r="K238" s="96"/>
      <c r="L238" s="96"/>
      <c r="M238" s="96"/>
    </row>
    <row r="239" spans="1:13" s="95" customFormat="1">
      <c r="A239" s="97"/>
      <c r="B239" s="98"/>
      <c r="C239" s="99"/>
      <c r="D239" s="100"/>
      <c r="E239" s="1497"/>
      <c r="F239" s="101"/>
      <c r="J239" s="96"/>
      <c r="K239" s="96"/>
      <c r="L239" s="96"/>
      <c r="M239" s="96"/>
    </row>
    <row r="240" spans="1:13" s="95" customFormat="1">
      <c r="A240" s="97"/>
      <c r="B240" s="98"/>
      <c r="C240" s="99"/>
      <c r="D240" s="100"/>
      <c r="E240" s="1497"/>
      <c r="F240" s="101"/>
      <c r="J240" s="96"/>
      <c r="K240" s="96"/>
      <c r="L240" s="96"/>
      <c r="M240" s="96"/>
    </row>
    <row r="241" spans="1:13" s="95" customFormat="1">
      <c r="A241" s="97"/>
      <c r="B241" s="98"/>
      <c r="C241" s="99"/>
      <c r="D241" s="100"/>
      <c r="E241" s="1497"/>
      <c r="F241" s="101"/>
      <c r="J241" s="96"/>
      <c r="K241" s="96"/>
      <c r="L241" s="96"/>
      <c r="M241" s="96"/>
    </row>
    <row r="242" spans="1:13" s="95" customFormat="1">
      <c r="A242" s="97"/>
      <c r="B242" s="98"/>
      <c r="C242" s="99"/>
      <c r="D242" s="100"/>
      <c r="E242" s="1497"/>
      <c r="F242" s="101"/>
      <c r="J242" s="96"/>
      <c r="K242" s="96"/>
      <c r="L242" s="96"/>
      <c r="M242" s="96"/>
    </row>
    <row r="243" spans="1:13" s="95" customFormat="1">
      <c r="A243" s="97"/>
      <c r="B243" s="98"/>
      <c r="C243" s="99"/>
      <c r="D243" s="100"/>
      <c r="E243" s="1497"/>
      <c r="F243" s="101"/>
      <c r="J243" s="96"/>
      <c r="K243" s="96"/>
      <c r="L243" s="96"/>
      <c r="M243" s="96"/>
    </row>
    <row r="244" spans="1:13" s="95" customFormat="1">
      <c r="A244" s="97"/>
      <c r="B244" s="98"/>
      <c r="C244" s="99"/>
      <c r="D244" s="100"/>
      <c r="E244" s="1497"/>
      <c r="F244" s="101"/>
      <c r="J244" s="96"/>
      <c r="K244" s="96"/>
      <c r="L244" s="96"/>
      <c r="M244" s="96"/>
    </row>
    <row r="245" spans="1:13" s="95" customFormat="1">
      <c r="A245" s="97"/>
      <c r="B245" s="98"/>
      <c r="C245" s="99"/>
      <c r="D245" s="100"/>
      <c r="E245" s="1497"/>
      <c r="F245" s="101"/>
      <c r="J245" s="96"/>
      <c r="K245" s="96"/>
      <c r="L245" s="96"/>
      <c r="M245" s="96"/>
    </row>
    <row r="246" spans="1:13" s="95" customFormat="1">
      <c r="A246" s="97"/>
      <c r="B246" s="98"/>
      <c r="C246" s="99"/>
      <c r="D246" s="100"/>
      <c r="E246" s="1497"/>
      <c r="F246" s="101"/>
      <c r="J246" s="96"/>
      <c r="K246" s="96"/>
      <c r="L246" s="96"/>
      <c r="M246" s="96"/>
    </row>
    <row r="247" spans="1:13" s="95" customFormat="1">
      <c r="A247" s="97"/>
      <c r="B247" s="98"/>
      <c r="C247" s="99"/>
      <c r="D247" s="100"/>
      <c r="E247" s="1497"/>
      <c r="F247" s="101"/>
      <c r="J247" s="96"/>
      <c r="K247" s="96"/>
      <c r="L247" s="96"/>
      <c r="M247" s="96"/>
    </row>
    <row r="248" spans="1:13" s="95" customFormat="1">
      <c r="A248" s="97"/>
      <c r="B248" s="98"/>
      <c r="C248" s="99"/>
      <c r="D248" s="100"/>
      <c r="E248" s="1497"/>
      <c r="F248" s="101"/>
      <c r="J248" s="96"/>
      <c r="K248" s="96"/>
      <c r="L248" s="96"/>
      <c r="M248" s="96"/>
    </row>
    <row r="249" spans="1:13" s="95" customFormat="1">
      <c r="A249" s="97"/>
      <c r="B249" s="98"/>
      <c r="C249" s="99"/>
      <c r="D249" s="100"/>
      <c r="E249" s="1497"/>
      <c r="F249" s="101"/>
      <c r="J249" s="96"/>
      <c r="K249" s="96"/>
      <c r="L249" s="96"/>
      <c r="M249" s="96"/>
    </row>
    <row r="250" spans="1:13" s="95" customFormat="1">
      <c r="A250" s="97"/>
      <c r="B250" s="98"/>
      <c r="C250" s="99"/>
      <c r="D250" s="100"/>
      <c r="E250" s="1497"/>
      <c r="F250" s="101"/>
      <c r="J250" s="96"/>
      <c r="K250" s="96"/>
      <c r="L250" s="96"/>
      <c r="M250" s="96"/>
    </row>
    <row r="251" spans="1:13" s="95" customFormat="1">
      <c r="A251" s="97"/>
      <c r="B251" s="98"/>
      <c r="C251" s="99"/>
      <c r="D251" s="100"/>
      <c r="E251" s="1497"/>
      <c r="F251" s="101"/>
      <c r="J251" s="96"/>
      <c r="K251" s="96"/>
      <c r="L251" s="96"/>
      <c r="M251" s="96"/>
    </row>
    <row r="252" spans="1:13" s="95" customFormat="1">
      <c r="A252" s="97"/>
      <c r="B252" s="98"/>
      <c r="C252" s="99"/>
      <c r="D252" s="100"/>
      <c r="E252" s="1497"/>
      <c r="F252" s="101"/>
      <c r="J252" s="96"/>
      <c r="K252" s="96"/>
      <c r="L252" s="96"/>
      <c r="M252" s="96"/>
    </row>
    <row r="253" spans="1:13" s="95" customFormat="1">
      <c r="A253" s="97"/>
      <c r="B253" s="98"/>
      <c r="C253" s="99"/>
      <c r="D253" s="100"/>
      <c r="E253" s="1497"/>
      <c r="F253" s="101"/>
      <c r="J253" s="96"/>
      <c r="K253" s="96"/>
      <c r="L253" s="96"/>
      <c r="M253" s="96"/>
    </row>
    <row r="254" spans="1:13" s="95" customFormat="1">
      <c r="A254" s="97"/>
      <c r="B254" s="98"/>
      <c r="C254" s="99"/>
      <c r="D254" s="100"/>
      <c r="E254" s="1497"/>
      <c r="F254" s="101"/>
      <c r="J254" s="96"/>
      <c r="K254" s="96"/>
      <c r="L254" s="96"/>
      <c r="M254" s="96"/>
    </row>
    <row r="255" spans="1:13" s="95" customFormat="1">
      <c r="A255" s="97"/>
      <c r="B255" s="98"/>
      <c r="C255" s="99"/>
      <c r="D255" s="100"/>
      <c r="E255" s="1497"/>
      <c r="F255" s="101"/>
      <c r="J255" s="96"/>
      <c r="K255" s="96"/>
      <c r="L255" s="96"/>
      <c r="M255" s="96"/>
    </row>
    <row r="256" spans="1:13" s="95" customFormat="1">
      <c r="A256" s="97"/>
      <c r="B256" s="98"/>
      <c r="C256" s="99"/>
      <c r="D256" s="100"/>
      <c r="E256" s="1497"/>
      <c r="F256" s="101"/>
      <c r="J256" s="96"/>
      <c r="K256" s="96"/>
      <c r="L256" s="96"/>
      <c r="M256" s="96"/>
    </row>
    <row r="257" spans="1:13" s="95" customFormat="1">
      <c r="A257" s="97"/>
      <c r="B257" s="98"/>
      <c r="C257" s="99"/>
      <c r="D257" s="100"/>
      <c r="E257" s="1497"/>
      <c r="F257" s="101"/>
      <c r="J257" s="96"/>
      <c r="K257" s="96"/>
      <c r="L257" s="96"/>
      <c r="M257" s="96"/>
    </row>
    <row r="258" spans="1:13" s="95" customFormat="1">
      <c r="A258" s="97"/>
      <c r="B258" s="98"/>
      <c r="C258" s="99"/>
      <c r="D258" s="100"/>
      <c r="E258" s="1497"/>
      <c r="F258" s="101"/>
      <c r="J258" s="96"/>
      <c r="K258" s="96"/>
      <c r="L258" s="96"/>
      <c r="M258" s="96"/>
    </row>
    <row r="259" spans="1:13" s="95" customFormat="1">
      <c r="A259" s="97"/>
      <c r="B259" s="98"/>
      <c r="C259" s="99"/>
      <c r="D259" s="100"/>
      <c r="E259" s="1497"/>
      <c r="F259" s="101"/>
      <c r="J259" s="96"/>
      <c r="K259" s="96"/>
      <c r="L259" s="96"/>
      <c r="M259" s="96"/>
    </row>
    <row r="260" spans="1:13" s="95" customFormat="1">
      <c r="A260" s="97"/>
      <c r="B260" s="98"/>
      <c r="C260" s="99"/>
      <c r="D260" s="100"/>
      <c r="E260" s="1497"/>
      <c r="F260" s="101"/>
      <c r="J260" s="96"/>
      <c r="K260" s="96"/>
      <c r="L260" s="96"/>
      <c r="M260" s="96"/>
    </row>
    <row r="261" spans="1:13" s="95" customFormat="1">
      <c r="A261" s="97"/>
      <c r="B261" s="98"/>
      <c r="C261" s="99"/>
      <c r="D261" s="100"/>
      <c r="E261" s="1497"/>
      <c r="F261" s="101"/>
      <c r="J261" s="96"/>
      <c r="K261" s="96"/>
      <c r="L261" s="96"/>
      <c r="M261" s="96"/>
    </row>
    <row r="262" spans="1:13" s="95" customFormat="1">
      <c r="A262" s="97"/>
      <c r="B262" s="98"/>
      <c r="C262" s="99"/>
      <c r="D262" s="100"/>
      <c r="E262" s="1497"/>
      <c r="F262" s="101"/>
      <c r="J262" s="96"/>
      <c r="K262" s="96"/>
      <c r="L262" s="96"/>
      <c r="M262" s="96"/>
    </row>
    <row r="263" spans="1:13" s="95" customFormat="1">
      <c r="A263" s="97"/>
      <c r="B263" s="98"/>
      <c r="C263" s="99"/>
      <c r="D263" s="100"/>
      <c r="E263" s="1497"/>
      <c r="F263" s="101"/>
      <c r="J263" s="96"/>
      <c r="K263" s="96"/>
      <c r="L263" s="96"/>
      <c r="M263" s="96"/>
    </row>
    <row r="264" spans="1:13" s="95" customFormat="1">
      <c r="A264" s="97"/>
      <c r="B264" s="98"/>
      <c r="C264" s="99"/>
      <c r="D264" s="100"/>
      <c r="E264" s="1497"/>
      <c r="F264" s="101"/>
      <c r="J264" s="96"/>
      <c r="K264" s="96"/>
      <c r="L264" s="96"/>
      <c r="M264" s="96"/>
    </row>
    <row r="265" spans="1:13" s="95" customFormat="1">
      <c r="A265" s="97"/>
      <c r="B265" s="98"/>
      <c r="C265" s="99"/>
      <c r="D265" s="100"/>
      <c r="E265" s="1497"/>
      <c r="F265" s="101"/>
      <c r="J265" s="96"/>
      <c r="K265" s="96"/>
      <c r="L265" s="96"/>
      <c r="M265" s="96"/>
    </row>
    <row r="266" spans="1:13" s="95" customFormat="1">
      <c r="A266" s="97"/>
      <c r="B266" s="98"/>
      <c r="C266" s="99"/>
      <c r="D266" s="100"/>
      <c r="E266" s="1497"/>
      <c r="F266" s="101"/>
      <c r="J266" s="96"/>
      <c r="K266" s="96"/>
      <c r="L266" s="96"/>
      <c r="M266" s="96"/>
    </row>
    <row r="267" spans="1:13" s="95" customFormat="1">
      <c r="A267" s="97"/>
      <c r="B267" s="98"/>
      <c r="C267" s="99"/>
      <c r="D267" s="100"/>
      <c r="E267" s="1497"/>
      <c r="F267" s="101"/>
      <c r="J267" s="96"/>
      <c r="K267" s="96"/>
      <c r="L267" s="96"/>
      <c r="M267" s="96"/>
    </row>
    <row r="268" spans="1:13" s="95" customFormat="1">
      <c r="A268" s="97"/>
      <c r="B268" s="98"/>
      <c r="C268" s="99"/>
      <c r="D268" s="100"/>
      <c r="E268" s="1497"/>
      <c r="F268" s="101"/>
      <c r="J268" s="96"/>
      <c r="K268" s="96"/>
      <c r="L268" s="96"/>
      <c r="M268" s="96"/>
    </row>
    <row r="269" spans="1:13" s="95" customFormat="1">
      <c r="A269" s="97"/>
      <c r="B269" s="98"/>
      <c r="C269" s="99"/>
      <c r="D269" s="100"/>
      <c r="E269" s="1497"/>
      <c r="F269" s="101"/>
      <c r="J269" s="96"/>
      <c r="K269" s="96"/>
      <c r="L269" s="96"/>
      <c r="M269" s="96"/>
    </row>
    <row r="270" spans="1:13" s="95" customFormat="1">
      <c r="A270" s="97"/>
      <c r="B270" s="98"/>
      <c r="C270" s="99"/>
      <c r="D270" s="100"/>
      <c r="E270" s="1497"/>
      <c r="F270" s="101"/>
      <c r="J270" s="96"/>
      <c r="K270" s="96"/>
      <c r="L270" s="96"/>
      <c r="M270" s="96"/>
    </row>
    <row r="271" spans="1:13" s="95" customFormat="1">
      <c r="A271" s="97"/>
      <c r="B271" s="98"/>
      <c r="C271" s="99"/>
      <c r="D271" s="100"/>
      <c r="E271" s="1497"/>
      <c r="F271" s="101"/>
      <c r="J271" s="96"/>
      <c r="K271" s="96"/>
      <c r="L271" s="96"/>
      <c r="M271" s="96"/>
    </row>
    <row r="272" spans="1:13" s="95" customFormat="1">
      <c r="A272" s="97"/>
      <c r="B272" s="98"/>
      <c r="C272" s="99"/>
      <c r="D272" s="100"/>
      <c r="E272" s="1497"/>
      <c r="F272" s="101"/>
      <c r="J272" s="96"/>
      <c r="K272" s="96"/>
      <c r="L272" s="96"/>
      <c r="M272" s="96"/>
    </row>
    <row r="273" spans="1:13" s="95" customFormat="1">
      <c r="A273" s="97"/>
      <c r="B273" s="98"/>
      <c r="C273" s="99"/>
      <c r="D273" s="100"/>
      <c r="E273" s="1497"/>
      <c r="F273" s="101"/>
      <c r="J273" s="96"/>
      <c r="K273" s="96"/>
      <c r="L273" s="96"/>
      <c r="M273" s="96"/>
    </row>
    <row r="274" spans="1:13" s="95" customFormat="1">
      <c r="A274" s="97"/>
      <c r="B274" s="98"/>
      <c r="C274" s="99"/>
      <c r="D274" s="100"/>
      <c r="E274" s="1497"/>
      <c r="F274" s="101"/>
      <c r="J274" s="96"/>
      <c r="K274" s="96"/>
      <c r="L274" s="96"/>
      <c r="M274" s="96"/>
    </row>
    <row r="275" spans="1:13" s="95" customFormat="1">
      <c r="A275" s="97"/>
      <c r="B275" s="98"/>
      <c r="C275" s="99"/>
      <c r="D275" s="100"/>
      <c r="E275" s="1497"/>
      <c r="F275" s="101"/>
      <c r="J275" s="96"/>
      <c r="K275" s="96"/>
      <c r="L275" s="96"/>
      <c r="M275" s="96"/>
    </row>
    <row r="276" spans="1:13" s="95" customFormat="1">
      <c r="A276" s="97"/>
      <c r="B276" s="98"/>
      <c r="C276" s="99"/>
      <c r="D276" s="100"/>
      <c r="E276" s="1497"/>
      <c r="F276" s="101"/>
      <c r="J276" s="96"/>
      <c r="K276" s="96"/>
      <c r="L276" s="96"/>
      <c r="M276" s="96"/>
    </row>
    <row r="277" spans="1:13" s="95" customFormat="1">
      <c r="A277" s="97"/>
      <c r="B277" s="98"/>
      <c r="C277" s="99"/>
      <c r="D277" s="100"/>
      <c r="E277" s="1497"/>
      <c r="F277" s="101"/>
      <c r="J277" s="96"/>
      <c r="K277" s="96"/>
      <c r="L277" s="96"/>
      <c r="M277" s="96"/>
    </row>
    <row r="278" spans="1:13" s="95" customFormat="1">
      <c r="A278" s="97"/>
      <c r="B278" s="98"/>
      <c r="C278" s="99"/>
      <c r="D278" s="100"/>
      <c r="E278" s="1497"/>
      <c r="F278" s="101"/>
      <c r="J278" s="96"/>
      <c r="K278" s="96"/>
      <c r="L278" s="96"/>
      <c r="M278" s="96"/>
    </row>
    <row r="279" spans="1:13" s="95" customFormat="1">
      <c r="A279" s="97"/>
      <c r="B279" s="98"/>
      <c r="C279" s="99"/>
      <c r="D279" s="100"/>
      <c r="E279" s="1497"/>
      <c r="F279" s="101"/>
      <c r="J279" s="96"/>
      <c r="K279" s="96"/>
      <c r="L279" s="96"/>
      <c r="M279" s="96"/>
    </row>
    <row r="280" spans="1:13" s="95" customFormat="1">
      <c r="A280" s="97"/>
      <c r="B280" s="98"/>
      <c r="C280" s="99"/>
      <c r="D280" s="100"/>
      <c r="E280" s="1497"/>
      <c r="F280" s="101"/>
      <c r="J280" s="96"/>
      <c r="K280" s="96"/>
      <c r="L280" s="96"/>
      <c r="M280" s="96"/>
    </row>
    <row r="281" spans="1:13" s="95" customFormat="1">
      <c r="A281" s="97"/>
      <c r="B281" s="98"/>
      <c r="C281" s="99"/>
      <c r="D281" s="100"/>
      <c r="E281" s="1497"/>
      <c r="F281" s="101"/>
      <c r="J281" s="96"/>
      <c r="K281" s="96"/>
      <c r="L281" s="96"/>
      <c r="M281" s="96"/>
    </row>
    <row r="282" spans="1:13" s="95" customFormat="1">
      <c r="A282" s="97"/>
      <c r="B282" s="98"/>
      <c r="C282" s="99"/>
      <c r="D282" s="100"/>
      <c r="E282" s="1497"/>
      <c r="F282" s="101"/>
      <c r="J282" s="96"/>
      <c r="K282" s="96"/>
      <c r="L282" s="96"/>
      <c r="M282" s="96"/>
    </row>
    <row r="283" spans="1:13" s="95" customFormat="1">
      <c r="A283" s="97"/>
      <c r="B283" s="98"/>
      <c r="C283" s="99"/>
      <c r="D283" s="100"/>
      <c r="E283" s="1497"/>
      <c r="F283" s="101"/>
      <c r="J283" s="96"/>
      <c r="K283" s="96"/>
      <c r="L283" s="96"/>
      <c r="M283" s="96"/>
    </row>
    <row r="284" spans="1:13" s="95" customFormat="1">
      <c r="A284" s="97"/>
      <c r="B284" s="98"/>
      <c r="C284" s="99"/>
      <c r="D284" s="100"/>
      <c r="E284" s="1497"/>
      <c r="F284" s="101"/>
      <c r="J284" s="96"/>
      <c r="K284" s="96"/>
      <c r="L284" s="96"/>
      <c r="M284" s="96"/>
    </row>
    <row r="285" spans="1:13" s="95" customFormat="1">
      <c r="A285" s="97"/>
      <c r="B285" s="98"/>
      <c r="C285" s="99"/>
      <c r="D285" s="100"/>
      <c r="E285" s="1497"/>
      <c r="F285" s="101"/>
      <c r="J285" s="96"/>
      <c r="K285" s="96"/>
      <c r="L285" s="96"/>
      <c r="M285" s="96"/>
    </row>
    <row r="286" spans="1:13" s="95" customFormat="1">
      <c r="A286" s="97"/>
      <c r="B286" s="98"/>
      <c r="C286" s="99"/>
      <c r="D286" s="100"/>
      <c r="E286" s="1497"/>
      <c r="F286" s="101"/>
      <c r="J286" s="96"/>
      <c r="K286" s="96"/>
      <c r="L286" s="96"/>
      <c r="M286" s="96"/>
    </row>
    <row r="287" spans="1:13" s="95" customFormat="1">
      <c r="A287" s="97"/>
      <c r="B287" s="98"/>
      <c r="C287" s="99"/>
      <c r="D287" s="100"/>
      <c r="E287" s="1497"/>
      <c r="F287" s="101"/>
      <c r="J287" s="96"/>
      <c r="K287" s="96"/>
      <c r="L287" s="96"/>
      <c r="M287" s="96"/>
    </row>
    <row r="288" spans="1:13" s="95" customFormat="1">
      <c r="A288" s="97"/>
      <c r="B288" s="98"/>
      <c r="C288" s="99"/>
      <c r="D288" s="100"/>
      <c r="E288" s="1497"/>
      <c r="F288" s="101"/>
      <c r="J288" s="96"/>
      <c r="K288" s="96"/>
      <c r="L288" s="96"/>
      <c r="M288" s="96"/>
    </row>
    <row r="289" spans="1:13" s="95" customFormat="1">
      <c r="A289" s="97"/>
      <c r="B289" s="98"/>
      <c r="C289" s="99"/>
      <c r="D289" s="100"/>
      <c r="E289" s="1497"/>
      <c r="F289" s="101"/>
      <c r="J289" s="96"/>
      <c r="K289" s="96"/>
      <c r="L289" s="96"/>
      <c r="M289" s="96"/>
    </row>
    <row r="290" spans="1:13" s="95" customFormat="1">
      <c r="A290" s="97"/>
      <c r="B290" s="98"/>
      <c r="C290" s="99"/>
      <c r="D290" s="100"/>
      <c r="E290" s="1497"/>
      <c r="F290" s="101"/>
      <c r="J290" s="96"/>
      <c r="K290" s="96"/>
      <c r="L290" s="96"/>
      <c r="M290" s="96"/>
    </row>
    <row r="291" spans="1:13" s="95" customFormat="1">
      <c r="A291" s="97"/>
      <c r="B291" s="98"/>
      <c r="C291" s="99"/>
      <c r="D291" s="100"/>
      <c r="E291" s="1497"/>
      <c r="F291" s="101"/>
      <c r="J291" s="96"/>
      <c r="K291" s="96"/>
      <c r="L291" s="96"/>
      <c r="M291" s="96"/>
    </row>
    <row r="292" spans="1:13" s="95" customFormat="1">
      <c r="A292" s="97"/>
      <c r="B292" s="98"/>
      <c r="C292" s="99"/>
      <c r="D292" s="100"/>
      <c r="E292" s="1497"/>
      <c r="F292" s="101"/>
      <c r="J292" s="96"/>
      <c r="K292" s="96"/>
      <c r="L292" s="96"/>
      <c r="M292" s="96"/>
    </row>
    <row r="293" spans="1:13" s="95" customFormat="1">
      <c r="A293" s="97"/>
      <c r="B293" s="98"/>
      <c r="C293" s="99"/>
      <c r="D293" s="100"/>
      <c r="E293" s="1497"/>
      <c r="F293" s="101"/>
      <c r="J293" s="96"/>
      <c r="K293" s="96"/>
      <c r="L293" s="96"/>
      <c r="M293" s="96"/>
    </row>
    <row r="294" spans="1:13" s="95" customFormat="1">
      <c r="A294" s="97"/>
      <c r="B294" s="98"/>
      <c r="C294" s="99"/>
      <c r="D294" s="100"/>
      <c r="E294" s="1497"/>
      <c r="F294" s="101"/>
      <c r="J294" s="96"/>
      <c r="K294" s="96"/>
      <c r="L294" s="96"/>
      <c r="M294" s="96"/>
    </row>
    <row r="295" spans="1:13" s="95" customFormat="1">
      <c r="A295" s="97"/>
      <c r="B295" s="98"/>
      <c r="C295" s="99"/>
      <c r="D295" s="100"/>
      <c r="E295" s="1497"/>
      <c r="F295" s="101"/>
      <c r="J295" s="96"/>
      <c r="K295" s="96"/>
      <c r="L295" s="96"/>
      <c r="M295" s="96"/>
    </row>
    <row r="296" spans="1:13" s="95" customFormat="1">
      <c r="A296" s="97"/>
      <c r="B296" s="98"/>
      <c r="C296" s="99"/>
      <c r="D296" s="100"/>
      <c r="E296" s="1497"/>
      <c r="F296" s="101"/>
      <c r="J296" s="96"/>
      <c r="K296" s="96"/>
      <c r="L296" s="96"/>
      <c r="M296" s="96"/>
    </row>
    <row r="297" spans="1:13" s="95" customFormat="1">
      <c r="A297" s="97"/>
      <c r="B297" s="98"/>
      <c r="C297" s="99"/>
      <c r="D297" s="100"/>
      <c r="E297" s="1497"/>
      <c r="F297" s="101"/>
      <c r="J297" s="96"/>
      <c r="K297" s="96"/>
      <c r="L297" s="96"/>
      <c r="M297" s="96"/>
    </row>
    <row r="298" spans="1:13" s="95" customFormat="1">
      <c r="A298" s="97"/>
      <c r="B298" s="98"/>
      <c r="C298" s="99"/>
      <c r="D298" s="100"/>
      <c r="E298" s="1497"/>
      <c r="F298" s="101"/>
      <c r="J298" s="96"/>
      <c r="K298" s="96"/>
      <c r="L298" s="96"/>
      <c r="M298" s="96"/>
    </row>
    <row r="299" spans="1:13" s="95" customFormat="1">
      <c r="A299" s="97"/>
      <c r="B299" s="98"/>
      <c r="C299" s="99"/>
      <c r="D299" s="100"/>
      <c r="E299" s="1497"/>
      <c r="F299" s="101"/>
      <c r="J299" s="96"/>
      <c r="K299" s="96"/>
      <c r="L299" s="96"/>
      <c r="M299" s="96"/>
    </row>
    <row r="300" spans="1:13" s="95" customFormat="1">
      <c r="A300" s="97"/>
      <c r="B300" s="98"/>
      <c r="C300" s="99"/>
      <c r="D300" s="100"/>
      <c r="E300" s="1497"/>
      <c r="F300" s="101"/>
      <c r="J300" s="96"/>
      <c r="K300" s="96"/>
      <c r="L300" s="96"/>
      <c r="M300" s="96"/>
    </row>
    <row r="301" spans="1:13" s="95" customFormat="1">
      <c r="A301" s="97"/>
      <c r="B301" s="98"/>
      <c r="C301" s="99"/>
      <c r="D301" s="100"/>
      <c r="E301" s="1497"/>
      <c r="F301" s="101"/>
      <c r="J301" s="96"/>
      <c r="K301" s="96"/>
      <c r="L301" s="96"/>
      <c r="M301" s="96"/>
    </row>
    <row r="302" spans="1:13" s="95" customFormat="1">
      <c r="A302" s="97"/>
      <c r="B302" s="98"/>
      <c r="C302" s="99"/>
      <c r="D302" s="100"/>
      <c r="E302" s="1497"/>
      <c r="F302" s="101"/>
      <c r="J302" s="96"/>
      <c r="K302" s="96"/>
      <c r="L302" s="96"/>
      <c r="M302" s="96"/>
    </row>
    <row r="303" spans="1:13" s="95" customFormat="1">
      <c r="A303" s="97"/>
      <c r="B303" s="98"/>
      <c r="C303" s="99"/>
      <c r="D303" s="100"/>
      <c r="E303" s="1497"/>
      <c r="F303" s="101"/>
      <c r="J303" s="96"/>
      <c r="K303" s="96"/>
      <c r="L303" s="96"/>
      <c r="M303" s="96"/>
    </row>
    <row r="304" spans="1:13" s="95" customFormat="1">
      <c r="A304" s="97"/>
      <c r="B304" s="98"/>
      <c r="C304" s="99"/>
      <c r="D304" s="100"/>
      <c r="E304" s="1497"/>
      <c r="F304" s="101"/>
      <c r="J304" s="96"/>
      <c r="K304" s="96"/>
      <c r="L304" s="96"/>
      <c r="M304" s="96"/>
    </row>
    <row r="305" spans="1:13" s="95" customFormat="1">
      <c r="A305" s="97"/>
      <c r="B305" s="98"/>
      <c r="C305" s="99"/>
      <c r="D305" s="100"/>
      <c r="E305" s="1497"/>
      <c r="F305" s="101"/>
      <c r="J305" s="96"/>
      <c r="K305" s="96"/>
      <c r="L305" s="96"/>
      <c r="M305" s="96"/>
    </row>
    <row r="306" spans="1:13" s="95" customFormat="1">
      <c r="A306" s="97"/>
      <c r="B306" s="98"/>
      <c r="C306" s="99"/>
      <c r="D306" s="100"/>
      <c r="E306" s="1497"/>
      <c r="F306" s="101"/>
      <c r="J306" s="96"/>
      <c r="K306" s="96"/>
      <c r="L306" s="96"/>
      <c r="M306" s="96"/>
    </row>
    <row r="307" spans="1:13" s="95" customFormat="1">
      <c r="A307" s="97"/>
      <c r="B307" s="98"/>
      <c r="C307" s="99"/>
      <c r="D307" s="100"/>
      <c r="E307" s="1497"/>
      <c r="F307" s="101"/>
      <c r="J307" s="96"/>
      <c r="K307" s="96"/>
      <c r="L307" s="96"/>
      <c r="M307" s="96"/>
    </row>
    <row r="308" spans="1:13" s="95" customFormat="1">
      <c r="A308" s="97"/>
      <c r="B308" s="98"/>
      <c r="C308" s="99"/>
      <c r="D308" s="100"/>
      <c r="E308" s="1497"/>
      <c r="F308" s="101"/>
      <c r="J308" s="96"/>
      <c r="K308" s="96"/>
      <c r="L308" s="96"/>
      <c r="M308" s="96"/>
    </row>
    <row r="309" spans="1:13" s="95" customFormat="1">
      <c r="A309" s="97"/>
      <c r="B309" s="98"/>
      <c r="C309" s="99"/>
      <c r="D309" s="100"/>
      <c r="E309" s="1497"/>
      <c r="F309" s="101"/>
      <c r="J309" s="96"/>
      <c r="K309" s="96"/>
      <c r="L309" s="96"/>
      <c r="M309" s="96"/>
    </row>
    <row r="310" spans="1:13" s="95" customFormat="1">
      <c r="A310" s="97"/>
      <c r="B310" s="98"/>
      <c r="C310" s="99"/>
      <c r="D310" s="100"/>
      <c r="E310" s="1497"/>
      <c r="F310" s="101"/>
      <c r="J310" s="96"/>
      <c r="K310" s="96"/>
      <c r="L310" s="96"/>
      <c r="M310" s="96"/>
    </row>
    <row r="311" spans="1:13" s="95" customFormat="1">
      <c r="A311" s="97"/>
      <c r="B311" s="98"/>
      <c r="C311" s="99"/>
      <c r="D311" s="100"/>
      <c r="E311" s="1497"/>
      <c r="F311" s="101"/>
      <c r="J311" s="96"/>
      <c r="K311" s="96"/>
      <c r="L311" s="96"/>
      <c r="M311" s="96"/>
    </row>
    <row r="312" spans="1:13" s="95" customFormat="1">
      <c r="A312" s="97"/>
      <c r="B312" s="98"/>
      <c r="C312" s="99"/>
      <c r="D312" s="100"/>
      <c r="E312" s="1497"/>
      <c r="F312" s="101"/>
      <c r="J312" s="96"/>
      <c r="K312" s="96"/>
      <c r="L312" s="96"/>
      <c r="M312" s="96"/>
    </row>
    <row r="313" spans="1:13" s="95" customFormat="1">
      <c r="A313" s="97"/>
      <c r="B313" s="98"/>
      <c r="C313" s="99"/>
      <c r="D313" s="100"/>
      <c r="E313" s="1497"/>
      <c r="F313" s="101"/>
      <c r="J313" s="96"/>
      <c r="K313" s="96"/>
      <c r="L313" s="96"/>
      <c r="M313" s="96"/>
    </row>
    <row r="314" spans="1:13" s="95" customFormat="1">
      <c r="A314" s="97"/>
      <c r="B314" s="98"/>
      <c r="C314" s="99"/>
      <c r="D314" s="100"/>
      <c r="E314" s="1497"/>
      <c r="F314" s="101"/>
      <c r="J314" s="96"/>
      <c r="K314" s="96"/>
      <c r="L314" s="96"/>
      <c r="M314" s="96"/>
    </row>
    <row r="315" spans="1:13" s="95" customFormat="1">
      <c r="A315" s="97"/>
      <c r="B315" s="98"/>
      <c r="C315" s="99"/>
      <c r="D315" s="100"/>
      <c r="E315" s="1497"/>
      <c r="F315" s="101"/>
      <c r="J315" s="96"/>
      <c r="K315" s="96"/>
      <c r="L315" s="96"/>
      <c r="M315" s="96"/>
    </row>
    <row r="316" spans="1:13" s="95" customFormat="1">
      <c r="A316" s="97"/>
      <c r="B316" s="98"/>
      <c r="C316" s="99"/>
      <c r="D316" s="100"/>
      <c r="E316" s="1497"/>
      <c r="F316" s="101"/>
      <c r="J316" s="96"/>
      <c r="K316" s="96"/>
      <c r="L316" s="96"/>
      <c r="M316" s="96"/>
    </row>
    <row r="317" spans="1:13" s="95" customFormat="1">
      <c r="A317" s="97"/>
      <c r="B317" s="98"/>
      <c r="C317" s="99"/>
      <c r="D317" s="100"/>
      <c r="E317" s="1497"/>
      <c r="F317" s="101"/>
      <c r="J317" s="96"/>
      <c r="K317" s="96"/>
      <c r="L317" s="96"/>
      <c r="M317" s="96"/>
    </row>
    <row r="318" spans="1:13" s="95" customFormat="1">
      <c r="A318" s="97"/>
      <c r="B318" s="98"/>
      <c r="C318" s="99"/>
      <c r="D318" s="100"/>
      <c r="E318" s="1497"/>
      <c r="F318" s="101"/>
      <c r="J318" s="96"/>
      <c r="K318" s="96"/>
      <c r="L318" s="96"/>
      <c r="M318" s="96"/>
    </row>
    <row r="319" spans="1:13" s="95" customFormat="1">
      <c r="A319" s="97"/>
      <c r="B319" s="98"/>
      <c r="C319" s="99"/>
      <c r="D319" s="100"/>
      <c r="E319" s="1497"/>
      <c r="F319" s="101"/>
      <c r="J319" s="96"/>
      <c r="K319" s="96"/>
      <c r="L319" s="96"/>
      <c r="M319" s="96"/>
    </row>
    <row r="320" spans="1:13" s="95" customFormat="1">
      <c r="A320" s="97"/>
      <c r="B320" s="98"/>
      <c r="C320" s="99"/>
      <c r="D320" s="100"/>
      <c r="E320" s="1497"/>
      <c r="F320" s="101"/>
      <c r="J320" s="96"/>
      <c r="K320" s="96"/>
      <c r="L320" s="96"/>
      <c r="M320" s="96"/>
    </row>
    <row r="321" spans="1:13" s="95" customFormat="1">
      <c r="A321" s="97"/>
      <c r="B321" s="98"/>
      <c r="C321" s="99"/>
      <c r="D321" s="100"/>
      <c r="E321" s="1497"/>
      <c r="F321" s="101"/>
      <c r="J321" s="96"/>
      <c r="K321" s="96"/>
      <c r="L321" s="96"/>
      <c r="M321" s="96"/>
    </row>
    <row r="322" spans="1:13" s="95" customFormat="1">
      <c r="A322" s="97"/>
      <c r="B322" s="98"/>
      <c r="C322" s="99"/>
      <c r="D322" s="100"/>
      <c r="E322" s="1497"/>
      <c r="F322" s="101"/>
      <c r="J322" s="96"/>
      <c r="K322" s="96"/>
      <c r="L322" s="96"/>
      <c r="M322" s="96"/>
    </row>
    <row r="323" spans="1:13" s="95" customFormat="1">
      <c r="A323" s="97"/>
      <c r="B323" s="98"/>
      <c r="C323" s="99"/>
      <c r="D323" s="100"/>
      <c r="E323" s="1497"/>
      <c r="F323" s="101"/>
      <c r="J323" s="96"/>
      <c r="K323" s="96"/>
      <c r="L323" s="96"/>
      <c r="M323" s="96"/>
    </row>
    <row r="324" spans="1:13" s="95" customFormat="1">
      <c r="A324" s="97"/>
      <c r="B324" s="98"/>
      <c r="C324" s="99"/>
      <c r="D324" s="100"/>
      <c r="E324" s="1497"/>
      <c r="F324" s="101"/>
      <c r="J324" s="96"/>
      <c r="K324" s="96"/>
      <c r="L324" s="96"/>
      <c r="M324" s="96"/>
    </row>
    <row r="325" spans="1:13" s="95" customFormat="1">
      <c r="A325" s="97"/>
      <c r="B325" s="98"/>
      <c r="C325" s="99"/>
      <c r="D325" s="100"/>
      <c r="E325" s="1497"/>
      <c r="F325" s="101"/>
      <c r="J325" s="96"/>
      <c r="K325" s="96"/>
      <c r="L325" s="96"/>
      <c r="M325" s="96"/>
    </row>
    <row r="326" spans="1:13" s="95" customFormat="1">
      <c r="A326" s="97"/>
      <c r="B326" s="98"/>
      <c r="C326" s="99"/>
      <c r="D326" s="100"/>
      <c r="E326" s="1497"/>
      <c r="F326" s="101"/>
      <c r="J326" s="96"/>
      <c r="K326" s="96"/>
      <c r="L326" s="96"/>
      <c r="M326" s="96"/>
    </row>
    <row r="327" spans="1:13" s="95" customFormat="1">
      <c r="A327" s="97"/>
      <c r="B327" s="98"/>
      <c r="C327" s="99"/>
      <c r="D327" s="100"/>
      <c r="E327" s="1497"/>
      <c r="F327" s="101"/>
      <c r="J327" s="96"/>
      <c r="K327" s="96"/>
      <c r="L327" s="96"/>
      <c r="M327" s="96"/>
    </row>
    <row r="328" spans="1:13" s="95" customFormat="1">
      <c r="A328" s="97"/>
      <c r="B328" s="98"/>
      <c r="C328" s="99"/>
      <c r="D328" s="100"/>
      <c r="E328" s="1497"/>
      <c r="F328" s="101"/>
      <c r="J328" s="96"/>
      <c r="K328" s="96"/>
      <c r="L328" s="96"/>
      <c r="M328" s="96"/>
    </row>
    <row r="329" spans="1:13" s="95" customFormat="1">
      <c r="A329" s="97"/>
      <c r="B329" s="98"/>
      <c r="C329" s="99"/>
      <c r="D329" s="100"/>
      <c r="E329" s="1497"/>
      <c r="F329" s="101"/>
      <c r="J329" s="96"/>
      <c r="K329" s="96"/>
      <c r="L329" s="96"/>
      <c r="M329" s="96"/>
    </row>
    <row r="330" spans="1:13" s="95" customFormat="1">
      <c r="A330" s="97"/>
      <c r="B330" s="98"/>
      <c r="C330" s="99"/>
      <c r="D330" s="100"/>
      <c r="E330" s="1497"/>
      <c r="F330" s="101"/>
      <c r="J330" s="96"/>
      <c r="K330" s="96"/>
      <c r="L330" s="96"/>
      <c r="M330" s="96"/>
    </row>
    <row r="331" spans="1:13" s="95" customFormat="1">
      <c r="A331" s="97"/>
      <c r="B331" s="98"/>
      <c r="C331" s="99"/>
      <c r="D331" s="100"/>
      <c r="E331" s="1497"/>
      <c r="F331" s="101"/>
      <c r="J331" s="96"/>
      <c r="K331" s="96"/>
      <c r="L331" s="96"/>
      <c r="M331" s="96"/>
    </row>
    <row r="332" spans="1:13" s="95" customFormat="1">
      <c r="A332" s="97"/>
      <c r="B332" s="98"/>
      <c r="C332" s="99"/>
      <c r="D332" s="100"/>
      <c r="E332" s="1497"/>
      <c r="F332" s="101"/>
      <c r="J332" s="96"/>
      <c r="K332" s="96"/>
      <c r="L332" s="96"/>
      <c r="M332" s="96"/>
    </row>
    <row r="333" spans="1:13" s="95" customFormat="1">
      <c r="A333" s="97"/>
      <c r="B333" s="98"/>
      <c r="C333" s="99"/>
      <c r="D333" s="100"/>
      <c r="E333" s="1497"/>
      <c r="F333" s="101"/>
      <c r="J333" s="96"/>
      <c r="K333" s="96"/>
      <c r="L333" s="96"/>
      <c r="M333" s="96"/>
    </row>
    <row r="334" spans="1:13" s="95" customFormat="1">
      <c r="A334" s="97"/>
      <c r="B334" s="98"/>
      <c r="C334" s="99"/>
      <c r="D334" s="100"/>
      <c r="E334" s="1497"/>
      <c r="F334" s="101"/>
      <c r="J334" s="96"/>
      <c r="K334" s="96"/>
      <c r="L334" s="96"/>
      <c r="M334" s="96"/>
    </row>
    <row r="335" spans="1:13" s="95" customFormat="1">
      <c r="A335" s="97"/>
      <c r="B335" s="98"/>
      <c r="C335" s="99"/>
      <c r="D335" s="100"/>
      <c r="E335" s="1497"/>
      <c r="F335" s="101"/>
      <c r="J335" s="96"/>
      <c r="K335" s="96"/>
      <c r="L335" s="96"/>
      <c r="M335" s="96"/>
    </row>
    <row r="336" spans="1:13" s="95" customFormat="1">
      <c r="A336" s="97"/>
      <c r="B336" s="98"/>
      <c r="C336" s="99"/>
      <c r="D336" s="100"/>
      <c r="E336" s="1497"/>
      <c r="F336" s="101"/>
      <c r="J336" s="96"/>
      <c r="K336" s="96"/>
      <c r="L336" s="96"/>
      <c r="M336" s="96"/>
    </row>
    <row r="337" spans="1:13" s="95" customFormat="1">
      <c r="A337" s="97"/>
      <c r="B337" s="98"/>
      <c r="C337" s="99"/>
      <c r="D337" s="100"/>
      <c r="E337" s="1497"/>
      <c r="F337" s="101"/>
      <c r="J337" s="96"/>
      <c r="K337" s="96"/>
      <c r="L337" s="96"/>
      <c r="M337" s="96"/>
    </row>
    <row r="338" spans="1:13" s="95" customFormat="1">
      <c r="A338" s="97"/>
      <c r="B338" s="98"/>
      <c r="C338" s="99"/>
      <c r="D338" s="100"/>
      <c r="E338" s="1497"/>
      <c r="F338" s="101"/>
      <c r="J338" s="96"/>
      <c r="K338" s="96"/>
      <c r="L338" s="96"/>
      <c r="M338" s="96"/>
    </row>
    <row r="339" spans="1:13" s="95" customFormat="1">
      <c r="A339" s="97"/>
      <c r="B339" s="98"/>
      <c r="C339" s="99"/>
      <c r="D339" s="100"/>
      <c r="E339" s="1497"/>
      <c r="F339" s="101"/>
      <c r="J339" s="96"/>
      <c r="K339" s="96"/>
      <c r="L339" s="96"/>
      <c r="M339" s="96"/>
    </row>
    <row r="340" spans="1:13" s="95" customFormat="1">
      <c r="A340" s="97"/>
      <c r="B340" s="98"/>
      <c r="C340" s="99"/>
      <c r="D340" s="100"/>
      <c r="E340" s="1497"/>
      <c r="F340" s="101"/>
      <c r="J340" s="96"/>
      <c r="K340" s="96"/>
      <c r="L340" s="96"/>
      <c r="M340" s="96"/>
    </row>
    <row r="341" spans="1:13" s="95" customFormat="1">
      <c r="A341" s="97"/>
      <c r="B341" s="98"/>
      <c r="C341" s="99"/>
      <c r="D341" s="100"/>
      <c r="E341" s="1497"/>
      <c r="F341" s="101"/>
      <c r="J341" s="96"/>
      <c r="K341" s="96"/>
      <c r="L341" s="96"/>
      <c r="M341" s="96"/>
    </row>
    <row r="342" spans="1:13" s="95" customFormat="1">
      <c r="A342" s="97"/>
      <c r="B342" s="98"/>
      <c r="C342" s="99"/>
      <c r="D342" s="100"/>
      <c r="E342" s="1497"/>
      <c r="F342" s="101"/>
      <c r="J342" s="96"/>
      <c r="K342" s="96"/>
      <c r="L342" s="96"/>
      <c r="M342" s="96"/>
    </row>
    <row r="343" spans="1:13" s="95" customFormat="1">
      <c r="A343" s="97"/>
      <c r="B343" s="98"/>
      <c r="C343" s="99"/>
      <c r="D343" s="100"/>
      <c r="E343" s="1497"/>
      <c r="F343" s="101"/>
      <c r="J343" s="96"/>
      <c r="K343" s="96"/>
      <c r="L343" s="96"/>
      <c r="M343" s="96"/>
    </row>
    <row r="344" spans="1:13" s="95" customFormat="1">
      <c r="A344" s="97"/>
      <c r="B344" s="98"/>
      <c r="C344" s="99"/>
      <c r="D344" s="100"/>
      <c r="E344" s="1497"/>
      <c r="F344" s="101"/>
      <c r="J344" s="96"/>
      <c r="K344" s="96"/>
      <c r="L344" s="96"/>
      <c r="M344" s="96"/>
    </row>
    <row r="345" spans="1:13" s="95" customFormat="1">
      <c r="A345" s="97"/>
      <c r="B345" s="98"/>
      <c r="C345" s="99"/>
      <c r="D345" s="100"/>
      <c r="E345" s="1497"/>
      <c r="F345" s="101"/>
      <c r="J345" s="96"/>
      <c r="K345" s="96"/>
      <c r="L345" s="96"/>
      <c r="M345" s="96"/>
    </row>
    <row r="346" spans="1:13" s="95" customFormat="1">
      <c r="A346" s="97"/>
      <c r="B346" s="98"/>
      <c r="C346" s="99"/>
      <c r="D346" s="100"/>
      <c r="E346" s="1497"/>
      <c r="F346" s="101"/>
      <c r="J346" s="96"/>
      <c r="K346" s="96"/>
      <c r="L346" s="96"/>
      <c r="M346" s="96"/>
    </row>
    <row r="347" spans="1:13" s="95" customFormat="1">
      <c r="A347" s="97"/>
      <c r="B347" s="98"/>
      <c r="C347" s="99"/>
      <c r="D347" s="100"/>
      <c r="E347" s="1497"/>
      <c r="F347" s="101"/>
      <c r="J347" s="96"/>
      <c r="K347" s="96"/>
      <c r="L347" s="96"/>
      <c r="M347" s="96"/>
    </row>
    <row r="348" spans="1:13" s="95" customFormat="1">
      <c r="A348" s="97"/>
      <c r="B348" s="98"/>
      <c r="C348" s="99"/>
      <c r="D348" s="100"/>
      <c r="E348" s="1497"/>
      <c r="F348" s="101"/>
      <c r="J348" s="96"/>
      <c r="K348" s="96"/>
      <c r="L348" s="96"/>
      <c r="M348" s="96"/>
    </row>
    <row r="349" spans="1:13" s="95" customFormat="1">
      <c r="A349" s="97"/>
      <c r="B349" s="98"/>
      <c r="C349" s="99"/>
      <c r="D349" s="100"/>
      <c r="E349" s="1497"/>
      <c r="F349" s="101"/>
      <c r="J349" s="96"/>
      <c r="K349" s="96"/>
      <c r="L349" s="96"/>
      <c r="M349" s="96"/>
    </row>
    <row r="350" spans="1:13" s="95" customFormat="1">
      <c r="A350" s="97"/>
      <c r="B350" s="98"/>
      <c r="C350" s="99"/>
      <c r="D350" s="100"/>
      <c r="E350" s="1497"/>
      <c r="F350" s="101"/>
      <c r="J350" s="96"/>
      <c r="K350" s="96"/>
      <c r="L350" s="96"/>
      <c r="M350" s="96"/>
    </row>
    <row r="351" spans="1:13" s="95" customFormat="1">
      <c r="A351" s="97"/>
      <c r="B351" s="98"/>
      <c r="C351" s="99"/>
      <c r="D351" s="100"/>
      <c r="E351" s="1497"/>
      <c r="F351" s="101"/>
      <c r="J351" s="96"/>
      <c r="K351" s="96"/>
      <c r="L351" s="96"/>
      <c r="M351" s="96"/>
    </row>
    <row r="352" spans="1:13" s="95" customFormat="1">
      <c r="A352" s="97"/>
      <c r="B352" s="98"/>
      <c r="C352" s="99"/>
      <c r="D352" s="100"/>
      <c r="E352" s="1497"/>
      <c r="F352" s="101"/>
      <c r="J352" s="96"/>
      <c r="K352" s="96"/>
      <c r="L352" s="96"/>
      <c r="M352" s="96"/>
    </row>
    <row r="353" spans="1:13" s="95" customFormat="1">
      <c r="A353" s="97"/>
      <c r="B353" s="98"/>
      <c r="C353" s="99"/>
      <c r="D353" s="100"/>
      <c r="E353" s="1497"/>
      <c r="F353" s="101"/>
      <c r="J353" s="96"/>
      <c r="K353" s="96"/>
      <c r="L353" s="96"/>
      <c r="M353" s="96"/>
    </row>
    <row r="354" spans="1:13" s="95" customFormat="1">
      <c r="A354" s="97"/>
      <c r="B354" s="98"/>
      <c r="C354" s="99"/>
      <c r="D354" s="100"/>
      <c r="E354" s="1497"/>
      <c r="F354" s="101"/>
      <c r="J354" s="96"/>
      <c r="K354" s="96"/>
      <c r="L354" s="96"/>
      <c r="M354" s="96"/>
    </row>
    <row r="355" spans="1:13" s="95" customFormat="1">
      <c r="A355" s="97"/>
      <c r="B355" s="98"/>
      <c r="C355" s="99"/>
      <c r="D355" s="100"/>
      <c r="E355" s="1497"/>
      <c r="F355" s="101"/>
      <c r="J355" s="96"/>
      <c r="K355" s="96"/>
      <c r="L355" s="96"/>
      <c r="M355" s="96"/>
    </row>
    <row r="356" spans="1:13" s="95" customFormat="1">
      <c r="A356" s="97"/>
      <c r="B356" s="98"/>
      <c r="C356" s="99"/>
      <c r="D356" s="100"/>
      <c r="E356" s="1497"/>
      <c r="F356" s="101"/>
      <c r="J356" s="96"/>
      <c r="K356" s="96"/>
      <c r="L356" s="96"/>
      <c r="M356" s="96"/>
    </row>
    <row r="357" spans="1:13" s="95" customFormat="1">
      <c r="A357" s="97"/>
      <c r="B357" s="98"/>
      <c r="C357" s="99"/>
      <c r="D357" s="100"/>
      <c r="E357" s="1497"/>
      <c r="F357" s="101"/>
      <c r="J357" s="96"/>
      <c r="K357" s="96"/>
      <c r="L357" s="96"/>
      <c r="M357" s="96"/>
    </row>
    <row r="358" spans="1:13" s="95" customFormat="1">
      <c r="A358" s="97"/>
      <c r="B358" s="98"/>
      <c r="C358" s="99"/>
      <c r="D358" s="100"/>
      <c r="E358" s="1497"/>
      <c r="F358" s="101"/>
      <c r="J358" s="96"/>
      <c r="K358" s="96"/>
      <c r="L358" s="96"/>
      <c r="M358" s="96"/>
    </row>
    <row r="359" spans="1:13" s="95" customFormat="1">
      <c r="A359" s="97"/>
      <c r="B359" s="98"/>
      <c r="C359" s="99"/>
      <c r="D359" s="100"/>
      <c r="E359" s="1497"/>
      <c r="F359" s="101"/>
      <c r="J359" s="96"/>
      <c r="K359" s="96"/>
      <c r="L359" s="96"/>
      <c r="M359" s="96"/>
    </row>
    <row r="360" spans="1:13" s="95" customFormat="1">
      <c r="A360" s="97"/>
      <c r="B360" s="98"/>
      <c r="C360" s="99"/>
      <c r="D360" s="100"/>
      <c r="E360" s="1497"/>
      <c r="F360" s="101"/>
      <c r="J360" s="96"/>
      <c r="K360" s="96"/>
      <c r="L360" s="96"/>
      <c r="M360" s="96"/>
    </row>
    <row r="361" spans="1:13" s="95" customFormat="1">
      <c r="A361" s="97"/>
      <c r="B361" s="98"/>
      <c r="C361" s="99"/>
      <c r="D361" s="100"/>
      <c r="E361" s="1497"/>
      <c r="F361" s="101"/>
      <c r="J361" s="96"/>
      <c r="K361" s="96"/>
      <c r="L361" s="96"/>
      <c r="M361" s="96"/>
    </row>
    <row r="362" spans="1:13" s="95" customFormat="1">
      <c r="A362" s="97"/>
      <c r="B362" s="98"/>
      <c r="C362" s="99"/>
      <c r="D362" s="100"/>
      <c r="E362" s="1497"/>
      <c r="F362" s="101"/>
      <c r="J362" s="96"/>
      <c r="K362" s="96"/>
      <c r="L362" s="96"/>
      <c r="M362" s="96"/>
    </row>
    <row r="363" spans="1:13" s="95" customFormat="1">
      <c r="A363" s="97"/>
      <c r="B363" s="98"/>
      <c r="C363" s="99"/>
      <c r="D363" s="100"/>
      <c r="E363" s="1497"/>
      <c r="F363" s="101"/>
      <c r="J363" s="96"/>
      <c r="K363" s="96"/>
      <c r="L363" s="96"/>
      <c r="M363" s="96"/>
    </row>
    <row r="364" spans="1:13" s="95" customFormat="1">
      <c r="A364" s="97"/>
      <c r="B364" s="98"/>
      <c r="C364" s="99"/>
      <c r="D364" s="100"/>
      <c r="E364" s="1497"/>
      <c r="F364" s="101"/>
      <c r="J364" s="96"/>
      <c r="K364" s="96"/>
      <c r="L364" s="96"/>
      <c r="M364" s="96"/>
    </row>
    <row r="365" spans="1:13" s="95" customFormat="1">
      <c r="A365" s="97"/>
      <c r="B365" s="98"/>
      <c r="C365" s="99"/>
      <c r="D365" s="100"/>
      <c r="E365" s="1497"/>
      <c r="F365" s="101"/>
      <c r="J365" s="96"/>
      <c r="K365" s="96"/>
      <c r="L365" s="96"/>
      <c r="M365" s="96"/>
    </row>
    <row r="366" spans="1:13" s="95" customFormat="1">
      <c r="A366" s="97"/>
      <c r="B366" s="98"/>
      <c r="C366" s="99"/>
      <c r="D366" s="100"/>
      <c r="E366" s="1497"/>
      <c r="F366" s="101"/>
      <c r="J366" s="96"/>
      <c r="K366" s="96"/>
      <c r="L366" s="96"/>
      <c r="M366" s="96"/>
    </row>
    <row r="367" spans="1:13" s="95" customFormat="1">
      <c r="A367" s="97"/>
      <c r="B367" s="98"/>
      <c r="C367" s="99"/>
      <c r="D367" s="100"/>
      <c r="E367" s="1497"/>
      <c r="F367" s="101"/>
      <c r="J367" s="96"/>
      <c r="K367" s="96"/>
      <c r="L367" s="96"/>
      <c r="M367" s="96"/>
    </row>
    <row r="368" spans="1:13" s="95" customFormat="1">
      <c r="A368" s="97"/>
      <c r="B368" s="98"/>
      <c r="C368" s="99"/>
      <c r="D368" s="100"/>
      <c r="E368" s="1497"/>
      <c r="F368" s="101"/>
      <c r="J368" s="96"/>
      <c r="K368" s="96"/>
      <c r="L368" s="96"/>
      <c r="M368" s="96"/>
    </row>
    <row r="369" spans="1:13" s="95" customFormat="1">
      <c r="A369" s="97"/>
      <c r="B369" s="98"/>
      <c r="C369" s="99"/>
      <c r="D369" s="100"/>
      <c r="E369" s="1497"/>
      <c r="F369" s="101"/>
      <c r="J369" s="96"/>
      <c r="K369" s="96"/>
      <c r="L369" s="96"/>
      <c r="M369" s="96"/>
    </row>
    <row r="370" spans="1:13" s="95" customFormat="1">
      <c r="A370" s="97"/>
      <c r="B370" s="98"/>
      <c r="C370" s="99"/>
      <c r="D370" s="100"/>
      <c r="E370" s="1497"/>
      <c r="F370" s="101"/>
      <c r="J370" s="96"/>
      <c r="K370" s="96"/>
      <c r="L370" s="96"/>
      <c r="M370" s="96"/>
    </row>
    <row r="371" spans="1:13" s="95" customFormat="1">
      <c r="A371" s="97"/>
      <c r="B371" s="98"/>
      <c r="C371" s="99"/>
      <c r="D371" s="100"/>
      <c r="E371" s="1497"/>
      <c r="F371" s="101"/>
      <c r="J371" s="96"/>
      <c r="K371" s="96"/>
      <c r="L371" s="96"/>
      <c r="M371" s="96"/>
    </row>
    <row r="372" spans="1:13" s="95" customFormat="1">
      <c r="A372" s="97"/>
      <c r="B372" s="98"/>
      <c r="C372" s="99"/>
      <c r="D372" s="100"/>
      <c r="E372" s="1497"/>
      <c r="F372" s="101"/>
      <c r="J372" s="96"/>
      <c r="K372" s="96"/>
      <c r="L372" s="96"/>
      <c r="M372" s="96"/>
    </row>
    <row r="373" spans="1:13" s="95" customFormat="1">
      <c r="A373" s="97"/>
      <c r="B373" s="98"/>
      <c r="C373" s="99"/>
      <c r="D373" s="100"/>
      <c r="E373" s="1497"/>
      <c r="F373" s="101"/>
      <c r="J373" s="96"/>
      <c r="K373" s="96"/>
      <c r="L373" s="96"/>
      <c r="M373" s="96"/>
    </row>
    <row r="374" spans="1:13" s="95" customFormat="1">
      <c r="A374" s="97"/>
      <c r="B374" s="98"/>
      <c r="C374" s="99"/>
      <c r="D374" s="100"/>
      <c r="E374" s="1497"/>
      <c r="F374" s="101"/>
      <c r="J374" s="96"/>
      <c r="K374" s="96"/>
      <c r="L374" s="96"/>
      <c r="M374" s="96"/>
    </row>
    <row r="375" spans="1:13" s="95" customFormat="1">
      <c r="A375" s="97"/>
      <c r="B375" s="98"/>
      <c r="C375" s="99"/>
      <c r="D375" s="100"/>
      <c r="E375" s="1497"/>
      <c r="F375" s="101"/>
      <c r="J375" s="96"/>
      <c r="K375" s="96"/>
      <c r="L375" s="96"/>
      <c r="M375" s="96"/>
    </row>
    <row r="376" spans="1:13" s="95" customFormat="1">
      <c r="A376" s="97"/>
      <c r="B376" s="98"/>
      <c r="C376" s="99"/>
      <c r="D376" s="100"/>
      <c r="E376" s="1497"/>
      <c r="F376" s="101"/>
      <c r="J376" s="96"/>
      <c r="K376" s="96"/>
      <c r="L376" s="96"/>
      <c r="M376" s="96"/>
    </row>
    <row r="377" spans="1:13" s="95" customFormat="1">
      <c r="A377" s="97"/>
      <c r="B377" s="98"/>
      <c r="C377" s="99"/>
      <c r="D377" s="100"/>
      <c r="E377" s="1497"/>
      <c r="F377" s="101"/>
      <c r="J377" s="96"/>
      <c r="K377" s="96"/>
      <c r="L377" s="96"/>
      <c r="M377" s="96"/>
    </row>
    <row r="378" spans="1:13" s="95" customFormat="1">
      <c r="A378" s="97"/>
      <c r="B378" s="98"/>
      <c r="C378" s="99"/>
      <c r="D378" s="100"/>
      <c r="E378" s="1497"/>
      <c r="F378" s="101"/>
      <c r="J378" s="96"/>
      <c r="K378" s="96"/>
      <c r="L378" s="96"/>
      <c r="M378" s="96"/>
    </row>
    <row r="379" spans="1:13" s="95" customFormat="1">
      <c r="A379" s="97"/>
      <c r="B379" s="98"/>
      <c r="C379" s="99"/>
      <c r="D379" s="100"/>
      <c r="E379" s="1497"/>
      <c r="F379" s="101"/>
      <c r="J379" s="96"/>
      <c r="K379" s="96"/>
      <c r="L379" s="96"/>
      <c r="M379" s="96"/>
    </row>
    <row r="380" spans="1:13" s="95" customFormat="1">
      <c r="A380" s="97"/>
      <c r="B380" s="98"/>
      <c r="C380" s="99"/>
      <c r="D380" s="100"/>
      <c r="E380" s="1497"/>
      <c r="F380" s="101"/>
      <c r="J380" s="96"/>
      <c r="K380" s="96"/>
      <c r="L380" s="96"/>
      <c r="M380" s="96"/>
    </row>
    <row r="381" spans="1:13" s="95" customFormat="1">
      <c r="A381" s="97"/>
      <c r="B381" s="98"/>
      <c r="C381" s="99"/>
      <c r="D381" s="100"/>
      <c r="E381" s="1497"/>
      <c r="F381" s="101"/>
      <c r="J381" s="96"/>
      <c r="K381" s="96"/>
      <c r="L381" s="96"/>
      <c r="M381" s="96"/>
    </row>
    <row r="382" spans="1:13" s="95" customFormat="1">
      <c r="A382" s="97"/>
      <c r="B382" s="98"/>
      <c r="C382" s="99"/>
      <c r="D382" s="100"/>
      <c r="E382" s="1497"/>
      <c r="F382" s="101"/>
      <c r="J382" s="96"/>
      <c r="K382" s="96"/>
      <c r="L382" s="96"/>
      <c r="M382" s="96"/>
    </row>
    <row r="383" spans="1:13" s="95" customFormat="1">
      <c r="A383" s="97"/>
      <c r="B383" s="98"/>
      <c r="C383" s="99"/>
      <c r="D383" s="100"/>
      <c r="E383" s="1497"/>
      <c r="F383" s="101"/>
      <c r="J383" s="96"/>
      <c r="K383" s="96"/>
      <c r="L383" s="96"/>
      <c r="M383" s="96"/>
    </row>
    <row r="384" spans="1:13" s="95" customFormat="1">
      <c r="A384" s="97"/>
      <c r="B384" s="98"/>
      <c r="C384" s="99"/>
      <c r="D384" s="100"/>
      <c r="E384" s="1497"/>
      <c r="F384" s="101"/>
      <c r="J384" s="96"/>
      <c r="K384" s="96"/>
      <c r="L384" s="96"/>
      <c r="M384" s="96"/>
    </row>
    <row r="385" spans="1:13" s="95" customFormat="1">
      <c r="A385" s="97"/>
      <c r="B385" s="98"/>
      <c r="C385" s="99"/>
      <c r="D385" s="100"/>
      <c r="E385" s="1497"/>
      <c r="F385" s="101"/>
      <c r="J385" s="96"/>
      <c r="K385" s="96"/>
      <c r="L385" s="96"/>
      <c r="M385" s="96"/>
    </row>
    <row r="386" spans="1:13" s="95" customFormat="1">
      <c r="A386" s="97"/>
      <c r="B386" s="98"/>
      <c r="C386" s="99"/>
      <c r="D386" s="100"/>
      <c r="E386" s="1497"/>
      <c r="F386" s="101"/>
      <c r="J386" s="96"/>
      <c r="K386" s="96"/>
      <c r="L386" s="96"/>
      <c r="M386" s="96"/>
    </row>
    <row r="387" spans="1:13" s="95" customFormat="1">
      <c r="A387" s="97"/>
      <c r="B387" s="98"/>
      <c r="C387" s="99"/>
      <c r="D387" s="100"/>
      <c r="E387" s="1497"/>
      <c r="F387" s="101"/>
      <c r="J387" s="96"/>
      <c r="K387" s="96"/>
      <c r="L387" s="96"/>
      <c r="M387" s="96"/>
    </row>
    <row r="388" spans="1:13" s="95" customFormat="1">
      <c r="A388" s="97"/>
      <c r="B388" s="98"/>
      <c r="C388" s="99"/>
      <c r="D388" s="100"/>
      <c r="E388" s="1497"/>
      <c r="F388" s="101"/>
      <c r="J388" s="96"/>
      <c r="K388" s="96"/>
      <c r="L388" s="96"/>
      <c r="M388" s="96"/>
    </row>
    <row r="389" spans="1:13" s="95" customFormat="1">
      <c r="A389" s="97"/>
      <c r="B389" s="98"/>
      <c r="C389" s="99"/>
      <c r="D389" s="100"/>
      <c r="E389" s="1497"/>
      <c r="F389" s="101"/>
      <c r="J389" s="96"/>
      <c r="K389" s="96"/>
      <c r="L389" s="96"/>
      <c r="M389" s="96"/>
    </row>
    <row r="390" spans="1:13" s="95" customFormat="1">
      <c r="A390" s="97"/>
      <c r="B390" s="98"/>
      <c r="C390" s="99"/>
      <c r="D390" s="100"/>
      <c r="E390" s="1497"/>
      <c r="F390" s="101"/>
      <c r="J390" s="96"/>
      <c r="K390" s="96"/>
      <c r="L390" s="96"/>
      <c r="M390" s="96"/>
    </row>
    <row r="391" spans="1:13" s="95" customFormat="1">
      <c r="A391" s="97"/>
      <c r="B391" s="98"/>
      <c r="C391" s="99"/>
      <c r="D391" s="100"/>
      <c r="E391" s="1497"/>
      <c r="F391" s="101"/>
      <c r="J391" s="96"/>
      <c r="K391" s="96"/>
      <c r="L391" s="96"/>
      <c r="M391" s="96"/>
    </row>
    <row r="392" spans="1:13" s="95" customFormat="1">
      <c r="A392" s="97"/>
      <c r="B392" s="98"/>
      <c r="C392" s="99"/>
      <c r="D392" s="100"/>
      <c r="E392" s="1497"/>
      <c r="F392" s="101"/>
      <c r="J392" s="96"/>
      <c r="K392" s="96"/>
      <c r="L392" s="96"/>
      <c r="M392" s="96"/>
    </row>
    <row r="393" spans="1:13" s="95" customFormat="1">
      <c r="A393" s="97"/>
      <c r="B393" s="98"/>
      <c r="C393" s="99"/>
      <c r="D393" s="100"/>
      <c r="E393" s="1497"/>
      <c r="F393" s="101"/>
      <c r="J393" s="96"/>
      <c r="K393" s="96"/>
      <c r="L393" s="96"/>
      <c r="M393" s="96"/>
    </row>
    <row r="394" spans="1:13" s="95" customFormat="1">
      <c r="A394" s="97"/>
      <c r="B394" s="98"/>
      <c r="C394" s="99"/>
      <c r="D394" s="100"/>
      <c r="E394" s="1497"/>
      <c r="F394" s="101"/>
      <c r="J394" s="96"/>
      <c r="K394" s="96"/>
      <c r="L394" s="96"/>
      <c r="M394" s="96"/>
    </row>
    <row r="395" spans="1:13" s="95" customFormat="1">
      <c r="A395" s="97"/>
      <c r="B395" s="98"/>
      <c r="C395" s="99"/>
      <c r="D395" s="100"/>
      <c r="E395" s="1497"/>
      <c r="F395" s="101"/>
      <c r="J395" s="96"/>
      <c r="K395" s="96"/>
      <c r="L395" s="96"/>
      <c r="M395" s="96"/>
    </row>
    <row r="396" spans="1:13" s="95" customFormat="1">
      <c r="A396" s="97"/>
      <c r="B396" s="98"/>
      <c r="C396" s="99"/>
      <c r="D396" s="100"/>
      <c r="E396" s="1497"/>
      <c r="F396" s="101"/>
      <c r="J396" s="96"/>
      <c r="K396" s="96"/>
      <c r="L396" s="96"/>
      <c r="M396" s="96"/>
    </row>
    <row r="397" spans="1:13" s="95" customFormat="1">
      <c r="A397" s="97"/>
      <c r="B397" s="98"/>
      <c r="C397" s="99"/>
      <c r="D397" s="100"/>
      <c r="E397" s="1497"/>
      <c r="F397" s="101"/>
      <c r="J397" s="96"/>
      <c r="K397" s="96"/>
      <c r="L397" s="96"/>
      <c r="M397" s="96"/>
    </row>
    <row r="398" spans="1:13" s="95" customFormat="1">
      <c r="A398" s="97"/>
      <c r="B398" s="98"/>
      <c r="C398" s="99"/>
      <c r="D398" s="100"/>
      <c r="E398" s="1497"/>
      <c r="F398" s="101"/>
      <c r="J398" s="96"/>
      <c r="K398" s="96"/>
      <c r="L398" s="96"/>
      <c r="M398" s="96"/>
    </row>
    <row r="399" spans="1:13" s="95" customFormat="1">
      <c r="A399" s="97"/>
      <c r="B399" s="98"/>
      <c r="C399" s="99"/>
      <c r="D399" s="100"/>
      <c r="E399" s="1497"/>
      <c r="F399" s="101"/>
      <c r="J399" s="96"/>
      <c r="K399" s="96"/>
      <c r="L399" s="96"/>
      <c r="M399" s="96"/>
    </row>
    <row r="400" spans="1:13" s="95" customFormat="1">
      <c r="A400" s="97"/>
      <c r="B400" s="98"/>
      <c r="C400" s="99"/>
      <c r="D400" s="100"/>
      <c r="E400" s="1497"/>
      <c r="F400" s="101"/>
      <c r="J400" s="96"/>
      <c r="K400" s="96"/>
      <c r="L400" s="96"/>
      <c r="M400" s="96"/>
    </row>
    <row r="401" spans="1:13" s="95" customFormat="1">
      <c r="A401" s="97"/>
      <c r="B401" s="98"/>
      <c r="C401" s="99"/>
      <c r="D401" s="100"/>
      <c r="E401" s="1497"/>
      <c r="F401" s="101"/>
      <c r="J401" s="96"/>
      <c r="K401" s="96"/>
      <c r="L401" s="96"/>
      <c r="M401" s="96"/>
    </row>
    <row r="402" spans="1:13" s="95" customFormat="1">
      <c r="A402" s="97"/>
      <c r="B402" s="98"/>
      <c r="C402" s="99"/>
      <c r="D402" s="100"/>
      <c r="E402" s="1497"/>
      <c r="F402" s="101"/>
      <c r="J402" s="96"/>
      <c r="K402" s="96"/>
      <c r="L402" s="96"/>
      <c r="M402" s="96"/>
    </row>
    <row r="403" spans="1:13" s="95" customFormat="1">
      <c r="A403" s="97"/>
      <c r="B403" s="98"/>
      <c r="C403" s="99"/>
      <c r="D403" s="100"/>
      <c r="E403" s="1497"/>
      <c r="F403" s="101"/>
      <c r="J403" s="96"/>
      <c r="K403" s="96"/>
      <c r="L403" s="96"/>
      <c r="M403" s="96"/>
    </row>
    <row r="404" spans="1:13" s="95" customFormat="1">
      <c r="A404" s="97"/>
      <c r="B404" s="98"/>
      <c r="C404" s="99"/>
      <c r="D404" s="100"/>
      <c r="E404" s="1497"/>
      <c r="F404" s="101"/>
      <c r="J404" s="96"/>
      <c r="K404" s="96"/>
      <c r="L404" s="96"/>
      <c r="M404" s="96"/>
    </row>
    <row r="405" spans="1:13" s="95" customFormat="1">
      <c r="A405" s="97"/>
      <c r="B405" s="98"/>
      <c r="C405" s="99"/>
      <c r="D405" s="100"/>
      <c r="E405" s="1497"/>
      <c r="F405" s="101"/>
      <c r="J405" s="96"/>
      <c r="K405" s="96"/>
      <c r="L405" s="96"/>
      <c r="M405" s="96"/>
    </row>
    <row r="406" spans="1:13" s="95" customFormat="1">
      <c r="A406" s="97"/>
      <c r="B406" s="98"/>
      <c r="C406" s="99"/>
      <c r="D406" s="100"/>
      <c r="E406" s="1497"/>
      <c r="F406" s="101"/>
      <c r="J406" s="96"/>
      <c r="K406" s="96"/>
      <c r="L406" s="96"/>
      <c r="M406" s="96"/>
    </row>
    <row r="407" spans="1:13" s="95" customFormat="1">
      <c r="A407" s="97"/>
      <c r="B407" s="98"/>
      <c r="C407" s="99"/>
      <c r="D407" s="100"/>
      <c r="E407" s="1497"/>
      <c r="F407" s="101"/>
      <c r="J407" s="96"/>
      <c r="K407" s="96"/>
      <c r="L407" s="96"/>
      <c r="M407" s="96"/>
    </row>
    <row r="408" spans="1:13" s="95" customFormat="1">
      <c r="A408" s="97"/>
      <c r="B408" s="98"/>
      <c r="C408" s="99"/>
      <c r="D408" s="100"/>
      <c r="E408" s="1497"/>
      <c r="F408" s="101"/>
      <c r="J408" s="96"/>
      <c r="K408" s="96"/>
      <c r="L408" s="96"/>
      <c r="M408" s="96"/>
    </row>
    <row r="409" spans="1:13" s="95" customFormat="1">
      <c r="A409" s="97"/>
      <c r="B409" s="98"/>
      <c r="C409" s="99"/>
      <c r="D409" s="100"/>
      <c r="E409" s="1497"/>
      <c r="F409" s="101"/>
      <c r="J409" s="96"/>
      <c r="K409" s="96"/>
      <c r="L409" s="96"/>
      <c r="M409" s="96"/>
    </row>
    <row r="410" spans="1:13" s="95" customFormat="1">
      <c r="A410" s="97"/>
      <c r="B410" s="98"/>
      <c r="C410" s="99"/>
      <c r="D410" s="100"/>
      <c r="E410" s="1497"/>
      <c r="F410" s="101"/>
      <c r="J410" s="96"/>
      <c r="K410" s="96"/>
      <c r="L410" s="96"/>
      <c r="M410" s="96"/>
    </row>
    <row r="411" spans="1:13" s="95" customFormat="1">
      <c r="A411" s="97"/>
      <c r="B411" s="98"/>
      <c r="C411" s="99"/>
      <c r="D411" s="100"/>
      <c r="E411" s="1497"/>
      <c r="F411" s="101"/>
      <c r="J411" s="96"/>
      <c r="K411" s="96"/>
      <c r="L411" s="96"/>
      <c r="M411" s="96"/>
    </row>
    <row r="412" spans="1:13" s="95" customFormat="1">
      <c r="A412" s="97"/>
      <c r="B412" s="98"/>
      <c r="C412" s="99"/>
      <c r="D412" s="100"/>
      <c r="E412" s="1497"/>
      <c r="F412" s="101"/>
      <c r="J412" s="96"/>
      <c r="K412" s="96"/>
      <c r="L412" s="96"/>
      <c r="M412" s="96"/>
    </row>
    <row r="413" spans="1:13" s="95" customFormat="1">
      <c r="A413" s="97"/>
      <c r="B413" s="98"/>
      <c r="C413" s="99"/>
      <c r="D413" s="100"/>
      <c r="E413" s="1497"/>
      <c r="F413" s="101"/>
      <c r="J413" s="96"/>
      <c r="K413" s="96"/>
      <c r="L413" s="96"/>
      <c r="M413" s="96"/>
    </row>
    <row r="414" spans="1:13" s="95" customFormat="1">
      <c r="A414" s="97"/>
      <c r="B414" s="98"/>
      <c r="C414" s="99"/>
      <c r="D414" s="100"/>
      <c r="E414" s="1497"/>
      <c r="F414" s="101"/>
      <c r="J414" s="96"/>
      <c r="K414" s="96"/>
      <c r="L414" s="96"/>
      <c r="M414" s="96"/>
    </row>
    <row r="415" spans="1:13" s="95" customFormat="1">
      <c r="A415" s="97"/>
      <c r="B415" s="98"/>
      <c r="C415" s="99"/>
      <c r="D415" s="100"/>
      <c r="E415" s="1497"/>
      <c r="F415" s="101"/>
      <c r="J415" s="96"/>
      <c r="K415" s="96"/>
      <c r="L415" s="96"/>
      <c r="M415" s="96"/>
    </row>
    <row r="416" spans="1:13" s="95" customFormat="1">
      <c r="A416" s="97"/>
      <c r="B416" s="98"/>
      <c r="C416" s="99"/>
      <c r="D416" s="100"/>
      <c r="E416" s="1497"/>
      <c r="F416" s="101"/>
      <c r="J416" s="96"/>
      <c r="K416" s="96"/>
      <c r="L416" s="96"/>
      <c r="M416" s="96"/>
    </row>
    <row r="417" spans="1:13" s="95" customFormat="1">
      <c r="A417" s="97"/>
      <c r="B417" s="98"/>
      <c r="C417" s="99"/>
      <c r="D417" s="100"/>
      <c r="E417" s="1497"/>
      <c r="F417" s="101"/>
      <c r="J417" s="96"/>
      <c r="K417" s="96"/>
      <c r="L417" s="96"/>
      <c r="M417" s="96"/>
    </row>
    <row r="418" spans="1:13" s="95" customFormat="1">
      <c r="A418" s="97"/>
      <c r="B418" s="98"/>
      <c r="C418" s="99"/>
      <c r="D418" s="100"/>
      <c r="E418" s="1497"/>
      <c r="F418" s="101"/>
      <c r="J418" s="96"/>
      <c r="K418" s="96"/>
      <c r="L418" s="96"/>
      <c r="M418" s="96"/>
    </row>
    <row r="419" spans="1:13" s="95" customFormat="1">
      <c r="A419" s="97"/>
      <c r="B419" s="98"/>
      <c r="C419" s="99"/>
      <c r="D419" s="100"/>
      <c r="E419" s="1497"/>
      <c r="F419" s="101"/>
      <c r="J419" s="96"/>
      <c r="K419" s="96"/>
      <c r="L419" s="96"/>
      <c r="M419" s="96"/>
    </row>
    <row r="420" spans="1:13" s="95" customFormat="1">
      <c r="A420" s="97"/>
      <c r="B420" s="98"/>
      <c r="C420" s="99"/>
      <c r="D420" s="100"/>
      <c r="E420" s="1497"/>
      <c r="F420" s="101"/>
      <c r="J420" s="96"/>
      <c r="K420" s="96"/>
      <c r="L420" s="96"/>
      <c r="M420" s="96"/>
    </row>
    <row r="421" spans="1:13" s="95" customFormat="1">
      <c r="A421" s="97"/>
      <c r="B421" s="98"/>
      <c r="C421" s="99"/>
      <c r="D421" s="100"/>
      <c r="E421" s="1497"/>
      <c r="F421" s="101"/>
      <c r="J421" s="96"/>
      <c r="K421" s="96"/>
      <c r="L421" s="96"/>
      <c r="M421" s="96"/>
    </row>
    <row r="422" spans="1:13" s="95" customFormat="1">
      <c r="A422" s="97"/>
      <c r="B422" s="98"/>
      <c r="C422" s="99"/>
      <c r="D422" s="100"/>
      <c r="E422" s="1497"/>
      <c r="F422" s="101"/>
      <c r="J422" s="96"/>
      <c r="K422" s="96"/>
      <c r="L422" s="96"/>
      <c r="M422" s="96"/>
    </row>
    <row r="423" spans="1:13" s="95" customFormat="1">
      <c r="A423" s="97"/>
      <c r="B423" s="98"/>
      <c r="C423" s="99"/>
      <c r="D423" s="100"/>
      <c r="E423" s="1497"/>
      <c r="F423" s="101"/>
      <c r="J423" s="96"/>
      <c r="K423" s="96"/>
      <c r="L423" s="96"/>
      <c r="M423" s="96"/>
    </row>
    <row r="424" spans="1:13" s="95" customFormat="1">
      <c r="A424" s="97"/>
      <c r="B424" s="98"/>
      <c r="C424" s="99"/>
      <c r="D424" s="100"/>
      <c r="E424" s="1497"/>
      <c r="F424" s="101"/>
      <c r="J424" s="96"/>
      <c r="K424" s="96"/>
      <c r="L424" s="96"/>
      <c r="M424" s="96"/>
    </row>
    <row r="425" spans="1:13" s="95" customFormat="1">
      <c r="A425" s="97"/>
      <c r="B425" s="98"/>
      <c r="C425" s="99"/>
      <c r="D425" s="100"/>
      <c r="E425" s="1497"/>
      <c r="F425" s="101"/>
      <c r="J425" s="96"/>
      <c r="K425" s="96"/>
      <c r="L425" s="96"/>
      <c r="M425" s="96"/>
    </row>
    <row r="426" spans="1:13" s="95" customFormat="1">
      <c r="A426" s="97"/>
      <c r="B426" s="98"/>
      <c r="C426" s="99"/>
      <c r="D426" s="100"/>
      <c r="E426" s="1497"/>
      <c r="F426" s="101"/>
      <c r="J426" s="96"/>
      <c r="K426" s="96"/>
      <c r="L426" s="96"/>
      <c r="M426" s="96"/>
    </row>
    <row r="427" spans="1:13" s="95" customFormat="1">
      <c r="A427" s="97"/>
      <c r="B427" s="98"/>
      <c r="C427" s="99"/>
      <c r="D427" s="100"/>
      <c r="E427" s="1497"/>
      <c r="F427" s="101"/>
      <c r="J427" s="96"/>
      <c r="K427" s="96"/>
      <c r="L427" s="96"/>
      <c r="M427" s="96"/>
    </row>
    <row r="428" spans="1:13" s="95" customFormat="1">
      <c r="A428" s="97"/>
      <c r="B428" s="98"/>
      <c r="C428" s="99"/>
      <c r="D428" s="100"/>
      <c r="E428" s="1497"/>
      <c r="F428" s="101"/>
      <c r="J428" s="96"/>
      <c r="K428" s="96"/>
      <c r="L428" s="96"/>
      <c r="M428" s="96"/>
    </row>
    <row r="429" spans="1:13" s="95" customFormat="1">
      <c r="A429" s="97"/>
      <c r="B429" s="98"/>
      <c r="C429" s="99"/>
      <c r="D429" s="100"/>
      <c r="E429" s="1497"/>
      <c r="F429" s="101"/>
      <c r="J429" s="96"/>
      <c r="K429" s="96"/>
      <c r="L429" s="96"/>
      <c r="M429" s="96"/>
    </row>
    <row r="430" spans="1:13" s="95" customFormat="1">
      <c r="A430" s="97"/>
      <c r="B430" s="98"/>
      <c r="C430" s="99"/>
      <c r="D430" s="100"/>
      <c r="E430" s="1497"/>
      <c r="F430" s="101"/>
      <c r="J430" s="96"/>
      <c r="K430" s="96"/>
      <c r="L430" s="96"/>
      <c r="M430" s="96"/>
    </row>
    <row r="431" spans="1:13" s="95" customFormat="1">
      <c r="A431" s="97"/>
      <c r="B431" s="98"/>
      <c r="C431" s="99"/>
      <c r="D431" s="100"/>
      <c r="E431" s="1497"/>
      <c r="F431" s="101"/>
      <c r="J431" s="96"/>
      <c r="K431" s="96"/>
      <c r="L431" s="96"/>
      <c r="M431" s="96"/>
    </row>
    <row r="432" spans="1:13" s="95" customFormat="1">
      <c r="A432" s="97"/>
      <c r="B432" s="98"/>
      <c r="C432" s="99"/>
      <c r="D432" s="100"/>
      <c r="E432" s="1497"/>
      <c r="F432" s="101"/>
      <c r="J432" s="96"/>
      <c r="K432" s="96"/>
      <c r="L432" s="96"/>
      <c r="M432" s="96"/>
    </row>
    <row r="433" spans="1:13" s="95" customFormat="1">
      <c r="A433" s="97"/>
      <c r="B433" s="98"/>
      <c r="C433" s="99"/>
      <c r="D433" s="100"/>
      <c r="E433" s="1497"/>
      <c r="F433" s="101"/>
      <c r="J433" s="96"/>
      <c r="K433" s="96"/>
      <c r="L433" s="96"/>
      <c r="M433" s="96"/>
    </row>
    <row r="434" spans="1:13" s="95" customFormat="1">
      <c r="A434" s="97"/>
      <c r="B434" s="98"/>
      <c r="C434" s="99"/>
      <c r="D434" s="100"/>
      <c r="E434" s="1497"/>
      <c r="F434" s="101"/>
      <c r="J434" s="96"/>
      <c r="K434" s="96"/>
      <c r="L434" s="96"/>
      <c r="M434" s="96"/>
    </row>
    <row r="435" spans="1:13" s="95" customFormat="1">
      <c r="A435" s="97"/>
      <c r="B435" s="98"/>
      <c r="C435" s="99"/>
      <c r="D435" s="100"/>
      <c r="E435" s="1497"/>
      <c r="F435" s="101"/>
      <c r="J435" s="96"/>
      <c r="K435" s="96"/>
      <c r="L435" s="96"/>
      <c r="M435" s="96"/>
    </row>
    <row r="436" spans="1:13" s="95" customFormat="1">
      <c r="A436" s="97"/>
      <c r="B436" s="98"/>
      <c r="C436" s="99"/>
      <c r="D436" s="100"/>
      <c r="E436" s="1497"/>
      <c r="F436" s="101"/>
      <c r="J436" s="96"/>
      <c r="K436" s="96"/>
      <c r="L436" s="96"/>
      <c r="M436" s="96"/>
    </row>
    <row r="437" spans="1:13" s="95" customFormat="1">
      <c r="A437" s="97"/>
      <c r="B437" s="98"/>
      <c r="C437" s="99"/>
      <c r="D437" s="100"/>
      <c r="E437" s="1497"/>
      <c r="F437" s="101"/>
      <c r="J437" s="96"/>
      <c r="K437" s="96"/>
      <c r="L437" s="96"/>
      <c r="M437" s="96"/>
    </row>
    <row r="438" spans="1:13" s="95" customFormat="1">
      <c r="A438" s="97"/>
      <c r="B438" s="98"/>
      <c r="C438" s="99"/>
      <c r="D438" s="100"/>
      <c r="E438" s="1497"/>
      <c r="F438" s="101"/>
      <c r="J438" s="96"/>
      <c r="K438" s="96"/>
      <c r="L438" s="96"/>
      <c r="M438" s="96"/>
    </row>
    <row r="439" spans="1:13" s="95" customFormat="1">
      <c r="A439" s="97"/>
      <c r="B439" s="98"/>
      <c r="C439" s="99"/>
      <c r="D439" s="100"/>
      <c r="E439" s="1497"/>
      <c r="F439" s="101"/>
      <c r="J439" s="96"/>
      <c r="K439" s="96"/>
      <c r="L439" s="96"/>
      <c r="M439" s="96"/>
    </row>
    <row r="440" spans="1:13" s="95" customFormat="1">
      <c r="A440" s="97"/>
      <c r="B440" s="98"/>
      <c r="C440" s="99"/>
      <c r="D440" s="100"/>
      <c r="E440" s="1497"/>
      <c r="F440" s="101"/>
      <c r="J440" s="96"/>
      <c r="K440" s="96"/>
      <c r="L440" s="96"/>
      <c r="M440" s="96"/>
    </row>
    <row r="441" spans="1:13" s="95" customFormat="1">
      <c r="A441" s="97"/>
      <c r="B441" s="98"/>
      <c r="C441" s="99"/>
      <c r="D441" s="100"/>
      <c r="E441" s="1497"/>
      <c r="F441" s="101"/>
      <c r="J441" s="96"/>
      <c r="K441" s="96"/>
      <c r="L441" s="96"/>
      <c r="M441" s="96"/>
    </row>
    <row r="442" spans="1:13" s="95" customFormat="1">
      <c r="A442" s="97"/>
      <c r="B442" s="98"/>
      <c r="C442" s="99"/>
      <c r="D442" s="100"/>
      <c r="E442" s="1497"/>
      <c r="F442" s="101"/>
      <c r="J442" s="96"/>
      <c r="K442" s="96"/>
      <c r="L442" s="96"/>
      <c r="M442" s="96"/>
    </row>
    <row r="443" spans="1:13" s="95" customFormat="1">
      <c r="A443" s="97"/>
      <c r="B443" s="98"/>
      <c r="C443" s="99"/>
      <c r="D443" s="100"/>
      <c r="E443" s="1497"/>
      <c r="F443" s="101"/>
      <c r="J443" s="96"/>
      <c r="K443" s="96"/>
      <c r="L443" s="96"/>
      <c r="M443" s="96"/>
    </row>
    <row r="444" spans="1:13" s="95" customFormat="1">
      <c r="A444" s="97"/>
      <c r="B444" s="98"/>
      <c r="C444" s="99"/>
      <c r="D444" s="100"/>
      <c r="E444" s="1497"/>
      <c r="F444" s="101"/>
      <c r="J444" s="96"/>
      <c r="K444" s="96"/>
      <c r="L444" s="96"/>
      <c r="M444" s="96"/>
    </row>
    <row r="445" spans="1:13" s="95" customFormat="1">
      <c r="A445" s="97"/>
      <c r="B445" s="98"/>
      <c r="C445" s="99"/>
      <c r="D445" s="100"/>
      <c r="E445" s="1497"/>
      <c r="F445" s="101"/>
      <c r="J445" s="96"/>
      <c r="K445" s="96"/>
      <c r="L445" s="96"/>
      <c r="M445" s="96"/>
    </row>
    <row r="446" spans="1:13" s="95" customFormat="1">
      <c r="A446" s="97"/>
      <c r="B446" s="98"/>
      <c r="C446" s="99"/>
      <c r="D446" s="100"/>
      <c r="E446" s="1497"/>
      <c r="F446" s="101"/>
      <c r="J446" s="96"/>
      <c r="K446" s="96"/>
      <c r="L446" s="96"/>
      <c r="M446" s="96"/>
    </row>
    <row r="447" spans="1:13" s="95" customFormat="1">
      <c r="A447" s="97"/>
      <c r="B447" s="98"/>
      <c r="C447" s="99"/>
      <c r="D447" s="100"/>
      <c r="E447" s="1497"/>
      <c r="F447" s="101"/>
      <c r="J447" s="96"/>
      <c r="K447" s="96"/>
      <c r="L447" s="96"/>
      <c r="M447" s="96"/>
    </row>
    <row r="448" spans="1:13" s="95" customFormat="1">
      <c r="A448" s="97"/>
      <c r="B448" s="98"/>
      <c r="C448" s="99"/>
      <c r="D448" s="100"/>
      <c r="E448" s="1497"/>
      <c r="F448" s="101"/>
      <c r="J448" s="96"/>
      <c r="K448" s="96"/>
      <c r="L448" s="96"/>
      <c r="M448" s="96"/>
    </row>
    <row r="449" spans="1:13" s="95" customFormat="1">
      <c r="A449" s="97"/>
      <c r="B449" s="98"/>
      <c r="C449" s="99"/>
      <c r="D449" s="100"/>
      <c r="E449" s="1497"/>
      <c r="F449" s="101"/>
      <c r="J449" s="96"/>
      <c r="K449" s="96"/>
      <c r="L449" s="96"/>
      <c r="M449" s="96"/>
    </row>
    <row r="450" spans="1:13" s="95" customFormat="1">
      <c r="A450" s="97"/>
      <c r="B450" s="98"/>
      <c r="C450" s="99"/>
      <c r="D450" s="100"/>
      <c r="E450" s="1497"/>
      <c r="F450" s="101"/>
      <c r="J450" s="96"/>
      <c r="K450" s="96"/>
      <c r="L450" s="96"/>
      <c r="M450" s="96"/>
    </row>
    <row r="451" spans="1:13" s="95" customFormat="1">
      <c r="A451" s="97"/>
      <c r="B451" s="98"/>
      <c r="C451" s="99"/>
      <c r="D451" s="100"/>
      <c r="E451" s="1497"/>
      <c r="F451" s="101"/>
      <c r="J451" s="96"/>
      <c r="K451" s="96"/>
      <c r="L451" s="96"/>
      <c r="M451" s="96"/>
    </row>
    <row r="452" spans="1:13" s="95" customFormat="1">
      <c r="A452" s="97"/>
      <c r="B452" s="98"/>
      <c r="C452" s="99"/>
      <c r="D452" s="100"/>
      <c r="E452" s="1497"/>
      <c r="F452" s="101"/>
      <c r="J452" s="96"/>
      <c r="K452" s="96"/>
      <c r="L452" s="96"/>
      <c r="M452" s="96"/>
    </row>
    <row r="453" spans="1:13" s="95" customFormat="1">
      <c r="A453" s="97"/>
      <c r="B453" s="98"/>
      <c r="C453" s="99"/>
      <c r="D453" s="100"/>
      <c r="E453" s="1497"/>
      <c r="F453" s="101"/>
      <c r="J453" s="96"/>
      <c r="K453" s="96"/>
      <c r="L453" s="96"/>
      <c r="M453" s="96"/>
    </row>
    <row r="454" spans="1:13" s="95" customFormat="1">
      <c r="A454" s="97"/>
      <c r="B454" s="98"/>
      <c r="C454" s="99"/>
      <c r="D454" s="100"/>
      <c r="E454" s="1497"/>
      <c r="F454" s="101"/>
      <c r="J454" s="96"/>
      <c r="K454" s="96"/>
      <c r="L454" s="96"/>
      <c r="M454" s="96"/>
    </row>
    <row r="455" spans="1:13" s="95" customFormat="1">
      <c r="A455" s="97"/>
      <c r="B455" s="98"/>
      <c r="C455" s="99"/>
      <c r="D455" s="100"/>
      <c r="E455" s="1497"/>
      <c r="F455" s="101"/>
      <c r="J455" s="96"/>
      <c r="K455" s="96"/>
      <c r="L455" s="96"/>
      <c r="M455" s="96"/>
    </row>
    <row r="456" spans="1:13" s="95" customFormat="1">
      <c r="A456" s="97"/>
      <c r="B456" s="98"/>
      <c r="C456" s="99"/>
      <c r="D456" s="100"/>
      <c r="E456" s="1497"/>
      <c r="F456" s="101"/>
      <c r="J456" s="96"/>
      <c r="K456" s="96"/>
      <c r="L456" s="96"/>
      <c r="M456" s="96"/>
    </row>
    <row r="457" spans="1:13" s="95" customFormat="1">
      <c r="A457" s="97"/>
      <c r="B457" s="98"/>
      <c r="C457" s="99"/>
      <c r="D457" s="100"/>
      <c r="E457" s="1497"/>
      <c r="F457" s="101"/>
      <c r="J457" s="96"/>
      <c r="K457" s="96"/>
      <c r="L457" s="96"/>
      <c r="M457" s="96"/>
    </row>
    <row r="458" spans="1:13" s="95" customFormat="1">
      <c r="A458" s="97"/>
      <c r="B458" s="98"/>
      <c r="C458" s="99"/>
      <c r="D458" s="100"/>
      <c r="E458" s="1497"/>
      <c r="F458" s="101"/>
      <c r="J458" s="96"/>
      <c r="K458" s="96"/>
      <c r="L458" s="96"/>
      <c r="M458" s="96"/>
    </row>
    <row r="459" spans="1:13" s="95" customFormat="1">
      <c r="A459" s="97"/>
      <c r="B459" s="98"/>
      <c r="C459" s="99"/>
      <c r="D459" s="100"/>
      <c r="E459" s="1497"/>
      <c r="F459" s="101"/>
      <c r="J459" s="96"/>
      <c r="K459" s="96"/>
      <c r="L459" s="96"/>
      <c r="M459" s="96"/>
    </row>
    <row r="460" spans="1:13" s="95" customFormat="1">
      <c r="A460" s="97"/>
      <c r="B460" s="98"/>
      <c r="C460" s="99"/>
      <c r="D460" s="100"/>
      <c r="E460" s="1497"/>
      <c r="F460" s="101"/>
      <c r="J460" s="96"/>
      <c r="K460" s="96"/>
      <c r="L460" s="96"/>
      <c r="M460" s="96"/>
    </row>
    <row r="461" spans="1:13" s="95" customFormat="1">
      <c r="A461" s="97"/>
      <c r="B461" s="98"/>
      <c r="C461" s="99"/>
      <c r="D461" s="100"/>
      <c r="E461" s="1497"/>
      <c r="F461" s="101"/>
      <c r="J461" s="96"/>
      <c r="K461" s="96"/>
      <c r="L461" s="96"/>
      <c r="M461" s="96"/>
    </row>
    <row r="462" spans="1:13" s="95" customFormat="1">
      <c r="A462" s="97"/>
      <c r="B462" s="98"/>
      <c r="C462" s="99"/>
      <c r="D462" s="100"/>
      <c r="E462" s="1497"/>
      <c r="F462" s="101"/>
      <c r="J462" s="96"/>
      <c r="K462" s="96"/>
      <c r="L462" s="96"/>
      <c r="M462" s="96"/>
    </row>
    <row r="463" spans="1:13" s="95" customFormat="1">
      <c r="A463" s="97"/>
      <c r="B463" s="98"/>
      <c r="C463" s="99"/>
      <c r="D463" s="100"/>
      <c r="E463" s="1497"/>
      <c r="F463" s="101"/>
      <c r="J463" s="96"/>
      <c r="K463" s="96"/>
      <c r="L463" s="96"/>
      <c r="M463" s="96"/>
    </row>
    <row r="464" spans="1:13" s="95" customFormat="1">
      <c r="A464" s="97"/>
      <c r="B464" s="98"/>
      <c r="C464" s="99"/>
      <c r="D464" s="100"/>
      <c r="E464" s="1497"/>
      <c r="F464" s="101"/>
      <c r="J464" s="96"/>
      <c r="K464" s="96"/>
      <c r="L464" s="96"/>
      <c r="M464" s="96"/>
    </row>
    <row r="465" spans="1:13" s="95" customFormat="1">
      <c r="A465" s="97"/>
      <c r="B465" s="98"/>
      <c r="C465" s="99"/>
      <c r="D465" s="100"/>
      <c r="E465" s="1497"/>
      <c r="F465" s="101"/>
      <c r="J465" s="96"/>
      <c r="K465" s="96"/>
      <c r="L465" s="96"/>
      <c r="M465" s="96"/>
    </row>
    <row r="466" spans="1:13" s="95" customFormat="1">
      <c r="A466" s="97"/>
      <c r="B466" s="98"/>
      <c r="C466" s="99"/>
      <c r="D466" s="100"/>
      <c r="E466" s="1497"/>
      <c r="F466" s="101"/>
      <c r="J466" s="96"/>
      <c r="K466" s="96"/>
      <c r="L466" s="96"/>
      <c r="M466" s="96"/>
    </row>
    <row r="467" spans="1:13" s="95" customFormat="1">
      <c r="A467" s="97"/>
      <c r="B467" s="98"/>
      <c r="C467" s="99"/>
      <c r="D467" s="100"/>
      <c r="E467" s="1497"/>
      <c r="F467" s="101"/>
      <c r="J467" s="96"/>
      <c r="K467" s="96"/>
      <c r="L467" s="96"/>
      <c r="M467" s="96"/>
    </row>
    <row r="468" spans="1:13" s="95" customFormat="1">
      <c r="A468" s="97"/>
      <c r="B468" s="98"/>
      <c r="C468" s="99"/>
      <c r="D468" s="100"/>
      <c r="E468" s="1497"/>
      <c r="F468" s="101"/>
      <c r="J468" s="96"/>
      <c r="K468" s="96"/>
      <c r="L468" s="96"/>
      <c r="M468" s="96"/>
    </row>
    <row r="469" spans="1:13" s="95" customFormat="1">
      <c r="A469" s="97"/>
      <c r="B469" s="98"/>
      <c r="C469" s="99"/>
      <c r="D469" s="100"/>
      <c r="E469" s="1497"/>
      <c r="F469" s="101"/>
      <c r="J469" s="96"/>
      <c r="K469" s="96"/>
      <c r="L469" s="96"/>
      <c r="M469" s="96"/>
    </row>
    <row r="470" spans="1:13" s="95" customFormat="1">
      <c r="A470" s="97"/>
      <c r="B470" s="98"/>
      <c r="C470" s="99"/>
      <c r="D470" s="100"/>
      <c r="E470" s="1497"/>
      <c r="F470" s="101"/>
      <c r="J470" s="96"/>
      <c r="K470" s="96"/>
      <c r="L470" s="96"/>
      <c r="M470" s="96"/>
    </row>
    <row r="471" spans="1:13" s="95" customFormat="1">
      <c r="A471" s="97"/>
      <c r="B471" s="98"/>
      <c r="C471" s="99"/>
      <c r="D471" s="100"/>
      <c r="E471" s="1497"/>
      <c r="F471" s="101"/>
      <c r="J471" s="96"/>
      <c r="K471" s="96"/>
      <c r="L471" s="96"/>
      <c r="M471" s="96"/>
    </row>
    <row r="472" spans="1:13" s="95" customFormat="1">
      <c r="A472" s="97"/>
      <c r="B472" s="98"/>
      <c r="C472" s="99"/>
      <c r="D472" s="100"/>
      <c r="E472" s="1497"/>
      <c r="F472" s="101"/>
      <c r="J472" s="96"/>
      <c r="K472" s="96"/>
      <c r="L472" s="96"/>
      <c r="M472" s="96"/>
    </row>
    <row r="473" spans="1:13" s="95" customFormat="1">
      <c r="A473" s="97"/>
      <c r="B473" s="98"/>
      <c r="C473" s="99"/>
      <c r="D473" s="100"/>
      <c r="E473" s="1497"/>
      <c r="F473" s="101"/>
      <c r="J473" s="96"/>
      <c r="K473" s="96"/>
      <c r="L473" s="96"/>
      <c r="M473" s="96"/>
    </row>
    <row r="474" spans="1:13" s="95" customFormat="1">
      <c r="A474" s="97"/>
      <c r="B474" s="98"/>
      <c r="C474" s="99"/>
      <c r="D474" s="100"/>
      <c r="E474" s="1497"/>
      <c r="F474" s="101"/>
      <c r="J474" s="96"/>
      <c r="K474" s="96"/>
      <c r="L474" s="96"/>
      <c r="M474" s="96"/>
    </row>
    <row r="475" spans="1:13" s="95" customFormat="1">
      <c r="A475" s="97"/>
      <c r="B475" s="98"/>
      <c r="C475" s="99"/>
      <c r="D475" s="100"/>
      <c r="E475" s="1497"/>
      <c r="F475" s="101"/>
      <c r="J475" s="96"/>
      <c r="K475" s="96"/>
      <c r="L475" s="96"/>
      <c r="M475" s="96"/>
    </row>
    <row r="476" spans="1:13" s="95" customFormat="1">
      <c r="A476" s="97"/>
      <c r="B476" s="98"/>
      <c r="C476" s="99"/>
      <c r="D476" s="100"/>
      <c r="E476" s="1497"/>
      <c r="F476" s="101"/>
      <c r="J476" s="96"/>
      <c r="K476" s="96"/>
      <c r="L476" s="96"/>
      <c r="M476" s="96"/>
    </row>
    <row r="477" spans="1:13" s="95" customFormat="1">
      <c r="A477" s="97"/>
      <c r="B477" s="98"/>
      <c r="C477" s="99"/>
      <c r="D477" s="100"/>
      <c r="E477" s="1497"/>
      <c r="F477" s="101"/>
      <c r="J477" s="96"/>
      <c r="K477" s="96"/>
      <c r="L477" s="96"/>
      <c r="M477" s="96"/>
    </row>
    <row r="478" spans="1:13" s="95" customFormat="1">
      <c r="A478" s="97"/>
      <c r="B478" s="98"/>
      <c r="C478" s="99"/>
      <c r="D478" s="100"/>
      <c r="E478" s="1497"/>
      <c r="F478" s="101"/>
      <c r="J478" s="96"/>
      <c r="K478" s="96"/>
      <c r="L478" s="96"/>
      <c r="M478" s="96"/>
    </row>
    <row r="479" spans="1:13" s="95" customFormat="1">
      <c r="A479" s="97"/>
      <c r="B479" s="98"/>
      <c r="C479" s="99"/>
      <c r="D479" s="100"/>
      <c r="E479" s="1497"/>
      <c r="F479" s="101"/>
      <c r="J479" s="96"/>
      <c r="K479" s="96"/>
      <c r="L479" s="96"/>
      <c r="M479" s="96"/>
    </row>
    <row r="480" spans="1:13" s="95" customFormat="1">
      <c r="A480" s="97"/>
      <c r="B480" s="98"/>
      <c r="C480" s="99"/>
      <c r="D480" s="100"/>
      <c r="E480" s="1497"/>
      <c r="F480" s="101"/>
      <c r="J480" s="96"/>
      <c r="K480" s="96"/>
      <c r="L480" s="96"/>
      <c r="M480" s="96"/>
    </row>
    <row r="481" spans="1:13" s="95" customFormat="1">
      <c r="A481" s="97"/>
      <c r="B481" s="98"/>
      <c r="C481" s="99"/>
      <c r="D481" s="100"/>
      <c r="E481" s="1497"/>
      <c r="F481" s="101"/>
      <c r="J481" s="96"/>
      <c r="K481" s="96"/>
      <c r="L481" s="96"/>
      <c r="M481" s="96"/>
    </row>
    <row r="482" spans="1:13" s="95" customFormat="1">
      <c r="A482" s="97"/>
      <c r="B482" s="98"/>
      <c r="C482" s="99"/>
      <c r="D482" s="100"/>
      <c r="E482" s="1497"/>
      <c r="F482" s="101"/>
      <c r="J482" s="96"/>
      <c r="K482" s="96"/>
      <c r="L482" s="96"/>
      <c r="M482" s="96"/>
    </row>
    <row r="483" spans="1:13" s="95" customFormat="1">
      <c r="A483" s="97"/>
      <c r="B483" s="98"/>
      <c r="C483" s="99"/>
      <c r="D483" s="100"/>
      <c r="E483" s="1497"/>
      <c r="F483" s="101"/>
      <c r="J483" s="96"/>
      <c r="K483" s="96"/>
      <c r="L483" s="96"/>
      <c r="M483" s="96"/>
    </row>
    <row r="484" spans="1:13" s="95" customFormat="1">
      <c r="A484" s="97"/>
      <c r="B484" s="98"/>
      <c r="C484" s="99"/>
      <c r="D484" s="100"/>
      <c r="E484" s="1497"/>
      <c r="F484" s="101"/>
      <c r="J484" s="96"/>
      <c r="K484" s="96"/>
      <c r="L484" s="96"/>
      <c r="M484" s="96"/>
    </row>
    <row r="485" spans="1:13" s="95" customFormat="1">
      <c r="A485" s="97"/>
      <c r="B485" s="98"/>
      <c r="C485" s="99"/>
      <c r="D485" s="100"/>
      <c r="E485" s="1497"/>
      <c r="F485" s="101"/>
      <c r="J485" s="96"/>
      <c r="K485" s="96"/>
      <c r="L485" s="96"/>
      <c r="M485" s="96"/>
    </row>
    <row r="486" spans="1:13" s="95" customFormat="1">
      <c r="A486" s="97"/>
      <c r="B486" s="98"/>
      <c r="C486" s="99"/>
      <c r="D486" s="100"/>
      <c r="E486" s="1497"/>
      <c r="F486" s="101"/>
      <c r="J486" s="96"/>
      <c r="K486" s="96"/>
      <c r="L486" s="96"/>
      <c r="M486" s="96"/>
    </row>
    <row r="487" spans="1:13" s="95" customFormat="1">
      <c r="A487" s="97"/>
      <c r="B487" s="98"/>
      <c r="C487" s="99"/>
      <c r="D487" s="100"/>
      <c r="E487" s="1497"/>
      <c r="F487" s="101"/>
      <c r="J487" s="96"/>
      <c r="K487" s="96"/>
      <c r="L487" s="96"/>
      <c r="M487" s="96"/>
    </row>
    <row r="488" spans="1:13" s="95" customFormat="1">
      <c r="A488" s="97"/>
      <c r="B488" s="98"/>
      <c r="C488" s="99"/>
      <c r="D488" s="100"/>
      <c r="E488" s="1497"/>
      <c r="F488" s="101"/>
      <c r="J488" s="96"/>
      <c r="K488" s="96"/>
      <c r="L488" s="96"/>
      <c r="M488" s="96"/>
    </row>
    <row r="489" spans="1:13" s="95" customFormat="1">
      <c r="A489" s="97"/>
      <c r="B489" s="98"/>
      <c r="C489" s="99"/>
      <c r="D489" s="100"/>
      <c r="E489" s="1497"/>
      <c r="F489" s="101"/>
      <c r="J489" s="96"/>
      <c r="K489" s="96"/>
      <c r="L489" s="96"/>
      <c r="M489" s="96"/>
    </row>
    <row r="490" spans="1:13" s="95" customFormat="1">
      <c r="A490" s="97"/>
      <c r="B490" s="98"/>
      <c r="C490" s="99"/>
      <c r="D490" s="100"/>
      <c r="E490" s="1497"/>
      <c r="F490" s="101"/>
      <c r="J490" s="96"/>
      <c r="K490" s="96"/>
      <c r="L490" s="96"/>
      <c r="M490" s="96"/>
    </row>
    <row r="491" spans="1:13" s="95" customFormat="1">
      <c r="A491" s="97"/>
      <c r="B491" s="98"/>
      <c r="C491" s="99"/>
      <c r="D491" s="100"/>
      <c r="E491" s="1497"/>
      <c r="F491" s="101"/>
      <c r="J491" s="96"/>
      <c r="K491" s="96"/>
      <c r="L491" s="96"/>
      <c r="M491" s="96"/>
    </row>
    <row r="492" spans="1:13" s="95" customFormat="1">
      <c r="A492" s="97"/>
      <c r="B492" s="98"/>
      <c r="C492" s="99"/>
      <c r="D492" s="100"/>
      <c r="E492" s="1497"/>
      <c r="F492" s="101"/>
      <c r="J492" s="96"/>
      <c r="K492" s="96"/>
      <c r="L492" s="96"/>
      <c r="M492" s="96"/>
    </row>
    <row r="493" spans="1:13" s="95" customFormat="1">
      <c r="A493" s="97"/>
      <c r="B493" s="98"/>
      <c r="C493" s="99"/>
      <c r="D493" s="100"/>
      <c r="E493" s="1497"/>
      <c r="F493" s="101"/>
      <c r="J493" s="96"/>
      <c r="K493" s="96"/>
      <c r="L493" s="96"/>
      <c r="M493" s="96"/>
    </row>
    <row r="494" spans="1:13" s="95" customFormat="1">
      <c r="A494" s="97"/>
      <c r="B494" s="98"/>
      <c r="C494" s="99"/>
      <c r="D494" s="100"/>
      <c r="E494" s="1497"/>
      <c r="F494" s="101"/>
      <c r="J494" s="96"/>
      <c r="K494" s="96"/>
      <c r="L494" s="96"/>
      <c r="M494" s="96"/>
    </row>
    <row r="495" spans="1:13" s="95" customFormat="1">
      <c r="A495" s="97"/>
      <c r="B495" s="98"/>
      <c r="C495" s="99"/>
      <c r="D495" s="100"/>
      <c r="E495" s="1497"/>
      <c r="F495" s="101"/>
      <c r="J495" s="96"/>
      <c r="K495" s="96"/>
      <c r="L495" s="96"/>
      <c r="M495" s="96"/>
    </row>
    <row r="496" spans="1:13" s="95" customFormat="1">
      <c r="A496" s="97"/>
      <c r="B496" s="98"/>
      <c r="C496" s="99"/>
      <c r="D496" s="100"/>
      <c r="E496" s="1497"/>
      <c r="F496" s="101"/>
      <c r="J496" s="96"/>
      <c r="K496" s="96"/>
      <c r="L496" s="96"/>
      <c r="M496" s="96"/>
    </row>
    <row r="497" spans="1:13" s="95" customFormat="1">
      <c r="A497" s="97"/>
      <c r="B497" s="98"/>
      <c r="C497" s="99"/>
      <c r="D497" s="100"/>
      <c r="E497" s="1497"/>
      <c r="F497" s="101"/>
      <c r="J497" s="96"/>
      <c r="K497" s="96"/>
      <c r="L497" s="96"/>
      <c r="M497" s="96"/>
    </row>
    <row r="498" spans="1:13" s="95" customFormat="1">
      <c r="A498" s="97"/>
      <c r="B498" s="98"/>
      <c r="C498" s="99"/>
      <c r="D498" s="100"/>
      <c r="E498" s="1497"/>
      <c r="F498" s="101"/>
      <c r="J498" s="96"/>
      <c r="K498" s="96"/>
      <c r="L498" s="96"/>
      <c r="M498" s="96"/>
    </row>
    <row r="499" spans="1:13" s="95" customFormat="1">
      <c r="A499" s="97"/>
      <c r="B499" s="98"/>
      <c r="C499" s="99"/>
      <c r="D499" s="100"/>
      <c r="E499" s="1497"/>
      <c r="F499" s="101"/>
      <c r="J499" s="96"/>
      <c r="K499" s="96"/>
      <c r="L499" s="96"/>
      <c r="M499" s="96"/>
    </row>
    <row r="500" spans="1:13" s="95" customFormat="1">
      <c r="A500" s="97"/>
      <c r="B500" s="98"/>
      <c r="C500" s="99"/>
      <c r="D500" s="100"/>
      <c r="E500" s="1497"/>
      <c r="F500" s="101"/>
      <c r="J500" s="96"/>
      <c r="K500" s="96"/>
      <c r="L500" s="96"/>
      <c r="M500" s="96"/>
    </row>
    <row r="501" spans="1:13" s="95" customFormat="1">
      <c r="A501" s="97"/>
      <c r="B501" s="98"/>
      <c r="C501" s="99"/>
      <c r="D501" s="100"/>
      <c r="E501" s="1497"/>
      <c r="F501" s="101"/>
      <c r="J501" s="96"/>
      <c r="K501" s="96"/>
      <c r="L501" s="96"/>
      <c r="M501" s="96"/>
    </row>
    <row r="502" spans="1:13" s="95" customFormat="1">
      <c r="A502" s="97"/>
      <c r="B502" s="98"/>
      <c r="C502" s="99"/>
      <c r="D502" s="100"/>
      <c r="E502" s="1497"/>
      <c r="F502" s="101"/>
      <c r="J502" s="96"/>
      <c r="K502" s="96"/>
      <c r="L502" s="96"/>
      <c r="M502" s="96"/>
    </row>
    <row r="503" spans="1:13" s="95" customFormat="1">
      <c r="A503" s="97"/>
      <c r="B503" s="98"/>
      <c r="C503" s="99"/>
      <c r="D503" s="100"/>
      <c r="E503" s="1497"/>
      <c r="F503" s="101"/>
      <c r="J503" s="96"/>
      <c r="K503" s="96"/>
      <c r="L503" s="96"/>
      <c r="M503" s="96"/>
    </row>
    <row r="504" spans="1:13" s="95" customFormat="1">
      <c r="A504" s="97"/>
      <c r="B504" s="98"/>
      <c r="C504" s="99"/>
      <c r="D504" s="100"/>
      <c r="E504" s="1497"/>
      <c r="F504" s="101"/>
      <c r="J504" s="96"/>
      <c r="K504" s="96"/>
      <c r="L504" s="96"/>
      <c r="M504" s="96"/>
    </row>
    <row r="505" spans="1:13" s="95" customFormat="1">
      <c r="A505" s="97"/>
      <c r="B505" s="98"/>
      <c r="C505" s="99"/>
      <c r="D505" s="100"/>
      <c r="E505" s="1497"/>
      <c r="F505" s="101"/>
      <c r="J505" s="96"/>
      <c r="K505" s="96"/>
      <c r="L505" s="96"/>
      <c r="M505" s="96"/>
    </row>
    <row r="506" spans="1:13" s="95" customFormat="1">
      <c r="A506" s="97"/>
      <c r="B506" s="98"/>
      <c r="C506" s="99"/>
      <c r="D506" s="100"/>
      <c r="E506" s="1497"/>
      <c r="F506" s="101"/>
      <c r="J506" s="96"/>
      <c r="K506" s="96"/>
      <c r="L506" s="96"/>
      <c r="M506" s="96"/>
    </row>
    <row r="507" spans="1:13" s="95" customFormat="1">
      <c r="A507" s="97"/>
      <c r="B507" s="98"/>
      <c r="C507" s="99"/>
      <c r="D507" s="100"/>
      <c r="E507" s="1497"/>
      <c r="F507" s="101"/>
      <c r="J507" s="96"/>
      <c r="K507" s="96"/>
      <c r="L507" s="96"/>
      <c r="M507" s="96"/>
    </row>
    <row r="508" spans="1:13" s="95" customFormat="1">
      <c r="A508" s="97"/>
      <c r="B508" s="98"/>
      <c r="C508" s="99"/>
      <c r="D508" s="100"/>
      <c r="E508" s="1497"/>
      <c r="F508" s="101"/>
      <c r="J508" s="96"/>
      <c r="K508" s="96"/>
      <c r="L508" s="96"/>
      <c r="M508" s="96"/>
    </row>
    <row r="509" spans="1:13" s="95" customFormat="1">
      <c r="A509" s="97"/>
      <c r="B509" s="98"/>
      <c r="C509" s="99"/>
      <c r="D509" s="100"/>
      <c r="E509" s="1497"/>
      <c r="F509" s="101"/>
      <c r="J509" s="96"/>
      <c r="K509" s="96"/>
      <c r="L509" s="96"/>
      <c r="M509" s="96"/>
    </row>
    <row r="510" spans="1:13" s="95" customFormat="1">
      <c r="A510" s="97"/>
      <c r="B510" s="98"/>
      <c r="C510" s="99"/>
      <c r="D510" s="100"/>
      <c r="E510" s="1497"/>
      <c r="F510" s="101"/>
      <c r="J510" s="96"/>
      <c r="K510" s="96"/>
      <c r="L510" s="96"/>
      <c r="M510" s="96"/>
    </row>
    <row r="511" spans="1:13" s="95" customFormat="1">
      <c r="A511" s="97"/>
      <c r="B511" s="98"/>
      <c r="C511" s="99"/>
      <c r="D511" s="100"/>
      <c r="E511" s="1497"/>
      <c r="F511" s="101"/>
      <c r="J511" s="96"/>
      <c r="K511" s="96"/>
      <c r="L511" s="96"/>
      <c r="M511" s="96"/>
    </row>
    <row r="512" spans="1:13" s="95" customFormat="1">
      <c r="A512" s="97"/>
      <c r="B512" s="98"/>
      <c r="C512" s="99"/>
      <c r="D512" s="100"/>
      <c r="E512" s="1497"/>
      <c r="F512" s="101"/>
      <c r="J512" s="96"/>
      <c r="K512" s="96"/>
      <c r="L512" s="96"/>
      <c r="M512" s="96"/>
    </row>
    <row r="513" spans="1:13" s="95" customFormat="1">
      <c r="A513" s="97"/>
      <c r="B513" s="98"/>
      <c r="C513" s="99"/>
      <c r="D513" s="100"/>
      <c r="E513" s="1497"/>
      <c r="F513" s="101"/>
      <c r="J513" s="96"/>
      <c r="K513" s="96"/>
      <c r="L513" s="96"/>
      <c r="M513" s="96"/>
    </row>
    <row r="514" spans="1:13" s="95" customFormat="1">
      <c r="A514" s="97"/>
      <c r="B514" s="98"/>
      <c r="C514" s="99"/>
      <c r="D514" s="100"/>
      <c r="E514" s="1497"/>
      <c r="F514" s="101"/>
      <c r="J514" s="96"/>
      <c r="K514" s="96"/>
      <c r="L514" s="96"/>
      <c r="M514" s="96"/>
    </row>
    <row r="515" spans="1:13" s="95" customFormat="1">
      <c r="A515" s="97"/>
      <c r="B515" s="98"/>
      <c r="C515" s="99"/>
      <c r="D515" s="100"/>
      <c r="E515" s="1497"/>
      <c r="F515" s="101"/>
      <c r="J515" s="96"/>
      <c r="K515" s="96"/>
      <c r="L515" s="96"/>
      <c r="M515" s="96"/>
    </row>
    <row r="516" spans="1:13" s="95" customFormat="1">
      <c r="A516" s="97"/>
      <c r="B516" s="98"/>
      <c r="C516" s="99"/>
      <c r="D516" s="100"/>
      <c r="E516" s="1497"/>
      <c r="F516" s="101"/>
      <c r="J516" s="96"/>
      <c r="K516" s="96"/>
      <c r="L516" s="96"/>
      <c r="M516" s="96"/>
    </row>
    <row r="517" spans="1:13" s="95" customFormat="1">
      <c r="A517" s="97"/>
      <c r="B517" s="98"/>
      <c r="C517" s="99"/>
      <c r="D517" s="100"/>
      <c r="E517" s="1497"/>
      <c r="F517" s="101"/>
      <c r="J517" s="96"/>
      <c r="K517" s="96"/>
      <c r="L517" s="96"/>
      <c r="M517" s="96"/>
    </row>
    <row r="518" spans="1:13" s="95" customFormat="1">
      <c r="A518" s="97"/>
      <c r="B518" s="98"/>
      <c r="C518" s="99"/>
      <c r="D518" s="100"/>
      <c r="E518" s="1497"/>
      <c r="F518" s="101"/>
      <c r="J518" s="96"/>
      <c r="K518" s="96"/>
      <c r="L518" s="96"/>
      <c r="M518" s="96"/>
    </row>
    <row r="519" spans="1:13" s="95" customFormat="1">
      <c r="A519" s="97"/>
      <c r="B519" s="98"/>
      <c r="C519" s="99"/>
      <c r="D519" s="100"/>
      <c r="E519" s="1497"/>
      <c r="F519" s="101"/>
      <c r="J519" s="96"/>
      <c r="K519" s="96"/>
      <c r="L519" s="96"/>
      <c r="M519" s="96"/>
    </row>
    <row r="520" spans="1:13" s="95" customFormat="1">
      <c r="A520" s="97"/>
      <c r="B520" s="98"/>
      <c r="C520" s="99"/>
      <c r="D520" s="100"/>
      <c r="E520" s="1497"/>
      <c r="F520" s="101"/>
      <c r="J520" s="96"/>
      <c r="K520" s="96"/>
      <c r="L520" s="96"/>
      <c r="M520" s="96"/>
    </row>
    <row r="521" spans="1:13" s="95" customFormat="1">
      <c r="A521" s="97"/>
      <c r="B521" s="98"/>
      <c r="C521" s="99"/>
      <c r="D521" s="100"/>
      <c r="E521" s="1497"/>
      <c r="F521" s="101"/>
      <c r="J521" s="96"/>
      <c r="K521" s="96"/>
      <c r="L521" s="96"/>
      <c r="M521" s="96"/>
    </row>
    <row r="522" spans="1:13" s="95" customFormat="1">
      <c r="A522" s="97"/>
      <c r="B522" s="98"/>
      <c r="C522" s="99"/>
      <c r="D522" s="100"/>
      <c r="E522" s="1497"/>
      <c r="F522" s="101"/>
      <c r="J522" s="96"/>
      <c r="K522" s="96"/>
      <c r="L522" s="96"/>
      <c r="M522" s="96"/>
    </row>
    <row r="523" spans="1:13" s="95" customFormat="1">
      <c r="A523" s="97"/>
      <c r="B523" s="98"/>
      <c r="C523" s="99"/>
      <c r="D523" s="100"/>
      <c r="E523" s="1497"/>
      <c r="F523" s="101"/>
      <c r="J523" s="96"/>
      <c r="K523" s="96"/>
      <c r="L523" s="96"/>
      <c r="M523" s="96"/>
    </row>
    <row r="524" spans="1:13" s="95" customFormat="1">
      <c r="A524" s="97"/>
      <c r="B524" s="98"/>
      <c r="C524" s="99"/>
      <c r="D524" s="100"/>
      <c r="E524" s="1497"/>
      <c r="F524" s="101"/>
      <c r="J524" s="96"/>
      <c r="K524" s="96"/>
      <c r="L524" s="96"/>
      <c r="M524" s="96"/>
    </row>
    <row r="525" spans="1:13" s="95" customFormat="1">
      <c r="A525" s="97"/>
      <c r="B525" s="98"/>
      <c r="C525" s="99"/>
      <c r="D525" s="100"/>
      <c r="E525" s="1497"/>
      <c r="F525" s="101"/>
      <c r="J525" s="96"/>
      <c r="K525" s="96"/>
      <c r="L525" s="96"/>
      <c r="M525" s="96"/>
    </row>
    <row r="526" spans="1:13" s="95" customFormat="1">
      <c r="A526" s="97"/>
      <c r="B526" s="98"/>
      <c r="C526" s="99"/>
      <c r="D526" s="100"/>
      <c r="E526" s="1497"/>
      <c r="F526" s="101"/>
      <c r="J526" s="96"/>
      <c r="K526" s="96"/>
      <c r="L526" s="96"/>
      <c r="M526" s="96"/>
    </row>
    <row r="527" spans="1:13" s="95" customFormat="1">
      <c r="A527" s="97"/>
      <c r="B527" s="98"/>
      <c r="C527" s="99"/>
      <c r="D527" s="100"/>
      <c r="E527" s="1497"/>
      <c r="F527" s="101"/>
      <c r="J527" s="96"/>
      <c r="K527" s="96"/>
      <c r="L527" s="96"/>
      <c r="M527" s="96"/>
    </row>
    <row r="528" spans="1:13" s="95" customFormat="1">
      <c r="A528" s="97"/>
      <c r="B528" s="98"/>
      <c r="C528" s="99"/>
      <c r="D528" s="100"/>
      <c r="E528" s="1497"/>
      <c r="F528" s="101"/>
      <c r="J528" s="96"/>
      <c r="K528" s="96"/>
      <c r="L528" s="96"/>
      <c r="M528" s="96"/>
    </row>
    <row r="529" spans="1:13" s="95" customFormat="1">
      <c r="A529" s="97"/>
      <c r="B529" s="98"/>
      <c r="C529" s="99"/>
      <c r="D529" s="100"/>
      <c r="E529" s="1497"/>
      <c r="F529" s="101"/>
      <c r="J529" s="96"/>
      <c r="K529" s="96"/>
      <c r="L529" s="96"/>
      <c r="M529" s="96"/>
    </row>
    <row r="530" spans="1:13" s="95" customFormat="1">
      <c r="A530" s="97"/>
      <c r="B530" s="98"/>
      <c r="C530" s="99"/>
      <c r="D530" s="100"/>
      <c r="E530" s="1497"/>
      <c r="F530" s="101"/>
      <c r="J530" s="96"/>
      <c r="K530" s="96"/>
      <c r="L530" s="96"/>
      <c r="M530" s="96"/>
    </row>
    <row r="531" spans="1:13" s="95" customFormat="1">
      <c r="A531" s="97"/>
      <c r="B531" s="98"/>
      <c r="C531" s="99"/>
      <c r="D531" s="100"/>
      <c r="E531" s="1497"/>
      <c r="F531" s="101"/>
      <c r="J531" s="96"/>
      <c r="K531" s="96"/>
      <c r="L531" s="96"/>
      <c r="M531" s="96"/>
    </row>
    <row r="532" spans="1:13" s="95" customFormat="1">
      <c r="A532" s="97"/>
      <c r="B532" s="98"/>
      <c r="C532" s="99"/>
      <c r="D532" s="100"/>
      <c r="E532" s="1497"/>
      <c r="F532" s="101"/>
      <c r="J532" s="96"/>
      <c r="K532" s="96"/>
      <c r="L532" s="96"/>
      <c r="M532" s="96"/>
    </row>
    <row r="533" spans="1:13" s="95" customFormat="1">
      <c r="A533" s="97"/>
      <c r="B533" s="98"/>
      <c r="C533" s="99"/>
      <c r="D533" s="100"/>
      <c r="E533" s="1497"/>
      <c r="F533" s="101"/>
      <c r="J533" s="96"/>
      <c r="K533" s="96"/>
      <c r="L533" s="96"/>
      <c r="M533" s="96"/>
    </row>
    <row r="534" spans="1:13" s="95" customFormat="1">
      <c r="A534" s="97"/>
      <c r="B534" s="98"/>
      <c r="C534" s="99"/>
      <c r="D534" s="100"/>
      <c r="E534" s="1497"/>
      <c r="F534" s="101"/>
      <c r="J534" s="96"/>
      <c r="K534" s="96"/>
      <c r="L534" s="96"/>
      <c r="M534" s="96"/>
    </row>
    <row r="535" spans="1:13" s="95" customFormat="1">
      <c r="A535" s="97"/>
      <c r="B535" s="98"/>
      <c r="C535" s="99"/>
      <c r="D535" s="100"/>
      <c r="E535" s="1497"/>
      <c r="F535" s="101"/>
      <c r="J535" s="96"/>
      <c r="K535" s="96"/>
      <c r="L535" s="96"/>
      <c r="M535" s="96"/>
    </row>
    <row r="536" spans="1:13" s="95" customFormat="1">
      <c r="A536" s="97"/>
      <c r="B536" s="98"/>
      <c r="C536" s="99"/>
      <c r="D536" s="100"/>
      <c r="E536" s="1497"/>
      <c r="F536" s="101"/>
      <c r="J536" s="96"/>
      <c r="K536" s="96"/>
      <c r="L536" s="96"/>
      <c r="M536" s="96"/>
    </row>
    <row r="537" spans="1:13" s="95" customFormat="1">
      <c r="A537" s="97"/>
      <c r="B537" s="98"/>
      <c r="C537" s="99"/>
      <c r="D537" s="100"/>
      <c r="E537" s="1497"/>
      <c r="F537" s="101"/>
      <c r="J537" s="96"/>
      <c r="K537" s="96"/>
      <c r="L537" s="96"/>
      <c r="M537" s="96"/>
    </row>
    <row r="538" spans="1:13" s="95" customFormat="1">
      <c r="A538" s="97"/>
      <c r="B538" s="98"/>
      <c r="C538" s="99"/>
      <c r="D538" s="100"/>
      <c r="E538" s="1497"/>
      <c r="F538" s="101"/>
      <c r="J538" s="96"/>
      <c r="K538" s="96"/>
      <c r="L538" s="96"/>
      <c r="M538" s="96"/>
    </row>
    <row r="539" spans="1:13" s="95" customFormat="1">
      <c r="A539" s="97"/>
      <c r="B539" s="98"/>
      <c r="C539" s="99"/>
      <c r="D539" s="100"/>
      <c r="E539" s="1497"/>
      <c r="F539" s="101"/>
      <c r="J539" s="96"/>
      <c r="K539" s="96"/>
      <c r="L539" s="96"/>
      <c r="M539" s="96"/>
    </row>
    <row r="540" spans="1:13" s="95" customFormat="1">
      <c r="A540" s="97"/>
      <c r="B540" s="98"/>
      <c r="C540" s="99"/>
      <c r="D540" s="100"/>
      <c r="E540" s="1497"/>
      <c r="F540" s="101"/>
      <c r="J540" s="96"/>
      <c r="K540" s="96"/>
      <c r="L540" s="96"/>
      <c r="M540" s="96"/>
    </row>
    <row r="541" spans="1:13" s="95" customFormat="1">
      <c r="A541" s="97"/>
      <c r="B541" s="98"/>
      <c r="C541" s="99"/>
      <c r="D541" s="100"/>
      <c r="E541" s="1497"/>
      <c r="F541" s="101"/>
      <c r="J541" s="96"/>
      <c r="K541" s="96"/>
      <c r="L541" s="96"/>
      <c r="M541" s="96"/>
    </row>
    <row r="542" spans="1:13" s="95" customFormat="1">
      <c r="A542" s="97"/>
      <c r="B542" s="98"/>
      <c r="C542" s="99"/>
      <c r="D542" s="100"/>
      <c r="E542" s="1497"/>
      <c r="F542" s="101"/>
      <c r="J542" s="96"/>
      <c r="K542" s="96"/>
      <c r="L542" s="96"/>
      <c r="M542" s="96"/>
    </row>
    <row r="543" spans="1:13" s="95" customFormat="1">
      <c r="A543" s="97"/>
      <c r="B543" s="98"/>
      <c r="C543" s="99"/>
      <c r="D543" s="100"/>
      <c r="E543" s="1497"/>
      <c r="F543" s="101"/>
      <c r="J543" s="96"/>
      <c r="K543" s="96"/>
      <c r="L543" s="96"/>
      <c r="M543" s="96"/>
    </row>
    <row r="544" spans="1:13" s="95" customFormat="1">
      <c r="A544" s="97"/>
      <c r="B544" s="98"/>
      <c r="C544" s="99"/>
      <c r="D544" s="100"/>
      <c r="E544" s="1497"/>
      <c r="F544" s="101"/>
      <c r="J544" s="96"/>
      <c r="K544" s="96"/>
      <c r="L544" s="96"/>
      <c r="M544" s="96"/>
    </row>
    <row r="545" spans="1:13" s="95" customFormat="1">
      <c r="A545" s="97"/>
      <c r="B545" s="98"/>
      <c r="C545" s="99"/>
      <c r="D545" s="100"/>
      <c r="E545" s="1497"/>
      <c r="F545" s="101"/>
      <c r="J545" s="96"/>
      <c r="K545" s="96"/>
      <c r="L545" s="96"/>
      <c r="M545" s="96"/>
    </row>
    <row r="546" spans="1:13" s="95" customFormat="1">
      <c r="A546" s="97"/>
      <c r="B546" s="98"/>
      <c r="C546" s="99"/>
      <c r="D546" s="100"/>
      <c r="E546" s="1497"/>
      <c r="F546" s="101"/>
      <c r="J546" s="96"/>
      <c r="K546" s="96"/>
      <c r="L546" s="96"/>
      <c r="M546" s="96"/>
    </row>
    <row r="547" spans="1:13" s="95" customFormat="1">
      <c r="A547" s="97"/>
      <c r="B547" s="98"/>
      <c r="C547" s="99"/>
      <c r="D547" s="100"/>
      <c r="E547" s="1497"/>
      <c r="F547" s="101"/>
      <c r="J547" s="96"/>
      <c r="K547" s="96"/>
      <c r="L547" s="96"/>
      <c r="M547" s="96"/>
    </row>
    <row r="548" spans="1:13" s="95" customFormat="1">
      <c r="A548" s="97"/>
      <c r="B548" s="98"/>
      <c r="C548" s="99"/>
      <c r="D548" s="100"/>
      <c r="E548" s="1497"/>
      <c r="F548" s="101"/>
      <c r="J548" s="96"/>
      <c r="K548" s="96"/>
      <c r="L548" s="96"/>
      <c r="M548" s="96"/>
    </row>
    <row r="549" spans="1:13" s="95" customFormat="1">
      <c r="A549" s="97"/>
      <c r="B549" s="98"/>
      <c r="C549" s="99"/>
      <c r="D549" s="100"/>
      <c r="E549" s="1497"/>
      <c r="F549" s="101"/>
      <c r="J549" s="96"/>
      <c r="K549" s="96"/>
      <c r="L549" s="96"/>
      <c r="M549" s="96"/>
    </row>
    <row r="550" spans="1:13" s="95" customFormat="1">
      <c r="A550" s="97"/>
      <c r="B550" s="98"/>
      <c r="C550" s="99"/>
      <c r="D550" s="100"/>
      <c r="E550" s="1497"/>
      <c r="F550" s="101"/>
      <c r="J550" s="96"/>
      <c r="K550" s="96"/>
      <c r="L550" s="96"/>
      <c r="M550" s="96"/>
    </row>
    <row r="551" spans="1:13" s="95" customFormat="1">
      <c r="A551" s="97"/>
      <c r="B551" s="98"/>
      <c r="C551" s="99"/>
      <c r="D551" s="100"/>
      <c r="E551" s="1497"/>
      <c r="F551" s="101"/>
      <c r="J551" s="96"/>
      <c r="K551" s="96"/>
      <c r="L551" s="96"/>
      <c r="M551" s="96"/>
    </row>
    <row r="552" spans="1:13" s="95" customFormat="1">
      <c r="A552" s="97"/>
      <c r="B552" s="98"/>
      <c r="C552" s="99"/>
      <c r="D552" s="100"/>
      <c r="E552" s="1497"/>
      <c r="F552" s="101"/>
      <c r="J552" s="96"/>
      <c r="K552" s="96"/>
      <c r="L552" s="96"/>
      <c r="M552" s="96"/>
    </row>
    <row r="553" spans="1:13" s="95" customFormat="1">
      <c r="A553" s="97"/>
      <c r="B553" s="98"/>
      <c r="C553" s="99"/>
      <c r="D553" s="100"/>
      <c r="E553" s="1497"/>
      <c r="F553" s="101"/>
      <c r="J553" s="96"/>
      <c r="K553" s="96"/>
      <c r="L553" s="96"/>
      <c r="M553" s="96"/>
    </row>
    <row r="554" spans="1:13" s="95" customFormat="1">
      <c r="A554" s="97"/>
      <c r="B554" s="98"/>
      <c r="C554" s="99"/>
      <c r="D554" s="100"/>
      <c r="E554" s="1497"/>
      <c r="F554" s="101"/>
      <c r="J554" s="96"/>
      <c r="K554" s="96"/>
      <c r="L554" s="96"/>
      <c r="M554" s="96"/>
    </row>
    <row r="555" spans="1:13" s="95" customFormat="1">
      <c r="A555" s="97"/>
      <c r="B555" s="98"/>
      <c r="C555" s="99"/>
      <c r="D555" s="100"/>
      <c r="E555" s="1497"/>
      <c r="F555" s="101"/>
      <c r="J555" s="96"/>
      <c r="K555" s="96"/>
      <c r="L555" s="96"/>
      <c r="M555" s="96"/>
    </row>
    <row r="556" spans="1:13" s="95" customFormat="1">
      <c r="A556" s="97"/>
      <c r="B556" s="98"/>
      <c r="C556" s="99"/>
      <c r="D556" s="100"/>
      <c r="E556" s="1497"/>
      <c r="F556" s="101"/>
      <c r="J556" s="96"/>
      <c r="K556" s="96"/>
      <c r="L556" s="96"/>
      <c r="M556" s="96"/>
    </row>
    <row r="557" spans="1:13" s="95" customFormat="1">
      <c r="A557" s="97"/>
      <c r="B557" s="98"/>
      <c r="C557" s="99"/>
      <c r="D557" s="100"/>
      <c r="E557" s="1497"/>
      <c r="F557" s="101"/>
      <c r="J557" s="96"/>
      <c r="K557" s="96"/>
      <c r="L557" s="96"/>
      <c r="M557" s="96"/>
    </row>
    <row r="558" spans="1:13" s="95" customFormat="1">
      <c r="A558" s="97"/>
      <c r="B558" s="98"/>
      <c r="C558" s="99"/>
      <c r="D558" s="100"/>
      <c r="E558" s="1497"/>
      <c r="F558" s="101"/>
      <c r="J558" s="96"/>
      <c r="K558" s="96"/>
      <c r="L558" s="96"/>
      <c r="M558" s="96"/>
    </row>
    <row r="559" spans="1:13" s="95" customFormat="1">
      <c r="A559" s="97"/>
      <c r="B559" s="98"/>
      <c r="C559" s="99"/>
      <c r="D559" s="100"/>
      <c r="E559" s="1497"/>
      <c r="F559" s="101"/>
      <c r="J559" s="96"/>
      <c r="K559" s="96"/>
      <c r="L559" s="96"/>
      <c r="M559" s="96"/>
    </row>
    <row r="560" spans="1:13" s="95" customFormat="1">
      <c r="A560" s="97"/>
      <c r="B560" s="98"/>
      <c r="C560" s="99"/>
      <c r="D560" s="100"/>
      <c r="E560" s="1497"/>
      <c r="F560" s="101"/>
      <c r="J560" s="96"/>
      <c r="K560" s="96"/>
      <c r="L560" s="96"/>
      <c r="M560" s="96"/>
    </row>
    <row r="561" spans="1:13" s="95" customFormat="1">
      <c r="A561" s="97"/>
      <c r="B561" s="98"/>
      <c r="C561" s="99"/>
      <c r="D561" s="100"/>
      <c r="E561" s="1497"/>
      <c r="F561" s="101"/>
      <c r="J561" s="96"/>
      <c r="K561" s="96"/>
      <c r="L561" s="96"/>
      <c r="M561" s="96"/>
    </row>
    <row r="562" spans="1:13" s="95" customFormat="1">
      <c r="A562" s="97"/>
      <c r="B562" s="98"/>
      <c r="C562" s="99"/>
      <c r="D562" s="100"/>
      <c r="E562" s="1497"/>
      <c r="F562" s="101"/>
      <c r="J562" s="96"/>
      <c r="K562" s="96"/>
      <c r="L562" s="96"/>
      <c r="M562" s="96"/>
    </row>
    <row r="563" spans="1:13" s="95" customFormat="1">
      <c r="A563" s="97"/>
      <c r="B563" s="98"/>
      <c r="C563" s="99"/>
      <c r="D563" s="100"/>
      <c r="E563" s="1497"/>
      <c r="F563" s="101"/>
      <c r="J563" s="96"/>
      <c r="K563" s="96"/>
      <c r="L563" s="96"/>
      <c r="M563" s="96"/>
    </row>
    <row r="564" spans="1:13" s="95" customFormat="1">
      <c r="A564" s="97"/>
      <c r="B564" s="98"/>
      <c r="C564" s="99"/>
      <c r="D564" s="100"/>
      <c r="E564" s="1497"/>
      <c r="F564" s="101"/>
      <c r="J564" s="96"/>
      <c r="K564" s="96"/>
      <c r="L564" s="96"/>
      <c r="M564" s="96"/>
    </row>
    <row r="565" spans="1:13" s="95" customFormat="1">
      <c r="A565" s="97"/>
      <c r="B565" s="98"/>
      <c r="C565" s="99"/>
      <c r="D565" s="100"/>
      <c r="E565" s="1497"/>
      <c r="F565" s="101"/>
      <c r="J565" s="96"/>
      <c r="K565" s="96"/>
      <c r="L565" s="96"/>
      <c r="M565" s="96"/>
    </row>
    <row r="566" spans="1:13" s="95" customFormat="1">
      <c r="A566" s="97"/>
      <c r="B566" s="98"/>
      <c r="C566" s="99"/>
      <c r="D566" s="100"/>
      <c r="E566" s="1497"/>
      <c r="F566" s="101"/>
      <c r="J566" s="96"/>
      <c r="K566" s="96"/>
      <c r="L566" s="96"/>
      <c r="M566" s="96"/>
    </row>
    <row r="567" spans="1:13" s="95" customFormat="1">
      <c r="A567" s="97"/>
      <c r="B567" s="98"/>
      <c r="C567" s="99"/>
      <c r="D567" s="100"/>
      <c r="E567" s="1497"/>
      <c r="F567" s="101"/>
      <c r="J567" s="96"/>
      <c r="K567" s="96"/>
      <c r="L567" s="96"/>
      <c r="M567" s="96"/>
    </row>
    <row r="568" spans="1:13" s="95" customFormat="1">
      <c r="A568" s="97"/>
      <c r="B568" s="98"/>
      <c r="C568" s="99"/>
      <c r="D568" s="100"/>
      <c r="E568" s="1497"/>
      <c r="F568" s="101"/>
      <c r="J568" s="96"/>
      <c r="K568" s="96"/>
      <c r="L568" s="96"/>
      <c r="M568" s="96"/>
    </row>
    <row r="569" spans="1:13" s="95" customFormat="1">
      <c r="A569" s="97"/>
      <c r="B569" s="98"/>
      <c r="C569" s="99"/>
      <c r="D569" s="100"/>
      <c r="E569" s="1497"/>
      <c r="F569" s="101"/>
      <c r="J569" s="96"/>
      <c r="K569" s="96"/>
      <c r="L569" s="96"/>
      <c r="M569" s="96"/>
    </row>
    <row r="570" spans="1:13" s="95" customFormat="1">
      <c r="A570" s="97"/>
      <c r="B570" s="98"/>
      <c r="C570" s="99"/>
      <c r="D570" s="100"/>
      <c r="E570" s="1497"/>
      <c r="F570" s="101"/>
      <c r="J570" s="96"/>
      <c r="K570" s="96"/>
      <c r="L570" s="96"/>
      <c r="M570" s="96"/>
    </row>
    <row r="571" spans="1:13" s="95" customFormat="1">
      <c r="A571" s="97"/>
      <c r="B571" s="98"/>
      <c r="C571" s="99"/>
      <c r="D571" s="100"/>
      <c r="E571" s="1497"/>
      <c r="F571" s="101"/>
      <c r="J571" s="96"/>
      <c r="K571" s="96"/>
      <c r="L571" s="96"/>
      <c r="M571" s="96"/>
    </row>
    <row r="572" spans="1:13" s="95" customFormat="1">
      <c r="A572" s="97"/>
      <c r="B572" s="98"/>
      <c r="C572" s="99"/>
      <c r="D572" s="100"/>
      <c r="E572" s="1497"/>
      <c r="F572" s="101"/>
      <c r="J572" s="96"/>
      <c r="K572" s="96"/>
      <c r="L572" s="96"/>
      <c r="M572" s="96"/>
    </row>
    <row r="573" spans="1:13" s="95" customFormat="1">
      <c r="A573" s="97"/>
      <c r="B573" s="98"/>
      <c r="C573" s="99"/>
      <c r="D573" s="100"/>
      <c r="E573" s="1497"/>
      <c r="F573" s="101"/>
      <c r="J573" s="96"/>
      <c r="K573" s="96"/>
      <c r="L573" s="96"/>
      <c r="M573" s="96"/>
    </row>
    <row r="574" spans="1:13" s="95" customFormat="1">
      <c r="A574" s="97"/>
      <c r="B574" s="98"/>
      <c r="C574" s="99"/>
      <c r="D574" s="100"/>
      <c r="E574" s="1497"/>
      <c r="F574" s="101"/>
      <c r="J574" s="96"/>
      <c r="K574" s="96"/>
      <c r="L574" s="96"/>
      <c r="M574" s="96"/>
    </row>
    <row r="575" spans="1:13" s="95" customFormat="1">
      <c r="A575" s="97"/>
      <c r="B575" s="98"/>
      <c r="C575" s="99"/>
      <c r="D575" s="100"/>
      <c r="E575" s="1497"/>
      <c r="F575" s="101"/>
      <c r="J575" s="96"/>
      <c r="K575" s="96"/>
      <c r="L575" s="96"/>
      <c r="M575" s="96"/>
    </row>
    <row r="576" spans="1:13" s="95" customFormat="1">
      <c r="A576" s="97"/>
      <c r="B576" s="98"/>
      <c r="C576" s="99"/>
      <c r="D576" s="100"/>
      <c r="E576" s="1497"/>
      <c r="F576" s="101"/>
      <c r="J576" s="96"/>
      <c r="K576" s="96"/>
      <c r="L576" s="96"/>
      <c r="M576" s="96"/>
    </row>
    <row r="577" spans="1:13" s="95" customFormat="1">
      <c r="A577" s="97"/>
      <c r="B577" s="98"/>
      <c r="C577" s="99"/>
      <c r="D577" s="100"/>
      <c r="E577" s="1497"/>
      <c r="F577" s="101"/>
      <c r="J577" s="96"/>
      <c r="K577" s="96"/>
      <c r="L577" s="96"/>
      <c r="M577" s="96"/>
    </row>
    <row r="578" spans="1:13" s="95" customFormat="1">
      <c r="A578" s="97"/>
      <c r="B578" s="98"/>
      <c r="C578" s="99"/>
      <c r="D578" s="100"/>
      <c r="E578" s="1497"/>
      <c r="F578" s="101"/>
      <c r="J578" s="96"/>
      <c r="K578" s="96"/>
      <c r="L578" s="96"/>
      <c r="M578" s="96"/>
    </row>
    <row r="579" spans="1:13" s="95" customFormat="1">
      <c r="A579" s="97"/>
      <c r="B579" s="98"/>
      <c r="C579" s="99"/>
      <c r="D579" s="100"/>
      <c r="E579" s="1497"/>
      <c r="F579" s="101"/>
      <c r="J579" s="96"/>
      <c r="K579" s="96"/>
      <c r="L579" s="96"/>
      <c r="M579" s="96"/>
    </row>
    <row r="580" spans="1:13" s="95" customFormat="1">
      <c r="A580" s="97"/>
      <c r="B580" s="98"/>
      <c r="C580" s="99"/>
      <c r="D580" s="100"/>
      <c r="E580" s="1497"/>
      <c r="F580" s="101"/>
      <c r="J580" s="96"/>
      <c r="K580" s="96"/>
      <c r="L580" s="96"/>
      <c r="M580" s="96"/>
    </row>
    <row r="581" spans="1:13" s="95" customFormat="1">
      <c r="A581" s="97"/>
      <c r="B581" s="98"/>
      <c r="C581" s="99"/>
      <c r="D581" s="100"/>
      <c r="E581" s="1497"/>
      <c r="F581" s="101"/>
      <c r="J581" s="96"/>
      <c r="K581" s="96"/>
      <c r="L581" s="96"/>
      <c r="M581" s="96"/>
    </row>
    <row r="582" spans="1:13" s="95" customFormat="1">
      <c r="A582" s="97"/>
      <c r="B582" s="98"/>
      <c r="C582" s="99"/>
      <c r="D582" s="100"/>
      <c r="E582" s="1497"/>
      <c r="F582" s="101"/>
      <c r="J582" s="96"/>
      <c r="K582" s="96"/>
      <c r="L582" s="96"/>
      <c r="M582" s="96"/>
    </row>
    <row r="583" spans="1:13" s="95" customFormat="1">
      <c r="A583" s="97"/>
      <c r="B583" s="98"/>
      <c r="C583" s="99"/>
      <c r="D583" s="100"/>
      <c r="E583" s="1497"/>
      <c r="F583" s="101"/>
      <c r="J583" s="96"/>
      <c r="K583" s="96"/>
      <c r="L583" s="96"/>
      <c r="M583" s="96"/>
    </row>
    <row r="584" spans="1:13" s="95" customFormat="1">
      <c r="A584" s="97"/>
      <c r="B584" s="98"/>
      <c r="C584" s="99"/>
      <c r="D584" s="100"/>
      <c r="E584" s="1497"/>
      <c r="F584" s="101"/>
      <c r="J584" s="96"/>
      <c r="K584" s="96"/>
      <c r="L584" s="96"/>
      <c r="M584" s="96"/>
    </row>
    <row r="585" spans="1:13" s="95" customFormat="1">
      <c r="A585" s="97"/>
      <c r="B585" s="98"/>
      <c r="C585" s="99"/>
      <c r="D585" s="100"/>
      <c r="E585" s="1497"/>
      <c r="F585" s="101"/>
      <c r="J585" s="96"/>
      <c r="K585" s="96"/>
      <c r="L585" s="96"/>
      <c r="M585" s="96"/>
    </row>
    <row r="586" spans="1:13" s="95" customFormat="1">
      <c r="A586" s="97"/>
      <c r="B586" s="98"/>
      <c r="C586" s="99"/>
      <c r="D586" s="100"/>
      <c r="E586" s="1497"/>
      <c r="F586" s="101"/>
      <c r="J586" s="96"/>
      <c r="K586" s="96"/>
      <c r="L586" s="96"/>
      <c r="M586" s="96"/>
    </row>
    <row r="587" spans="1:13" s="95" customFormat="1">
      <c r="A587" s="97"/>
      <c r="B587" s="98"/>
      <c r="C587" s="99"/>
      <c r="D587" s="100"/>
      <c r="E587" s="1497"/>
      <c r="F587" s="101"/>
      <c r="J587" s="96"/>
      <c r="K587" s="96"/>
      <c r="L587" s="96"/>
      <c r="M587" s="96"/>
    </row>
    <row r="588" spans="1:13" s="95" customFormat="1">
      <c r="A588" s="97"/>
      <c r="B588" s="98"/>
      <c r="C588" s="99"/>
      <c r="D588" s="100"/>
      <c r="E588" s="1497"/>
      <c r="F588" s="101"/>
      <c r="J588" s="96"/>
      <c r="K588" s="96"/>
      <c r="L588" s="96"/>
      <c r="M588" s="96"/>
    </row>
    <row r="589" spans="1:13" s="95" customFormat="1">
      <c r="A589" s="97"/>
      <c r="B589" s="98"/>
      <c r="C589" s="99"/>
      <c r="D589" s="100"/>
      <c r="E589" s="1497"/>
      <c r="F589" s="101"/>
      <c r="J589" s="96"/>
      <c r="K589" s="96"/>
      <c r="L589" s="96"/>
      <c r="M589" s="96"/>
    </row>
    <row r="590" spans="1:13" s="95" customFormat="1">
      <c r="A590" s="97"/>
      <c r="B590" s="98"/>
      <c r="C590" s="99"/>
      <c r="D590" s="100"/>
      <c r="E590" s="1497"/>
      <c r="F590" s="101"/>
      <c r="J590" s="96"/>
      <c r="K590" s="96"/>
      <c r="L590" s="96"/>
      <c r="M590" s="96"/>
    </row>
    <row r="591" spans="1:13" s="95" customFormat="1">
      <c r="A591" s="97"/>
      <c r="B591" s="98"/>
      <c r="C591" s="99"/>
      <c r="D591" s="100"/>
      <c r="E591" s="1497"/>
      <c r="F591" s="101"/>
      <c r="J591" s="96"/>
      <c r="K591" s="96"/>
      <c r="L591" s="96"/>
      <c r="M591" s="96"/>
    </row>
    <row r="592" spans="1:13" s="95" customFormat="1">
      <c r="A592" s="97"/>
      <c r="B592" s="98"/>
      <c r="C592" s="99"/>
      <c r="D592" s="100"/>
      <c r="E592" s="1497"/>
      <c r="F592" s="101"/>
      <c r="J592" s="96"/>
      <c r="K592" s="96"/>
      <c r="L592" s="96"/>
      <c r="M592" s="96"/>
    </row>
    <row r="593" spans="1:13" s="95" customFormat="1">
      <c r="A593" s="97"/>
      <c r="B593" s="98"/>
      <c r="C593" s="99"/>
      <c r="D593" s="100"/>
      <c r="E593" s="1497"/>
      <c r="F593" s="101"/>
      <c r="J593" s="96"/>
      <c r="K593" s="96"/>
      <c r="L593" s="96"/>
      <c r="M593" s="96"/>
    </row>
    <row r="594" spans="1:13" s="95" customFormat="1">
      <c r="A594" s="97"/>
      <c r="B594" s="98"/>
      <c r="C594" s="99"/>
      <c r="D594" s="100"/>
      <c r="E594" s="1497"/>
      <c r="F594" s="101"/>
      <c r="J594" s="96"/>
      <c r="K594" s="96"/>
      <c r="L594" s="96"/>
      <c r="M594" s="96"/>
    </row>
    <row r="595" spans="1:13" s="95" customFormat="1">
      <c r="A595" s="97"/>
      <c r="B595" s="98"/>
      <c r="C595" s="99"/>
      <c r="D595" s="100"/>
      <c r="E595" s="1497"/>
      <c r="F595" s="101"/>
      <c r="J595" s="96"/>
      <c r="K595" s="96"/>
      <c r="L595" s="96"/>
      <c r="M595" s="96"/>
    </row>
    <row r="596" spans="1:13" s="95" customFormat="1">
      <c r="A596" s="97"/>
      <c r="B596" s="98"/>
      <c r="C596" s="99"/>
      <c r="D596" s="100"/>
      <c r="E596" s="1497"/>
      <c r="F596" s="101"/>
      <c r="J596" s="96"/>
      <c r="K596" s="96"/>
      <c r="L596" s="96"/>
      <c r="M596" s="96"/>
    </row>
    <row r="597" spans="1:13" s="95" customFormat="1">
      <c r="A597" s="97"/>
      <c r="B597" s="98"/>
      <c r="C597" s="99"/>
      <c r="D597" s="100"/>
      <c r="E597" s="1497"/>
      <c r="F597" s="101"/>
      <c r="J597" s="96"/>
      <c r="K597" s="96"/>
      <c r="L597" s="96"/>
      <c r="M597" s="96"/>
    </row>
    <row r="598" spans="1:13" s="95" customFormat="1">
      <c r="A598" s="97"/>
      <c r="B598" s="98"/>
      <c r="C598" s="99"/>
      <c r="D598" s="100"/>
      <c r="E598" s="1497"/>
      <c r="F598" s="101"/>
      <c r="J598" s="96"/>
      <c r="K598" s="96"/>
      <c r="L598" s="96"/>
      <c r="M598" s="96"/>
    </row>
    <row r="599" spans="1:13" s="95" customFormat="1">
      <c r="A599" s="97"/>
      <c r="B599" s="98"/>
      <c r="C599" s="99"/>
      <c r="D599" s="100"/>
      <c r="E599" s="1497"/>
      <c r="F599" s="101"/>
      <c r="J599" s="96"/>
      <c r="K599" s="96"/>
      <c r="L599" s="96"/>
      <c r="M599" s="96"/>
    </row>
    <row r="600" spans="1:13" s="95" customFormat="1">
      <c r="A600" s="97"/>
      <c r="B600" s="98"/>
      <c r="C600" s="99"/>
      <c r="D600" s="100"/>
      <c r="E600" s="1497"/>
      <c r="F600" s="101"/>
      <c r="J600" s="96"/>
      <c r="K600" s="96"/>
      <c r="L600" s="96"/>
      <c r="M600" s="96"/>
    </row>
    <row r="601" spans="1:13" s="95" customFormat="1">
      <c r="A601" s="97"/>
      <c r="B601" s="98"/>
      <c r="C601" s="99"/>
      <c r="D601" s="100"/>
      <c r="E601" s="1497"/>
      <c r="F601" s="101"/>
      <c r="J601" s="96"/>
      <c r="K601" s="96"/>
      <c r="L601" s="96"/>
      <c r="M601" s="96"/>
    </row>
    <row r="602" spans="1:13" s="95" customFormat="1">
      <c r="A602" s="97"/>
      <c r="B602" s="98"/>
      <c r="C602" s="99"/>
      <c r="D602" s="100"/>
      <c r="E602" s="1497"/>
      <c r="F602" s="101"/>
      <c r="J602" s="96"/>
      <c r="K602" s="96"/>
      <c r="L602" s="96"/>
      <c r="M602" s="96"/>
    </row>
    <row r="603" spans="1:13" s="95" customFormat="1">
      <c r="A603" s="97"/>
      <c r="B603" s="98"/>
      <c r="C603" s="99"/>
      <c r="D603" s="100"/>
      <c r="E603" s="1497"/>
      <c r="F603" s="101"/>
      <c r="J603" s="96"/>
      <c r="K603" s="96"/>
      <c r="L603" s="96"/>
      <c r="M603" s="96"/>
    </row>
    <row r="604" spans="1:13" s="95" customFormat="1">
      <c r="A604" s="97"/>
      <c r="B604" s="98"/>
      <c r="C604" s="99"/>
      <c r="D604" s="100"/>
      <c r="E604" s="1497"/>
      <c r="F604" s="101"/>
      <c r="J604" s="96"/>
      <c r="K604" s="96"/>
      <c r="L604" s="96"/>
      <c r="M604" s="96"/>
    </row>
    <row r="605" spans="1:13" s="95" customFormat="1">
      <c r="A605" s="97"/>
      <c r="B605" s="98"/>
      <c r="C605" s="99"/>
      <c r="D605" s="100"/>
      <c r="E605" s="1497"/>
      <c r="F605" s="101"/>
      <c r="J605" s="96"/>
      <c r="K605" s="96"/>
      <c r="L605" s="96"/>
      <c r="M605" s="96"/>
    </row>
    <row r="606" spans="1:13" s="95" customFormat="1">
      <c r="A606" s="97"/>
      <c r="B606" s="98"/>
      <c r="C606" s="99"/>
      <c r="D606" s="100"/>
      <c r="E606" s="1497"/>
      <c r="F606" s="101"/>
      <c r="J606" s="96"/>
      <c r="K606" s="96"/>
      <c r="L606" s="96"/>
      <c r="M606" s="96"/>
    </row>
    <row r="607" spans="1:13" s="95" customFormat="1">
      <c r="A607" s="97"/>
      <c r="B607" s="98"/>
      <c r="C607" s="99"/>
      <c r="D607" s="100"/>
      <c r="E607" s="1497"/>
      <c r="F607" s="101"/>
      <c r="J607" s="96"/>
      <c r="K607" s="96"/>
      <c r="L607" s="96"/>
      <c r="M607" s="96"/>
    </row>
    <row r="608" spans="1:13" s="95" customFormat="1">
      <c r="A608" s="97"/>
      <c r="B608" s="98"/>
      <c r="C608" s="99"/>
      <c r="D608" s="100"/>
      <c r="E608" s="1497"/>
      <c r="F608" s="101"/>
      <c r="J608" s="96"/>
      <c r="K608" s="96"/>
      <c r="L608" s="96"/>
      <c r="M608" s="96"/>
    </row>
    <row r="609" spans="1:13" s="95" customFormat="1">
      <c r="A609" s="97"/>
      <c r="B609" s="98"/>
      <c r="C609" s="99"/>
      <c r="D609" s="100"/>
      <c r="E609" s="1497"/>
      <c r="F609" s="101"/>
      <c r="J609" s="96"/>
      <c r="K609" s="96"/>
      <c r="L609" s="96"/>
      <c r="M609" s="96"/>
    </row>
    <row r="610" spans="1:13" s="95" customFormat="1">
      <c r="A610" s="97"/>
      <c r="B610" s="98"/>
      <c r="C610" s="99"/>
      <c r="D610" s="100"/>
      <c r="E610" s="1497"/>
      <c r="F610" s="101"/>
      <c r="J610" s="96"/>
      <c r="K610" s="96"/>
      <c r="L610" s="96"/>
      <c r="M610" s="96"/>
    </row>
    <row r="611" spans="1:13" s="95" customFormat="1">
      <c r="A611" s="97"/>
      <c r="B611" s="98"/>
      <c r="C611" s="99"/>
      <c r="D611" s="100"/>
      <c r="E611" s="1497"/>
      <c r="F611" s="101"/>
      <c r="J611" s="96"/>
      <c r="K611" s="96"/>
      <c r="L611" s="96"/>
      <c r="M611" s="96"/>
    </row>
    <row r="612" spans="1:13" s="95" customFormat="1">
      <c r="A612" s="97"/>
      <c r="B612" s="98"/>
      <c r="C612" s="99"/>
      <c r="D612" s="100"/>
      <c r="E612" s="1497"/>
      <c r="F612" s="101"/>
      <c r="J612" s="96"/>
      <c r="K612" s="96"/>
      <c r="L612" s="96"/>
      <c r="M612" s="96"/>
    </row>
    <row r="613" spans="1:13" s="95" customFormat="1">
      <c r="A613" s="97"/>
      <c r="B613" s="98"/>
      <c r="C613" s="99"/>
      <c r="D613" s="100"/>
      <c r="E613" s="1497"/>
      <c r="F613" s="101"/>
      <c r="J613" s="96"/>
      <c r="K613" s="96"/>
      <c r="L613" s="96"/>
      <c r="M613" s="96"/>
    </row>
    <row r="614" spans="1:13" s="95" customFormat="1">
      <c r="A614" s="97"/>
      <c r="B614" s="98"/>
      <c r="C614" s="99"/>
      <c r="D614" s="100"/>
      <c r="E614" s="1497"/>
      <c r="F614" s="101"/>
      <c r="J614" s="96"/>
      <c r="K614" s="96"/>
      <c r="L614" s="96"/>
      <c r="M614" s="96"/>
    </row>
    <row r="615" spans="1:13" s="95" customFormat="1">
      <c r="A615" s="97"/>
      <c r="B615" s="98"/>
      <c r="C615" s="99"/>
      <c r="D615" s="100"/>
      <c r="E615" s="1497"/>
      <c r="F615" s="101"/>
      <c r="J615" s="96"/>
      <c r="K615" s="96"/>
      <c r="L615" s="96"/>
      <c r="M615" s="96"/>
    </row>
    <row r="616" spans="1:13" s="95" customFormat="1">
      <c r="A616" s="97"/>
      <c r="B616" s="98"/>
      <c r="C616" s="99"/>
      <c r="D616" s="100"/>
      <c r="E616" s="1497"/>
      <c r="F616" s="101"/>
      <c r="J616" s="96"/>
      <c r="K616" s="96"/>
      <c r="L616" s="96"/>
      <c r="M616" s="96"/>
    </row>
    <row r="617" spans="1:13" s="95" customFormat="1">
      <c r="A617" s="97"/>
      <c r="B617" s="98"/>
      <c r="C617" s="99"/>
      <c r="D617" s="100"/>
      <c r="E617" s="1497"/>
      <c r="F617" s="101"/>
      <c r="J617" s="96"/>
      <c r="K617" s="96"/>
      <c r="L617" s="96"/>
      <c r="M617" s="96"/>
    </row>
    <row r="618" spans="1:13" s="95" customFormat="1">
      <c r="A618" s="97"/>
      <c r="B618" s="98"/>
      <c r="C618" s="99"/>
      <c r="D618" s="100"/>
      <c r="E618" s="1497"/>
      <c r="F618" s="101"/>
      <c r="J618" s="96"/>
      <c r="K618" s="96"/>
      <c r="L618" s="96"/>
      <c r="M618" s="96"/>
    </row>
    <row r="619" spans="1:13" s="95" customFormat="1">
      <c r="A619" s="97"/>
      <c r="B619" s="98"/>
      <c r="C619" s="99"/>
      <c r="D619" s="100"/>
      <c r="E619" s="1497"/>
      <c r="F619" s="101"/>
      <c r="J619" s="96"/>
      <c r="K619" s="96"/>
      <c r="L619" s="96"/>
      <c r="M619" s="96"/>
    </row>
    <row r="620" spans="1:13" s="95" customFormat="1">
      <c r="A620" s="97"/>
      <c r="B620" s="98"/>
      <c r="C620" s="99"/>
      <c r="D620" s="100"/>
      <c r="E620" s="1497"/>
      <c r="F620" s="101"/>
      <c r="J620" s="96"/>
      <c r="K620" s="96"/>
      <c r="L620" s="96"/>
      <c r="M620" s="96"/>
    </row>
    <row r="621" spans="1:13" s="95" customFormat="1">
      <c r="A621" s="97"/>
      <c r="B621" s="98"/>
      <c r="C621" s="99"/>
      <c r="D621" s="100"/>
      <c r="E621" s="1497"/>
      <c r="F621" s="101"/>
      <c r="J621" s="96"/>
      <c r="K621" s="96"/>
      <c r="L621" s="96"/>
      <c r="M621" s="96"/>
    </row>
    <row r="622" spans="1:13" s="95" customFormat="1">
      <c r="A622" s="97"/>
      <c r="B622" s="98"/>
      <c r="C622" s="99"/>
      <c r="D622" s="100"/>
      <c r="E622" s="1497"/>
      <c r="F622" s="101"/>
      <c r="J622" s="96"/>
      <c r="K622" s="96"/>
      <c r="L622" s="96"/>
      <c r="M622" s="96"/>
    </row>
    <row r="623" spans="1:13" s="95" customFormat="1">
      <c r="A623" s="97"/>
      <c r="B623" s="98"/>
      <c r="C623" s="99"/>
      <c r="D623" s="100"/>
      <c r="E623" s="1497"/>
      <c r="F623" s="101"/>
      <c r="J623" s="96"/>
      <c r="K623" s="96"/>
      <c r="L623" s="96"/>
      <c r="M623" s="96"/>
    </row>
    <row r="624" spans="1:13" s="95" customFormat="1">
      <c r="A624" s="97"/>
      <c r="B624" s="98"/>
      <c r="C624" s="99"/>
      <c r="D624" s="100"/>
      <c r="E624" s="1497"/>
      <c r="F624" s="101"/>
      <c r="J624" s="96"/>
      <c r="K624" s="96"/>
      <c r="L624" s="96"/>
      <c r="M624" s="96"/>
    </row>
    <row r="625" spans="1:13" s="95" customFormat="1">
      <c r="A625" s="97"/>
      <c r="B625" s="98"/>
      <c r="C625" s="99"/>
      <c r="D625" s="100"/>
      <c r="E625" s="1497"/>
      <c r="F625" s="101"/>
      <c r="J625" s="96"/>
      <c r="K625" s="96"/>
      <c r="L625" s="96"/>
      <c r="M625" s="96"/>
    </row>
    <row r="626" spans="1:13" s="95" customFormat="1">
      <c r="A626" s="97"/>
      <c r="B626" s="98"/>
      <c r="C626" s="99"/>
      <c r="D626" s="100"/>
      <c r="E626" s="1497"/>
      <c r="F626" s="101"/>
      <c r="J626" s="96"/>
      <c r="K626" s="96"/>
      <c r="L626" s="96"/>
      <c r="M626" s="96"/>
    </row>
    <row r="627" spans="1:13" s="95" customFormat="1">
      <c r="A627" s="97"/>
      <c r="B627" s="98"/>
      <c r="C627" s="99"/>
      <c r="D627" s="100"/>
      <c r="E627" s="1497"/>
      <c r="F627" s="101"/>
      <c r="J627" s="96"/>
      <c r="K627" s="96"/>
      <c r="L627" s="96"/>
      <c r="M627" s="96"/>
    </row>
    <row r="628" spans="1:13" s="95" customFormat="1">
      <c r="A628" s="97"/>
      <c r="B628" s="98"/>
      <c r="C628" s="99"/>
      <c r="D628" s="100"/>
      <c r="E628" s="1497"/>
      <c r="F628" s="101"/>
      <c r="J628" s="96"/>
      <c r="K628" s="96"/>
      <c r="L628" s="96"/>
      <c r="M628" s="96"/>
    </row>
    <row r="629" spans="1:13" s="95" customFormat="1">
      <c r="A629" s="97"/>
      <c r="B629" s="98"/>
      <c r="C629" s="99"/>
      <c r="D629" s="100"/>
      <c r="E629" s="1497"/>
      <c r="F629" s="101"/>
      <c r="J629" s="96"/>
      <c r="K629" s="96"/>
      <c r="L629" s="96"/>
      <c r="M629" s="96"/>
    </row>
    <row r="630" spans="1:13" s="95" customFormat="1">
      <c r="A630" s="97"/>
      <c r="B630" s="98"/>
      <c r="C630" s="99"/>
      <c r="D630" s="100"/>
      <c r="E630" s="1497"/>
      <c r="F630" s="101"/>
      <c r="J630" s="96"/>
      <c r="K630" s="96"/>
      <c r="L630" s="96"/>
      <c r="M630" s="96"/>
    </row>
    <row r="631" spans="1:13" s="95" customFormat="1">
      <c r="A631" s="97"/>
      <c r="B631" s="98"/>
      <c r="C631" s="99"/>
      <c r="D631" s="100"/>
      <c r="E631" s="1497"/>
      <c r="F631" s="101"/>
      <c r="J631" s="96"/>
      <c r="K631" s="96"/>
      <c r="L631" s="96"/>
      <c r="M631" s="96"/>
    </row>
    <row r="632" spans="1:13" s="95" customFormat="1">
      <c r="A632" s="97"/>
      <c r="B632" s="98"/>
      <c r="C632" s="99"/>
      <c r="D632" s="100"/>
      <c r="E632" s="1497"/>
      <c r="F632" s="101"/>
      <c r="J632" s="96"/>
      <c r="K632" s="96"/>
      <c r="L632" s="96"/>
      <c r="M632" s="96"/>
    </row>
    <row r="633" spans="1:13" s="95" customFormat="1">
      <c r="A633" s="97"/>
      <c r="B633" s="98"/>
      <c r="C633" s="99"/>
      <c r="D633" s="100"/>
      <c r="E633" s="1497"/>
      <c r="F633" s="101"/>
      <c r="J633" s="96"/>
      <c r="K633" s="96"/>
      <c r="L633" s="96"/>
      <c r="M633" s="96"/>
    </row>
    <row r="634" spans="1:13" s="95" customFormat="1">
      <c r="A634" s="97"/>
      <c r="B634" s="98"/>
      <c r="C634" s="99"/>
      <c r="D634" s="100"/>
      <c r="E634" s="1497"/>
      <c r="F634" s="101"/>
      <c r="J634" s="96"/>
      <c r="K634" s="96"/>
      <c r="L634" s="96"/>
      <c r="M634" s="96"/>
    </row>
    <row r="635" spans="1:13" s="95" customFormat="1">
      <c r="A635" s="97"/>
      <c r="B635" s="98"/>
      <c r="C635" s="99"/>
      <c r="D635" s="100"/>
      <c r="E635" s="1497"/>
      <c r="F635" s="101"/>
      <c r="J635" s="96"/>
      <c r="K635" s="96"/>
      <c r="L635" s="96"/>
      <c r="M635" s="96"/>
    </row>
    <row r="636" spans="1:13" s="95" customFormat="1">
      <c r="A636" s="97"/>
      <c r="B636" s="98"/>
      <c r="C636" s="99"/>
      <c r="D636" s="100"/>
      <c r="E636" s="1497"/>
      <c r="F636" s="101"/>
      <c r="J636" s="96"/>
      <c r="K636" s="96"/>
      <c r="L636" s="96"/>
      <c r="M636" s="96"/>
    </row>
    <row r="637" spans="1:13" s="95" customFormat="1">
      <c r="A637" s="97"/>
      <c r="B637" s="98"/>
      <c r="C637" s="99"/>
      <c r="D637" s="100"/>
      <c r="E637" s="1497"/>
      <c r="F637" s="101"/>
      <c r="J637" s="96"/>
      <c r="K637" s="96"/>
      <c r="L637" s="96"/>
      <c r="M637" s="96"/>
    </row>
    <row r="638" spans="1:13" s="95" customFormat="1">
      <c r="A638" s="97"/>
      <c r="B638" s="98"/>
      <c r="C638" s="99"/>
      <c r="D638" s="100"/>
      <c r="E638" s="1497"/>
      <c r="F638" s="101"/>
      <c r="J638" s="96"/>
      <c r="K638" s="96"/>
      <c r="L638" s="96"/>
      <c r="M638" s="96"/>
    </row>
    <row r="639" spans="1:13" s="95" customFormat="1">
      <c r="A639" s="97"/>
      <c r="B639" s="98"/>
      <c r="C639" s="99"/>
      <c r="D639" s="100"/>
      <c r="E639" s="1497"/>
      <c r="F639" s="101"/>
      <c r="J639" s="96"/>
      <c r="K639" s="96"/>
      <c r="L639" s="96"/>
      <c r="M639" s="96"/>
    </row>
    <row r="640" spans="1:13" s="95" customFormat="1">
      <c r="A640" s="97"/>
      <c r="B640" s="98"/>
      <c r="C640" s="99"/>
      <c r="D640" s="100"/>
      <c r="E640" s="1497"/>
      <c r="F640" s="101"/>
      <c r="J640" s="96"/>
      <c r="K640" s="96"/>
      <c r="L640" s="96"/>
      <c r="M640" s="96"/>
    </row>
    <row r="641" spans="1:13" s="95" customFormat="1">
      <c r="A641" s="97"/>
      <c r="B641" s="98"/>
      <c r="C641" s="99"/>
      <c r="D641" s="100"/>
      <c r="E641" s="1497"/>
      <c r="F641" s="101"/>
      <c r="J641" s="96"/>
      <c r="K641" s="96"/>
      <c r="L641" s="96"/>
      <c r="M641" s="96"/>
    </row>
    <row r="642" spans="1:13" s="95" customFormat="1">
      <c r="A642" s="97"/>
      <c r="B642" s="98"/>
      <c r="C642" s="99"/>
      <c r="D642" s="100"/>
      <c r="E642" s="1497"/>
      <c r="F642" s="101"/>
      <c r="J642" s="96"/>
      <c r="K642" s="96"/>
      <c r="L642" s="96"/>
      <c r="M642" s="96"/>
    </row>
    <row r="643" spans="1:13" s="95" customFormat="1">
      <c r="A643" s="97"/>
      <c r="B643" s="98"/>
      <c r="C643" s="99"/>
      <c r="D643" s="100"/>
      <c r="E643" s="1497"/>
      <c r="F643" s="101"/>
      <c r="J643" s="96"/>
      <c r="K643" s="96"/>
      <c r="L643" s="96"/>
      <c r="M643" s="96"/>
    </row>
    <row r="644" spans="1:13" s="95" customFormat="1">
      <c r="A644" s="97"/>
      <c r="B644" s="98"/>
      <c r="C644" s="99"/>
      <c r="D644" s="100"/>
      <c r="E644" s="1497"/>
      <c r="F644" s="101"/>
      <c r="J644" s="96"/>
      <c r="K644" s="96"/>
      <c r="L644" s="96"/>
      <c r="M644" s="96"/>
    </row>
    <row r="645" spans="1:13" s="95" customFormat="1">
      <c r="A645" s="97"/>
      <c r="B645" s="98"/>
      <c r="C645" s="99"/>
      <c r="D645" s="100"/>
      <c r="E645" s="1497"/>
      <c r="F645" s="101"/>
      <c r="J645" s="96"/>
      <c r="K645" s="96"/>
      <c r="L645" s="96"/>
      <c r="M645" s="96"/>
    </row>
    <row r="646" spans="1:13" s="95" customFormat="1">
      <c r="A646" s="97"/>
      <c r="B646" s="98"/>
      <c r="C646" s="99"/>
      <c r="D646" s="100"/>
      <c r="E646" s="1497"/>
      <c r="F646" s="101"/>
      <c r="J646" s="96"/>
      <c r="K646" s="96"/>
      <c r="L646" s="96"/>
      <c r="M646" s="96"/>
    </row>
    <row r="647" spans="1:13" s="95" customFormat="1">
      <c r="A647" s="97"/>
      <c r="B647" s="98"/>
      <c r="C647" s="99"/>
      <c r="D647" s="100"/>
      <c r="E647" s="1497"/>
      <c r="F647" s="101"/>
      <c r="J647" s="96"/>
      <c r="K647" s="96"/>
      <c r="L647" s="96"/>
      <c r="M647" s="96"/>
    </row>
    <row r="648" spans="1:13" s="95" customFormat="1">
      <c r="A648" s="97"/>
      <c r="B648" s="98"/>
      <c r="C648" s="99"/>
      <c r="D648" s="100"/>
      <c r="E648" s="1497"/>
      <c r="F648" s="101"/>
      <c r="J648" s="96"/>
      <c r="K648" s="96"/>
      <c r="L648" s="96"/>
      <c r="M648" s="96"/>
    </row>
    <row r="649" spans="1:13" s="95" customFormat="1">
      <c r="A649" s="97"/>
      <c r="B649" s="98"/>
      <c r="C649" s="99"/>
      <c r="D649" s="100"/>
      <c r="E649" s="1497"/>
      <c r="F649" s="101"/>
      <c r="J649" s="96"/>
      <c r="K649" s="96"/>
      <c r="L649" s="96"/>
      <c r="M649" s="96"/>
    </row>
    <row r="650" spans="1:13" s="95" customFormat="1">
      <c r="A650" s="97"/>
      <c r="B650" s="98"/>
      <c r="C650" s="99"/>
      <c r="D650" s="100"/>
      <c r="E650" s="1497"/>
      <c r="F650" s="101"/>
      <c r="J650" s="96"/>
      <c r="K650" s="96"/>
      <c r="L650" s="96"/>
      <c r="M650" s="96"/>
    </row>
    <row r="651" spans="1:13" s="95" customFormat="1">
      <c r="A651" s="97"/>
      <c r="B651" s="98"/>
      <c r="C651" s="99"/>
      <c r="D651" s="100"/>
      <c r="E651" s="1497"/>
      <c r="F651" s="101"/>
      <c r="J651" s="96"/>
      <c r="K651" s="96"/>
      <c r="L651" s="96"/>
      <c r="M651" s="96"/>
    </row>
    <row r="652" spans="1:13" s="95" customFormat="1">
      <c r="A652" s="97"/>
      <c r="B652" s="98"/>
      <c r="C652" s="99"/>
      <c r="D652" s="100"/>
      <c r="E652" s="1497"/>
      <c r="F652" s="101"/>
      <c r="J652" s="96"/>
      <c r="K652" s="96"/>
      <c r="L652" s="96"/>
      <c r="M652" s="96"/>
    </row>
    <row r="653" spans="1:13" s="95" customFormat="1">
      <c r="A653" s="97"/>
      <c r="B653" s="98"/>
      <c r="C653" s="99"/>
      <c r="D653" s="100"/>
      <c r="E653" s="1497"/>
      <c r="F653" s="101"/>
      <c r="J653" s="96"/>
      <c r="K653" s="96"/>
      <c r="L653" s="96"/>
      <c r="M653" s="96"/>
    </row>
    <row r="654" spans="1:13" s="95" customFormat="1">
      <c r="A654" s="97"/>
      <c r="B654" s="98"/>
      <c r="C654" s="99"/>
      <c r="D654" s="100"/>
      <c r="E654" s="1497"/>
      <c r="F654" s="101"/>
      <c r="J654" s="96"/>
      <c r="K654" s="96"/>
      <c r="L654" s="96"/>
      <c r="M654" s="96"/>
    </row>
    <row r="655" spans="1:13" s="95" customFormat="1">
      <c r="A655" s="97"/>
      <c r="B655" s="98"/>
      <c r="C655" s="99"/>
      <c r="D655" s="100"/>
      <c r="E655" s="1497"/>
      <c r="F655" s="101"/>
      <c r="J655" s="96"/>
      <c r="K655" s="96"/>
      <c r="L655" s="96"/>
      <c r="M655" s="96"/>
    </row>
    <row r="656" spans="1:13" s="95" customFormat="1">
      <c r="A656" s="97"/>
      <c r="B656" s="98"/>
      <c r="C656" s="99"/>
      <c r="D656" s="100"/>
      <c r="E656" s="1497"/>
      <c r="F656" s="101"/>
      <c r="J656" s="96"/>
      <c r="K656" s="96"/>
      <c r="L656" s="96"/>
      <c r="M656" s="96"/>
    </row>
    <row r="657" spans="1:13" s="95" customFormat="1">
      <c r="A657" s="97"/>
      <c r="B657" s="98"/>
      <c r="C657" s="99"/>
      <c r="D657" s="100"/>
      <c r="E657" s="1497"/>
      <c r="F657" s="101"/>
      <c r="J657" s="96"/>
      <c r="K657" s="96"/>
      <c r="L657" s="96"/>
      <c r="M657" s="96"/>
    </row>
    <row r="658" spans="1:13" s="95" customFormat="1">
      <c r="A658" s="97"/>
      <c r="B658" s="98"/>
      <c r="C658" s="99"/>
      <c r="D658" s="100"/>
      <c r="E658" s="1497"/>
      <c r="F658" s="101"/>
      <c r="J658" s="96"/>
      <c r="K658" s="96"/>
      <c r="L658" s="96"/>
      <c r="M658" s="96"/>
    </row>
    <row r="659" spans="1:13" s="95" customFormat="1">
      <c r="A659" s="97"/>
      <c r="B659" s="98"/>
      <c r="C659" s="99"/>
      <c r="D659" s="100"/>
      <c r="E659" s="1497"/>
      <c r="F659" s="101"/>
      <c r="J659" s="96"/>
      <c r="K659" s="96"/>
      <c r="L659" s="96"/>
      <c r="M659" s="96"/>
    </row>
    <row r="660" spans="1:13" s="95" customFormat="1">
      <c r="A660" s="97"/>
      <c r="B660" s="98"/>
      <c r="C660" s="99"/>
      <c r="D660" s="100"/>
      <c r="E660" s="1497"/>
      <c r="F660" s="101"/>
      <c r="J660" s="96"/>
      <c r="K660" s="96"/>
      <c r="L660" s="96"/>
      <c r="M660" s="96"/>
    </row>
    <row r="661" spans="1:13" s="95" customFormat="1">
      <c r="A661" s="97"/>
      <c r="B661" s="98"/>
      <c r="C661" s="99"/>
      <c r="D661" s="100"/>
      <c r="E661" s="1497"/>
      <c r="F661" s="101"/>
      <c r="J661" s="96"/>
      <c r="K661" s="96"/>
      <c r="L661" s="96"/>
      <c r="M661" s="96"/>
    </row>
    <row r="662" spans="1:13" s="95" customFormat="1">
      <c r="A662" s="97"/>
      <c r="B662" s="98"/>
      <c r="C662" s="99"/>
      <c r="D662" s="100"/>
      <c r="E662" s="1497"/>
      <c r="F662" s="101"/>
      <c r="J662" s="96"/>
      <c r="K662" s="96"/>
      <c r="L662" s="96"/>
      <c r="M662" s="96"/>
    </row>
    <row r="663" spans="1:13" s="95" customFormat="1">
      <c r="A663" s="97"/>
      <c r="B663" s="98"/>
      <c r="C663" s="99"/>
      <c r="D663" s="100"/>
      <c r="E663" s="1497"/>
      <c r="F663" s="101"/>
      <c r="J663" s="96"/>
      <c r="K663" s="96"/>
      <c r="L663" s="96"/>
      <c r="M663" s="96"/>
    </row>
    <row r="664" spans="1:13" s="95" customFormat="1">
      <c r="A664" s="97"/>
      <c r="B664" s="98"/>
      <c r="C664" s="99"/>
      <c r="D664" s="100"/>
      <c r="E664" s="1497"/>
      <c r="F664" s="101"/>
      <c r="J664" s="96"/>
      <c r="K664" s="96"/>
      <c r="L664" s="96"/>
      <c r="M664" s="96"/>
    </row>
    <row r="665" spans="1:13" s="95" customFormat="1">
      <c r="A665" s="97"/>
      <c r="B665" s="98"/>
      <c r="C665" s="99"/>
      <c r="D665" s="100"/>
      <c r="E665" s="1497"/>
      <c r="F665" s="101"/>
      <c r="J665" s="96"/>
      <c r="K665" s="96"/>
      <c r="L665" s="96"/>
      <c r="M665" s="96"/>
    </row>
    <row r="666" spans="1:13" s="95" customFormat="1">
      <c r="A666" s="97"/>
      <c r="B666" s="98"/>
      <c r="C666" s="99"/>
      <c r="D666" s="100"/>
      <c r="E666" s="1497"/>
      <c r="F666" s="101"/>
      <c r="J666" s="96"/>
      <c r="K666" s="96"/>
      <c r="L666" s="96"/>
      <c r="M666" s="96"/>
    </row>
    <row r="667" spans="1:13" s="95" customFormat="1">
      <c r="A667" s="97"/>
      <c r="B667" s="98"/>
      <c r="C667" s="99"/>
      <c r="D667" s="100"/>
      <c r="E667" s="1497"/>
      <c r="F667" s="101"/>
      <c r="J667" s="96"/>
      <c r="K667" s="96"/>
      <c r="L667" s="96"/>
      <c r="M667" s="96"/>
    </row>
    <row r="668" spans="1:13" s="95" customFormat="1">
      <c r="A668" s="97"/>
      <c r="B668" s="98"/>
      <c r="C668" s="99"/>
      <c r="D668" s="100"/>
      <c r="E668" s="1497"/>
      <c r="F668" s="101"/>
      <c r="J668" s="96"/>
      <c r="K668" s="96"/>
      <c r="L668" s="96"/>
      <c r="M668" s="96"/>
    </row>
    <row r="669" spans="1:13" s="95" customFormat="1">
      <c r="A669" s="97"/>
      <c r="B669" s="98"/>
      <c r="C669" s="99"/>
      <c r="D669" s="100"/>
      <c r="E669" s="1497"/>
      <c r="F669" s="101"/>
      <c r="J669" s="96"/>
      <c r="K669" s="96"/>
      <c r="L669" s="96"/>
      <c r="M669" s="96"/>
    </row>
    <row r="670" spans="1:13" s="95" customFormat="1">
      <c r="A670" s="97"/>
      <c r="B670" s="98"/>
      <c r="C670" s="99"/>
      <c r="D670" s="100"/>
      <c r="E670" s="1497"/>
      <c r="F670" s="101"/>
      <c r="J670" s="96"/>
      <c r="K670" s="96"/>
      <c r="L670" s="96"/>
      <c r="M670" s="96"/>
    </row>
    <row r="671" spans="1:13" s="95" customFormat="1">
      <c r="A671" s="97"/>
      <c r="B671" s="98"/>
      <c r="C671" s="99"/>
      <c r="D671" s="100"/>
      <c r="E671" s="1497"/>
      <c r="F671" s="101"/>
      <c r="J671" s="96"/>
      <c r="K671" s="96"/>
      <c r="L671" s="96"/>
      <c r="M671" s="96"/>
    </row>
    <row r="672" spans="1:13" s="95" customFormat="1">
      <c r="A672" s="97"/>
      <c r="B672" s="98"/>
      <c r="C672" s="99"/>
      <c r="D672" s="100"/>
      <c r="E672" s="1497"/>
      <c r="F672" s="101"/>
      <c r="J672" s="96"/>
      <c r="K672" s="96"/>
      <c r="L672" s="96"/>
      <c r="M672" s="96"/>
    </row>
    <row r="673" spans="1:13" s="95" customFormat="1">
      <c r="A673" s="97"/>
      <c r="B673" s="98"/>
      <c r="C673" s="99"/>
      <c r="D673" s="100"/>
      <c r="E673" s="1497"/>
      <c r="F673" s="101"/>
      <c r="J673" s="96"/>
      <c r="K673" s="96"/>
      <c r="L673" s="96"/>
      <c r="M673" s="96"/>
    </row>
    <row r="674" spans="1:13" s="95" customFormat="1">
      <c r="A674" s="97"/>
      <c r="B674" s="98"/>
      <c r="C674" s="99"/>
      <c r="D674" s="100"/>
      <c r="E674" s="1497"/>
      <c r="F674" s="101"/>
      <c r="J674" s="96"/>
      <c r="K674" s="96"/>
      <c r="L674" s="96"/>
      <c r="M674" s="96"/>
    </row>
    <row r="675" spans="1:13" s="95" customFormat="1">
      <c r="A675" s="97"/>
      <c r="B675" s="98"/>
      <c r="C675" s="99"/>
      <c r="D675" s="100"/>
      <c r="E675" s="1497"/>
      <c r="F675" s="101"/>
      <c r="J675" s="96"/>
      <c r="K675" s="96"/>
      <c r="L675" s="96"/>
      <c r="M675" s="96"/>
    </row>
    <row r="676" spans="1:13" s="95" customFormat="1">
      <c r="A676" s="97"/>
      <c r="B676" s="98"/>
      <c r="C676" s="99"/>
      <c r="D676" s="100"/>
      <c r="E676" s="1497"/>
      <c r="F676" s="101"/>
      <c r="J676" s="96"/>
      <c r="K676" s="96"/>
      <c r="L676" s="96"/>
      <c r="M676" s="96"/>
    </row>
    <row r="677" spans="1:13" s="95" customFormat="1">
      <c r="A677" s="97"/>
      <c r="B677" s="98"/>
      <c r="C677" s="99"/>
      <c r="D677" s="100"/>
      <c r="E677" s="1497"/>
      <c r="F677" s="101"/>
      <c r="J677" s="96"/>
      <c r="K677" s="96"/>
      <c r="L677" s="96"/>
      <c r="M677" s="96"/>
    </row>
    <row r="678" spans="1:13" s="95" customFormat="1">
      <c r="A678" s="97"/>
      <c r="B678" s="98"/>
      <c r="C678" s="99"/>
      <c r="D678" s="100"/>
      <c r="E678" s="1497"/>
      <c r="F678" s="101"/>
      <c r="J678" s="96"/>
      <c r="K678" s="96"/>
      <c r="L678" s="96"/>
      <c r="M678" s="96"/>
    </row>
    <row r="679" spans="1:13" s="95" customFormat="1">
      <c r="A679" s="97"/>
      <c r="B679" s="98"/>
      <c r="C679" s="99"/>
      <c r="D679" s="100"/>
      <c r="E679" s="1497"/>
      <c r="F679" s="101"/>
      <c r="J679" s="96"/>
      <c r="K679" s="96"/>
      <c r="L679" s="96"/>
      <c r="M679" s="96"/>
    </row>
    <row r="680" spans="1:13" s="95" customFormat="1">
      <c r="A680" s="97"/>
      <c r="B680" s="98"/>
      <c r="C680" s="99"/>
      <c r="D680" s="100"/>
      <c r="E680" s="1497"/>
      <c r="F680" s="101"/>
      <c r="J680" s="96"/>
      <c r="K680" s="96"/>
      <c r="L680" s="96"/>
      <c r="M680" s="96"/>
    </row>
    <row r="681" spans="1:13" s="95" customFormat="1">
      <c r="A681" s="97"/>
      <c r="B681" s="98"/>
      <c r="C681" s="99"/>
      <c r="D681" s="100"/>
      <c r="E681" s="1497"/>
      <c r="F681" s="101"/>
      <c r="J681" s="96"/>
      <c r="K681" s="96"/>
      <c r="L681" s="96"/>
      <c r="M681" s="96"/>
    </row>
    <row r="682" spans="1:13" s="95" customFormat="1">
      <c r="A682" s="97"/>
      <c r="B682" s="98"/>
      <c r="C682" s="99"/>
      <c r="D682" s="100"/>
      <c r="E682" s="1497"/>
      <c r="F682" s="101"/>
      <c r="J682" s="96"/>
      <c r="K682" s="96"/>
      <c r="L682" s="96"/>
      <c r="M682" s="96"/>
    </row>
    <row r="683" spans="1:13" s="95" customFormat="1">
      <c r="A683" s="97"/>
      <c r="B683" s="98"/>
      <c r="C683" s="99"/>
      <c r="D683" s="100"/>
      <c r="E683" s="1497"/>
      <c r="F683" s="101"/>
      <c r="J683" s="96"/>
      <c r="K683" s="96"/>
      <c r="L683" s="96"/>
      <c r="M683" s="96"/>
    </row>
    <row r="684" spans="1:13" s="95" customFormat="1">
      <c r="A684" s="97"/>
      <c r="B684" s="98"/>
      <c r="C684" s="99"/>
      <c r="D684" s="100"/>
      <c r="E684" s="1497"/>
      <c r="F684" s="101"/>
      <c r="J684" s="96"/>
      <c r="K684" s="96"/>
      <c r="L684" s="96"/>
      <c r="M684" s="96"/>
    </row>
    <row r="685" spans="1:13" s="95" customFormat="1">
      <c r="A685" s="97"/>
      <c r="B685" s="98"/>
      <c r="C685" s="99"/>
      <c r="D685" s="100"/>
      <c r="E685" s="1497"/>
      <c r="F685" s="101"/>
      <c r="J685" s="96"/>
      <c r="K685" s="96"/>
      <c r="L685" s="96"/>
      <c r="M685" s="96"/>
    </row>
    <row r="686" spans="1:13" s="95" customFormat="1">
      <c r="A686" s="97"/>
      <c r="B686" s="98"/>
      <c r="C686" s="99"/>
      <c r="D686" s="100"/>
      <c r="E686" s="1497"/>
      <c r="F686" s="101"/>
      <c r="J686" s="96"/>
      <c r="K686" s="96"/>
      <c r="L686" s="96"/>
      <c r="M686" s="96"/>
    </row>
    <row r="687" spans="1:13" s="95" customFormat="1">
      <c r="A687" s="97"/>
      <c r="B687" s="98"/>
      <c r="C687" s="99"/>
      <c r="D687" s="100"/>
      <c r="E687" s="1497"/>
      <c r="F687" s="101"/>
      <c r="J687" s="96"/>
      <c r="K687" s="96"/>
      <c r="L687" s="96"/>
      <c r="M687" s="96"/>
    </row>
    <row r="688" spans="1:13" s="95" customFormat="1">
      <c r="A688" s="97"/>
      <c r="B688" s="98"/>
      <c r="C688" s="99"/>
      <c r="D688" s="100"/>
      <c r="E688" s="1497"/>
      <c r="F688" s="101"/>
      <c r="J688" s="96"/>
      <c r="K688" s="96"/>
      <c r="L688" s="96"/>
      <c r="M688" s="96"/>
    </row>
    <row r="689" spans="1:13" s="95" customFormat="1">
      <c r="A689" s="97"/>
      <c r="B689" s="98"/>
      <c r="C689" s="99"/>
      <c r="D689" s="100"/>
      <c r="E689" s="1497"/>
      <c r="F689" s="101"/>
      <c r="J689" s="96"/>
      <c r="K689" s="96"/>
      <c r="L689" s="96"/>
      <c r="M689" s="96"/>
    </row>
    <row r="690" spans="1:13" s="95" customFormat="1">
      <c r="A690" s="97"/>
      <c r="B690" s="98"/>
      <c r="C690" s="99"/>
      <c r="D690" s="100"/>
      <c r="E690" s="1497"/>
      <c r="F690" s="101"/>
      <c r="J690" s="96"/>
      <c r="K690" s="96"/>
      <c r="L690" s="96"/>
      <c r="M690" s="96"/>
    </row>
    <row r="691" spans="1:13" s="95" customFormat="1">
      <c r="A691" s="97"/>
      <c r="B691" s="98"/>
      <c r="C691" s="99"/>
      <c r="D691" s="100"/>
      <c r="E691" s="1497"/>
      <c r="F691" s="101"/>
      <c r="J691" s="96"/>
      <c r="K691" s="96"/>
      <c r="L691" s="96"/>
      <c r="M691" s="96"/>
    </row>
    <row r="692" spans="1:13" s="95" customFormat="1">
      <c r="A692" s="97"/>
      <c r="B692" s="98"/>
      <c r="C692" s="99"/>
      <c r="D692" s="100"/>
      <c r="E692" s="1497"/>
      <c r="F692" s="101"/>
      <c r="J692" s="96"/>
      <c r="K692" s="96"/>
      <c r="L692" s="96"/>
      <c r="M692" s="96"/>
    </row>
    <row r="693" spans="1:13" s="95" customFormat="1">
      <c r="A693" s="97"/>
      <c r="B693" s="98"/>
      <c r="C693" s="99"/>
      <c r="D693" s="100"/>
      <c r="E693" s="1497"/>
      <c r="F693" s="101"/>
      <c r="J693" s="96"/>
      <c r="K693" s="96"/>
      <c r="L693" s="96"/>
      <c r="M693" s="96"/>
    </row>
    <row r="694" spans="1:13" s="95" customFormat="1">
      <c r="A694" s="97"/>
      <c r="B694" s="98"/>
      <c r="C694" s="99"/>
      <c r="D694" s="100"/>
      <c r="E694" s="1497"/>
      <c r="F694" s="101"/>
      <c r="J694" s="96"/>
      <c r="K694" s="96"/>
      <c r="L694" s="96"/>
      <c r="M694" s="96"/>
    </row>
    <row r="695" spans="1:13" s="95" customFormat="1">
      <c r="A695" s="97"/>
      <c r="B695" s="98"/>
      <c r="C695" s="99"/>
      <c r="D695" s="100"/>
      <c r="E695" s="1497"/>
      <c r="F695" s="101"/>
      <c r="J695" s="96"/>
      <c r="K695" s="96"/>
      <c r="L695" s="96"/>
      <c r="M695" s="96"/>
    </row>
    <row r="696" spans="1:13" s="95" customFormat="1">
      <c r="A696" s="97"/>
      <c r="B696" s="98"/>
      <c r="C696" s="99"/>
      <c r="D696" s="100"/>
      <c r="E696" s="1497"/>
      <c r="F696" s="101"/>
      <c r="J696" s="96"/>
      <c r="K696" s="96"/>
      <c r="L696" s="96"/>
      <c r="M696" s="96"/>
    </row>
    <row r="697" spans="1:13" s="95" customFormat="1">
      <c r="A697" s="97"/>
      <c r="B697" s="98"/>
      <c r="C697" s="99"/>
      <c r="D697" s="100"/>
      <c r="E697" s="1497"/>
      <c r="F697" s="101"/>
      <c r="J697" s="96"/>
      <c r="K697" s="96"/>
      <c r="L697" s="96"/>
      <c r="M697" s="96"/>
    </row>
    <row r="698" spans="1:13" s="95" customFormat="1">
      <c r="A698" s="97"/>
      <c r="B698" s="98"/>
      <c r="C698" s="99"/>
      <c r="D698" s="100"/>
      <c r="E698" s="1497"/>
      <c r="F698" s="101"/>
      <c r="J698" s="96"/>
      <c r="K698" s="96"/>
      <c r="L698" s="96"/>
      <c r="M698" s="96"/>
    </row>
    <row r="699" spans="1:13" s="95" customFormat="1">
      <c r="A699" s="97"/>
      <c r="B699" s="98"/>
      <c r="C699" s="99"/>
      <c r="D699" s="100"/>
      <c r="E699" s="1497"/>
      <c r="F699" s="101"/>
      <c r="J699" s="96"/>
      <c r="K699" s="96"/>
      <c r="L699" s="96"/>
      <c r="M699" s="96"/>
    </row>
    <row r="700" spans="1:13" s="95" customFormat="1">
      <c r="A700" s="97"/>
      <c r="B700" s="98"/>
      <c r="C700" s="99"/>
      <c r="D700" s="100"/>
      <c r="E700" s="1497"/>
      <c r="F700" s="101"/>
      <c r="J700" s="96"/>
      <c r="K700" s="96"/>
      <c r="L700" s="96"/>
      <c r="M700" s="96"/>
    </row>
    <row r="701" spans="1:13" s="95" customFormat="1">
      <c r="A701" s="97"/>
      <c r="B701" s="98"/>
      <c r="C701" s="99"/>
      <c r="D701" s="100"/>
      <c r="E701" s="1497"/>
      <c r="F701" s="101"/>
      <c r="J701" s="96"/>
      <c r="K701" s="96"/>
      <c r="L701" s="96"/>
      <c r="M701" s="96"/>
    </row>
    <row r="702" spans="1:13" s="95" customFormat="1">
      <c r="A702" s="97"/>
      <c r="B702" s="98"/>
      <c r="C702" s="99"/>
      <c r="D702" s="100"/>
      <c r="E702" s="1497"/>
      <c r="F702" s="101"/>
      <c r="J702" s="96"/>
      <c r="K702" s="96"/>
      <c r="L702" s="96"/>
      <c r="M702" s="96"/>
    </row>
    <row r="703" spans="1:13" s="95" customFormat="1">
      <c r="A703" s="97"/>
      <c r="B703" s="98"/>
      <c r="C703" s="99"/>
      <c r="D703" s="100"/>
      <c r="E703" s="1497"/>
      <c r="F703" s="101"/>
      <c r="J703" s="96"/>
      <c r="K703" s="96"/>
      <c r="L703" s="96"/>
      <c r="M703" s="96"/>
    </row>
    <row r="704" spans="1:13" s="95" customFormat="1">
      <c r="A704" s="97"/>
      <c r="B704" s="98"/>
      <c r="C704" s="99"/>
      <c r="D704" s="100"/>
      <c r="E704" s="1497"/>
      <c r="F704" s="101"/>
      <c r="J704" s="96"/>
      <c r="K704" s="96"/>
      <c r="L704" s="96"/>
      <c r="M704" s="96"/>
    </row>
    <row r="705" spans="1:13" s="95" customFormat="1">
      <c r="A705" s="97"/>
      <c r="B705" s="98"/>
      <c r="C705" s="99"/>
      <c r="D705" s="100"/>
      <c r="E705" s="1497"/>
      <c r="F705" s="101"/>
      <c r="J705" s="96"/>
      <c r="K705" s="96"/>
      <c r="L705" s="96"/>
      <c r="M705" s="96"/>
    </row>
    <row r="706" spans="1:13" s="95" customFormat="1">
      <c r="A706" s="97"/>
      <c r="B706" s="98"/>
      <c r="C706" s="99"/>
      <c r="D706" s="100"/>
      <c r="E706" s="1497"/>
      <c r="F706" s="101"/>
      <c r="J706" s="96"/>
      <c r="K706" s="96"/>
      <c r="L706" s="96"/>
      <c r="M706" s="96"/>
    </row>
    <row r="707" spans="1:13" s="95" customFormat="1">
      <c r="A707" s="97"/>
      <c r="B707" s="98"/>
      <c r="C707" s="99"/>
      <c r="D707" s="100"/>
      <c r="E707" s="1497"/>
      <c r="F707" s="101"/>
      <c r="J707" s="96"/>
      <c r="K707" s="96"/>
      <c r="L707" s="96"/>
      <c r="M707" s="96"/>
    </row>
    <row r="708" spans="1:13" s="95" customFormat="1">
      <c r="A708" s="97"/>
      <c r="B708" s="98"/>
      <c r="C708" s="99"/>
      <c r="D708" s="100"/>
      <c r="E708" s="1497"/>
      <c r="F708" s="101"/>
      <c r="J708" s="96"/>
      <c r="K708" s="96"/>
      <c r="L708" s="96"/>
      <c r="M708" s="96"/>
    </row>
    <row r="709" spans="1:13" s="95" customFormat="1">
      <c r="A709" s="97"/>
      <c r="B709" s="98"/>
      <c r="C709" s="99"/>
      <c r="D709" s="100"/>
      <c r="E709" s="1497"/>
      <c r="F709" s="101"/>
      <c r="J709" s="96"/>
      <c r="K709" s="96"/>
      <c r="L709" s="96"/>
      <c r="M709" s="96"/>
    </row>
    <row r="710" spans="1:13" s="95" customFormat="1">
      <c r="A710" s="97"/>
      <c r="B710" s="98"/>
      <c r="C710" s="99"/>
      <c r="D710" s="100"/>
      <c r="E710" s="1497"/>
      <c r="F710" s="101"/>
      <c r="J710" s="96"/>
      <c r="K710" s="96"/>
      <c r="L710" s="96"/>
      <c r="M710" s="96"/>
    </row>
    <row r="711" spans="1:13" s="95" customFormat="1">
      <c r="A711" s="97"/>
      <c r="B711" s="98"/>
      <c r="C711" s="99"/>
      <c r="D711" s="100"/>
      <c r="E711" s="1497"/>
      <c r="F711" s="101"/>
      <c r="J711" s="96"/>
      <c r="K711" s="96"/>
      <c r="L711" s="96"/>
      <c r="M711" s="96"/>
    </row>
    <row r="712" spans="1:13" s="95" customFormat="1">
      <c r="A712" s="97"/>
      <c r="B712" s="98"/>
      <c r="C712" s="99"/>
      <c r="D712" s="100"/>
      <c r="E712" s="1497"/>
      <c r="F712" s="101"/>
      <c r="J712" s="96"/>
      <c r="K712" s="96"/>
      <c r="L712" s="96"/>
      <c r="M712" s="96"/>
    </row>
    <row r="713" spans="1:13" s="95" customFormat="1">
      <c r="A713" s="97"/>
      <c r="B713" s="98"/>
      <c r="C713" s="99"/>
      <c r="D713" s="100"/>
      <c r="E713" s="1497"/>
      <c r="F713" s="101"/>
      <c r="J713" s="96"/>
      <c r="K713" s="96"/>
      <c r="L713" s="96"/>
      <c r="M713" s="96"/>
    </row>
    <row r="714" spans="1:13" s="95" customFormat="1">
      <c r="A714" s="97"/>
      <c r="B714" s="98"/>
      <c r="C714" s="99"/>
      <c r="D714" s="100"/>
      <c r="E714" s="1497"/>
      <c r="F714" s="101"/>
      <c r="J714" s="96"/>
      <c r="K714" s="96"/>
      <c r="L714" s="96"/>
      <c r="M714" s="96"/>
    </row>
    <row r="715" spans="1:13" s="95" customFormat="1">
      <c r="A715" s="97"/>
      <c r="B715" s="98"/>
      <c r="C715" s="99"/>
      <c r="D715" s="100"/>
      <c r="E715" s="1497"/>
      <c r="F715" s="101"/>
      <c r="J715" s="96"/>
      <c r="K715" s="96"/>
      <c r="L715" s="96"/>
      <c r="M715" s="96"/>
    </row>
    <row r="716" spans="1:13" s="95" customFormat="1">
      <c r="A716" s="97"/>
      <c r="B716" s="98"/>
      <c r="C716" s="99"/>
      <c r="D716" s="100"/>
      <c r="E716" s="1497"/>
      <c r="F716" s="101"/>
      <c r="J716" s="96"/>
      <c r="K716" s="96"/>
      <c r="L716" s="96"/>
      <c r="M716" s="96"/>
    </row>
    <row r="717" spans="1:13" s="95" customFormat="1">
      <c r="A717" s="97"/>
      <c r="B717" s="98"/>
      <c r="C717" s="99"/>
      <c r="D717" s="100"/>
      <c r="E717" s="1497"/>
      <c r="F717" s="101"/>
      <c r="J717" s="96"/>
      <c r="K717" s="96"/>
      <c r="L717" s="96"/>
      <c r="M717" s="96"/>
    </row>
    <row r="718" spans="1:13" s="95" customFormat="1">
      <c r="A718" s="97"/>
      <c r="B718" s="98"/>
      <c r="C718" s="99"/>
      <c r="D718" s="100"/>
      <c r="E718" s="1497"/>
      <c r="F718" s="101"/>
      <c r="J718" s="96"/>
      <c r="K718" s="96"/>
      <c r="L718" s="96"/>
      <c r="M718" s="96"/>
    </row>
    <row r="719" spans="1:13" s="95" customFormat="1">
      <c r="A719" s="97"/>
      <c r="B719" s="98"/>
      <c r="C719" s="99"/>
      <c r="D719" s="100"/>
      <c r="E719" s="1497"/>
      <c r="F719" s="101"/>
      <c r="J719" s="96"/>
      <c r="K719" s="96"/>
      <c r="L719" s="96"/>
      <c r="M719" s="96"/>
    </row>
    <row r="720" spans="1:13" s="95" customFormat="1">
      <c r="A720" s="97"/>
      <c r="B720" s="98"/>
      <c r="C720" s="99"/>
      <c r="D720" s="100"/>
      <c r="E720" s="1497"/>
      <c r="F720" s="101"/>
      <c r="J720" s="96"/>
      <c r="K720" s="96"/>
      <c r="L720" s="96"/>
      <c r="M720" s="96"/>
    </row>
    <row r="721" spans="1:13" s="95" customFormat="1">
      <c r="A721" s="97"/>
      <c r="B721" s="98"/>
      <c r="C721" s="99"/>
      <c r="D721" s="100"/>
      <c r="E721" s="1497"/>
      <c r="F721" s="101"/>
      <c r="J721" s="96"/>
      <c r="K721" s="96"/>
      <c r="L721" s="96"/>
      <c r="M721" s="96"/>
    </row>
    <row r="722" spans="1:13" s="95" customFormat="1">
      <c r="A722" s="97"/>
      <c r="B722" s="98"/>
      <c r="C722" s="99"/>
      <c r="D722" s="100"/>
      <c r="E722" s="1497"/>
      <c r="F722" s="101"/>
      <c r="J722" s="96"/>
      <c r="K722" s="96"/>
      <c r="L722" s="96"/>
      <c r="M722" s="96"/>
    </row>
    <row r="723" spans="1:13" s="95" customFormat="1">
      <c r="A723" s="97"/>
      <c r="B723" s="98"/>
      <c r="C723" s="99"/>
      <c r="D723" s="100"/>
      <c r="E723" s="1497"/>
      <c r="F723" s="101"/>
      <c r="J723" s="96"/>
      <c r="K723" s="96"/>
      <c r="L723" s="96"/>
      <c r="M723" s="96"/>
    </row>
    <row r="724" spans="1:13" s="95" customFormat="1">
      <c r="A724" s="97"/>
      <c r="B724" s="98"/>
      <c r="C724" s="99"/>
      <c r="D724" s="100"/>
      <c r="E724" s="1497"/>
      <c r="F724" s="101"/>
      <c r="J724" s="96"/>
      <c r="K724" s="96"/>
      <c r="L724" s="96"/>
      <c r="M724" s="96"/>
    </row>
    <row r="725" spans="1:13" s="95" customFormat="1">
      <c r="A725" s="97"/>
      <c r="B725" s="98"/>
      <c r="C725" s="99"/>
      <c r="D725" s="100"/>
      <c r="E725" s="1497"/>
      <c r="F725" s="101"/>
      <c r="J725" s="96"/>
      <c r="K725" s="96"/>
      <c r="L725" s="96"/>
      <c r="M725" s="96"/>
    </row>
    <row r="726" spans="1:13" s="95" customFormat="1">
      <c r="A726" s="97"/>
      <c r="B726" s="98"/>
      <c r="C726" s="99"/>
      <c r="D726" s="100"/>
      <c r="E726" s="1497"/>
      <c r="F726" s="101"/>
      <c r="J726" s="96"/>
      <c r="K726" s="96"/>
      <c r="L726" s="96"/>
      <c r="M726" s="96"/>
    </row>
    <row r="727" spans="1:13" s="95" customFormat="1">
      <c r="A727" s="97"/>
      <c r="B727" s="98"/>
      <c r="C727" s="99"/>
      <c r="D727" s="100"/>
      <c r="E727" s="1497"/>
      <c r="F727" s="101"/>
      <c r="J727" s="96"/>
      <c r="K727" s="96"/>
      <c r="L727" s="96"/>
      <c r="M727" s="96"/>
    </row>
    <row r="728" spans="1:13" s="95" customFormat="1">
      <c r="A728" s="97"/>
      <c r="B728" s="98"/>
      <c r="C728" s="99"/>
      <c r="D728" s="100"/>
      <c r="E728" s="1497"/>
      <c r="F728" s="101"/>
      <c r="J728" s="96"/>
      <c r="K728" s="96"/>
      <c r="L728" s="96"/>
      <c r="M728" s="96"/>
    </row>
    <row r="729" spans="1:13" s="95" customFormat="1">
      <c r="A729" s="97"/>
      <c r="B729" s="98"/>
      <c r="C729" s="99"/>
      <c r="D729" s="100"/>
      <c r="E729" s="1497"/>
      <c r="F729" s="101"/>
      <c r="J729" s="96"/>
      <c r="K729" s="96"/>
      <c r="L729" s="96"/>
      <c r="M729" s="96"/>
    </row>
    <row r="730" spans="1:13" s="95" customFormat="1">
      <c r="A730" s="97"/>
      <c r="B730" s="98"/>
      <c r="C730" s="99"/>
      <c r="D730" s="100"/>
      <c r="E730" s="1497"/>
      <c r="F730" s="101"/>
      <c r="J730" s="96"/>
      <c r="K730" s="96"/>
      <c r="L730" s="96"/>
      <c r="M730" s="96"/>
    </row>
    <row r="731" spans="1:13" s="95" customFormat="1">
      <c r="A731" s="97"/>
      <c r="B731" s="98"/>
      <c r="C731" s="99"/>
      <c r="D731" s="100"/>
      <c r="E731" s="1497"/>
      <c r="F731" s="101"/>
      <c r="J731" s="96"/>
      <c r="K731" s="96"/>
      <c r="L731" s="96"/>
      <c r="M731" s="96"/>
    </row>
    <row r="732" spans="1:13" s="95" customFormat="1">
      <c r="A732" s="97"/>
      <c r="B732" s="98"/>
      <c r="C732" s="99"/>
      <c r="D732" s="100"/>
      <c r="E732" s="1497"/>
      <c r="F732" s="101"/>
      <c r="J732" s="96"/>
      <c r="K732" s="96"/>
      <c r="L732" s="96"/>
      <c r="M732" s="96"/>
    </row>
    <row r="733" spans="1:13" s="95" customFormat="1">
      <c r="A733" s="97"/>
      <c r="B733" s="98"/>
      <c r="C733" s="99"/>
      <c r="D733" s="100"/>
      <c r="E733" s="1497"/>
      <c r="F733" s="101"/>
      <c r="J733" s="96"/>
      <c r="K733" s="96"/>
      <c r="L733" s="96"/>
      <c r="M733" s="96"/>
    </row>
    <row r="734" spans="1:13" s="95" customFormat="1">
      <c r="A734" s="97"/>
      <c r="B734" s="98"/>
      <c r="C734" s="99"/>
      <c r="D734" s="100"/>
      <c r="E734" s="1497"/>
      <c r="F734" s="101"/>
      <c r="J734" s="96"/>
      <c r="K734" s="96"/>
      <c r="L734" s="96"/>
      <c r="M734" s="96"/>
    </row>
    <row r="735" spans="1:13" s="95" customFormat="1">
      <c r="A735" s="97"/>
      <c r="B735" s="98"/>
      <c r="C735" s="99"/>
      <c r="D735" s="100"/>
      <c r="E735" s="1497"/>
      <c r="F735" s="101"/>
      <c r="J735" s="96"/>
      <c r="K735" s="96"/>
      <c r="L735" s="96"/>
      <c r="M735" s="96"/>
    </row>
    <row r="736" spans="1:13" s="95" customFormat="1">
      <c r="A736" s="97"/>
      <c r="B736" s="98"/>
      <c r="C736" s="99"/>
      <c r="D736" s="100"/>
      <c r="E736" s="1497"/>
      <c r="F736" s="101"/>
      <c r="J736" s="96"/>
      <c r="K736" s="96"/>
      <c r="L736" s="96"/>
      <c r="M736" s="96"/>
    </row>
    <row r="737" spans="1:13" s="95" customFormat="1">
      <c r="A737" s="97"/>
      <c r="B737" s="98"/>
      <c r="C737" s="99"/>
      <c r="D737" s="100"/>
      <c r="E737" s="1497"/>
      <c r="F737" s="101"/>
      <c r="J737" s="96"/>
      <c r="K737" s="96"/>
      <c r="L737" s="96"/>
      <c r="M737" s="96"/>
    </row>
    <row r="738" spans="1:13" s="95" customFormat="1">
      <c r="A738" s="97"/>
      <c r="B738" s="98"/>
      <c r="C738" s="99"/>
      <c r="D738" s="100"/>
      <c r="E738" s="1497"/>
      <c r="F738" s="101"/>
      <c r="J738" s="96"/>
      <c r="K738" s="96"/>
      <c r="L738" s="96"/>
      <c r="M738" s="96"/>
    </row>
    <row r="739" spans="1:13" s="95" customFormat="1">
      <c r="A739" s="97"/>
      <c r="B739" s="98"/>
      <c r="C739" s="99"/>
      <c r="D739" s="100"/>
      <c r="E739" s="1497"/>
      <c r="F739" s="101"/>
      <c r="J739" s="96"/>
      <c r="K739" s="96"/>
      <c r="L739" s="96"/>
      <c r="M739" s="96"/>
    </row>
    <row r="740" spans="1:13" s="95" customFormat="1">
      <c r="A740" s="97"/>
      <c r="B740" s="98"/>
      <c r="C740" s="99"/>
      <c r="D740" s="100"/>
      <c r="E740" s="1497"/>
      <c r="F740" s="101"/>
      <c r="J740" s="96"/>
      <c r="K740" s="96"/>
      <c r="L740" s="96"/>
      <c r="M740" s="96"/>
    </row>
    <row r="741" spans="1:13" s="95" customFormat="1">
      <c r="A741" s="97"/>
      <c r="B741" s="98"/>
      <c r="C741" s="99"/>
      <c r="D741" s="100"/>
      <c r="E741" s="1497"/>
      <c r="F741" s="101"/>
      <c r="J741" s="96"/>
      <c r="K741" s="96"/>
      <c r="L741" s="96"/>
      <c r="M741" s="96"/>
    </row>
    <row r="742" spans="1:13" s="95" customFormat="1">
      <c r="A742" s="97"/>
      <c r="B742" s="98"/>
      <c r="C742" s="99"/>
      <c r="D742" s="100"/>
      <c r="E742" s="1497"/>
      <c r="F742" s="101"/>
      <c r="J742" s="96"/>
      <c r="K742" s="96"/>
      <c r="L742" s="96"/>
      <c r="M742" s="96"/>
    </row>
    <row r="743" spans="1:13" s="95" customFormat="1">
      <c r="A743" s="97"/>
      <c r="B743" s="98"/>
      <c r="C743" s="99"/>
      <c r="D743" s="100"/>
      <c r="E743" s="1497"/>
      <c r="F743" s="101"/>
      <c r="J743" s="96"/>
      <c r="K743" s="96"/>
      <c r="L743" s="96"/>
      <c r="M743" s="96"/>
    </row>
    <row r="744" spans="1:13" s="95" customFormat="1">
      <c r="A744" s="97"/>
      <c r="B744" s="98"/>
      <c r="C744" s="99"/>
      <c r="D744" s="100"/>
      <c r="E744" s="1497"/>
      <c r="F744" s="101"/>
      <c r="J744" s="96"/>
      <c r="K744" s="96"/>
      <c r="L744" s="96"/>
      <c r="M744" s="96"/>
    </row>
    <row r="745" spans="1:13" s="95" customFormat="1">
      <c r="A745" s="97"/>
      <c r="B745" s="98"/>
      <c r="C745" s="99"/>
      <c r="D745" s="100"/>
      <c r="E745" s="1497"/>
      <c r="F745" s="101"/>
      <c r="J745" s="96"/>
      <c r="K745" s="96"/>
      <c r="L745" s="96"/>
      <c r="M745" s="96"/>
    </row>
    <row r="746" spans="1:13" s="95" customFormat="1">
      <c r="A746" s="97"/>
      <c r="B746" s="98"/>
      <c r="C746" s="99"/>
      <c r="D746" s="100"/>
      <c r="E746" s="1497"/>
      <c r="F746" s="101"/>
      <c r="J746" s="96"/>
      <c r="K746" s="96"/>
      <c r="L746" s="96"/>
      <c r="M746" s="96"/>
    </row>
    <row r="747" spans="1:13" s="95" customFormat="1">
      <c r="A747" s="97"/>
      <c r="B747" s="98"/>
      <c r="C747" s="99"/>
      <c r="D747" s="100"/>
      <c r="E747" s="1497"/>
      <c r="F747" s="101"/>
      <c r="J747" s="96"/>
      <c r="K747" s="96"/>
      <c r="L747" s="96"/>
      <c r="M747" s="96"/>
    </row>
    <row r="748" spans="1:13" s="95" customFormat="1">
      <c r="A748" s="97"/>
      <c r="B748" s="98"/>
      <c r="C748" s="99"/>
      <c r="D748" s="100"/>
      <c r="E748" s="1497"/>
      <c r="F748" s="101"/>
      <c r="J748" s="96"/>
      <c r="K748" s="96"/>
      <c r="L748" s="96"/>
      <c r="M748" s="96"/>
    </row>
    <row r="749" spans="1:13" s="95" customFormat="1">
      <c r="A749" s="97"/>
      <c r="B749" s="98"/>
      <c r="C749" s="99"/>
      <c r="D749" s="100"/>
      <c r="E749" s="1497"/>
      <c r="F749" s="101"/>
      <c r="J749" s="96"/>
      <c r="K749" s="96"/>
      <c r="L749" s="96"/>
      <c r="M749" s="96"/>
    </row>
    <row r="750" spans="1:13" s="95" customFormat="1">
      <c r="A750" s="97"/>
      <c r="B750" s="98"/>
      <c r="C750" s="99"/>
      <c r="D750" s="100"/>
      <c r="E750" s="1497"/>
      <c r="F750" s="101"/>
      <c r="J750" s="96"/>
      <c r="K750" s="96"/>
      <c r="L750" s="96"/>
      <c r="M750" s="96"/>
    </row>
    <row r="751" spans="1:13" s="95" customFormat="1">
      <c r="A751" s="97"/>
      <c r="B751" s="98"/>
      <c r="C751" s="99"/>
      <c r="D751" s="100"/>
      <c r="E751" s="1497"/>
      <c r="F751" s="101"/>
      <c r="J751" s="96"/>
      <c r="K751" s="96"/>
      <c r="L751" s="96"/>
      <c r="M751" s="96"/>
    </row>
    <row r="752" spans="1:13" s="95" customFormat="1">
      <c r="A752" s="97"/>
      <c r="B752" s="98"/>
      <c r="C752" s="99"/>
      <c r="D752" s="100"/>
      <c r="E752" s="1497"/>
      <c r="F752" s="101"/>
      <c r="J752" s="96"/>
      <c r="K752" s="96"/>
      <c r="L752" s="96"/>
      <c r="M752" s="96"/>
    </row>
    <row r="753" spans="1:13" s="95" customFormat="1">
      <c r="A753" s="97"/>
      <c r="B753" s="98"/>
      <c r="C753" s="99"/>
      <c r="D753" s="100"/>
      <c r="E753" s="1497"/>
      <c r="F753" s="101"/>
      <c r="J753" s="96"/>
      <c r="K753" s="96"/>
      <c r="L753" s="96"/>
      <c r="M753" s="96"/>
    </row>
    <row r="754" spans="1:13" s="95" customFormat="1">
      <c r="A754" s="97"/>
      <c r="B754" s="98"/>
      <c r="C754" s="99"/>
      <c r="D754" s="100"/>
      <c r="E754" s="1497"/>
      <c r="F754" s="101"/>
      <c r="J754" s="96"/>
      <c r="K754" s="96"/>
      <c r="L754" s="96"/>
      <c r="M754" s="96"/>
    </row>
    <row r="755" spans="1:13" s="95" customFormat="1">
      <c r="A755" s="97"/>
      <c r="B755" s="98"/>
      <c r="C755" s="99"/>
      <c r="D755" s="100"/>
      <c r="E755" s="1497"/>
      <c r="F755" s="101"/>
      <c r="J755" s="96"/>
      <c r="K755" s="96"/>
      <c r="L755" s="96"/>
      <c r="M755" s="96"/>
    </row>
    <row r="756" spans="1:13" s="95" customFormat="1">
      <c r="A756" s="97"/>
      <c r="B756" s="98"/>
      <c r="C756" s="99"/>
      <c r="D756" s="100"/>
      <c r="E756" s="1497"/>
      <c r="F756" s="101"/>
      <c r="J756" s="96"/>
      <c r="K756" s="96"/>
      <c r="L756" s="96"/>
      <c r="M756" s="96"/>
    </row>
    <row r="757" spans="1:13" s="95" customFormat="1">
      <c r="A757" s="97"/>
      <c r="B757" s="98"/>
      <c r="C757" s="99"/>
      <c r="D757" s="100"/>
      <c r="E757" s="1497"/>
      <c r="F757" s="101"/>
      <c r="J757" s="96"/>
      <c r="K757" s="96"/>
      <c r="L757" s="96"/>
      <c r="M757" s="96"/>
    </row>
    <row r="758" spans="1:13" s="95" customFormat="1">
      <c r="A758" s="97"/>
      <c r="B758" s="98"/>
      <c r="C758" s="99"/>
      <c r="D758" s="100"/>
      <c r="E758" s="1497"/>
      <c r="F758" s="101"/>
      <c r="J758" s="96"/>
      <c r="K758" s="96"/>
      <c r="L758" s="96"/>
      <c r="M758" s="96"/>
    </row>
    <row r="759" spans="1:13" s="95" customFormat="1">
      <c r="A759" s="97"/>
      <c r="B759" s="98"/>
      <c r="C759" s="99"/>
      <c r="D759" s="100"/>
      <c r="E759" s="1497"/>
      <c r="F759" s="101"/>
      <c r="J759" s="96"/>
      <c r="K759" s="96"/>
      <c r="L759" s="96"/>
      <c r="M759" s="96"/>
    </row>
    <row r="760" spans="1:13" s="95" customFormat="1">
      <c r="A760" s="97"/>
      <c r="B760" s="98"/>
      <c r="C760" s="99"/>
      <c r="D760" s="100"/>
      <c r="E760" s="1497"/>
      <c r="F760" s="101"/>
      <c r="J760" s="96"/>
      <c r="K760" s="96"/>
      <c r="L760" s="96"/>
      <c r="M760" s="96"/>
    </row>
    <row r="761" spans="1:13" s="95" customFormat="1">
      <c r="A761" s="97"/>
      <c r="B761" s="98"/>
      <c r="C761" s="99"/>
      <c r="D761" s="100"/>
      <c r="E761" s="1497"/>
      <c r="F761" s="101"/>
      <c r="J761" s="96"/>
      <c r="K761" s="96"/>
      <c r="L761" s="96"/>
      <c r="M761" s="96"/>
    </row>
    <row r="762" spans="1:13" s="95" customFormat="1">
      <c r="A762" s="97"/>
      <c r="B762" s="98"/>
      <c r="C762" s="99"/>
      <c r="D762" s="100"/>
      <c r="E762" s="1497"/>
      <c r="F762" s="101"/>
      <c r="J762" s="96"/>
      <c r="K762" s="96"/>
      <c r="L762" s="96"/>
      <c r="M762" s="96"/>
    </row>
    <row r="763" spans="1:13" s="95" customFormat="1">
      <c r="A763" s="97"/>
      <c r="B763" s="98"/>
      <c r="C763" s="99"/>
      <c r="D763" s="100"/>
      <c r="E763" s="1497"/>
      <c r="F763" s="101"/>
      <c r="J763" s="96"/>
      <c r="K763" s="96"/>
      <c r="L763" s="96"/>
      <c r="M763" s="96"/>
    </row>
    <row r="764" spans="1:13" s="95" customFormat="1">
      <c r="A764" s="97"/>
      <c r="B764" s="98"/>
      <c r="C764" s="99"/>
      <c r="D764" s="100"/>
      <c r="E764" s="1497"/>
      <c r="F764" s="101"/>
      <c r="J764" s="96"/>
      <c r="K764" s="96"/>
      <c r="L764" s="96"/>
      <c r="M764" s="96"/>
    </row>
    <row r="765" spans="1:13" s="95" customFormat="1">
      <c r="A765" s="97"/>
      <c r="B765" s="98"/>
      <c r="C765" s="99"/>
      <c r="D765" s="100"/>
      <c r="E765" s="1497"/>
      <c r="F765" s="101"/>
      <c r="J765" s="96"/>
      <c r="K765" s="96"/>
      <c r="L765" s="96"/>
      <c r="M765" s="96"/>
    </row>
    <row r="766" spans="1:13" s="95" customFormat="1">
      <c r="A766" s="97"/>
      <c r="B766" s="98"/>
      <c r="C766" s="99"/>
      <c r="D766" s="100"/>
      <c r="E766" s="1497"/>
      <c r="F766" s="101"/>
      <c r="J766" s="96"/>
      <c r="K766" s="96"/>
      <c r="L766" s="96"/>
      <c r="M766" s="96"/>
    </row>
    <row r="767" spans="1:13" s="95" customFormat="1">
      <c r="A767" s="97"/>
      <c r="B767" s="98"/>
      <c r="C767" s="99"/>
      <c r="D767" s="100"/>
      <c r="E767" s="1497"/>
      <c r="F767" s="101"/>
      <c r="J767" s="96"/>
      <c r="K767" s="96"/>
      <c r="L767" s="96"/>
      <c r="M767" s="96"/>
    </row>
    <row r="768" spans="1:13" s="95" customFormat="1">
      <c r="A768" s="97"/>
      <c r="B768" s="98"/>
      <c r="C768" s="99"/>
      <c r="D768" s="100"/>
      <c r="E768" s="1497"/>
      <c r="F768" s="101"/>
      <c r="J768" s="96"/>
      <c r="K768" s="96"/>
      <c r="L768" s="96"/>
      <c r="M768" s="96"/>
    </row>
    <row r="769" spans="1:13" s="95" customFormat="1">
      <c r="A769" s="97"/>
      <c r="B769" s="98"/>
      <c r="C769" s="99"/>
      <c r="D769" s="100"/>
      <c r="E769" s="1497"/>
      <c r="F769" s="101"/>
      <c r="J769" s="96"/>
      <c r="K769" s="96"/>
      <c r="L769" s="96"/>
      <c r="M769" s="96"/>
    </row>
    <row r="770" spans="1:13" s="95" customFormat="1">
      <c r="A770" s="97"/>
      <c r="B770" s="98"/>
      <c r="C770" s="99"/>
      <c r="D770" s="100"/>
      <c r="E770" s="1497"/>
      <c r="F770" s="101"/>
      <c r="J770" s="96"/>
      <c r="K770" s="96"/>
      <c r="L770" s="96"/>
      <c r="M770" s="96"/>
    </row>
    <row r="771" spans="1:13" s="95" customFormat="1">
      <c r="A771" s="97"/>
      <c r="B771" s="98"/>
      <c r="C771" s="99"/>
      <c r="D771" s="100"/>
      <c r="E771" s="1497"/>
      <c r="F771" s="101"/>
      <c r="J771" s="96"/>
      <c r="K771" s="96"/>
      <c r="L771" s="96"/>
      <c r="M771" s="96"/>
    </row>
    <row r="772" spans="1:13" s="95" customFormat="1">
      <c r="A772" s="97"/>
      <c r="B772" s="98"/>
      <c r="C772" s="99"/>
      <c r="D772" s="100"/>
      <c r="E772" s="1497"/>
      <c r="F772" s="101"/>
      <c r="J772" s="96"/>
      <c r="K772" s="96"/>
      <c r="L772" s="96"/>
      <c r="M772" s="96"/>
    </row>
    <row r="773" spans="1:13" s="95" customFormat="1">
      <c r="A773" s="97"/>
      <c r="B773" s="98"/>
      <c r="C773" s="99"/>
      <c r="D773" s="100"/>
      <c r="E773" s="1497"/>
      <c r="F773" s="101"/>
      <c r="J773" s="96"/>
      <c r="K773" s="96"/>
      <c r="L773" s="96"/>
      <c r="M773" s="96"/>
    </row>
    <row r="774" spans="1:13" s="95" customFormat="1">
      <c r="A774" s="97"/>
      <c r="B774" s="98"/>
      <c r="C774" s="99"/>
      <c r="D774" s="100"/>
      <c r="E774" s="1497"/>
      <c r="F774" s="101"/>
      <c r="J774" s="96"/>
      <c r="K774" s="96"/>
      <c r="L774" s="96"/>
      <c r="M774" s="96"/>
    </row>
    <row r="775" spans="1:13" s="95" customFormat="1">
      <c r="A775" s="97"/>
      <c r="B775" s="98"/>
      <c r="C775" s="99"/>
      <c r="D775" s="100"/>
      <c r="E775" s="1497"/>
      <c r="F775" s="101"/>
      <c r="J775" s="96"/>
      <c r="K775" s="96"/>
      <c r="L775" s="96"/>
      <c r="M775" s="96"/>
    </row>
    <row r="776" spans="1:13" s="95" customFormat="1">
      <c r="A776" s="97"/>
      <c r="B776" s="98"/>
      <c r="C776" s="99"/>
      <c r="D776" s="100"/>
      <c r="E776" s="1497"/>
      <c r="F776" s="101"/>
      <c r="J776" s="96"/>
      <c r="K776" s="96"/>
      <c r="L776" s="96"/>
      <c r="M776" s="96"/>
    </row>
    <row r="777" spans="1:13" s="95" customFormat="1">
      <c r="A777" s="97"/>
      <c r="B777" s="98"/>
      <c r="C777" s="99"/>
      <c r="D777" s="100"/>
      <c r="E777" s="1497"/>
      <c r="F777" s="101"/>
      <c r="J777" s="96"/>
      <c r="K777" s="96"/>
      <c r="L777" s="96"/>
      <c r="M777" s="96"/>
    </row>
    <row r="778" spans="1:13" s="95" customFormat="1">
      <c r="A778" s="97"/>
      <c r="B778" s="98"/>
      <c r="C778" s="99"/>
      <c r="D778" s="100"/>
      <c r="E778" s="1497"/>
      <c r="F778" s="101"/>
      <c r="J778" s="96"/>
      <c r="K778" s="96"/>
      <c r="L778" s="96"/>
      <c r="M778" s="96"/>
    </row>
    <row r="779" spans="1:13" s="95" customFormat="1">
      <c r="A779" s="97"/>
      <c r="B779" s="98"/>
      <c r="C779" s="99"/>
      <c r="D779" s="100"/>
      <c r="E779" s="1497"/>
      <c r="F779" s="101"/>
      <c r="J779" s="96"/>
      <c r="K779" s="96"/>
      <c r="L779" s="96"/>
      <c r="M779" s="96"/>
    </row>
    <row r="780" spans="1:13" s="95" customFormat="1">
      <c r="A780" s="97"/>
      <c r="B780" s="98"/>
      <c r="C780" s="99"/>
      <c r="D780" s="100"/>
      <c r="E780" s="1497"/>
      <c r="F780" s="101"/>
      <c r="J780" s="96"/>
      <c r="K780" s="96"/>
      <c r="L780" s="96"/>
      <c r="M780" s="96"/>
    </row>
    <row r="781" spans="1:13" s="95" customFormat="1">
      <c r="A781" s="97"/>
      <c r="B781" s="98"/>
      <c r="C781" s="99"/>
      <c r="D781" s="100"/>
      <c r="E781" s="1497"/>
      <c r="F781" s="101"/>
      <c r="J781" s="96"/>
      <c r="K781" s="96"/>
      <c r="L781" s="96"/>
      <c r="M781" s="96"/>
    </row>
    <row r="782" spans="1:13" s="95" customFormat="1">
      <c r="A782" s="97"/>
      <c r="B782" s="98"/>
      <c r="C782" s="99"/>
      <c r="D782" s="100"/>
      <c r="E782" s="1497"/>
      <c r="F782" s="101"/>
      <c r="J782" s="96"/>
      <c r="K782" s="96"/>
      <c r="L782" s="96"/>
      <c r="M782" s="96"/>
    </row>
    <row r="783" spans="1:13" s="95" customFormat="1">
      <c r="A783" s="97"/>
      <c r="B783" s="98"/>
      <c r="C783" s="99"/>
      <c r="D783" s="100"/>
      <c r="E783" s="1497"/>
      <c r="F783" s="101"/>
      <c r="J783" s="96"/>
      <c r="K783" s="96"/>
      <c r="L783" s="96"/>
      <c r="M783" s="96"/>
    </row>
    <row r="784" spans="1:13" s="95" customFormat="1">
      <c r="A784" s="97"/>
      <c r="B784" s="98"/>
      <c r="C784" s="99"/>
      <c r="D784" s="100"/>
      <c r="E784" s="1497"/>
      <c r="F784" s="101"/>
      <c r="J784" s="96"/>
      <c r="K784" s="96"/>
      <c r="L784" s="96"/>
      <c r="M784" s="96"/>
    </row>
    <row r="785" spans="1:13" s="95" customFormat="1">
      <c r="A785" s="97"/>
      <c r="B785" s="98"/>
      <c r="C785" s="99"/>
      <c r="D785" s="100"/>
      <c r="E785" s="1497"/>
      <c r="F785" s="101"/>
      <c r="J785" s="96"/>
      <c r="K785" s="96"/>
      <c r="L785" s="96"/>
      <c r="M785" s="96"/>
    </row>
    <row r="786" spans="1:13" s="95" customFormat="1">
      <c r="A786" s="97"/>
      <c r="B786" s="98"/>
      <c r="C786" s="99"/>
      <c r="D786" s="100"/>
      <c r="E786" s="1497"/>
      <c r="F786" s="101"/>
      <c r="J786" s="96"/>
      <c r="K786" s="96"/>
      <c r="L786" s="96"/>
      <c r="M786" s="96"/>
    </row>
    <row r="787" spans="1:13" s="95" customFormat="1">
      <c r="A787" s="97"/>
      <c r="B787" s="98"/>
      <c r="C787" s="99"/>
      <c r="D787" s="100"/>
      <c r="E787" s="1497"/>
      <c r="F787" s="101"/>
      <c r="J787" s="96"/>
      <c r="K787" s="96"/>
      <c r="L787" s="96"/>
      <c r="M787" s="96"/>
    </row>
    <row r="788" spans="1:13" s="95" customFormat="1">
      <c r="A788" s="97"/>
      <c r="B788" s="98"/>
      <c r="C788" s="99"/>
      <c r="D788" s="100"/>
      <c r="E788" s="1497"/>
      <c r="F788" s="101"/>
      <c r="J788" s="96"/>
      <c r="K788" s="96"/>
      <c r="L788" s="96"/>
      <c r="M788" s="96"/>
    </row>
    <row r="789" spans="1:13" s="95" customFormat="1">
      <c r="A789" s="97"/>
      <c r="B789" s="98"/>
      <c r="C789" s="99"/>
      <c r="D789" s="100"/>
      <c r="E789" s="1497"/>
      <c r="F789" s="101"/>
      <c r="J789" s="96"/>
      <c r="K789" s="96"/>
      <c r="L789" s="96"/>
      <c r="M789" s="96"/>
    </row>
    <row r="790" spans="1:13" s="95" customFormat="1">
      <c r="A790" s="97"/>
      <c r="B790" s="98"/>
      <c r="C790" s="99"/>
      <c r="D790" s="100"/>
      <c r="E790" s="1497"/>
      <c r="F790" s="101"/>
      <c r="J790" s="96"/>
      <c r="K790" s="96"/>
      <c r="L790" s="96"/>
      <c r="M790" s="96"/>
    </row>
    <row r="791" spans="1:13" s="95" customFormat="1">
      <c r="A791" s="97"/>
      <c r="B791" s="98"/>
      <c r="C791" s="99"/>
      <c r="D791" s="100"/>
      <c r="E791" s="1497"/>
      <c r="F791" s="101"/>
      <c r="J791" s="96"/>
      <c r="K791" s="96"/>
      <c r="L791" s="96"/>
      <c r="M791" s="96"/>
    </row>
    <row r="792" spans="1:13" s="95" customFormat="1">
      <c r="A792" s="97"/>
      <c r="B792" s="98"/>
      <c r="C792" s="99"/>
      <c r="D792" s="100"/>
      <c r="E792" s="1497"/>
      <c r="F792" s="101"/>
      <c r="J792" s="96"/>
      <c r="K792" s="96"/>
      <c r="L792" s="96"/>
      <c r="M792" s="96"/>
    </row>
    <row r="793" spans="1:13" s="95" customFormat="1">
      <c r="A793" s="97"/>
      <c r="B793" s="98"/>
      <c r="C793" s="99"/>
      <c r="D793" s="100"/>
      <c r="E793" s="1497"/>
      <c r="F793" s="101"/>
      <c r="J793" s="96"/>
      <c r="K793" s="96"/>
      <c r="L793" s="96"/>
      <c r="M793" s="96"/>
    </row>
    <row r="794" spans="1:13" s="95" customFormat="1">
      <c r="A794" s="97"/>
      <c r="B794" s="98"/>
      <c r="C794" s="99"/>
      <c r="D794" s="100"/>
      <c r="E794" s="1497"/>
      <c r="F794" s="101"/>
      <c r="J794" s="96"/>
      <c r="K794" s="96"/>
      <c r="L794" s="96"/>
      <c r="M794" s="96"/>
    </row>
    <row r="795" spans="1:13" s="95" customFormat="1">
      <c r="A795" s="97"/>
      <c r="B795" s="98"/>
      <c r="C795" s="99"/>
      <c r="D795" s="100"/>
      <c r="E795" s="1497"/>
      <c r="F795" s="101"/>
      <c r="J795" s="96"/>
      <c r="K795" s="96"/>
      <c r="L795" s="96"/>
      <c r="M795" s="96"/>
    </row>
    <row r="796" spans="1:13" s="95" customFormat="1">
      <c r="A796" s="97"/>
      <c r="B796" s="98"/>
      <c r="C796" s="99"/>
      <c r="D796" s="100"/>
      <c r="E796" s="1497"/>
      <c r="F796" s="101"/>
      <c r="J796" s="96"/>
      <c r="K796" s="96"/>
      <c r="L796" s="96"/>
      <c r="M796" s="96"/>
    </row>
    <row r="797" spans="1:13" s="95" customFormat="1">
      <c r="A797" s="97"/>
      <c r="B797" s="98"/>
      <c r="C797" s="99"/>
      <c r="D797" s="100"/>
      <c r="E797" s="1497"/>
      <c r="F797" s="101"/>
      <c r="J797" s="96"/>
      <c r="K797" s="96"/>
      <c r="L797" s="96"/>
      <c r="M797" s="96"/>
    </row>
    <row r="798" spans="1:13" s="95" customFormat="1">
      <c r="A798" s="97"/>
      <c r="B798" s="98"/>
      <c r="C798" s="99"/>
      <c r="D798" s="100"/>
      <c r="E798" s="1497"/>
      <c r="F798" s="101"/>
      <c r="J798" s="96"/>
      <c r="K798" s="96"/>
      <c r="L798" s="96"/>
      <c r="M798" s="96"/>
    </row>
    <row r="799" spans="1:13" s="95" customFormat="1">
      <c r="A799" s="97"/>
      <c r="B799" s="98"/>
      <c r="C799" s="99"/>
      <c r="D799" s="100"/>
      <c r="E799" s="1497"/>
      <c r="F799" s="101"/>
      <c r="J799" s="96"/>
      <c r="K799" s="96"/>
      <c r="L799" s="96"/>
      <c r="M799" s="96"/>
    </row>
    <row r="800" spans="1:13" s="95" customFormat="1">
      <c r="A800" s="97"/>
      <c r="B800" s="98"/>
      <c r="C800" s="99"/>
      <c r="D800" s="100"/>
      <c r="E800" s="1497"/>
      <c r="F800" s="101"/>
      <c r="J800" s="96"/>
      <c r="K800" s="96"/>
      <c r="L800" s="96"/>
      <c r="M800" s="96"/>
    </row>
    <row r="801" spans="1:13" s="95" customFormat="1">
      <c r="A801" s="97"/>
      <c r="B801" s="98"/>
      <c r="C801" s="99"/>
      <c r="D801" s="100"/>
      <c r="E801" s="1497"/>
      <c r="F801" s="101"/>
      <c r="J801" s="96"/>
      <c r="K801" s="96"/>
      <c r="L801" s="96"/>
      <c r="M801" s="96"/>
    </row>
    <row r="802" spans="1:13" s="95" customFormat="1">
      <c r="A802" s="97"/>
      <c r="B802" s="98"/>
      <c r="C802" s="99"/>
      <c r="D802" s="100"/>
      <c r="E802" s="1497"/>
      <c r="F802" s="101"/>
      <c r="J802" s="96"/>
      <c r="K802" s="96"/>
      <c r="L802" s="96"/>
      <c r="M802" s="96"/>
    </row>
    <row r="803" spans="1:13" s="95" customFormat="1">
      <c r="A803" s="97"/>
      <c r="B803" s="98"/>
      <c r="C803" s="99"/>
      <c r="D803" s="100"/>
      <c r="E803" s="1497"/>
      <c r="F803" s="101"/>
      <c r="J803" s="96"/>
      <c r="K803" s="96"/>
      <c r="L803" s="96"/>
      <c r="M803" s="96"/>
    </row>
    <row r="804" spans="1:13" s="95" customFormat="1">
      <c r="A804" s="97"/>
      <c r="B804" s="98"/>
      <c r="C804" s="99"/>
      <c r="D804" s="100"/>
      <c r="E804" s="1497"/>
      <c r="F804" s="101"/>
      <c r="J804" s="96"/>
      <c r="K804" s="96"/>
      <c r="L804" s="96"/>
      <c r="M804" s="96"/>
    </row>
    <row r="805" spans="1:13" s="95" customFormat="1">
      <c r="A805" s="97"/>
      <c r="B805" s="98"/>
      <c r="C805" s="99"/>
      <c r="D805" s="100"/>
      <c r="E805" s="1497"/>
      <c r="F805" s="101"/>
      <c r="J805" s="96"/>
      <c r="K805" s="96"/>
      <c r="L805" s="96"/>
      <c r="M805" s="96"/>
    </row>
    <row r="806" spans="1:13" s="95" customFormat="1">
      <c r="A806" s="97"/>
      <c r="B806" s="98"/>
      <c r="C806" s="99"/>
      <c r="D806" s="100"/>
      <c r="E806" s="1497"/>
      <c r="F806" s="101"/>
      <c r="J806" s="96"/>
      <c r="K806" s="96"/>
      <c r="L806" s="96"/>
      <c r="M806" s="96"/>
    </row>
    <row r="807" spans="1:13" s="95" customFormat="1">
      <c r="A807" s="97"/>
      <c r="B807" s="98"/>
      <c r="C807" s="99"/>
      <c r="D807" s="100"/>
      <c r="E807" s="1497"/>
      <c r="F807" s="101"/>
      <c r="J807" s="96"/>
      <c r="K807" s="96"/>
      <c r="L807" s="96"/>
      <c r="M807" s="96"/>
    </row>
    <row r="808" spans="1:13" s="95" customFormat="1">
      <c r="A808" s="97"/>
      <c r="B808" s="98"/>
      <c r="C808" s="99"/>
      <c r="D808" s="100"/>
      <c r="E808" s="1497"/>
      <c r="F808" s="101"/>
      <c r="J808" s="96"/>
      <c r="K808" s="96"/>
      <c r="L808" s="96"/>
      <c r="M808" s="96"/>
    </row>
    <row r="809" spans="1:13" s="95" customFormat="1">
      <c r="A809" s="97"/>
      <c r="B809" s="98"/>
      <c r="C809" s="99"/>
      <c r="D809" s="100"/>
      <c r="E809" s="1497"/>
      <c r="F809" s="101"/>
      <c r="J809" s="96"/>
      <c r="K809" s="96"/>
      <c r="L809" s="96"/>
      <c r="M809" s="96"/>
    </row>
    <row r="810" spans="1:13" s="95" customFormat="1">
      <c r="A810" s="97"/>
      <c r="B810" s="98"/>
      <c r="C810" s="99"/>
      <c r="D810" s="100"/>
      <c r="E810" s="1497"/>
      <c r="F810" s="101"/>
      <c r="J810" s="96"/>
      <c r="K810" s="96"/>
      <c r="L810" s="96"/>
      <c r="M810" s="96"/>
    </row>
    <row r="811" spans="1:13" s="95" customFormat="1">
      <c r="A811" s="97"/>
      <c r="B811" s="98"/>
      <c r="C811" s="99"/>
      <c r="D811" s="100"/>
      <c r="E811" s="1497"/>
      <c r="F811" s="101"/>
      <c r="J811" s="96"/>
      <c r="K811" s="96"/>
      <c r="L811" s="96"/>
      <c r="M811" s="96"/>
    </row>
    <row r="812" spans="1:13" s="95" customFormat="1">
      <c r="A812" s="97"/>
      <c r="B812" s="98"/>
      <c r="C812" s="99"/>
      <c r="D812" s="100"/>
      <c r="E812" s="1497"/>
      <c r="F812" s="101"/>
      <c r="J812" s="96"/>
      <c r="K812" s="96"/>
      <c r="L812" s="96"/>
      <c r="M812" s="96"/>
    </row>
    <row r="813" spans="1:13" s="95" customFormat="1">
      <c r="A813" s="97"/>
      <c r="B813" s="98"/>
      <c r="C813" s="99"/>
      <c r="D813" s="100"/>
      <c r="E813" s="1497"/>
      <c r="F813" s="101"/>
      <c r="J813" s="96"/>
      <c r="K813" s="96"/>
      <c r="L813" s="96"/>
      <c r="M813" s="96"/>
    </row>
    <row r="814" spans="1:13" s="95" customFormat="1">
      <c r="A814" s="97"/>
      <c r="B814" s="98"/>
      <c r="C814" s="99"/>
      <c r="D814" s="100"/>
      <c r="E814" s="1497"/>
      <c r="F814" s="101"/>
      <c r="J814" s="96"/>
      <c r="K814" s="96"/>
      <c r="L814" s="96"/>
      <c r="M814" s="96"/>
    </row>
    <row r="815" spans="1:13" s="95" customFormat="1">
      <c r="A815" s="97"/>
      <c r="B815" s="98"/>
      <c r="C815" s="99"/>
      <c r="D815" s="100"/>
      <c r="E815" s="1497"/>
      <c r="F815" s="101"/>
      <c r="J815" s="96"/>
      <c r="K815" s="96"/>
      <c r="L815" s="96"/>
      <c r="M815" s="96"/>
    </row>
    <row r="816" spans="1:13" s="95" customFormat="1">
      <c r="A816" s="97"/>
      <c r="B816" s="98"/>
      <c r="C816" s="99"/>
      <c r="D816" s="100"/>
      <c r="E816" s="1497"/>
      <c r="F816" s="101"/>
      <c r="J816" s="96"/>
      <c r="K816" s="96"/>
      <c r="L816" s="96"/>
      <c r="M816" s="96"/>
    </row>
    <row r="817" spans="1:13" s="95" customFormat="1">
      <c r="A817" s="97"/>
      <c r="B817" s="98"/>
      <c r="C817" s="99"/>
      <c r="D817" s="100"/>
      <c r="E817" s="1497"/>
      <c r="F817" s="101"/>
      <c r="J817" s="96"/>
      <c r="K817" s="96"/>
      <c r="L817" s="96"/>
      <c r="M817" s="96"/>
    </row>
    <row r="818" spans="1:13" s="95" customFormat="1">
      <c r="A818" s="97"/>
      <c r="B818" s="98"/>
      <c r="C818" s="99"/>
      <c r="D818" s="100"/>
      <c r="E818" s="1497"/>
      <c r="F818" s="101"/>
      <c r="J818" s="96"/>
      <c r="K818" s="96"/>
      <c r="L818" s="96"/>
      <c r="M818" s="96"/>
    </row>
    <row r="819" spans="1:13" s="95" customFormat="1">
      <c r="A819" s="97"/>
      <c r="B819" s="98"/>
      <c r="C819" s="99"/>
      <c r="D819" s="100"/>
      <c r="E819" s="1497"/>
      <c r="F819" s="101"/>
      <c r="J819" s="96"/>
      <c r="K819" s="96"/>
      <c r="L819" s="96"/>
      <c r="M819" s="96"/>
    </row>
    <row r="820" spans="1:13" s="95" customFormat="1">
      <c r="A820" s="97"/>
      <c r="B820" s="98"/>
      <c r="C820" s="99"/>
      <c r="D820" s="100"/>
      <c r="E820" s="1497"/>
      <c r="F820" s="101"/>
      <c r="J820" s="96"/>
      <c r="K820" s="96"/>
      <c r="L820" s="96"/>
      <c r="M820" s="96"/>
    </row>
    <row r="821" spans="1:13" s="95" customFormat="1">
      <c r="A821" s="97"/>
      <c r="B821" s="98"/>
      <c r="C821" s="99"/>
      <c r="D821" s="100"/>
      <c r="E821" s="1497"/>
      <c r="F821" s="101"/>
      <c r="J821" s="96"/>
      <c r="K821" s="96"/>
      <c r="L821" s="96"/>
      <c r="M821" s="96"/>
    </row>
    <row r="822" spans="1:13" s="95" customFormat="1">
      <c r="A822" s="97"/>
      <c r="B822" s="98"/>
      <c r="C822" s="99"/>
      <c r="D822" s="100"/>
      <c r="E822" s="1497"/>
      <c r="F822" s="101"/>
      <c r="J822" s="96"/>
      <c r="K822" s="96"/>
      <c r="L822" s="96"/>
      <c r="M822" s="96"/>
    </row>
    <row r="823" spans="1:13" s="95" customFormat="1">
      <c r="A823" s="97"/>
      <c r="B823" s="98"/>
      <c r="C823" s="99"/>
      <c r="D823" s="100"/>
      <c r="E823" s="1497"/>
      <c r="F823" s="101"/>
      <c r="J823" s="96"/>
      <c r="K823" s="96"/>
      <c r="L823" s="96"/>
      <c r="M823" s="96"/>
    </row>
    <row r="824" spans="1:13" s="95" customFormat="1">
      <c r="A824" s="97"/>
      <c r="B824" s="98"/>
      <c r="C824" s="99"/>
      <c r="D824" s="100"/>
      <c r="E824" s="1497"/>
      <c r="F824" s="101"/>
      <c r="J824" s="96"/>
      <c r="K824" s="96"/>
      <c r="L824" s="96"/>
      <c r="M824" s="96"/>
    </row>
    <row r="825" spans="1:13" s="95" customFormat="1">
      <c r="A825" s="97"/>
      <c r="B825" s="98"/>
      <c r="C825" s="99"/>
      <c r="D825" s="100"/>
      <c r="E825" s="1497"/>
      <c r="F825" s="101"/>
      <c r="J825" s="96"/>
      <c r="K825" s="96"/>
      <c r="L825" s="96"/>
      <c r="M825" s="96"/>
    </row>
    <row r="826" spans="1:13" s="95" customFormat="1">
      <c r="A826" s="97"/>
      <c r="B826" s="98"/>
      <c r="C826" s="99"/>
      <c r="D826" s="100"/>
      <c r="E826" s="1497"/>
      <c r="F826" s="101"/>
      <c r="J826" s="96"/>
      <c r="K826" s="96"/>
      <c r="L826" s="96"/>
      <c r="M826" s="96"/>
    </row>
    <row r="827" spans="1:13" s="95" customFormat="1">
      <c r="A827" s="97"/>
      <c r="B827" s="98"/>
      <c r="C827" s="99"/>
      <c r="D827" s="100"/>
      <c r="E827" s="1497"/>
      <c r="F827" s="101"/>
      <c r="J827" s="96"/>
      <c r="K827" s="96"/>
      <c r="L827" s="96"/>
      <c r="M827" s="96"/>
    </row>
    <row r="828" spans="1:13" s="95" customFormat="1">
      <c r="A828" s="97"/>
      <c r="B828" s="98"/>
      <c r="C828" s="99"/>
      <c r="D828" s="100"/>
      <c r="E828" s="1497"/>
      <c r="F828" s="101"/>
      <c r="J828" s="96"/>
      <c r="K828" s="96"/>
      <c r="L828" s="96"/>
      <c r="M828" s="96"/>
    </row>
    <row r="829" spans="1:13" s="95" customFormat="1">
      <c r="A829" s="97"/>
      <c r="B829" s="98"/>
      <c r="C829" s="99"/>
      <c r="D829" s="100"/>
      <c r="E829" s="1497"/>
      <c r="F829" s="101"/>
      <c r="J829" s="96"/>
      <c r="K829" s="96"/>
      <c r="L829" s="96"/>
      <c r="M829" s="96"/>
    </row>
    <row r="830" spans="1:13" s="95" customFormat="1">
      <c r="A830" s="97"/>
      <c r="B830" s="98"/>
      <c r="C830" s="99"/>
      <c r="D830" s="100"/>
      <c r="E830" s="1497"/>
      <c r="F830" s="101"/>
      <c r="J830" s="96"/>
      <c r="K830" s="96"/>
      <c r="L830" s="96"/>
      <c r="M830" s="96"/>
    </row>
    <row r="831" spans="1:13" s="95" customFormat="1">
      <c r="A831" s="97"/>
      <c r="B831" s="98"/>
      <c r="C831" s="99"/>
      <c r="D831" s="100"/>
      <c r="E831" s="1497"/>
      <c r="F831" s="101"/>
      <c r="J831" s="96"/>
      <c r="K831" s="96"/>
      <c r="L831" s="96"/>
      <c r="M831" s="96"/>
    </row>
    <row r="832" spans="1:13" s="95" customFormat="1">
      <c r="A832" s="97"/>
      <c r="B832" s="98"/>
      <c r="C832" s="99"/>
      <c r="D832" s="100"/>
      <c r="E832" s="1497"/>
      <c r="F832" s="101"/>
      <c r="J832" s="96"/>
      <c r="K832" s="96"/>
      <c r="L832" s="96"/>
      <c r="M832" s="96"/>
    </row>
    <row r="833" spans="1:13" s="95" customFormat="1">
      <c r="A833" s="97"/>
      <c r="B833" s="98"/>
      <c r="C833" s="99"/>
      <c r="D833" s="100"/>
      <c r="E833" s="1497"/>
      <c r="F833" s="101"/>
      <c r="J833" s="96"/>
      <c r="K833" s="96"/>
      <c r="L833" s="96"/>
      <c r="M833" s="96"/>
    </row>
    <row r="834" spans="1:13" s="95" customFormat="1">
      <c r="A834" s="97"/>
      <c r="B834" s="98"/>
      <c r="C834" s="99"/>
      <c r="D834" s="100"/>
      <c r="E834" s="1497"/>
      <c r="F834" s="101"/>
      <c r="J834" s="96"/>
      <c r="K834" s="96"/>
      <c r="L834" s="96"/>
      <c r="M834" s="96"/>
    </row>
    <row r="835" spans="1:13" s="95" customFormat="1">
      <c r="A835" s="97"/>
      <c r="B835" s="98"/>
      <c r="C835" s="99"/>
      <c r="D835" s="100"/>
      <c r="E835" s="1497"/>
      <c r="F835" s="101"/>
      <c r="J835" s="96"/>
      <c r="K835" s="96"/>
      <c r="L835" s="96"/>
      <c r="M835" s="96"/>
    </row>
    <row r="836" spans="1:13" s="95" customFormat="1">
      <c r="A836" s="97"/>
      <c r="B836" s="98"/>
      <c r="C836" s="99"/>
      <c r="D836" s="100"/>
      <c r="E836" s="1497"/>
      <c r="F836" s="101"/>
      <c r="J836" s="96"/>
      <c r="K836" s="96"/>
      <c r="L836" s="96"/>
      <c r="M836" s="96"/>
    </row>
    <row r="837" spans="1:13" s="95" customFormat="1">
      <c r="A837" s="97"/>
      <c r="B837" s="98"/>
      <c r="C837" s="99"/>
      <c r="D837" s="100"/>
      <c r="E837" s="1497"/>
      <c r="F837" s="101"/>
      <c r="J837" s="96"/>
      <c r="K837" s="96"/>
      <c r="L837" s="96"/>
      <c r="M837" s="96"/>
    </row>
    <row r="838" spans="1:13" s="95" customFormat="1">
      <c r="A838" s="97"/>
      <c r="B838" s="98"/>
      <c r="C838" s="99"/>
      <c r="D838" s="100"/>
      <c r="E838" s="1497"/>
      <c r="F838" s="101"/>
      <c r="J838" s="96"/>
      <c r="K838" s="96"/>
      <c r="L838" s="96"/>
      <c r="M838" s="96"/>
    </row>
    <row r="839" spans="1:13" s="95" customFormat="1">
      <c r="A839" s="97"/>
      <c r="B839" s="98"/>
      <c r="C839" s="99"/>
      <c r="D839" s="100"/>
      <c r="E839" s="1497"/>
      <c r="F839" s="101"/>
      <c r="J839" s="96"/>
      <c r="K839" s="96"/>
      <c r="L839" s="96"/>
      <c r="M839" s="96"/>
    </row>
    <row r="840" spans="1:13" s="95" customFormat="1">
      <c r="A840" s="97"/>
      <c r="B840" s="98"/>
      <c r="C840" s="99"/>
      <c r="D840" s="100"/>
      <c r="E840" s="1497"/>
      <c r="F840" s="101"/>
      <c r="J840" s="96"/>
      <c r="K840" s="96"/>
      <c r="L840" s="96"/>
      <c r="M840" s="96"/>
    </row>
    <row r="841" spans="1:13" s="95" customFormat="1">
      <c r="A841" s="97"/>
      <c r="B841" s="98"/>
      <c r="C841" s="99"/>
      <c r="D841" s="100"/>
      <c r="E841" s="1497"/>
      <c r="F841" s="101"/>
      <c r="J841" s="96"/>
      <c r="K841" s="96"/>
      <c r="L841" s="96"/>
      <c r="M841" s="96"/>
    </row>
    <row r="842" spans="1:13" s="95" customFormat="1">
      <c r="A842" s="97"/>
      <c r="B842" s="98"/>
      <c r="C842" s="99"/>
      <c r="D842" s="100"/>
      <c r="E842" s="1497"/>
      <c r="F842" s="101"/>
      <c r="J842" s="96"/>
      <c r="K842" s="96"/>
      <c r="L842" s="96"/>
      <c r="M842" s="96"/>
    </row>
    <row r="843" spans="1:13" s="95" customFormat="1">
      <c r="A843" s="97"/>
      <c r="B843" s="98"/>
      <c r="C843" s="99"/>
      <c r="D843" s="100"/>
      <c r="E843" s="1497"/>
      <c r="F843" s="101"/>
      <c r="J843" s="96"/>
      <c r="K843" s="96"/>
      <c r="L843" s="96"/>
      <c r="M843" s="96"/>
    </row>
    <row r="844" spans="1:13" s="95" customFormat="1">
      <c r="A844" s="97"/>
      <c r="B844" s="98"/>
      <c r="C844" s="99"/>
      <c r="D844" s="100"/>
      <c r="E844" s="1497"/>
      <c r="F844" s="101"/>
      <c r="J844" s="96"/>
      <c r="K844" s="96"/>
      <c r="L844" s="96"/>
      <c r="M844" s="96"/>
    </row>
    <row r="845" spans="1:13" s="95" customFormat="1">
      <c r="A845" s="97"/>
      <c r="B845" s="98"/>
      <c r="C845" s="99"/>
      <c r="D845" s="100"/>
      <c r="E845" s="1497"/>
      <c r="F845" s="101"/>
      <c r="J845" s="96"/>
      <c r="K845" s="96"/>
      <c r="L845" s="96"/>
      <c r="M845" s="96"/>
    </row>
    <row r="846" spans="1:13" s="95" customFormat="1">
      <c r="A846" s="97"/>
      <c r="B846" s="98"/>
      <c r="C846" s="99"/>
      <c r="D846" s="100"/>
      <c r="E846" s="1497"/>
      <c r="F846" s="101"/>
      <c r="J846" s="96"/>
      <c r="K846" s="96"/>
      <c r="L846" s="96"/>
      <c r="M846" s="96"/>
    </row>
    <row r="847" spans="1:13" s="95" customFormat="1">
      <c r="A847" s="97"/>
      <c r="B847" s="98"/>
      <c r="C847" s="99"/>
      <c r="D847" s="100"/>
      <c r="E847" s="1497"/>
      <c r="F847" s="101"/>
      <c r="J847" s="96"/>
      <c r="K847" s="96"/>
      <c r="L847" s="96"/>
      <c r="M847" s="96"/>
    </row>
    <row r="848" spans="1:13" s="95" customFormat="1">
      <c r="A848" s="97"/>
      <c r="B848" s="98"/>
      <c r="C848" s="99"/>
      <c r="D848" s="100"/>
      <c r="E848" s="1497"/>
      <c r="F848" s="101"/>
      <c r="J848" s="96"/>
      <c r="K848" s="96"/>
      <c r="L848" s="96"/>
      <c r="M848" s="96"/>
    </row>
    <row r="849" spans="1:13" s="95" customFormat="1">
      <c r="A849" s="97"/>
      <c r="B849" s="98"/>
      <c r="C849" s="99"/>
      <c r="D849" s="100"/>
      <c r="E849" s="1497"/>
      <c r="F849" s="101"/>
      <c r="J849" s="96"/>
      <c r="K849" s="96"/>
      <c r="L849" s="96"/>
      <c r="M849" s="96"/>
    </row>
    <row r="850" spans="1:13" s="95" customFormat="1">
      <c r="A850" s="97"/>
      <c r="B850" s="98"/>
      <c r="C850" s="99"/>
      <c r="D850" s="100"/>
      <c r="E850" s="1497"/>
      <c r="F850" s="101"/>
      <c r="J850" s="96"/>
      <c r="K850" s="96"/>
      <c r="L850" s="96"/>
      <c r="M850" s="96"/>
    </row>
    <row r="851" spans="1:13" s="95" customFormat="1">
      <c r="A851" s="97"/>
      <c r="B851" s="98"/>
      <c r="C851" s="99"/>
      <c r="D851" s="100"/>
      <c r="E851" s="1497"/>
      <c r="F851" s="101"/>
      <c r="J851" s="96"/>
      <c r="K851" s="96"/>
      <c r="L851" s="96"/>
      <c r="M851" s="96"/>
    </row>
    <row r="852" spans="1:13" s="95" customFormat="1">
      <c r="A852" s="97"/>
      <c r="B852" s="98"/>
      <c r="C852" s="99"/>
      <c r="D852" s="100"/>
      <c r="E852" s="1497"/>
      <c r="F852" s="101"/>
      <c r="J852" s="96"/>
      <c r="K852" s="96"/>
      <c r="L852" s="96"/>
      <c r="M852" s="96"/>
    </row>
    <row r="853" spans="1:13" s="95" customFormat="1">
      <c r="A853" s="97"/>
      <c r="B853" s="98"/>
      <c r="C853" s="99"/>
      <c r="D853" s="100"/>
      <c r="E853" s="1497"/>
      <c r="F853" s="101"/>
      <c r="J853" s="96"/>
      <c r="K853" s="96"/>
      <c r="L853" s="96"/>
      <c r="M853" s="96"/>
    </row>
    <row r="854" spans="1:13" s="95" customFormat="1">
      <c r="A854" s="97"/>
      <c r="B854" s="98"/>
      <c r="C854" s="99"/>
      <c r="D854" s="100"/>
      <c r="E854" s="1497"/>
      <c r="F854" s="101"/>
      <c r="J854" s="96"/>
      <c r="K854" s="96"/>
      <c r="L854" s="96"/>
      <c r="M854" s="96"/>
    </row>
    <row r="855" spans="1:13" s="95" customFormat="1">
      <c r="A855" s="97"/>
      <c r="B855" s="98"/>
      <c r="C855" s="99"/>
      <c r="D855" s="100"/>
      <c r="E855" s="1497"/>
      <c r="F855" s="101"/>
      <c r="J855" s="96"/>
      <c r="K855" s="96"/>
      <c r="L855" s="96"/>
      <c r="M855" s="96"/>
    </row>
    <row r="856" spans="1:13" s="95" customFormat="1">
      <c r="A856" s="97"/>
      <c r="B856" s="98"/>
      <c r="C856" s="99"/>
      <c r="D856" s="100"/>
      <c r="E856" s="1497"/>
      <c r="F856" s="101"/>
      <c r="J856" s="96"/>
      <c r="K856" s="96"/>
      <c r="L856" s="96"/>
      <c r="M856" s="96"/>
    </row>
    <row r="857" spans="1:13" s="95" customFormat="1">
      <c r="A857" s="97"/>
      <c r="B857" s="98"/>
      <c r="C857" s="99"/>
      <c r="D857" s="100"/>
      <c r="E857" s="1497"/>
      <c r="F857" s="101"/>
      <c r="J857" s="96"/>
      <c r="K857" s="96"/>
      <c r="L857" s="96"/>
      <c r="M857" s="96"/>
    </row>
    <row r="858" spans="1:13" s="95" customFormat="1">
      <c r="A858" s="97"/>
      <c r="B858" s="98"/>
      <c r="C858" s="99"/>
      <c r="D858" s="100"/>
      <c r="E858" s="1497"/>
      <c r="F858" s="101"/>
      <c r="J858" s="96"/>
      <c r="K858" s="96"/>
      <c r="L858" s="96"/>
      <c r="M858" s="96"/>
    </row>
    <row r="859" spans="1:13" s="95" customFormat="1">
      <c r="A859" s="97"/>
      <c r="B859" s="98"/>
      <c r="C859" s="99"/>
      <c r="D859" s="100"/>
      <c r="E859" s="1497"/>
      <c r="F859" s="101"/>
      <c r="J859" s="96"/>
      <c r="K859" s="96"/>
      <c r="L859" s="96"/>
      <c r="M859" s="96"/>
    </row>
    <row r="860" spans="1:13" s="95" customFormat="1">
      <c r="A860" s="97"/>
      <c r="B860" s="98"/>
      <c r="C860" s="99"/>
      <c r="D860" s="100"/>
      <c r="E860" s="1497"/>
      <c r="F860" s="101"/>
      <c r="J860" s="96"/>
      <c r="K860" s="96"/>
      <c r="L860" s="96"/>
      <c r="M860" s="96"/>
    </row>
    <row r="861" spans="1:13" s="95" customFormat="1">
      <c r="A861" s="97"/>
      <c r="B861" s="98"/>
      <c r="C861" s="99"/>
      <c r="D861" s="100"/>
      <c r="E861" s="1497"/>
      <c r="F861" s="101"/>
      <c r="J861" s="96"/>
      <c r="K861" s="96"/>
      <c r="L861" s="96"/>
      <c r="M861" s="96"/>
    </row>
    <row r="862" spans="1:13" s="95" customFormat="1">
      <c r="A862" s="97"/>
      <c r="B862" s="98"/>
      <c r="C862" s="99"/>
      <c r="D862" s="100"/>
      <c r="E862" s="1497"/>
      <c r="F862" s="101"/>
      <c r="J862" s="96"/>
      <c r="K862" s="96"/>
      <c r="L862" s="96"/>
      <c r="M862" s="96"/>
    </row>
    <row r="863" spans="1:13" s="95" customFormat="1">
      <c r="A863" s="97"/>
      <c r="B863" s="98"/>
      <c r="C863" s="99"/>
      <c r="D863" s="100"/>
      <c r="E863" s="1497"/>
      <c r="F863" s="101"/>
      <c r="J863" s="96"/>
      <c r="K863" s="96"/>
      <c r="L863" s="96"/>
      <c r="M863" s="96"/>
    </row>
    <row r="864" spans="1:13" s="95" customFormat="1">
      <c r="A864" s="97"/>
      <c r="B864" s="98"/>
      <c r="C864" s="99"/>
      <c r="D864" s="100"/>
      <c r="E864" s="1497"/>
      <c r="F864" s="101"/>
      <c r="J864" s="96"/>
      <c r="K864" s="96"/>
      <c r="L864" s="96"/>
      <c r="M864" s="96"/>
    </row>
    <row r="865" spans="1:13" s="95" customFormat="1">
      <c r="A865" s="97"/>
      <c r="B865" s="98"/>
      <c r="C865" s="99"/>
      <c r="D865" s="100"/>
      <c r="E865" s="1497"/>
      <c r="F865" s="101"/>
      <c r="J865" s="96"/>
      <c r="K865" s="96"/>
      <c r="L865" s="96"/>
      <c r="M865" s="96"/>
    </row>
    <row r="866" spans="1:13" s="95" customFormat="1">
      <c r="A866" s="97"/>
      <c r="B866" s="98"/>
      <c r="C866" s="99"/>
      <c r="D866" s="100"/>
      <c r="E866" s="1497"/>
      <c r="F866" s="101"/>
      <c r="J866" s="96"/>
      <c r="K866" s="96"/>
      <c r="L866" s="96"/>
      <c r="M866" s="96"/>
    </row>
    <row r="867" spans="1:13" s="95" customFormat="1">
      <c r="A867" s="97"/>
      <c r="B867" s="98"/>
      <c r="C867" s="99"/>
      <c r="D867" s="100"/>
      <c r="E867" s="1497"/>
      <c r="F867" s="101"/>
      <c r="J867" s="96"/>
      <c r="K867" s="96"/>
      <c r="L867" s="96"/>
      <c r="M867" s="96"/>
    </row>
    <row r="868" spans="1:13" s="95" customFormat="1">
      <c r="A868" s="97"/>
      <c r="B868" s="98"/>
      <c r="C868" s="99"/>
      <c r="D868" s="100"/>
      <c r="E868" s="1497"/>
      <c r="F868" s="101"/>
      <c r="J868" s="96"/>
      <c r="K868" s="96"/>
      <c r="L868" s="96"/>
      <c r="M868" s="96"/>
    </row>
    <row r="869" spans="1:13" s="95" customFormat="1">
      <c r="A869" s="97"/>
      <c r="B869" s="98"/>
      <c r="C869" s="99"/>
      <c r="D869" s="100"/>
      <c r="E869" s="1497"/>
      <c r="F869" s="101"/>
      <c r="J869" s="96"/>
      <c r="K869" s="96"/>
      <c r="L869" s="96"/>
      <c r="M869" s="96"/>
    </row>
    <row r="870" spans="1:13" s="95" customFormat="1">
      <c r="A870" s="97"/>
      <c r="B870" s="98"/>
      <c r="C870" s="99"/>
      <c r="D870" s="100"/>
      <c r="E870" s="1497"/>
      <c r="F870" s="101"/>
      <c r="J870" s="96"/>
      <c r="K870" s="96"/>
      <c r="L870" s="96"/>
      <c r="M870" s="96"/>
    </row>
    <row r="871" spans="1:13" s="95" customFormat="1">
      <c r="A871" s="97"/>
      <c r="B871" s="98"/>
      <c r="C871" s="99"/>
      <c r="D871" s="100"/>
      <c r="E871" s="1497"/>
      <c r="F871" s="101"/>
      <c r="J871" s="96"/>
      <c r="K871" s="96"/>
      <c r="L871" s="96"/>
      <c r="M871" s="96"/>
    </row>
    <row r="872" spans="1:13" s="95" customFormat="1">
      <c r="A872" s="97"/>
      <c r="B872" s="98"/>
      <c r="C872" s="99"/>
      <c r="D872" s="100"/>
      <c r="E872" s="1497"/>
      <c r="F872" s="101"/>
      <c r="J872" s="96"/>
      <c r="K872" s="96"/>
      <c r="L872" s="96"/>
      <c r="M872" s="96"/>
    </row>
    <row r="873" spans="1:13" s="95" customFormat="1">
      <c r="A873" s="97"/>
      <c r="B873" s="98"/>
      <c r="C873" s="99"/>
      <c r="D873" s="100"/>
      <c r="E873" s="1497"/>
      <c r="F873" s="101"/>
      <c r="J873" s="96"/>
      <c r="K873" s="96"/>
      <c r="L873" s="96"/>
      <c r="M873" s="96"/>
    </row>
    <row r="874" spans="1:13" s="95" customFormat="1">
      <c r="A874" s="97"/>
      <c r="B874" s="98"/>
      <c r="C874" s="99"/>
      <c r="D874" s="100"/>
      <c r="E874" s="1497"/>
      <c r="F874" s="101"/>
      <c r="J874" s="96"/>
      <c r="K874" s="96"/>
      <c r="L874" s="96"/>
      <c r="M874" s="96"/>
    </row>
    <row r="875" spans="1:13" s="95" customFormat="1">
      <c r="A875" s="97"/>
      <c r="B875" s="98"/>
      <c r="C875" s="99"/>
      <c r="D875" s="100"/>
      <c r="E875" s="1497"/>
      <c r="F875" s="101"/>
      <c r="J875" s="96"/>
      <c r="K875" s="96"/>
      <c r="L875" s="96"/>
      <c r="M875" s="96"/>
    </row>
    <row r="876" spans="1:13" s="95" customFormat="1">
      <c r="A876" s="97"/>
      <c r="B876" s="98"/>
      <c r="C876" s="99"/>
      <c r="D876" s="100"/>
      <c r="E876" s="1497"/>
      <c r="F876" s="101"/>
      <c r="J876" s="96"/>
      <c r="K876" s="96"/>
      <c r="L876" s="96"/>
      <c r="M876" s="96"/>
    </row>
    <row r="877" spans="1:13" s="95" customFormat="1">
      <c r="A877" s="97"/>
      <c r="B877" s="98"/>
      <c r="C877" s="99"/>
      <c r="D877" s="100"/>
      <c r="E877" s="1497"/>
      <c r="F877" s="101"/>
      <c r="J877" s="96"/>
      <c r="K877" s="96"/>
      <c r="L877" s="96"/>
      <c r="M877" s="96"/>
    </row>
    <row r="878" spans="1:13" s="95" customFormat="1">
      <c r="A878" s="97"/>
      <c r="B878" s="98"/>
      <c r="C878" s="99"/>
      <c r="D878" s="100"/>
      <c r="E878" s="1497"/>
      <c r="F878" s="101"/>
      <c r="J878" s="96"/>
      <c r="K878" s="96"/>
      <c r="L878" s="96"/>
      <c r="M878" s="96"/>
    </row>
    <row r="879" spans="1:13" s="95" customFormat="1">
      <c r="A879" s="97"/>
      <c r="B879" s="98"/>
      <c r="C879" s="99"/>
      <c r="D879" s="100"/>
      <c r="E879" s="1497"/>
      <c r="F879" s="101"/>
      <c r="J879" s="96"/>
      <c r="K879" s="96"/>
      <c r="L879" s="96"/>
      <c r="M879" s="96"/>
    </row>
    <row r="880" spans="1:13" s="95" customFormat="1">
      <c r="A880" s="97"/>
      <c r="B880" s="98"/>
      <c r="C880" s="99"/>
      <c r="D880" s="100"/>
      <c r="E880" s="1497"/>
      <c r="F880" s="101"/>
      <c r="J880" s="96"/>
      <c r="K880" s="96"/>
      <c r="L880" s="96"/>
      <c r="M880" s="96"/>
    </row>
    <row r="881" spans="1:13" s="95" customFormat="1">
      <c r="A881" s="97"/>
      <c r="B881" s="98"/>
      <c r="C881" s="99"/>
      <c r="D881" s="100"/>
      <c r="E881" s="1497"/>
      <c r="F881" s="101"/>
      <c r="J881" s="96"/>
      <c r="K881" s="96"/>
      <c r="L881" s="96"/>
      <c r="M881" s="96"/>
    </row>
    <row r="882" spans="1:13" s="95" customFormat="1">
      <c r="A882" s="97"/>
      <c r="B882" s="98"/>
      <c r="C882" s="99"/>
      <c r="D882" s="100"/>
      <c r="E882" s="1497"/>
      <c r="F882" s="101"/>
      <c r="J882" s="96"/>
      <c r="K882" s="96"/>
      <c r="L882" s="96"/>
      <c r="M882" s="96"/>
    </row>
    <row r="883" spans="1:13" s="95" customFormat="1">
      <c r="A883" s="97"/>
      <c r="B883" s="98"/>
      <c r="C883" s="99"/>
      <c r="D883" s="100"/>
      <c r="E883" s="1497"/>
      <c r="F883" s="101"/>
      <c r="J883" s="96"/>
      <c r="K883" s="96"/>
      <c r="L883" s="96"/>
      <c r="M883" s="96"/>
    </row>
    <row r="884" spans="1:13" s="95" customFormat="1">
      <c r="A884" s="97"/>
      <c r="B884" s="98"/>
      <c r="C884" s="99"/>
      <c r="D884" s="100"/>
      <c r="E884" s="1497"/>
      <c r="F884" s="101"/>
      <c r="J884" s="96"/>
      <c r="K884" s="96"/>
      <c r="L884" s="96"/>
      <c r="M884" s="96"/>
    </row>
    <row r="885" spans="1:13" s="95" customFormat="1">
      <c r="A885" s="97"/>
      <c r="B885" s="98"/>
      <c r="C885" s="99"/>
      <c r="D885" s="100"/>
      <c r="E885" s="1497"/>
      <c r="F885" s="101"/>
      <c r="J885" s="96"/>
      <c r="K885" s="96"/>
      <c r="L885" s="96"/>
      <c r="M885" s="96"/>
    </row>
    <row r="886" spans="1:13" s="95" customFormat="1">
      <c r="A886" s="97"/>
      <c r="B886" s="98"/>
      <c r="C886" s="99"/>
      <c r="D886" s="100"/>
      <c r="E886" s="1497"/>
      <c r="F886" s="101"/>
      <c r="J886" s="96"/>
      <c r="K886" s="96"/>
      <c r="L886" s="96"/>
      <c r="M886" s="96"/>
    </row>
    <row r="887" spans="1:13" s="95" customFormat="1">
      <c r="A887" s="97"/>
      <c r="B887" s="98"/>
      <c r="C887" s="99"/>
      <c r="D887" s="100"/>
      <c r="E887" s="1497"/>
      <c r="F887" s="101"/>
      <c r="J887" s="96"/>
      <c r="K887" s="96"/>
      <c r="L887" s="96"/>
      <c r="M887" s="96"/>
    </row>
    <row r="888" spans="1:13" s="95" customFormat="1">
      <c r="A888" s="97"/>
      <c r="B888" s="98"/>
      <c r="C888" s="99"/>
      <c r="D888" s="100"/>
      <c r="E888" s="1497"/>
      <c r="F888" s="101"/>
      <c r="J888" s="96"/>
      <c r="K888" s="96"/>
      <c r="L888" s="96"/>
      <c r="M888" s="96"/>
    </row>
    <row r="889" spans="1:13" s="95" customFormat="1">
      <c r="A889" s="97"/>
      <c r="B889" s="98"/>
      <c r="C889" s="99"/>
      <c r="D889" s="100"/>
      <c r="E889" s="1497"/>
      <c r="F889" s="101"/>
      <c r="J889" s="96"/>
      <c r="K889" s="96"/>
      <c r="L889" s="96"/>
      <c r="M889" s="96"/>
    </row>
    <row r="890" spans="1:13" s="95" customFormat="1">
      <c r="A890" s="97"/>
      <c r="B890" s="98"/>
      <c r="C890" s="99"/>
      <c r="D890" s="100"/>
      <c r="E890" s="1497"/>
      <c r="F890" s="101"/>
      <c r="J890" s="96"/>
      <c r="K890" s="96"/>
      <c r="L890" s="96"/>
      <c r="M890" s="96"/>
    </row>
    <row r="891" spans="1:13" s="95" customFormat="1">
      <c r="A891" s="97"/>
      <c r="B891" s="98"/>
      <c r="C891" s="99"/>
      <c r="D891" s="100"/>
      <c r="E891" s="1497"/>
      <c r="F891" s="101"/>
      <c r="J891" s="96"/>
      <c r="K891" s="96"/>
      <c r="L891" s="96"/>
      <c r="M891" s="96"/>
    </row>
    <row r="892" spans="1:13" s="95" customFormat="1">
      <c r="A892" s="97"/>
      <c r="B892" s="98"/>
      <c r="C892" s="99"/>
      <c r="D892" s="100"/>
      <c r="E892" s="1497"/>
      <c r="F892" s="101"/>
      <c r="J892" s="96"/>
      <c r="K892" s="96"/>
      <c r="L892" s="96"/>
      <c r="M892" s="96"/>
    </row>
    <row r="893" spans="1:13" s="95" customFormat="1">
      <c r="A893" s="97"/>
      <c r="B893" s="98"/>
      <c r="C893" s="99"/>
      <c r="D893" s="100"/>
      <c r="E893" s="1497"/>
      <c r="F893" s="101"/>
      <c r="J893" s="96"/>
      <c r="K893" s="96"/>
      <c r="L893" s="96"/>
      <c r="M893" s="96"/>
    </row>
    <row r="894" spans="1:13" s="95" customFormat="1">
      <c r="A894" s="97"/>
      <c r="B894" s="98"/>
      <c r="C894" s="99"/>
      <c r="D894" s="100"/>
      <c r="E894" s="1497"/>
      <c r="F894" s="101"/>
      <c r="J894" s="96"/>
      <c r="K894" s="96"/>
      <c r="L894" s="96"/>
      <c r="M894" s="96"/>
    </row>
    <row r="895" spans="1:13" s="95" customFormat="1">
      <c r="A895" s="97"/>
      <c r="B895" s="98"/>
      <c r="C895" s="99"/>
      <c r="D895" s="100"/>
      <c r="E895" s="1497"/>
      <c r="F895" s="101"/>
      <c r="J895" s="96"/>
      <c r="K895" s="96"/>
      <c r="L895" s="96"/>
      <c r="M895" s="96"/>
    </row>
    <row r="896" spans="1:13" s="95" customFormat="1">
      <c r="A896" s="97"/>
      <c r="B896" s="98"/>
      <c r="C896" s="99"/>
      <c r="D896" s="100"/>
      <c r="E896" s="1497"/>
      <c r="F896" s="101"/>
      <c r="J896" s="96"/>
      <c r="K896" s="96"/>
      <c r="L896" s="96"/>
      <c r="M896" s="96"/>
    </row>
    <row r="897" spans="1:13" s="95" customFormat="1">
      <c r="A897" s="97"/>
      <c r="B897" s="98"/>
      <c r="C897" s="99"/>
      <c r="D897" s="100"/>
      <c r="E897" s="1497"/>
      <c r="F897" s="101"/>
      <c r="J897" s="96"/>
      <c r="K897" s="96"/>
      <c r="L897" s="96"/>
      <c r="M897" s="96"/>
    </row>
    <row r="898" spans="1:13" s="95" customFormat="1">
      <c r="A898" s="97"/>
      <c r="B898" s="98"/>
      <c r="C898" s="99"/>
      <c r="D898" s="100"/>
      <c r="E898" s="1497"/>
      <c r="F898" s="101"/>
      <c r="J898" s="96"/>
      <c r="K898" s="96"/>
      <c r="L898" s="96"/>
      <c r="M898" s="96"/>
    </row>
    <row r="899" spans="1:13" s="95" customFormat="1">
      <c r="A899" s="97"/>
      <c r="B899" s="98"/>
      <c r="C899" s="99"/>
      <c r="D899" s="100"/>
      <c r="E899" s="1497"/>
      <c r="F899" s="101"/>
      <c r="J899" s="96"/>
      <c r="K899" s="96"/>
      <c r="L899" s="96"/>
      <c r="M899" s="96"/>
    </row>
    <row r="900" spans="1:13" s="95" customFormat="1">
      <c r="A900" s="97"/>
      <c r="B900" s="98"/>
      <c r="C900" s="99"/>
      <c r="D900" s="100"/>
      <c r="E900" s="1497"/>
      <c r="F900" s="101"/>
      <c r="J900" s="96"/>
      <c r="K900" s="96"/>
      <c r="L900" s="96"/>
      <c r="M900" s="96"/>
    </row>
    <row r="901" spans="1:13" s="95" customFormat="1">
      <c r="A901" s="97"/>
      <c r="B901" s="98"/>
      <c r="C901" s="99"/>
      <c r="D901" s="100"/>
      <c r="E901" s="1497"/>
      <c r="F901" s="101"/>
      <c r="J901" s="96"/>
      <c r="K901" s="96"/>
      <c r="L901" s="96"/>
      <c r="M901" s="96"/>
    </row>
    <row r="902" spans="1:13" s="95" customFormat="1">
      <c r="A902" s="97"/>
      <c r="B902" s="98"/>
      <c r="C902" s="99"/>
      <c r="D902" s="100"/>
      <c r="E902" s="1497"/>
      <c r="F902" s="101"/>
      <c r="J902" s="96"/>
      <c r="K902" s="96"/>
      <c r="L902" s="96"/>
      <c r="M902" s="96"/>
    </row>
    <row r="903" spans="1:13" s="95" customFormat="1">
      <c r="A903" s="97"/>
      <c r="B903" s="98"/>
      <c r="C903" s="99"/>
      <c r="D903" s="100"/>
      <c r="E903" s="1497"/>
      <c r="F903" s="101"/>
      <c r="J903" s="96"/>
      <c r="K903" s="96"/>
      <c r="L903" s="96"/>
      <c r="M903" s="96"/>
    </row>
    <row r="904" spans="1:13" s="95" customFormat="1">
      <c r="A904" s="97"/>
      <c r="B904" s="98"/>
      <c r="C904" s="99"/>
      <c r="D904" s="100"/>
      <c r="E904" s="1497"/>
      <c r="F904" s="101"/>
      <c r="J904" s="96"/>
      <c r="K904" s="96"/>
      <c r="L904" s="96"/>
      <c r="M904" s="96"/>
    </row>
    <row r="905" spans="1:13" s="95" customFormat="1">
      <c r="A905" s="97"/>
      <c r="B905" s="98"/>
      <c r="C905" s="99"/>
      <c r="D905" s="100"/>
      <c r="E905" s="1497"/>
      <c r="F905" s="101"/>
      <c r="J905" s="96"/>
      <c r="K905" s="96"/>
      <c r="L905" s="96"/>
      <c r="M905" s="96"/>
    </row>
    <row r="906" spans="1:13" s="95" customFormat="1">
      <c r="A906" s="97"/>
      <c r="B906" s="98"/>
      <c r="C906" s="99"/>
      <c r="D906" s="100"/>
      <c r="E906" s="1497"/>
      <c r="F906" s="101"/>
      <c r="J906" s="96"/>
      <c r="K906" s="96"/>
      <c r="L906" s="96"/>
      <c r="M906" s="96"/>
    </row>
    <row r="907" spans="1:13" s="95" customFormat="1">
      <c r="A907" s="97"/>
      <c r="B907" s="98"/>
      <c r="C907" s="99"/>
      <c r="D907" s="100"/>
      <c r="E907" s="1497"/>
      <c r="F907" s="101"/>
      <c r="J907" s="96"/>
      <c r="K907" s="96"/>
      <c r="L907" s="96"/>
      <c r="M907" s="96"/>
    </row>
    <row r="908" spans="1:13" s="95" customFormat="1">
      <c r="A908" s="97"/>
      <c r="B908" s="98"/>
      <c r="C908" s="99"/>
      <c r="D908" s="100"/>
      <c r="E908" s="1497"/>
      <c r="F908" s="101"/>
      <c r="J908" s="96"/>
      <c r="K908" s="96"/>
      <c r="L908" s="96"/>
      <c r="M908" s="96"/>
    </row>
    <row r="909" spans="1:13" s="95" customFormat="1">
      <c r="A909" s="97"/>
      <c r="B909" s="98"/>
      <c r="C909" s="99"/>
      <c r="D909" s="100"/>
      <c r="E909" s="1497"/>
      <c r="F909" s="101"/>
      <c r="J909" s="96"/>
      <c r="K909" s="96"/>
      <c r="L909" s="96"/>
      <c r="M909" s="96"/>
    </row>
    <row r="910" spans="1:13" s="95" customFormat="1">
      <c r="A910" s="97"/>
      <c r="B910" s="98"/>
      <c r="C910" s="99"/>
      <c r="D910" s="100"/>
      <c r="E910" s="1497"/>
      <c r="F910" s="101"/>
      <c r="J910" s="96"/>
      <c r="K910" s="96"/>
      <c r="L910" s="96"/>
      <c r="M910" s="96"/>
    </row>
    <row r="911" spans="1:13" s="95" customFormat="1">
      <c r="A911" s="97"/>
      <c r="B911" s="98"/>
      <c r="C911" s="99"/>
      <c r="D911" s="100"/>
      <c r="E911" s="1497"/>
      <c r="F911" s="101"/>
      <c r="J911" s="96"/>
      <c r="K911" s="96"/>
      <c r="L911" s="96"/>
      <c r="M911" s="96"/>
    </row>
    <row r="912" spans="1:13" s="95" customFormat="1">
      <c r="A912" s="97"/>
      <c r="B912" s="98"/>
      <c r="C912" s="99"/>
      <c r="D912" s="100"/>
      <c r="E912" s="1497"/>
      <c r="F912" s="101"/>
      <c r="J912" s="96"/>
      <c r="K912" s="96"/>
      <c r="L912" s="96"/>
      <c r="M912" s="96"/>
    </row>
    <row r="913" spans="1:13" s="95" customFormat="1">
      <c r="A913" s="97"/>
      <c r="B913" s="98"/>
      <c r="C913" s="99"/>
      <c r="D913" s="100"/>
      <c r="E913" s="1497"/>
      <c r="F913" s="101"/>
      <c r="J913" s="96"/>
      <c r="K913" s="96"/>
      <c r="L913" s="96"/>
      <c r="M913" s="96"/>
    </row>
    <row r="914" spans="1:13" s="95" customFormat="1">
      <c r="A914" s="97"/>
      <c r="B914" s="98"/>
      <c r="C914" s="99"/>
      <c r="D914" s="100"/>
      <c r="E914" s="1497"/>
      <c r="F914" s="101"/>
      <c r="J914" s="96"/>
      <c r="K914" s="96"/>
      <c r="L914" s="96"/>
      <c r="M914" s="96"/>
    </row>
    <row r="915" spans="1:13" s="95" customFormat="1">
      <c r="A915" s="97"/>
      <c r="B915" s="98"/>
      <c r="C915" s="99"/>
      <c r="D915" s="100"/>
      <c r="E915" s="1497"/>
      <c r="F915" s="101"/>
      <c r="J915" s="96"/>
      <c r="K915" s="96"/>
      <c r="L915" s="96"/>
      <c r="M915" s="96"/>
    </row>
    <row r="916" spans="1:13" s="95" customFormat="1">
      <c r="A916" s="97"/>
      <c r="B916" s="98"/>
      <c r="C916" s="99"/>
      <c r="D916" s="100"/>
      <c r="E916" s="1497"/>
      <c r="F916" s="101"/>
      <c r="J916" s="96"/>
      <c r="K916" s="96"/>
      <c r="L916" s="96"/>
      <c r="M916" s="96"/>
    </row>
    <row r="917" spans="1:13" s="95" customFormat="1">
      <c r="A917" s="97"/>
      <c r="B917" s="98"/>
      <c r="C917" s="99"/>
      <c r="D917" s="100"/>
      <c r="E917" s="1497"/>
      <c r="F917" s="101"/>
      <c r="J917" s="96"/>
      <c r="K917" s="96"/>
      <c r="L917" s="96"/>
      <c r="M917" s="96"/>
    </row>
    <row r="918" spans="1:13" s="95" customFormat="1">
      <c r="A918" s="97"/>
      <c r="B918" s="98"/>
      <c r="C918" s="99"/>
      <c r="D918" s="100"/>
      <c r="E918" s="1497"/>
      <c r="F918" s="101"/>
      <c r="J918" s="96"/>
      <c r="K918" s="96"/>
      <c r="L918" s="96"/>
      <c r="M918" s="96"/>
    </row>
    <row r="919" spans="1:13" s="95" customFormat="1">
      <c r="A919" s="97"/>
      <c r="B919" s="98"/>
      <c r="C919" s="99"/>
      <c r="D919" s="100"/>
      <c r="E919" s="1497"/>
      <c r="F919" s="101"/>
      <c r="J919" s="96"/>
      <c r="K919" s="96"/>
      <c r="L919" s="96"/>
      <c r="M919" s="96"/>
    </row>
    <row r="920" spans="1:13" s="95" customFormat="1">
      <c r="A920" s="97"/>
      <c r="B920" s="98"/>
      <c r="C920" s="99"/>
      <c r="D920" s="100"/>
      <c r="E920" s="1497"/>
      <c r="F920" s="101"/>
      <c r="J920" s="96"/>
      <c r="K920" s="96"/>
      <c r="L920" s="96"/>
      <c r="M920" s="96"/>
    </row>
    <row r="921" spans="1:13" s="95" customFormat="1">
      <c r="A921" s="97"/>
      <c r="B921" s="98"/>
      <c r="C921" s="99"/>
      <c r="D921" s="100"/>
      <c r="E921" s="1497"/>
      <c r="F921" s="101"/>
      <c r="J921" s="96"/>
      <c r="K921" s="96"/>
      <c r="L921" s="96"/>
      <c r="M921" s="96"/>
    </row>
    <row r="922" spans="1:13" s="95" customFormat="1">
      <c r="A922" s="97"/>
      <c r="B922" s="98"/>
      <c r="C922" s="99"/>
      <c r="D922" s="100"/>
      <c r="E922" s="1497"/>
      <c r="F922" s="101"/>
      <c r="J922" s="96"/>
      <c r="K922" s="96"/>
      <c r="L922" s="96"/>
      <c r="M922" s="96"/>
    </row>
    <row r="923" spans="1:13" s="95" customFormat="1">
      <c r="A923" s="97"/>
      <c r="B923" s="98"/>
      <c r="C923" s="99"/>
      <c r="D923" s="100"/>
      <c r="E923" s="1497"/>
      <c r="F923" s="101"/>
      <c r="J923" s="96"/>
      <c r="K923" s="96"/>
      <c r="L923" s="96"/>
      <c r="M923" s="96"/>
    </row>
    <row r="924" spans="1:13" s="95" customFormat="1">
      <c r="A924" s="97"/>
      <c r="B924" s="98"/>
      <c r="C924" s="99"/>
      <c r="D924" s="100"/>
      <c r="E924" s="1497"/>
      <c r="F924" s="101"/>
      <c r="J924" s="96"/>
      <c r="K924" s="96"/>
      <c r="L924" s="96"/>
      <c r="M924" s="96"/>
    </row>
    <row r="925" spans="1:13" s="95" customFormat="1">
      <c r="A925" s="97"/>
      <c r="B925" s="98"/>
      <c r="C925" s="99"/>
      <c r="D925" s="100"/>
      <c r="E925" s="1497"/>
      <c r="F925" s="101"/>
      <c r="J925" s="96"/>
      <c r="K925" s="96"/>
      <c r="L925" s="96"/>
      <c r="M925" s="96"/>
    </row>
    <row r="926" spans="1:13" s="95" customFormat="1">
      <c r="A926" s="97"/>
      <c r="B926" s="98"/>
      <c r="C926" s="99"/>
      <c r="D926" s="100"/>
      <c r="E926" s="1497"/>
      <c r="F926" s="101"/>
      <c r="J926" s="96"/>
      <c r="K926" s="96"/>
      <c r="L926" s="96"/>
      <c r="M926" s="96"/>
    </row>
    <row r="927" spans="1:13" s="95" customFormat="1">
      <c r="A927" s="97"/>
      <c r="B927" s="98"/>
      <c r="C927" s="99"/>
      <c r="D927" s="100"/>
      <c r="E927" s="1497"/>
      <c r="F927" s="101"/>
      <c r="J927" s="96"/>
      <c r="K927" s="96"/>
      <c r="L927" s="96"/>
      <c r="M927" s="96"/>
    </row>
    <row r="928" spans="1:13" s="95" customFormat="1">
      <c r="A928" s="97"/>
      <c r="B928" s="98"/>
      <c r="C928" s="99"/>
      <c r="D928" s="100"/>
      <c r="E928" s="1497"/>
      <c r="F928" s="101"/>
      <c r="J928" s="96"/>
      <c r="K928" s="96"/>
      <c r="L928" s="96"/>
      <c r="M928" s="96"/>
    </row>
    <row r="929" spans="1:13" s="95" customFormat="1">
      <c r="A929" s="97"/>
      <c r="B929" s="98"/>
      <c r="C929" s="99"/>
      <c r="D929" s="100"/>
      <c r="E929" s="1497"/>
      <c r="F929" s="101"/>
      <c r="J929" s="96"/>
      <c r="K929" s="96"/>
      <c r="L929" s="96"/>
      <c r="M929" s="96"/>
    </row>
    <row r="930" spans="1:13" s="95" customFormat="1">
      <c r="A930" s="97"/>
      <c r="B930" s="98"/>
      <c r="C930" s="99"/>
      <c r="D930" s="100"/>
      <c r="E930" s="1497"/>
      <c r="F930" s="101"/>
      <c r="J930" s="96"/>
      <c r="K930" s="96"/>
      <c r="L930" s="96"/>
      <c r="M930" s="96"/>
    </row>
    <row r="931" spans="1:13" s="95" customFormat="1">
      <c r="A931" s="97"/>
      <c r="B931" s="98"/>
      <c r="C931" s="99"/>
      <c r="D931" s="100"/>
      <c r="E931" s="1497"/>
      <c r="F931" s="101"/>
      <c r="J931" s="96"/>
      <c r="K931" s="96"/>
      <c r="L931" s="96"/>
      <c r="M931" s="96"/>
    </row>
    <row r="932" spans="1:13" s="95" customFormat="1">
      <c r="A932" s="97"/>
      <c r="B932" s="98"/>
      <c r="C932" s="99"/>
      <c r="D932" s="100"/>
      <c r="E932" s="1497"/>
      <c r="F932" s="101"/>
      <c r="J932" s="96"/>
      <c r="K932" s="96"/>
      <c r="L932" s="96"/>
      <c r="M932" s="96"/>
    </row>
    <row r="933" spans="1:13" s="95" customFormat="1">
      <c r="A933" s="97"/>
      <c r="B933" s="98"/>
      <c r="C933" s="99"/>
      <c r="D933" s="100"/>
      <c r="E933" s="1497"/>
      <c r="F933" s="101"/>
      <c r="J933" s="96"/>
      <c r="K933" s="96"/>
      <c r="L933" s="96"/>
      <c r="M933" s="96"/>
    </row>
    <row r="934" spans="1:13" s="95" customFormat="1">
      <c r="A934" s="97"/>
      <c r="B934" s="98"/>
      <c r="C934" s="99"/>
      <c r="D934" s="100"/>
      <c r="E934" s="1497"/>
      <c r="F934" s="101"/>
      <c r="J934" s="96"/>
      <c r="K934" s="96"/>
      <c r="L934" s="96"/>
      <c r="M934" s="96"/>
    </row>
    <row r="935" spans="1:13" s="95" customFormat="1">
      <c r="A935" s="97"/>
      <c r="B935" s="98"/>
      <c r="C935" s="99"/>
      <c r="D935" s="100"/>
      <c r="E935" s="1497"/>
      <c r="F935" s="101"/>
      <c r="J935" s="96"/>
      <c r="K935" s="96"/>
      <c r="L935" s="96"/>
      <c r="M935" s="96"/>
    </row>
    <row r="936" spans="1:13" s="95" customFormat="1">
      <c r="A936" s="97"/>
      <c r="B936" s="98"/>
      <c r="C936" s="99"/>
      <c r="D936" s="100"/>
      <c r="E936" s="1497"/>
      <c r="F936" s="101"/>
      <c r="J936" s="96"/>
      <c r="K936" s="96"/>
      <c r="L936" s="96"/>
      <c r="M936" s="96"/>
    </row>
    <row r="937" spans="1:13" s="95" customFormat="1">
      <c r="A937" s="97"/>
      <c r="B937" s="98"/>
      <c r="C937" s="99"/>
      <c r="D937" s="100"/>
      <c r="E937" s="1497"/>
      <c r="F937" s="101"/>
      <c r="J937" s="96"/>
      <c r="K937" s="96"/>
      <c r="L937" s="96"/>
      <c r="M937" s="96"/>
    </row>
    <row r="938" spans="1:13" s="95" customFormat="1">
      <c r="A938" s="97"/>
      <c r="B938" s="98"/>
      <c r="C938" s="99"/>
      <c r="D938" s="100"/>
      <c r="E938" s="1497"/>
      <c r="F938" s="101"/>
      <c r="J938" s="96"/>
      <c r="K938" s="96"/>
      <c r="L938" s="96"/>
      <c r="M938" s="96"/>
    </row>
    <row r="939" spans="1:13" s="95" customFormat="1">
      <c r="A939" s="97"/>
      <c r="B939" s="98"/>
      <c r="C939" s="99"/>
      <c r="D939" s="100"/>
      <c r="E939" s="1497"/>
      <c r="F939" s="101"/>
      <c r="J939" s="96"/>
      <c r="K939" s="96"/>
      <c r="L939" s="96"/>
      <c r="M939" s="96"/>
    </row>
    <row r="940" spans="1:13" s="95" customFormat="1">
      <c r="A940" s="97"/>
      <c r="B940" s="98"/>
      <c r="C940" s="99"/>
      <c r="D940" s="100"/>
      <c r="E940" s="1497"/>
      <c r="F940" s="101"/>
      <c r="J940" s="96"/>
      <c r="K940" s="96"/>
      <c r="L940" s="96"/>
      <c r="M940" s="96"/>
    </row>
    <row r="941" spans="1:13" s="95" customFormat="1">
      <c r="A941" s="97"/>
      <c r="B941" s="98"/>
      <c r="C941" s="99"/>
      <c r="D941" s="100"/>
      <c r="E941" s="1497"/>
      <c r="F941" s="101"/>
      <c r="J941" s="96"/>
      <c r="K941" s="96"/>
      <c r="L941" s="96"/>
      <c r="M941" s="96"/>
    </row>
    <row r="942" spans="1:13" s="95" customFormat="1">
      <c r="A942" s="97"/>
      <c r="B942" s="98"/>
      <c r="C942" s="99"/>
      <c r="D942" s="100"/>
      <c r="E942" s="1497"/>
      <c r="F942" s="101"/>
      <c r="J942" s="96"/>
      <c r="K942" s="96"/>
      <c r="L942" s="96"/>
      <c r="M942" s="96"/>
    </row>
    <row r="943" spans="1:13" s="95" customFormat="1">
      <c r="A943" s="97"/>
      <c r="B943" s="98"/>
      <c r="C943" s="99"/>
      <c r="D943" s="100"/>
      <c r="E943" s="1497"/>
      <c r="F943" s="101"/>
      <c r="J943" s="96"/>
      <c r="K943" s="96"/>
      <c r="L943" s="96"/>
      <c r="M943" s="96"/>
    </row>
    <row r="944" spans="1:13" s="95" customFormat="1">
      <c r="A944" s="97"/>
      <c r="B944" s="98"/>
      <c r="C944" s="99"/>
      <c r="D944" s="100"/>
      <c r="E944" s="1497"/>
      <c r="F944" s="101"/>
      <c r="J944" s="96"/>
      <c r="K944" s="96"/>
      <c r="L944" s="96"/>
      <c r="M944" s="96"/>
    </row>
    <row r="945" spans="1:13" s="95" customFormat="1">
      <c r="A945" s="97"/>
      <c r="B945" s="98"/>
      <c r="C945" s="99"/>
      <c r="D945" s="100"/>
      <c r="E945" s="1497"/>
      <c r="F945" s="101"/>
      <c r="J945" s="96"/>
      <c r="K945" s="96"/>
      <c r="L945" s="96"/>
      <c r="M945" s="96"/>
    </row>
    <row r="946" spans="1:13" s="95" customFormat="1">
      <c r="A946" s="97"/>
      <c r="B946" s="98"/>
      <c r="C946" s="99"/>
      <c r="D946" s="100"/>
      <c r="E946" s="1497"/>
      <c r="F946" s="101"/>
      <c r="J946" s="96"/>
      <c r="K946" s="96"/>
      <c r="L946" s="96"/>
      <c r="M946" s="96"/>
    </row>
    <row r="947" spans="1:13" s="95" customFormat="1">
      <c r="A947" s="97"/>
      <c r="B947" s="98"/>
      <c r="C947" s="99"/>
      <c r="D947" s="100"/>
      <c r="E947" s="1497"/>
      <c r="F947" s="101"/>
      <c r="J947" s="96"/>
      <c r="K947" s="96"/>
      <c r="L947" s="96"/>
      <c r="M947" s="96"/>
    </row>
    <row r="948" spans="1:13" s="95" customFormat="1">
      <c r="A948" s="97"/>
      <c r="B948" s="98"/>
      <c r="C948" s="99"/>
      <c r="D948" s="100"/>
      <c r="E948" s="1497"/>
      <c r="F948" s="101"/>
      <c r="J948" s="96"/>
      <c r="K948" s="96"/>
      <c r="L948" s="96"/>
      <c r="M948" s="96"/>
    </row>
    <row r="949" spans="1:13" s="95" customFormat="1">
      <c r="A949" s="97"/>
      <c r="B949" s="98"/>
      <c r="C949" s="99"/>
      <c r="D949" s="100"/>
      <c r="E949" s="1497"/>
      <c r="F949" s="101"/>
      <c r="J949" s="96"/>
      <c r="K949" s="96"/>
      <c r="L949" s="96"/>
      <c r="M949" s="96"/>
    </row>
    <row r="950" spans="1:13" s="95" customFormat="1">
      <c r="A950" s="97"/>
      <c r="B950" s="98"/>
      <c r="C950" s="99"/>
      <c r="D950" s="100"/>
      <c r="E950" s="1497"/>
      <c r="F950" s="101"/>
      <c r="J950" s="96"/>
      <c r="K950" s="96"/>
      <c r="L950" s="96"/>
      <c r="M950" s="96"/>
    </row>
    <row r="951" spans="1:13" s="95" customFormat="1">
      <c r="A951" s="97"/>
      <c r="B951" s="98"/>
      <c r="C951" s="99"/>
      <c r="D951" s="100"/>
      <c r="E951" s="1497"/>
      <c r="F951" s="101"/>
      <c r="J951" s="96"/>
      <c r="K951" s="96"/>
      <c r="L951" s="96"/>
      <c r="M951" s="96"/>
    </row>
    <row r="952" spans="1:13" s="95" customFormat="1">
      <c r="A952" s="97"/>
      <c r="B952" s="98"/>
      <c r="C952" s="99"/>
      <c r="D952" s="100"/>
      <c r="E952" s="1497"/>
      <c r="F952" s="101"/>
      <c r="J952" s="96"/>
      <c r="K952" s="96"/>
      <c r="L952" s="96"/>
      <c r="M952" s="96"/>
    </row>
    <row r="953" spans="1:13" s="95" customFormat="1">
      <c r="A953" s="97"/>
      <c r="B953" s="98"/>
      <c r="C953" s="99"/>
      <c r="D953" s="100"/>
      <c r="E953" s="1497"/>
      <c r="F953" s="101"/>
      <c r="J953" s="96"/>
      <c r="K953" s="96"/>
      <c r="L953" s="96"/>
      <c r="M953" s="96"/>
    </row>
    <row r="954" spans="1:13" s="95" customFormat="1">
      <c r="A954" s="97"/>
      <c r="B954" s="98"/>
      <c r="C954" s="99"/>
      <c r="D954" s="100"/>
      <c r="E954" s="1497"/>
      <c r="F954" s="101"/>
      <c r="J954" s="96"/>
      <c r="K954" s="96"/>
      <c r="L954" s="96"/>
      <c r="M954" s="96"/>
    </row>
    <row r="955" spans="1:13" s="95" customFormat="1">
      <c r="A955" s="97"/>
      <c r="B955" s="98"/>
      <c r="C955" s="99"/>
      <c r="D955" s="100"/>
      <c r="E955" s="1497"/>
      <c r="F955" s="101"/>
      <c r="J955" s="96"/>
      <c r="K955" s="96"/>
      <c r="L955" s="96"/>
      <c r="M955" s="96"/>
    </row>
    <row r="956" spans="1:13" s="95" customFormat="1">
      <c r="A956" s="97"/>
      <c r="B956" s="98"/>
      <c r="C956" s="99"/>
      <c r="D956" s="100"/>
      <c r="E956" s="1497"/>
      <c r="F956" s="101"/>
      <c r="J956" s="96"/>
      <c r="K956" s="96"/>
      <c r="L956" s="96"/>
      <c r="M956" s="96"/>
    </row>
    <row r="957" spans="1:13" s="95" customFormat="1">
      <c r="A957" s="97"/>
      <c r="B957" s="98"/>
      <c r="C957" s="99"/>
      <c r="D957" s="100"/>
      <c r="E957" s="1497"/>
      <c r="F957" s="101"/>
      <c r="J957" s="96"/>
      <c r="K957" s="96"/>
      <c r="L957" s="96"/>
      <c r="M957" s="96"/>
    </row>
    <row r="958" spans="1:13" s="95" customFormat="1">
      <c r="A958" s="97"/>
      <c r="B958" s="98"/>
      <c r="C958" s="99"/>
      <c r="D958" s="100"/>
      <c r="E958" s="1497"/>
      <c r="F958" s="101"/>
      <c r="J958" s="96"/>
      <c r="K958" s="96"/>
      <c r="L958" s="96"/>
      <c r="M958" s="96"/>
    </row>
    <row r="959" spans="1:13" s="95" customFormat="1">
      <c r="A959" s="97"/>
      <c r="B959" s="98"/>
      <c r="C959" s="99"/>
      <c r="D959" s="100"/>
      <c r="E959" s="1497"/>
      <c r="F959" s="101"/>
      <c r="J959" s="96"/>
      <c r="K959" s="96"/>
      <c r="L959" s="96"/>
      <c r="M959" s="96"/>
    </row>
    <row r="960" spans="1:13" s="95" customFormat="1">
      <c r="A960" s="97"/>
      <c r="B960" s="98"/>
      <c r="C960" s="99"/>
      <c r="D960" s="100"/>
      <c r="E960" s="1497"/>
      <c r="F960" s="101"/>
      <c r="J960" s="96"/>
      <c r="K960" s="96"/>
      <c r="L960" s="96"/>
      <c r="M960" s="96"/>
    </row>
    <row r="961" spans="1:13" s="95" customFormat="1">
      <c r="A961" s="97"/>
      <c r="B961" s="98"/>
      <c r="C961" s="99"/>
      <c r="D961" s="100"/>
      <c r="E961" s="1497"/>
      <c r="F961" s="101"/>
      <c r="J961" s="96"/>
      <c r="K961" s="96"/>
      <c r="L961" s="96"/>
      <c r="M961" s="96"/>
    </row>
    <row r="962" spans="1:13" s="95" customFormat="1">
      <c r="A962" s="97"/>
      <c r="B962" s="98"/>
      <c r="C962" s="99"/>
      <c r="D962" s="100"/>
      <c r="E962" s="1497"/>
      <c r="F962" s="101"/>
      <c r="J962" s="96"/>
      <c r="K962" s="96"/>
      <c r="L962" s="96"/>
      <c r="M962" s="96"/>
    </row>
    <row r="963" spans="1:13" s="95" customFormat="1">
      <c r="A963" s="97"/>
      <c r="B963" s="98"/>
      <c r="C963" s="99"/>
      <c r="D963" s="100"/>
      <c r="E963" s="1497"/>
      <c r="F963" s="101"/>
      <c r="J963" s="96"/>
      <c r="K963" s="96"/>
      <c r="L963" s="96"/>
      <c r="M963" s="96"/>
    </row>
    <row r="964" spans="1:13" s="95" customFormat="1">
      <c r="A964" s="97"/>
      <c r="B964" s="98"/>
      <c r="C964" s="99"/>
      <c r="D964" s="100"/>
      <c r="E964" s="1497"/>
      <c r="F964" s="101"/>
      <c r="J964" s="96"/>
      <c r="K964" s="96"/>
      <c r="L964" s="96"/>
      <c r="M964" s="96"/>
    </row>
    <row r="965" spans="1:13" s="95" customFormat="1">
      <c r="A965" s="97"/>
      <c r="B965" s="98"/>
      <c r="C965" s="99"/>
      <c r="D965" s="100"/>
      <c r="E965" s="1497"/>
      <c r="F965" s="101"/>
      <c r="J965" s="96"/>
      <c r="K965" s="96"/>
      <c r="L965" s="96"/>
      <c r="M965" s="96"/>
    </row>
    <row r="966" spans="1:13" s="95" customFormat="1">
      <c r="A966" s="97"/>
      <c r="B966" s="98"/>
      <c r="C966" s="99"/>
      <c r="D966" s="100"/>
      <c r="E966" s="1497"/>
      <c r="F966" s="101"/>
      <c r="J966" s="96"/>
      <c r="K966" s="96"/>
      <c r="L966" s="96"/>
      <c r="M966" s="96"/>
    </row>
    <row r="967" spans="1:13" s="95" customFormat="1">
      <c r="A967" s="97"/>
      <c r="B967" s="98"/>
      <c r="C967" s="99"/>
      <c r="D967" s="100"/>
      <c r="E967" s="1497"/>
      <c r="F967" s="101"/>
      <c r="J967" s="96"/>
      <c r="K967" s="96"/>
      <c r="L967" s="96"/>
      <c r="M967" s="96"/>
    </row>
    <row r="968" spans="1:13" s="95" customFormat="1">
      <c r="A968" s="97"/>
      <c r="B968" s="98"/>
      <c r="C968" s="99"/>
      <c r="D968" s="100"/>
      <c r="E968" s="1497"/>
      <c r="F968" s="101"/>
      <c r="J968" s="96"/>
      <c r="K968" s="96"/>
      <c r="L968" s="96"/>
      <c r="M968" s="96"/>
    </row>
    <row r="969" spans="1:13" s="95" customFormat="1">
      <c r="A969" s="97"/>
      <c r="B969" s="98"/>
      <c r="C969" s="99"/>
      <c r="D969" s="100"/>
      <c r="E969" s="1497"/>
      <c r="F969" s="101"/>
      <c r="J969" s="96"/>
      <c r="K969" s="96"/>
      <c r="L969" s="96"/>
      <c r="M969" s="96"/>
    </row>
    <row r="970" spans="1:13" s="95" customFormat="1">
      <c r="A970" s="97"/>
      <c r="B970" s="98"/>
      <c r="C970" s="99"/>
      <c r="D970" s="100"/>
      <c r="E970" s="1497"/>
      <c r="F970" s="101"/>
      <c r="J970" s="96"/>
      <c r="K970" s="96"/>
      <c r="L970" s="96"/>
      <c r="M970" s="96"/>
    </row>
    <row r="971" spans="1:13" s="95" customFormat="1">
      <c r="A971" s="97"/>
      <c r="B971" s="98"/>
      <c r="C971" s="99"/>
      <c r="D971" s="100"/>
      <c r="E971" s="1497"/>
      <c r="F971" s="101"/>
      <c r="J971" s="96"/>
      <c r="K971" s="96"/>
      <c r="L971" s="96"/>
      <c r="M971" s="96"/>
    </row>
    <row r="972" spans="1:13" s="95" customFormat="1">
      <c r="A972" s="97"/>
      <c r="B972" s="98"/>
      <c r="C972" s="99"/>
      <c r="D972" s="100"/>
      <c r="E972" s="1497"/>
      <c r="F972" s="101"/>
      <c r="J972" s="96"/>
      <c r="K972" s="96"/>
      <c r="L972" s="96"/>
      <c r="M972" s="96"/>
    </row>
    <row r="973" spans="1:13" s="95" customFormat="1">
      <c r="A973" s="97"/>
      <c r="B973" s="98"/>
      <c r="C973" s="99"/>
      <c r="D973" s="100"/>
      <c r="E973" s="1497"/>
      <c r="F973" s="101"/>
      <c r="J973" s="96"/>
      <c r="K973" s="96"/>
      <c r="L973" s="96"/>
      <c r="M973" s="96"/>
    </row>
    <row r="974" spans="1:13" s="95" customFormat="1">
      <c r="A974" s="97"/>
      <c r="B974" s="98"/>
      <c r="C974" s="99"/>
      <c r="D974" s="100"/>
      <c r="E974" s="1497"/>
      <c r="F974" s="101"/>
      <c r="J974" s="96"/>
      <c r="K974" s="96"/>
      <c r="L974" s="96"/>
      <c r="M974" s="96"/>
    </row>
    <row r="975" spans="1:13" s="95" customFormat="1">
      <c r="A975" s="97"/>
      <c r="B975" s="98"/>
      <c r="C975" s="99"/>
      <c r="D975" s="100"/>
      <c r="E975" s="1497"/>
      <c r="F975" s="101"/>
      <c r="J975" s="96"/>
      <c r="K975" s="96"/>
      <c r="L975" s="96"/>
      <c r="M975" s="96"/>
    </row>
    <row r="976" spans="1:13" s="95" customFormat="1">
      <c r="A976" s="97"/>
      <c r="B976" s="98"/>
      <c r="C976" s="99"/>
      <c r="D976" s="100"/>
      <c r="E976" s="1497"/>
      <c r="F976" s="101"/>
      <c r="J976" s="96"/>
      <c r="K976" s="96"/>
      <c r="L976" s="96"/>
      <c r="M976" s="96"/>
    </row>
    <row r="977" spans="1:13" s="95" customFormat="1">
      <c r="A977" s="97"/>
      <c r="B977" s="98"/>
      <c r="C977" s="99"/>
      <c r="D977" s="100"/>
      <c r="E977" s="1497"/>
      <c r="F977" s="101"/>
      <c r="J977" s="96"/>
      <c r="K977" s="96"/>
      <c r="L977" s="96"/>
      <c r="M977" s="96"/>
    </row>
    <row r="978" spans="1:13" s="95" customFormat="1">
      <c r="A978" s="97"/>
      <c r="B978" s="98"/>
      <c r="C978" s="99"/>
      <c r="D978" s="100"/>
      <c r="E978" s="1497"/>
      <c r="F978" s="101"/>
      <c r="J978" s="96"/>
      <c r="K978" s="96"/>
      <c r="L978" s="96"/>
      <c r="M978" s="96"/>
    </row>
    <row r="979" spans="1:13" s="95" customFormat="1">
      <c r="A979" s="97"/>
      <c r="B979" s="98"/>
      <c r="C979" s="99"/>
      <c r="D979" s="100"/>
      <c r="E979" s="1497"/>
      <c r="F979" s="101"/>
      <c r="J979" s="96"/>
      <c r="K979" s="96"/>
      <c r="L979" s="96"/>
      <c r="M979" s="96"/>
    </row>
    <row r="980" spans="1:13" s="95" customFormat="1">
      <c r="A980" s="97"/>
      <c r="B980" s="98"/>
      <c r="C980" s="99"/>
      <c r="D980" s="100"/>
      <c r="E980" s="1497"/>
      <c r="F980" s="101"/>
      <c r="J980" s="96"/>
      <c r="K980" s="96"/>
      <c r="L980" s="96"/>
      <c r="M980" s="96"/>
    </row>
    <row r="981" spans="1:13" s="95" customFormat="1">
      <c r="A981" s="97"/>
      <c r="B981" s="98"/>
      <c r="C981" s="99"/>
      <c r="D981" s="100"/>
      <c r="E981" s="1497"/>
      <c r="F981" s="101"/>
      <c r="J981" s="96"/>
      <c r="K981" s="96"/>
      <c r="L981" s="96"/>
      <c r="M981" s="96"/>
    </row>
    <row r="982" spans="1:13" s="95" customFormat="1">
      <c r="A982" s="97"/>
      <c r="B982" s="98"/>
      <c r="C982" s="99"/>
      <c r="D982" s="100"/>
      <c r="E982" s="1497"/>
      <c r="F982" s="101"/>
      <c r="J982" s="96"/>
      <c r="K982" s="96"/>
      <c r="L982" s="96"/>
      <c r="M982" s="96"/>
    </row>
    <row r="983" spans="1:13" s="95" customFormat="1">
      <c r="A983" s="97"/>
      <c r="B983" s="98"/>
      <c r="C983" s="99"/>
      <c r="D983" s="100"/>
      <c r="E983" s="1497"/>
      <c r="F983" s="101"/>
      <c r="J983" s="96"/>
      <c r="K983" s="96"/>
      <c r="L983" s="96"/>
      <c r="M983" s="96"/>
    </row>
    <row r="984" spans="1:13" s="95" customFormat="1">
      <c r="A984" s="97"/>
      <c r="B984" s="98"/>
      <c r="C984" s="99"/>
      <c r="D984" s="100"/>
      <c r="E984" s="1497"/>
      <c r="F984" s="101"/>
      <c r="J984" s="96"/>
      <c r="K984" s="96"/>
      <c r="L984" s="96"/>
      <c r="M984" s="96"/>
    </row>
    <row r="985" spans="1:13" s="95" customFormat="1">
      <c r="A985" s="97"/>
      <c r="B985" s="98"/>
      <c r="C985" s="99"/>
      <c r="D985" s="100"/>
      <c r="E985" s="1497"/>
      <c r="F985" s="101"/>
      <c r="J985" s="96"/>
      <c r="K985" s="96"/>
      <c r="L985" s="96"/>
      <c r="M985" s="96"/>
    </row>
    <row r="986" spans="1:13" s="95" customFormat="1">
      <c r="A986" s="97"/>
      <c r="B986" s="98"/>
      <c r="C986" s="99"/>
      <c r="D986" s="100"/>
      <c r="E986" s="1497"/>
      <c r="F986" s="101"/>
      <c r="J986" s="96"/>
      <c r="K986" s="96"/>
      <c r="L986" s="96"/>
      <c r="M986" s="96"/>
    </row>
    <row r="987" spans="1:13" s="95" customFormat="1">
      <c r="A987" s="97"/>
      <c r="B987" s="98"/>
      <c r="C987" s="99"/>
      <c r="D987" s="100"/>
      <c r="E987" s="1497"/>
      <c r="F987" s="101"/>
      <c r="J987" s="96"/>
      <c r="K987" s="96"/>
      <c r="L987" s="96"/>
      <c r="M987" s="96"/>
    </row>
    <row r="988" spans="1:13" s="95" customFormat="1">
      <c r="A988" s="97"/>
      <c r="B988" s="98"/>
      <c r="C988" s="99"/>
      <c r="D988" s="100"/>
      <c r="E988" s="1497"/>
      <c r="F988" s="101"/>
      <c r="J988" s="96"/>
      <c r="K988" s="96"/>
      <c r="L988" s="96"/>
      <c r="M988" s="96"/>
    </row>
    <row r="989" spans="1:13" s="95" customFormat="1">
      <c r="A989" s="97"/>
      <c r="B989" s="98"/>
      <c r="C989" s="99"/>
      <c r="D989" s="100"/>
      <c r="E989" s="1497"/>
      <c r="F989" s="101"/>
      <c r="J989" s="96"/>
      <c r="K989" s="96"/>
      <c r="L989" s="96"/>
      <c r="M989" s="96"/>
    </row>
    <row r="990" spans="1:13" s="95" customFormat="1">
      <c r="A990" s="97"/>
      <c r="B990" s="98"/>
      <c r="C990" s="99"/>
      <c r="D990" s="100"/>
      <c r="E990" s="1497"/>
      <c r="F990" s="101"/>
      <c r="J990" s="96"/>
      <c r="K990" s="96"/>
      <c r="L990" s="96"/>
      <c r="M990" s="96"/>
    </row>
    <row r="991" spans="1:13" s="95" customFormat="1">
      <c r="A991" s="97"/>
      <c r="B991" s="98"/>
      <c r="C991" s="99"/>
      <c r="D991" s="100"/>
      <c r="E991" s="1497"/>
      <c r="F991" s="101"/>
      <c r="J991" s="96"/>
      <c r="K991" s="96"/>
      <c r="L991" s="96"/>
      <c r="M991" s="96"/>
    </row>
    <row r="992" spans="1:13" s="95" customFormat="1">
      <c r="A992" s="97"/>
      <c r="B992" s="98"/>
      <c r="C992" s="99"/>
      <c r="D992" s="100"/>
      <c r="E992" s="1497"/>
      <c r="F992" s="101"/>
      <c r="J992" s="96"/>
      <c r="K992" s="96"/>
      <c r="L992" s="96"/>
      <c r="M992" s="96"/>
    </row>
    <row r="993" spans="1:13" s="95" customFormat="1">
      <c r="A993" s="97"/>
      <c r="B993" s="98"/>
      <c r="C993" s="99"/>
      <c r="D993" s="100"/>
      <c r="E993" s="1497"/>
      <c r="F993" s="101"/>
      <c r="J993" s="96"/>
      <c r="K993" s="96"/>
      <c r="L993" s="96"/>
      <c r="M993" s="96"/>
    </row>
    <row r="994" spans="1:13" s="95" customFormat="1">
      <c r="A994" s="97"/>
      <c r="B994" s="98"/>
      <c r="C994" s="99"/>
      <c r="D994" s="100"/>
      <c r="E994" s="1497"/>
      <c r="F994" s="101"/>
      <c r="J994" s="96"/>
      <c r="K994" s="96"/>
      <c r="L994" s="96"/>
      <c r="M994" s="96"/>
    </row>
    <row r="995" spans="1:13" s="95" customFormat="1">
      <c r="A995" s="97"/>
      <c r="B995" s="98"/>
      <c r="C995" s="99"/>
      <c r="D995" s="100"/>
      <c r="E995" s="1497"/>
      <c r="F995" s="101"/>
      <c r="J995" s="96"/>
      <c r="K995" s="96"/>
      <c r="L995" s="96"/>
      <c r="M995" s="96"/>
    </row>
    <row r="996" spans="1:13" s="95" customFormat="1">
      <c r="A996" s="97"/>
      <c r="B996" s="98"/>
      <c r="C996" s="99"/>
      <c r="D996" s="100"/>
      <c r="E996" s="1497"/>
      <c r="F996" s="101"/>
      <c r="J996" s="96"/>
      <c r="K996" s="96"/>
      <c r="L996" s="96"/>
      <c r="M996" s="96"/>
    </row>
    <row r="997" spans="1:13" s="95" customFormat="1">
      <c r="A997" s="97"/>
      <c r="B997" s="98"/>
      <c r="C997" s="99"/>
      <c r="D997" s="100"/>
      <c r="E997" s="1497"/>
      <c r="F997" s="101"/>
      <c r="J997" s="96"/>
      <c r="K997" s="96"/>
      <c r="L997" s="96"/>
      <c r="M997" s="96"/>
    </row>
    <row r="998" spans="1:13" s="95" customFormat="1">
      <c r="A998" s="97"/>
      <c r="B998" s="98"/>
      <c r="C998" s="99"/>
      <c r="D998" s="100"/>
      <c r="E998" s="1497"/>
      <c r="F998" s="101"/>
      <c r="J998" s="96"/>
      <c r="K998" s="96"/>
      <c r="L998" s="96"/>
      <c r="M998" s="96"/>
    </row>
    <row r="999" spans="1:13" s="95" customFormat="1">
      <c r="A999" s="97"/>
      <c r="B999" s="98"/>
      <c r="C999" s="99"/>
      <c r="D999" s="100"/>
      <c r="E999" s="1497"/>
      <c r="F999" s="101"/>
      <c r="J999" s="96"/>
      <c r="K999" s="96"/>
      <c r="L999" s="96"/>
      <c r="M999" s="96"/>
    </row>
    <row r="1000" spans="1:13" s="95" customFormat="1">
      <c r="A1000" s="97"/>
      <c r="B1000" s="98"/>
      <c r="C1000" s="99"/>
      <c r="D1000" s="100"/>
      <c r="E1000" s="1497"/>
      <c r="F1000" s="101"/>
      <c r="J1000" s="96"/>
      <c r="K1000" s="96"/>
      <c r="L1000" s="96"/>
      <c r="M1000" s="96"/>
    </row>
    <row r="1001" spans="1:13" s="95" customFormat="1">
      <c r="A1001" s="97"/>
      <c r="B1001" s="98"/>
      <c r="C1001" s="99"/>
      <c r="D1001" s="100"/>
      <c r="E1001" s="1497"/>
      <c r="F1001" s="101"/>
      <c r="J1001" s="96"/>
      <c r="K1001" s="96"/>
      <c r="L1001" s="96"/>
      <c r="M1001" s="96"/>
    </row>
    <row r="1002" spans="1:13" s="95" customFormat="1">
      <c r="A1002" s="97"/>
      <c r="B1002" s="98"/>
      <c r="C1002" s="99"/>
      <c r="D1002" s="100"/>
      <c r="E1002" s="1497"/>
      <c r="F1002" s="101"/>
      <c r="J1002" s="96"/>
      <c r="K1002" s="96"/>
      <c r="L1002" s="96"/>
      <c r="M1002" s="96"/>
    </row>
    <row r="1003" spans="1:13" s="95" customFormat="1">
      <c r="A1003" s="97"/>
      <c r="B1003" s="98"/>
      <c r="C1003" s="99"/>
      <c r="D1003" s="100"/>
      <c r="E1003" s="1497"/>
      <c r="F1003" s="101"/>
      <c r="J1003" s="96"/>
      <c r="K1003" s="96"/>
      <c r="L1003" s="96"/>
      <c r="M1003" s="96"/>
    </row>
    <row r="1004" spans="1:13" s="95" customFormat="1">
      <c r="A1004" s="97"/>
      <c r="B1004" s="98"/>
      <c r="C1004" s="99"/>
      <c r="D1004" s="100"/>
      <c r="E1004" s="1497"/>
      <c r="F1004" s="101"/>
      <c r="J1004" s="96"/>
      <c r="K1004" s="96"/>
      <c r="L1004" s="96"/>
      <c r="M1004" s="96"/>
    </row>
    <row r="1005" spans="1:13" s="95" customFormat="1">
      <c r="A1005" s="97"/>
      <c r="B1005" s="98"/>
      <c r="C1005" s="99"/>
      <c r="D1005" s="100"/>
      <c r="E1005" s="1497"/>
      <c r="F1005" s="101"/>
      <c r="J1005" s="96"/>
      <c r="K1005" s="96"/>
      <c r="L1005" s="96"/>
      <c r="M1005" s="96"/>
    </row>
    <row r="1006" spans="1:13" s="95" customFormat="1">
      <c r="A1006" s="97"/>
      <c r="B1006" s="98"/>
      <c r="C1006" s="99"/>
      <c r="D1006" s="100"/>
      <c r="E1006" s="1497"/>
      <c r="F1006" s="101"/>
      <c r="J1006" s="96"/>
      <c r="K1006" s="96"/>
      <c r="L1006" s="96"/>
      <c r="M1006" s="96"/>
    </row>
    <row r="1007" spans="1:13" s="95" customFormat="1">
      <c r="A1007" s="97"/>
      <c r="B1007" s="98"/>
      <c r="C1007" s="99"/>
      <c r="D1007" s="100"/>
      <c r="E1007" s="1497"/>
      <c r="F1007" s="101"/>
      <c r="J1007" s="96"/>
      <c r="K1007" s="96"/>
      <c r="L1007" s="96"/>
      <c r="M1007" s="96"/>
    </row>
    <row r="1008" spans="1:13" s="95" customFormat="1">
      <c r="A1008" s="97"/>
      <c r="B1008" s="98"/>
      <c r="C1008" s="99"/>
      <c r="D1008" s="100"/>
      <c r="E1008" s="1497"/>
      <c r="F1008" s="101"/>
      <c r="J1008" s="96"/>
      <c r="K1008" s="96"/>
      <c r="L1008" s="96"/>
      <c r="M1008" s="96"/>
    </row>
    <row r="1009" spans="1:13" s="95" customFormat="1">
      <c r="A1009" s="97"/>
      <c r="B1009" s="98"/>
      <c r="C1009" s="99"/>
      <c r="D1009" s="100"/>
      <c r="E1009" s="1497"/>
      <c r="F1009" s="101"/>
      <c r="J1009" s="96"/>
      <c r="K1009" s="96"/>
      <c r="L1009" s="96"/>
      <c r="M1009" s="96"/>
    </row>
    <row r="1010" spans="1:13" s="95" customFormat="1">
      <c r="A1010" s="97"/>
      <c r="B1010" s="98"/>
      <c r="C1010" s="99"/>
      <c r="D1010" s="100"/>
      <c r="E1010" s="1497"/>
      <c r="F1010" s="101"/>
      <c r="J1010" s="96"/>
      <c r="K1010" s="96"/>
      <c r="L1010" s="96"/>
      <c r="M1010" s="96"/>
    </row>
    <row r="1011" spans="1:13" s="95" customFormat="1">
      <c r="A1011" s="97"/>
      <c r="B1011" s="98"/>
      <c r="C1011" s="99"/>
      <c r="D1011" s="100"/>
      <c r="E1011" s="1497"/>
      <c r="F1011" s="101"/>
      <c r="J1011" s="96"/>
      <c r="K1011" s="96"/>
      <c r="L1011" s="96"/>
      <c r="M1011" s="96"/>
    </row>
    <row r="1012" spans="1:13" s="95" customFormat="1">
      <c r="A1012" s="97"/>
      <c r="B1012" s="98"/>
      <c r="C1012" s="99"/>
      <c r="D1012" s="100"/>
      <c r="E1012" s="1497"/>
      <c r="F1012" s="101"/>
      <c r="J1012" s="96"/>
      <c r="K1012" s="96"/>
      <c r="L1012" s="96"/>
      <c r="M1012" s="96"/>
    </row>
    <row r="1013" spans="1:13" s="95" customFormat="1">
      <c r="A1013" s="97"/>
      <c r="B1013" s="98"/>
      <c r="C1013" s="99"/>
      <c r="D1013" s="100"/>
      <c r="E1013" s="1497"/>
      <c r="F1013" s="101"/>
      <c r="J1013" s="96"/>
      <c r="K1013" s="96"/>
      <c r="L1013" s="96"/>
      <c r="M1013" s="96"/>
    </row>
    <row r="1014" spans="1:13" s="95" customFormat="1">
      <c r="A1014" s="97"/>
      <c r="B1014" s="98"/>
      <c r="C1014" s="99"/>
      <c r="D1014" s="100"/>
      <c r="E1014" s="1497"/>
      <c r="F1014" s="101"/>
      <c r="J1014" s="96"/>
      <c r="K1014" s="96"/>
      <c r="L1014" s="96"/>
      <c r="M1014" s="96"/>
    </row>
    <row r="1015" spans="1:13" s="95" customFormat="1">
      <c r="A1015" s="97"/>
      <c r="B1015" s="98"/>
      <c r="C1015" s="99"/>
      <c r="D1015" s="100"/>
      <c r="E1015" s="1497"/>
      <c r="F1015" s="101"/>
      <c r="J1015" s="96"/>
      <c r="K1015" s="96"/>
      <c r="L1015" s="96"/>
      <c r="M1015" s="96"/>
    </row>
    <row r="1016" spans="1:13" s="95" customFormat="1">
      <c r="A1016" s="97"/>
      <c r="B1016" s="98"/>
      <c r="C1016" s="99"/>
      <c r="D1016" s="100"/>
      <c r="E1016" s="1497"/>
      <c r="F1016" s="101"/>
      <c r="J1016" s="96"/>
      <c r="K1016" s="96"/>
      <c r="L1016" s="96"/>
      <c r="M1016" s="96"/>
    </row>
    <row r="1017" spans="1:13" s="95" customFormat="1">
      <c r="A1017" s="97"/>
      <c r="B1017" s="98"/>
      <c r="C1017" s="99"/>
      <c r="D1017" s="100"/>
      <c r="E1017" s="1497"/>
      <c r="F1017" s="101"/>
      <c r="J1017" s="96"/>
      <c r="K1017" s="96"/>
      <c r="L1017" s="96"/>
      <c r="M1017" s="96"/>
    </row>
    <row r="1018" spans="1:13" s="95" customFormat="1">
      <c r="A1018" s="97"/>
      <c r="B1018" s="98"/>
      <c r="C1018" s="99"/>
      <c r="D1018" s="100"/>
      <c r="E1018" s="1497"/>
      <c r="F1018" s="101"/>
      <c r="J1018" s="96"/>
      <c r="K1018" s="96"/>
      <c r="L1018" s="96"/>
      <c r="M1018" s="96"/>
    </row>
    <row r="1019" spans="1:13" s="95" customFormat="1">
      <c r="A1019" s="97"/>
      <c r="B1019" s="98"/>
      <c r="C1019" s="99"/>
      <c r="D1019" s="100"/>
      <c r="E1019" s="1497"/>
      <c r="F1019" s="101"/>
      <c r="J1019" s="96"/>
      <c r="K1019" s="96"/>
      <c r="L1019" s="96"/>
      <c r="M1019" s="96"/>
    </row>
    <row r="1020" spans="1:13" s="95" customFormat="1">
      <c r="A1020" s="97"/>
      <c r="B1020" s="98"/>
      <c r="C1020" s="99"/>
      <c r="D1020" s="100"/>
      <c r="E1020" s="1497"/>
      <c r="F1020" s="101"/>
      <c r="J1020" s="96"/>
      <c r="K1020" s="96"/>
      <c r="L1020" s="96"/>
      <c r="M1020" s="96"/>
    </row>
    <row r="1021" spans="1:13" s="95" customFormat="1">
      <c r="A1021" s="97"/>
      <c r="B1021" s="98"/>
      <c r="C1021" s="99"/>
      <c r="D1021" s="100"/>
      <c r="E1021" s="1497"/>
      <c r="F1021" s="101"/>
      <c r="J1021" s="96"/>
      <c r="K1021" s="96"/>
      <c r="L1021" s="96"/>
      <c r="M1021" s="96"/>
    </row>
    <row r="1022" spans="1:13" s="95" customFormat="1">
      <c r="A1022" s="97"/>
      <c r="B1022" s="98"/>
      <c r="C1022" s="99"/>
      <c r="D1022" s="100"/>
      <c r="E1022" s="1497"/>
      <c r="F1022" s="101"/>
      <c r="J1022" s="96"/>
      <c r="K1022" s="96"/>
      <c r="L1022" s="96"/>
      <c r="M1022" s="96"/>
    </row>
    <row r="1023" spans="1:13" s="95" customFormat="1">
      <c r="A1023" s="97"/>
      <c r="B1023" s="98"/>
      <c r="C1023" s="99"/>
      <c r="D1023" s="100"/>
      <c r="E1023" s="1497"/>
      <c r="F1023" s="101"/>
      <c r="J1023" s="96"/>
      <c r="K1023" s="96"/>
      <c r="L1023" s="96"/>
      <c r="M1023" s="96"/>
    </row>
    <row r="1024" spans="1:13" s="95" customFormat="1">
      <c r="A1024" s="97"/>
      <c r="B1024" s="98"/>
      <c r="C1024" s="99"/>
      <c r="D1024" s="100"/>
      <c r="E1024" s="1497"/>
      <c r="F1024" s="101"/>
      <c r="J1024" s="96"/>
      <c r="K1024" s="96"/>
      <c r="L1024" s="96"/>
      <c r="M1024" s="96"/>
    </row>
    <row r="1025" spans="1:13" s="95" customFormat="1">
      <c r="A1025" s="97"/>
      <c r="B1025" s="98"/>
      <c r="C1025" s="99"/>
      <c r="D1025" s="100"/>
      <c r="E1025" s="1497"/>
      <c r="F1025" s="101"/>
      <c r="J1025" s="96"/>
      <c r="K1025" s="96"/>
      <c r="L1025" s="96"/>
      <c r="M1025" s="96"/>
    </row>
    <row r="1026" spans="1:13" s="95" customFormat="1">
      <c r="A1026" s="97"/>
      <c r="B1026" s="98"/>
      <c r="C1026" s="99"/>
      <c r="D1026" s="100"/>
      <c r="E1026" s="1497"/>
      <c r="F1026" s="101"/>
      <c r="J1026" s="96"/>
      <c r="K1026" s="96"/>
      <c r="L1026" s="96"/>
      <c r="M1026" s="96"/>
    </row>
    <row r="1027" spans="1:13" s="95" customFormat="1">
      <c r="A1027" s="97"/>
      <c r="B1027" s="98"/>
      <c r="C1027" s="99"/>
      <c r="D1027" s="100"/>
      <c r="E1027" s="1497"/>
      <c r="F1027" s="101"/>
      <c r="J1027" s="96"/>
      <c r="K1027" s="96"/>
      <c r="L1027" s="96"/>
      <c r="M1027" s="96"/>
    </row>
    <row r="1028" spans="1:13" s="95" customFormat="1">
      <c r="A1028" s="97"/>
      <c r="B1028" s="98"/>
      <c r="C1028" s="99"/>
      <c r="D1028" s="100"/>
      <c r="E1028" s="1497"/>
      <c r="F1028" s="101"/>
      <c r="J1028" s="96"/>
      <c r="K1028" s="96"/>
      <c r="L1028" s="96"/>
      <c r="M1028" s="96"/>
    </row>
    <row r="1029" spans="1:13" s="95" customFormat="1">
      <c r="A1029" s="97"/>
      <c r="B1029" s="98"/>
      <c r="C1029" s="99"/>
      <c r="D1029" s="100"/>
      <c r="E1029" s="1497"/>
      <c r="F1029" s="101"/>
      <c r="J1029" s="96"/>
      <c r="K1029" s="96"/>
      <c r="L1029" s="96"/>
      <c r="M1029" s="96"/>
    </row>
    <row r="1030" spans="1:13" s="95" customFormat="1">
      <c r="A1030" s="97"/>
      <c r="B1030" s="98"/>
      <c r="C1030" s="99"/>
      <c r="D1030" s="100"/>
      <c r="E1030" s="1497"/>
      <c r="F1030" s="101"/>
      <c r="J1030" s="96"/>
      <c r="K1030" s="96"/>
      <c r="L1030" s="96"/>
      <c r="M1030" s="96"/>
    </row>
    <row r="1031" spans="1:13" s="95" customFormat="1">
      <c r="A1031" s="97"/>
      <c r="B1031" s="98"/>
      <c r="C1031" s="99"/>
      <c r="D1031" s="100"/>
      <c r="E1031" s="1497"/>
      <c r="F1031" s="101"/>
      <c r="J1031" s="96"/>
      <c r="K1031" s="96"/>
      <c r="L1031" s="96"/>
      <c r="M1031" s="96"/>
    </row>
    <row r="1032" spans="1:13" s="95" customFormat="1">
      <c r="A1032" s="97"/>
      <c r="B1032" s="98"/>
      <c r="C1032" s="99"/>
      <c r="D1032" s="100"/>
      <c r="E1032" s="1497"/>
      <c r="F1032" s="101"/>
      <c r="J1032" s="96"/>
      <c r="K1032" s="96"/>
      <c r="L1032" s="96"/>
      <c r="M1032" s="96"/>
    </row>
    <row r="1033" spans="1:13" s="95" customFormat="1">
      <c r="A1033" s="97"/>
      <c r="B1033" s="98"/>
      <c r="C1033" s="99"/>
      <c r="D1033" s="100"/>
      <c r="E1033" s="1497"/>
      <c r="F1033" s="101"/>
      <c r="J1033" s="96"/>
      <c r="K1033" s="96"/>
      <c r="L1033" s="96"/>
      <c r="M1033" s="96"/>
    </row>
    <row r="1034" spans="1:13" s="95" customFormat="1">
      <c r="A1034" s="97"/>
      <c r="B1034" s="98"/>
      <c r="C1034" s="99"/>
      <c r="D1034" s="100"/>
      <c r="E1034" s="1497"/>
      <c r="F1034" s="101"/>
      <c r="J1034" s="96"/>
      <c r="K1034" s="96"/>
      <c r="L1034" s="96"/>
      <c r="M1034" s="96"/>
    </row>
    <row r="1035" spans="1:13" s="95" customFormat="1">
      <c r="A1035" s="97"/>
      <c r="B1035" s="98"/>
      <c r="C1035" s="99"/>
      <c r="D1035" s="100"/>
      <c r="E1035" s="1497"/>
      <c r="F1035" s="101"/>
      <c r="J1035" s="96"/>
      <c r="K1035" s="96"/>
      <c r="L1035" s="96"/>
      <c r="M1035" s="96"/>
    </row>
    <row r="1036" spans="1:13" s="95" customFormat="1">
      <c r="A1036" s="97"/>
      <c r="B1036" s="98"/>
      <c r="C1036" s="99"/>
      <c r="D1036" s="100"/>
      <c r="E1036" s="1497"/>
      <c r="F1036" s="101"/>
      <c r="J1036" s="96"/>
      <c r="K1036" s="96"/>
      <c r="L1036" s="96"/>
      <c r="M1036" s="96"/>
    </row>
    <row r="1037" spans="1:13" s="95" customFormat="1">
      <c r="A1037" s="97"/>
      <c r="B1037" s="98"/>
      <c r="C1037" s="99"/>
      <c r="D1037" s="100"/>
      <c r="E1037" s="1497"/>
      <c r="F1037" s="101"/>
      <c r="J1037" s="96"/>
      <c r="K1037" s="96"/>
      <c r="L1037" s="96"/>
      <c r="M1037" s="96"/>
    </row>
    <row r="1038" spans="1:13" s="95" customFormat="1">
      <c r="A1038" s="97"/>
      <c r="B1038" s="98"/>
      <c r="C1038" s="99"/>
      <c r="D1038" s="100"/>
      <c r="E1038" s="1497"/>
      <c r="F1038" s="101"/>
      <c r="J1038" s="96"/>
      <c r="K1038" s="96"/>
      <c r="L1038" s="96"/>
      <c r="M1038" s="96"/>
    </row>
    <row r="1039" spans="1:13" s="95" customFormat="1">
      <c r="A1039" s="97"/>
      <c r="B1039" s="98"/>
      <c r="C1039" s="99"/>
      <c r="D1039" s="100"/>
      <c r="E1039" s="1497"/>
      <c r="F1039" s="101"/>
      <c r="J1039" s="96"/>
      <c r="K1039" s="96"/>
      <c r="L1039" s="96"/>
      <c r="M1039" s="96"/>
    </row>
    <row r="1040" spans="1:13" s="95" customFormat="1">
      <c r="A1040" s="97"/>
      <c r="B1040" s="98"/>
      <c r="C1040" s="99"/>
      <c r="D1040" s="100"/>
      <c r="E1040" s="1497"/>
      <c r="F1040" s="101"/>
      <c r="J1040" s="96"/>
      <c r="K1040" s="96"/>
      <c r="L1040" s="96"/>
      <c r="M1040" s="96"/>
    </row>
    <row r="1041" spans="1:13" s="95" customFormat="1">
      <c r="A1041" s="97"/>
      <c r="B1041" s="98"/>
      <c r="C1041" s="99"/>
      <c r="D1041" s="100"/>
      <c r="E1041" s="1497"/>
      <c r="F1041" s="101"/>
      <c r="J1041" s="96"/>
      <c r="K1041" s="96"/>
      <c r="L1041" s="96"/>
      <c r="M1041" s="96"/>
    </row>
    <row r="1042" spans="1:13" s="95" customFormat="1">
      <c r="A1042" s="97"/>
      <c r="B1042" s="98"/>
      <c r="C1042" s="99"/>
      <c r="D1042" s="100"/>
      <c r="E1042" s="1497"/>
      <c r="F1042" s="101"/>
      <c r="J1042" s="96"/>
      <c r="K1042" s="96"/>
      <c r="L1042" s="96"/>
      <c r="M1042" s="96"/>
    </row>
    <row r="1043" spans="1:13" s="95" customFormat="1">
      <c r="A1043" s="97"/>
      <c r="B1043" s="98"/>
      <c r="C1043" s="99"/>
      <c r="D1043" s="100"/>
      <c r="E1043" s="1497"/>
      <c r="F1043" s="101"/>
      <c r="J1043" s="96"/>
      <c r="K1043" s="96"/>
      <c r="L1043" s="96"/>
      <c r="M1043" s="96"/>
    </row>
    <row r="1044" spans="1:13" s="95" customFormat="1">
      <c r="A1044" s="97"/>
      <c r="B1044" s="98"/>
      <c r="C1044" s="99"/>
      <c r="D1044" s="100"/>
      <c r="E1044" s="1497"/>
      <c r="F1044" s="101"/>
      <c r="J1044" s="96"/>
      <c r="K1044" s="96"/>
      <c r="L1044" s="96"/>
      <c r="M1044" s="96"/>
    </row>
    <row r="1045" spans="1:13" s="95" customFormat="1">
      <c r="A1045" s="97"/>
      <c r="B1045" s="98"/>
      <c r="C1045" s="99"/>
      <c r="D1045" s="100"/>
      <c r="E1045" s="1497"/>
      <c r="F1045" s="101"/>
      <c r="J1045" s="96"/>
      <c r="K1045" s="96"/>
      <c r="L1045" s="96"/>
      <c r="M1045" s="96"/>
    </row>
    <row r="1046" spans="1:13" s="95" customFormat="1">
      <c r="A1046" s="97"/>
      <c r="B1046" s="98"/>
      <c r="C1046" s="99"/>
      <c r="D1046" s="100"/>
      <c r="E1046" s="1497"/>
      <c r="F1046" s="101"/>
      <c r="J1046" s="96"/>
      <c r="K1046" s="96"/>
      <c r="L1046" s="96"/>
      <c r="M1046" s="96"/>
    </row>
    <row r="1047" spans="1:13">
      <c r="A1047" s="97"/>
      <c r="D1047" s="100"/>
      <c r="E1047" s="1497"/>
      <c r="F1047" s="101"/>
    </row>
    <row r="1048" spans="1:13">
      <c r="A1048" s="97"/>
      <c r="D1048" s="100"/>
      <c r="E1048" s="1497"/>
      <c r="F1048" s="101"/>
    </row>
    <row r="1049" spans="1:13" s="95" customFormat="1">
      <c r="A1049" s="97"/>
      <c r="B1049" s="98"/>
      <c r="C1049" s="99"/>
      <c r="D1049" s="100"/>
      <c r="E1049" s="1497"/>
      <c r="F1049" s="101"/>
      <c r="J1049" s="96"/>
      <c r="K1049" s="96"/>
      <c r="L1049" s="96"/>
      <c r="M1049" s="96"/>
    </row>
    <row r="1050" spans="1:13" s="95" customFormat="1">
      <c r="A1050" s="97"/>
      <c r="B1050" s="98"/>
      <c r="C1050" s="99"/>
      <c r="D1050" s="100"/>
      <c r="E1050" s="1497"/>
      <c r="F1050" s="101"/>
      <c r="J1050" s="96"/>
      <c r="K1050" s="96"/>
      <c r="L1050" s="96"/>
      <c r="M1050" s="96"/>
    </row>
    <row r="1051" spans="1:13" s="95" customFormat="1">
      <c r="A1051" s="97"/>
      <c r="B1051" s="98"/>
      <c r="C1051" s="99"/>
      <c r="D1051" s="100"/>
      <c r="E1051" s="1497"/>
      <c r="F1051" s="101"/>
      <c r="J1051" s="96"/>
      <c r="K1051" s="96"/>
      <c r="L1051" s="96"/>
      <c r="M1051" s="96"/>
    </row>
    <row r="1052" spans="1:13" s="95" customFormat="1">
      <c r="A1052" s="97"/>
      <c r="B1052" s="98"/>
      <c r="C1052" s="99"/>
      <c r="D1052" s="100"/>
      <c r="E1052" s="1497"/>
      <c r="F1052" s="101"/>
      <c r="J1052" s="96"/>
      <c r="K1052" s="96"/>
      <c r="L1052" s="96"/>
      <c r="M1052" s="96"/>
    </row>
    <row r="1053" spans="1:13" s="95" customFormat="1">
      <c r="A1053" s="97"/>
      <c r="B1053" s="98"/>
      <c r="C1053" s="99"/>
      <c r="D1053" s="100"/>
      <c r="E1053" s="1497"/>
      <c r="F1053" s="101"/>
      <c r="J1053" s="96"/>
      <c r="K1053" s="96"/>
      <c r="L1053" s="96"/>
      <c r="M1053" s="96"/>
    </row>
  </sheetData>
  <sheetProtection selectLockedCells="1"/>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2F0DA-A95C-4BA2-A757-8335CDCB45F5}">
  <dimension ref="A1:J2676"/>
  <sheetViews>
    <sheetView view="pageBreakPreview" zoomScaleSheetLayoutView="100" workbookViewId="0">
      <pane ySplit="1" topLeftCell="A2669" activePane="bottomLeft" state="frozen"/>
      <selection activeCell="B5" sqref="B5"/>
      <selection pane="bottomLeft" activeCell="B2672" sqref="B2672"/>
    </sheetView>
  </sheetViews>
  <sheetFormatPr defaultColWidth="9.140625" defaultRowHeight="12.75"/>
  <cols>
    <col min="1" max="1" width="6.7109375" style="768" customWidth="1"/>
    <col min="2" max="2" width="37.7109375" style="752" customWidth="1"/>
    <col min="3" max="3" width="8.7109375" style="772" customWidth="1"/>
    <col min="4" max="4" width="10.7109375" style="772" customWidth="1"/>
    <col min="5" max="5" width="14" style="1369" customWidth="1"/>
    <col min="6" max="6" width="15.28515625" style="1369" customWidth="1"/>
    <col min="7" max="8" width="9.7109375" style="762" customWidth="1"/>
    <col min="9" max="16384" width="9.140625" style="762"/>
  </cols>
  <sheetData>
    <row r="1" spans="1:10" ht="33.75">
      <c r="A1" s="508" t="s">
        <v>239</v>
      </c>
      <c r="B1" s="475" t="s">
        <v>240</v>
      </c>
      <c r="C1" s="475" t="s">
        <v>241</v>
      </c>
      <c r="D1" s="476" t="s">
        <v>242</v>
      </c>
      <c r="E1" s="1194" t="s">
        <v>243</v>
      </c>
      <c r="F1" s="1194" t="s">
        <v>244</v>
      </c>
    </row>
    <row r="3" spans="1:10" s="767" customFormat="1">
      <c r="A3" s="763" t="s">
        <v>155</v>
      </c>
      <c r="B3" s="764" t="s">
        <v>1743</v>
      </c>
      <c r="C3" s="765"/>
      <c r="D3" s="766"/>
      <c r="E3" s="1435"/>
      <c r="F3" s="1435"/>
    </row>
    <row r="4" spans="1:10" s="773" customFormat="1">
      <c r="A4" s="768"/>
      <c r="B4" s="769"/>
      <c r="C4" s="770"/>
      <c r="D4" s="771"/>
      <c r="E4" s="1436"/>
      <c r="F4" s="1369"/>
    </row>
    <row r="5" spans="1:10" s="779" customFormat="1">
      <c r="A5" s="774"/>
      <c r="B5" s="751" t="s">
        <v>1744</v>
      </c>
      <c r="C5" s="775"/>
      <c r="D5" s="775"/>
      <c r="E5" s="1368"/>
      <c r="F5" s="1368"/>
      <c r="G5" s="776"/>
      <c r="H5" s="776"/>
      <c r="I5" s="777"/>
      <c r="J5" s="778"/>
    </row>
    <row r="6" spans="1:10" s="779" customFormat="1">
      <c r="A6" s="774"/>
      <c r="B6" s="751"/>
      <c r="C6" s="775"/>
      <c r="D6" s="775"/>
      <c r="E6" s="1368"/>
      <c r="F6" s="1368"/>
      <c r="G6" s="776"/>
      <c r="H6" s="776"/>
      <c r="I6" s="777"/>
      <c r="J6" s="778"/>
    </row>
    <row r="7" spans="1:10" s="779" customFormat="1">
      <c r="A7" s="774"/>
      <c r="B7" s="751" t="s">
        <v>1745</v>
      </c>
      <c r="C7" s="775"/>
      <c r="D7" s="775"/>
      <c r="E7" s="1368"/>
      <c r="F7" s="1368"/>
      <c r="G7" s="776"/>
      <c r="H7" s="776"/>
      <c r="I7" s="777"/>
      <c r="J7" s="778"/>
    </row>
    <row r="8" spans="1:10">
      <c r="G8" s="777"/>
      <c r="H8" s="777"/>
      <c r="I8" s="777"/>
      <c r="J8" s="780"/>
    </row>
    <row r="9" spans="1:10" ht="38.25">
      <c r="A9" s="768" t="s">
        <v>155</v>
      </c>
      <c r="B9" s="781" t="s">
        <v>1746</v>
      </c>
      <c r="C9" s="782"/>
      <c r="G9" s="777"/>
      <c r="H9" s="777"/>
      <c r="I9" s="777"/>
      <c r="J9" s="780"/>
    </row>
    <row r="10" spans="1:10">
      <c r="B10" s="783" t="s">
        <v>1747</v>
      </c>
      <c r="C10" s="782" t="s">
        <v>21</v>
      </c>
      <c r="D10" s="772">
        <v>1</v>
      </c>
      <c r="E10" s="1379">
        <v>0</v>
      </c>
      <c r="F10" s="1437">
        <f>$D10*E10</f>
        <v>0</v>
      </c>
      <c r="G10" s="777"/>
      <c r="H10" s="777"/>
      <c r="I10" s="777"/>
      <c r="J10" s="780"/>
    </row>
    <row r="11" spans="1:10">
      <c r="B11" s="781"/>
      <c r="F11" s="1437"/>
      <c r="G11" s="777"/>
      <c r="H11" s="777"/>
      <c r="I11" s="777"/>
      <c r="J11" s="780"/>
    </row>
    <row r="12" spans="1:10" ht="38.25">
      <c r="A12" s="768" t="s">
        <v>156</v>
      </c>
      <c r="B12" s="781" t="s">
        <v>1748</v>
      </c>
      <c r="C12" s="772" t="s">
        <v>21</v>
      </c>
      <c r="D12" s="772">
        <v>1</v>
      </c>
      <c r="E12" s="1379">
        <v>0</v>
      </c>
      <c r="F12" s="1437">
        <f t="shared" ref="F12:F69" si="0">$D12*E12</f>
        <v>0</v>
      </c>
    </row>
    <row r="13" spans="1:10">
      <c r="B13" s="781"/>
      <c r="F13" s="1437"/>
    </row>
    <row r="14" spans="1:10" ht="89.25">
      <c r="A14" s="785" t="s">
        <v>157</v>
      </c>
      <c r="B14" s="781" t="s">
        <v>4564</v>
      </c>
      <c r="F14" s="1437"/>
      <c r="G14" s="777"/>
      <c r="H14" s="777"/>
      <c r="I14" s="777"/>
      <c r="J14" s="780"/>
    </row>
    <row r="15" spans="1:10">
      <c r="B15" s="783" t="s">
        <v>1749</v>
      </c>
      <c r="C15" s="772" t="s">
        <v>1315</v>
      </c>
      <c r="D15" s="772">
        <v>70</v>
      </c>
      <c r="E15" s="1379">
        <v>0</v>
      </c>
      <c r="F15" s="1437">
        <f t="shared" si="0"/>
        <v>0</v>
      </c>
      <c r="G15" s="777"/>
      <c r="H15" s="777"/>
      <c r="I15" s="777"/>
      <c r="J15" s="780"/>
    </row>
    <row r="16" spans="1:10">
      <c r="B16" s="781"/>
      <c r="C16" s="782"/>
      <c r="D16" s="784"/>
      <c r="F16" s="1437"/>
    </row>
    <row r="17" spans="1:10" ht="98.25" customHeight="1">
      <c r="A17" s="768" t="s">
        <v>158</v>
      </c>
      <c r="B17" s="781" t="s">
        <v>4565</v>
      </c>
      <c r="F17" s="1437"/>
      <c r="G17" s="777"/>
      <c r="H17" s="777"/>
      <c r="I17" s="777"/>
      <c r="J17" s="780"/>
    </row>
    <row r="18" spans="1:10" ht="38.25">
      <c r="B18" s="783" t="s">
        <v>1816</v>
      </c>
      <c r="C18" s="772" t="s">
        <v>1315</v>
      </c>
      <c r="D18" s="772">
        <v>18</v>
      </c>
      <c r="E18" s="1379">
        <v>0</v>
      </c>
      <c r="F18" s="1437">
        <f t="shared" si="0"/>
        <v>0</v>
      </c>
      <c r="G18" s="777"/>
      <c r="H18" s="777"/>
      <c r="I18" s="777"/>
      <c r="J18" s="780"/>
    </row>
    <row r="19" spans="1:10">
      <c r="B19" s="781"/>
      <c r="F19" s="1437"/>
      <c r="G19" s="777"/>
      <c r="H19" s="777"/>
      <c r="I19" s="777"/>
      <c r="J19" s="780"/>
    </row>
    <row r="20" spans="1:10" ht="25.5">
      <c r="A20" s="768" t="s">
        <v>160</v>
      </c>
      <c r="B20" s="752" t="s">
        <v>1750</v>
      </c>
      <c r="F20" s="1437"/>
      <c r="G20" s="777"/>
      <c r="H20" s="777"/>
      <c r="I20" s="777"/>
      <c r="J20" s="780"/>
    </row>
    <row r="21" spans="1:10">
      <c r="B21" s="783" t="s">
        <v>1749</v>
      </c>
      <c r="C21" s="772" t="s">
        <v>21</v>
      </c>
      <c r="D21" s="772">
        <v>6</v>
      </c>
      <c r="E21" s="1379">
        <v>0</v>
      </c>
      <c r="F21" s="1437">
        <f t="shared" si="0"/>
        <v>0</v>
      </c>
      <c r="G21" s="777"/>
      <c r="H21" s="777"/>
      <c r="I21" s="777"/>
      <c r="J21" s="780"/>
    </row>
    <row r="22" spans="1:10">
      <c r="B22" s="781"/>
      <c r="F22" s="1437"/>
      <c r="G22" s="777"/>
      <c r="H22" s="777"/>
      <c r="I22" s="777"/>
      <c r="J22" s="780"/>
    </row>
    <row r="23" spans="1:10" s="788" customFormat="1" ht="25.5">
      <c r="A23" s="768" t="s">
        <v>161</v>
      </c>
      <c r="B23" s="781" t="s">
        <v>1751</v>
      </c>
      <c r="C23" s="782"/>
      <c r="D23" s="772"/>
      <c r="E23" s="1369"/>
      <c r="F23" s="1437"/>
      <c r="G23" s="786"/>
      <c r="H23" s="786"/>
      <c r="I23" s="786"/>
      <c r="J23" s="787"/>
    </row>
    <row r="24" spans="1:10" s="788" customFormat="1">
      <c r="A24" s="768"/>
      <c r="B24" s="783" t="s">
        <v>1752</v>
      </c>
      <c r="C24" s="782" t="s">
        <v>21</v>
      </c>
      <c r="D24" s="772">
        <v>1</v>
      </c>
      <c r="E24" s="1379">
        <v>0</v>
      </c>
      <c r="F24" s="1437">
        <f t="shared" si="0"/>
        <v>0</v>
      </c>
      <c r="G24" s="786"/>
      <c r="H24" s="786"/>
      <c r="I24" s="786"/>
      <c r="J24" s="787"/>
    </row>
    <row r="25" spans="1:10">
      <c r="B25" s="789"/>
      <c r="F25" s="1437"/>
      <c r="G25" s="777"/>
      <c r="H25" s="777"/>
      <c r="I25" s="777"/>
      <c r="J25" s="780"/>
    </row>
    <row r="26" spans="1:10" ht="89.25">
      <c r="A26" s="768" t="s">
        <v>162</v>
      </c>
      <c r="B26" s="781" t="s">
        <v>4566</v>
      </c>
      <c r="F26" s="1437"/>
      <c r="G26" s="777"/>
      <c r="H26" s="777"/>
      <c r="I26" s="777"/>
      <c r="J26" s="780"/>
    </row>
    <row r="27" spans="1:10">
      <c r="B27" s="781" t="s">
        <v>1753</v>
      </c>
      <c r="C27" s="772" t="s">
        <v>1315</v>
      </c>
      <c r="D27" s="772">
        <v>2</v>
      </c>
      <c r="E27" s="1379">
        <v>0</v>
      </c>
      <c r="F27" s="1437">
        <f t="shared" si="0"/>
        <v>0</v>
      </c>
      <c r="G27" s="777"/>
      <c r="H27" s="777"/>
      <c r="I27" s="777"/>
      <c r="J27" s="780"/>
    </row>
    <row r="28" spans="1:10">
      <c r="B28" s="789"/>
      <c r="F28" s="1437"/>
      <c r="G28" s="777"/>
      <c r="H28" s="777"/>
      <c r="I28" s="777"/>
      <c r="J28" s="780"/>
    </row>
    <row r="29" spans="1:10" ht="38.25">
      <c r="A29" s="768" t="s">
        <v>163</v>
      </c>
      <c r="B29" s="781" t="s">
        <v>1754</v>
      </c>
      <c r="C29" s="782" t="s">
        <v>154</v>
      </c>
      <c r="D29" s="772">
        <v>2</v>
      </c>
      <c r="E29" s="1379">
        <v>0</v>
      </c>
      <c r="F29" s="1437">
        <f t="shared" si="0"/>
        <v>0</v>
      </c>
      <c r="G29" s="790"/>
      <c r="H29" s="790"/>
      <c r="I29" s="790"/>
    </row>
    <row r="30" spans="1:10">
      <c r="B30" s="789"/>
      <c r="F30" s="1437"/>
      <c r="G30" s="777"/>
      <c r="H30" s="777"/>
      <c r="I30" s="777"/>
      <c r="J30" s="780"/>
    </row>
    <row r="31" spans="1:10" ht="38.25">
      <c r="A31" s="768" t="s">
        <v>164</v>
      </c>
      <c r="B31" s="781" t="s">
        <v>1755</v>
      </c>
      <c r="C31" s="782" t="s">
        <v>1315</v>
      </c>
      <c r="D31" s="772">
        <v>70</v>
      </c>
      <c r="E31" s="1379">
        <v>0</v>
      </c>
      <c r="F31" s="1437">
        <f t="shared" si="0"/>
        <v>0</v>
      </c>
      <c r="G31" s="777"/>
      <c r="H31" s="777"/>
      <c r="I31" s="777"/>
      <c r="J31" s="780"/>
    </row>
    <row r="32" spans="1:10">
      <c r="B32" s="781"/>
      <c r="C32" s="782"/>
      <c r="D32" s="784"/>
      <c r="E32" s="1437"/>
      <c r="F32" s="1437"/>
    </row>
    <row r="33" spans="1:10" ht="38.25">
      <c r="A33" s="768" t="s">
        <v>165</v>
      </c>
      <c r="B33" s="781" t="s">
        <v>1756</v>
      </c>
      <c r="C33" s="772" t="s">
        <v>3287</v>
      </c>
      <c r="D33" s="772">
        <v>70</v>
      </c>
      <c r="E33" s="1379">
        <v>0</v>
      </c>
      <c r="F33" s="1437">
        <f t="shared" si="0"/>
        <v>0</v>
      </c>
      <c r="G33" s="777"/>
      <c r="H33" s="777"/>
      <c r="I33" s="777"/>
      <c r="J33" s="780"/>
    </row>
    <row r="34" spans="1:10">
      <c r="B34" s="781"/>
      <c r="C34" s="782"/>
      <c r="D34" s="784"/>
      <c r="E34" s="1437"/>
      <c r="F34" s="1437"/>
    </row>
    <row r="35" spans="1:10" ht="25.5">
      <c r="A35" s="768" t="s">
        <v>54</v>
      </c>
      <c r="B35" s="781" t="s">
        <v>1757</v>
      </c>
      <c r="F35" s="1437"/>
      <c r="G35" s="777"/>
      <c r="H35" s="777"/>
      <c r="I35" s="777"/>
      <c r="J35" s="780"/>
    </row>
    <row r="36" spans="1:10" ht="25.5">
      <c r="B36" s="791" t="s">
        <v>1817</v>
      </c>
      <c r="C36" s="792"/>
      <c r="F36" s="1437"/>
      <c r="G36" s="777"/>
      <c r="H36" s="777"/>
      <c r="I36" s="777"/>
      <c r="J36" s="780"/>
    </row>
    <row r="37" spans="1:10" s="781" customFormat="1" ht="129.75">
      <c r="A37" s="768"/>
      <c r="B37" s="781" t="s">
        <v>1818</v>
      </c>
      <c r="C37" s="792"/>
      <c r="D37" s="793"/>
      <c r="E37" s="1438"/>
      <c r="F37" s="1437"/>
    </row>
    <row r="38" spans="1:10" s="781" customFormat="1" ht="38.25">
      <c r="A38" s="768"/>
      <c r="B38" s="781" t="s">
        <v>1819</v>
      </c>
      <c r="C38" s="792"/>
      <c r="D38" s="794"/>
      <c r="E38" s="1438"/>
      <c r="F38" s="1437"/>
    </row>
    <row r="39" spans="1:10" s="781" customFormat="1">
      <c r="C39" s="792"/>
      <c r="D39" s="794"/>
      <c r="E39" s="1438"/>
      <c r="F39" s="1437"/>
    </row>
    <row r="40" spans="1:10" s="781" customFormat="1" ht="25.5">
      <c r="A40" s="795"/>
      <c r="B40" s="781" t="s">
        <v>4561</v>
      </c>
      <c r="C40" s="792"/>
      <c r="D40" s="794"/>
      <c r="E40" s="1438"/>
      <c r="F40" s="1437"/>
    </row>
    <row r="41" spans="1:10" s="781" customFormat="1" ht="25.5">
      <c r="A41" s="795"/>
      <c r="B41" s="781" t="s">
        <v>1820</v>
      </c>
      <c r="C41" s="792"/>
      <c r="D41" s="794"/>
      <c r="E41" s="1438"/>
      <c r="F41" s="1437"/>
    </row>
    <row r="42" spans="1:10" s="781" customFormat="1">
      <c r="A42" s="795"/>
      <c r="B42" s="781" t="s">
        <v>3289</v>
      </c>
      <c r="C42" s="792"/>
      <c r="D42" s="794"/>
      <c r="E42" s="1438"/>
      <c r="F42" s="1437"/>
    </row>
    <row r="43" spans="1:10" s="797" customFormat="1">
      <c r="A43" s="796"/>
      <c r="C43" s="798"/>
      <c r="D43" s="799"/>
      <c r="E43" s="1439"/>
      <c r="F43" s="1437"/>
    </row>
    <row r="44" spans="1:10" s="781" customFormat="1" ht="25.5">
      <c r="B44" s="781" t="s">
        <v>1821</v>
      </c>
      <c r="C44" s="792"/>
      <c r="D44" s="794"/>
      <c r="E44" s="1438"/>
      <c r="F44" s="1437"/>
    </row>
    <row r="45" spans="1:10" s="781" customFormat="1">
      <c r="B45" s="781" t="s">
        <v>1758</v>
      </c>
      <c r="C45" s="792"/>
      <c r="D45" s="794"/>
      <c r="E45" s="1438"/>
      <c r="F45" s="1437"/>
    </row>
    <row r="46" spans="1:10" s="781" customFormat="1">
      <c r="C46" s="792"/>
      <c r="D46" s="794"/>
      <c r="E46" s="1438"/>
      <c r="F46" s="1437"/>
    </row>
    <row r="47" spans="1:10" s="781" customFormat="1" ht="54.75" customHeight="1">
      <c r="B47" s="781" t="s">
        <v>3290</v>
      </c>
      <c r="C47" s="792"/>
      <c r="D47" s="793"/>
      <c r="E47" s="1438"/>
      <c r="F47" s="1437"/>
    </row>
    <row r="48" spans="1:10" s="781" customFormat="1">
      <c r="C48" s="792"/>
      <c r="D48" s="794"/>
      <c r="E48" s="1438"/>
      <c r="F48" s="1437"/>
    </row>
    <row r="49" spans="1:10" s="781" customFormat="1" ht="25.5">
      <c r="B49" s="781" t="s">
        <v>3291</v>
      </c>
      <c r="C49" s="792"/>
      <c r="D49" s="794"/>
      <c r="E49" s="1438"/>
      <c r="F49" s="1437"/>
    </row>
    <row r="50" spans="1:10" s="781" customFormat="1">
      <c r="C50" s="792"/>
      <c r="D50" s="794"/>
      <c r="E50" s="1438"/>
      <c r="F50" s="1437"/>
    </row>
    <row r="51" spans="1:10" s="781" customFormat="1" ht="81.75" customHeight="1">
      <c r="B51" s="781" t="s">
        <v>1822</v>
      </c>
      <c r="C51" s="800"/>
      <c r="D51" s="800"/>
      <c r="E51" s="1440"/>
      <c r="F51" s="1440"/>
    </row>
    <row r="52" spans="1:10" s="781" customFormat="1">
      <c r="C52" s="792" t="s">
        <v>248</v>
      </c>
      <c r="D52" s="793">
        <v>1</v>
      </c>
      <c r="E52" s="1379">
        <v>0</v>
      </c>
      <c r="F52" s="1437">
        <f>$D52*E52</f>
        <v>0</v>
      </c>
    </row>
    <row r="53" spans="1:10" s="781" customFormat="1">
      <c r="C53" s="792"/>
      <c r="D53" s="793"/>
      <c r="E53" s="1369"/>
      <c r="F53" s="1437"/>
    </row>
    <row r="54" spans="1:10" s="779" customFormat="1">
      <c r="A54" s="774"/>
      <c r="B54" s="751" t="s">
        <v>1759</v>
      </c>
      <c r="C54" s="782"/>
      <c r="D54" s="772"/>
      <c r="E54" s="1369"/>
      <c r="F54" s="1437"/>
      <c r="G54" s="776"/>
      <c r="H54" s="776"/>
      <c r="I54" s="777"/>
      <c r="J54" s="778"/>
    </row>
    <row r="55" spans="1:10">
      <c r="B55" s="783"/>
      <c r="C55" s="782"/>
      <c r="F55" s="1437"/>
      <c r="G55" s="777"/>
      <c r="H55" s="777"/>
      <c r="I55" s="777"/>
      <c r="J55" s="780"/>
    </row>
    <row r="56" spans="1:10">
      <c r="A56" s="768" t="s">
        <v>55</v>
      </c>
      <c r="B56" s="781" t="s">
        <v>1760</v>
      </c>
      <c r="F56" s="1437"/>
      <c r="G56" s="777"/>
      <c r="H56" s="777"/>
      <c r="I56" s="777"/>
      <c r="J56" s="780"/>
    </row>
    <row r="57" spans="1:10" ht="114.75">
      <c r="B57" s="781" t="s">
        <v>4562</v>
      </c>
      <c r="C57" s="782" t="s">
        <v>22</v>
      </c>
      <c r="D57" s="772">
        <v>28</v>
      </c>
      <c r="E57" s="1379">
        <v>0</v>
      </c>
      <c r="F57" s="1437">
        <f t="shared" si="0"/>
        <v>0</v>
      </c>
      <c r="G57" s="777"/>
      <c r="H57" s="777"/>
      <c r="I57" s="777"/>
      <c r="J57" s="780"/>
    </row>
    <row r="58" spans="1:10">
      <c r="B58" s="783"/>
      <c r="C58" s="782"/>
      <c r="F58" s="1437"/>
      <c r="G58" s="777"/>
      <c r="H58" s="777"/>
      <c r="I58" s="777"/>
      <c r="J58" s="780"/>
    </row>
    <row r="59" spans="1:10">
      <c r="A59" s="768" t="s">
        <v>56</v>
      </c>
      <c r="B59" s="781" t="s">
        <v>1761</v>
      </c>
      <c r="F59" s="1437"/>
      <c r="G59" s="777"/>
      <c r="H59" s="777"/>
      <c r="I59" s="777"/>
      <c r="J59" s="780"/>
    </row>
    <row r="60" spans="1:10" ht="108.75" customHeight="1">
      <c r="B60" s="781" t="s">
        <v>4563</v>
      </c>
      <c r="C60" s="782" t="s">
        <v>22</v>
      </c>
      <c r="D60" s="772">
        <v>2</v>
      </c>
      <c r="E60" s="1379">
        <v>0</v>
      </c>
      <c r="F60" s="1437">
        <f t="shared" si="0"/>
        <v>0</v>
      </c>
      <c r="G60" s="790"/>
      <c r="H60" s="790"/>
      <c r="I60" s="790"/>
    </row>
    <row r="61" spans="1:10">
      <c r="B61" s="781"/>
      <c r="C61" s="782"/>
      <c r="F61" s="1437"/>
      <c r="G61" s="777"/>
      <c r="H61" s="777"/>
      <c r="I61" s="777"/>
      <c r="J61" s="780"/>
    </row>
    <row r="62" spans="1:10">
      <c r="A62" s="768" t="s">
        <v>57</v>
      </c>
      <c r="B62" s="781" t="s">
        <v>1762</v>
      </c>
      <c r="F62" s="1437"/>
      <c r="G62" s="777"/>
      <c r="H62" s="777"/>
      <c r="I62" s="777"/>
      <c r="J62" s="780"/>
    </row>
    <row r="63" spans="1:10" ht="76.5">
      <c r="B63" s="781" t="s">
        <v>4567</v>
      </c>
      <c r="C63" s="782" t="s">
        <v>22</v>
      </c>
      <c r="D63" s="772">
        <v>28</v>
      </c>
      <c r="E63" s="1379">
        <v>0</v>
      </c>
      <c r="F63" s="1437">
        <f t="shared" si="0"/>
        <v>0</v>
      </c>
      <c r="G63" s="777"/>
      <c r="H63" s="777"/>
      <c r="I63" s="777"/>
      <c r="J63" s="780"/>
    </row>
    <row r="64" spans="1:10">
      <c r="B64" s="783"/>
      <c r="C64" s="782"/>
      <c r="F64" s="1437"/>
      <c r="G64" s="777"/>
      <c r="H64" s="777"/>
      <c r="I64" s="777"/>
      <c r="J64" s="780"/>
    </row>
    <row r="65" spans="1:10">
      <c r="A65" s="768" t="s">
        <v>86</v>
      </c>
      <c r="B65" s="781" t="s">
        <v>1763</v>
      </c>
      <c r="F65" s="1437"/>
      <c r="G65" s="777"/>
      <c r="H65" s="777"/>
      <c r="I65" s="777"/>
      <c r="J65" s="780"/>
    </row>
    <row r="66" spans="1:10" ht="84" customHeight="1">
      <c r="B66" s="781" t="s">
        <v>4479</v>
      </c>
      <c r="C66" s="782" t="s">
        <v>22</v>
      </c>
      <c r="D66" s="772">
        <v>5</v>
      </c>
      <c r="E66" s="1379">
        <v>0</v>
      </c>
      <c r="F66" s="1437">
        <f t="shared" si="0"/>
        <v>0</v>
      </c>
      <c r="G66" s="777"/>
      <c r="H66" s="777"/>
      <c r="I66" s="777"/>
      <c r="J66" s="780"/>
    </row>
    <row r="67" spans="1:10">
      <c r="B67" s="789"/>
      <c r="F67" s="1437"/>
      <c r="G67" s="777"/>
      <c r="H67" s="777"/>
      <c r="I67" s="777"/>
      <c r="J67" s="780"/>
    </row>
    <row r="68" spans="1:10">
      <c r="A68" s="768" t="s">
        <v>50</v>
      </c>
      <c r="B68" s="781" t="s">
        <v>1764</v>
      </c>
      <c r="F68" s="1437"/>
      <c r="G68" s="777"/>
      <c r="H68" s="777"/>
      <c r="I68" s="777"/>
      <c r="J68" s="780"/>
    </row>
    <row r="69" spans="1:10" ht="114.75">
      <c r="B69" s="781" t="s">
        <v>4480</v>
      </c>
      <c r="C69" s="782" t="s">
        <v>22</v>
      </c>
      <c r="D69" s="772">
        <v>6</v>
      </c>
      <c r="E69" s="1379">
        <v>0</v>
      </c>
      <c r="F69" s="1437">
        <f t="shared" si="0"/>
        <v>0</v>
      </c>
      <c r="G69" s="777"/>
      <c r="H69" s="777"/>
      <c r="I69" s="777"/>
      <c r="J69" s="780"/>
    </row>
    <row r="70" spans="1:10">
      <c r="B70" s="789"/>
      <c r="C70" s="782"/>
      <c r="F70" s="1437"/>
      <c r="G70" s="777"/>
      <c r="H70" s="777"/>
      <c r="I70" s="777"/>
      <c r="J70" s="780"/>
    </row>
    <row r="71" spans="1:10">
      <c r="A71" s="768" t="s">
        <v>108</v>
      </c>
      <c r="B71" s="781" t="s">
        <v>1765</v>
      </c>
      <c r="F71" s="1437"/>
      <c r="G71" s="777"/>
      <c r="H71" s="777"/>
      <c r="I71" s="777"/>
      <c r="J71" s="780"/>
    </row>
    <row r="72" spans="1:10" ht="51">
      <c r="B72" s="781" t="s">
        <v>1766</v>
      </c>
      <c r="C72" s="782"/>
      <c r="F72" s="1437"/>
      <c r="G72" s="777"/>
      <c r="H72" s="777"/>
      <c r="I72" s="777"/>
      <c r="J72" s="780"/>
    </row>
    <row r="73" spans="1:10" ht="25.5">
      <c r="B73" s="791" t="s">
        <v>1823</v>
      </c>
      <c r="C73" s="782"/>
      <c r="F73" s="1437"/>
      <c r="G73" s="777"/>
      <c r="H73" s="777"/>
      <c r="I73" s="777"/>
      <c r="J73" s="780"/>
    </row>
    <row r="74" spans="1:10">
      <c r="B74" s="791" t="s">
        <v>1824</v>
      </c>
      <c r="C74" s="782"/>
      <c r="F74" s="1437"/>
      <c r="G74" s="777"/>
      <c r="H74" s="777"/>
      <c r="I74" s="777"/>
      <c r="J74" s="780"/>
    </row>
    <row r="75" spans="1:10" ht="38.25">
      <c r="B75" s="791" t="s">
        <v>1825</v>
      </c>
      <c r="C75" s="782"/>
      <c r="F75" s="1437"/>
      <c r="G75" s="777"/>
      <c r="H75" s="777"/>
      <c r="I75" s="777"/>
      <c r="J75" s="780"/>
    </row>
    <row r="76" spans="1:10" ht="38.25">
      <c r="B76" s="781" t="s">
        <v>1767</v>
      </c>
      <c r="C76" s="782" t="s">
        <v>22</v>
      </c>
      <c r="D76" s="772">
        <v>14</v>
      </c>
      <c r="E76" s="1379">
        <v>0</v>
      </c>
      <c r="F76" s="1437">
        <f t="shared" ref="F76:F130" si="1">$D76*E76</f>
        <v>0</v>
      </c>
      <c r="G76" s="777"/>
      <c r="H76" s="777"/>
      <c r="I76" s="777"/>
      <c r="J76" s="780"/>
    </row>
    <row r="77" spans="1:10">
      <c r="B77" s="789"/>
      <c r="F77" s="1437"/>
      <c r="G77" s="777"/>
      <c r="H77" s="777"/>
      <c r="I77" s="777"/>
      <c r="J77" s="780"/>
    </row>
    <row r="78" spans="1:10">
      <c r="A78" s="768" t="s">
        <v>109</v>
      </c>
      <c r="B78" s="781" t="s">
        <v>1768</v>
      </c>
      <c r="F78" s="1437"/>
      <c r="G78" s="777"/>
      <c r="H78" s="777"/>
      <c r="I78" s="777"/>
      <c r="J78" s="780"/>
    </row>
    <row r="79" spans="1:10" ht="51">
      <c r="B79" s="781" t="s">
        <v>1769</v>
      </c>
      <c r="C79" s="782" t="s">
        <v>22</v>
      </c>
      <c r="D79" s="772">
        <v>6</v>
      </c>
      <c r="E79" s="1379">
        <v>0</v>
      </c>
      <c r="F79" s="1437">
        <f t="shared" si="1"/>
        <v>0</v>
      </c>
      <c r="G79" s="777"/>
      <c r="H79" s="777"/>
      <c r="I79" s="777"/>
      <c r="J79" s="780"/>
    </row>
    <row r="80" spans="1:10">
      <c r="B80" s="789"/>
      <c r="F80" s="1437"/>
      <c r="G80" s="777"/>
      <c r="H80" s="777"/>
      <c r="I80" s="777"/>
      <c r="J80" s="780"/>
    </row>
    <row r="81" spans="1:10">
      <c r="A81" s="768" t="s">
        <v>110</v>
      </c>
      <c r="B81" s="781" t="s">
        <v>1770</v>
      </c>
      <c r="F81" s="1437"/>
      <c r="G81" s="777"/>
      <c r="H81" s="777"/>
      <c r="I81" s="777"/>
      <c r="J81" s="780"/>
    </row>
    <row r="82" spans="1:10" ht="102">
      <c r="B82" s="781" t="s">
        <v>4668</v>
      </c>
      <c r="C82" s="782" t="s">
        <v>22</v>
      </c>
      <c r="D82" s="772">
        <v>23</v>
      </c>
      <c r="E82" s="1379">
        <v>0</v>
      </c>
      <c r="F82" s="1437">
        <f t="shared" si="1"/>
        <v>0</v>
      </c>
      <c r="G82" s="777"/>
      <c r="H82" s="777"/>
      <c r="I82" s="777"/>
      <c r="J82" s="780"/>
    </row>
    <row r="83" spans="1:10">
      <c r="B83" s="789"/>
      <c r="F83" s="1437"/>
      <c r="G83" s="777"/>
      <c r="H83" s="777"/>
      <c r="I83" s="777"/>
      <c r="J83" s="780"/>
    </row>
    <row r="84" spans="1:10">
      <c r="A84" s="774"/>
      <c r="B84" s="801" t="s">
        <v>1771</v>
      </c>
      <c r="F84" s="1437"/>
      <c r="G84" s="777"/>
      <c r="H84" s="777"/>
      <c r="I84" s="777"/>
      <c r="J84" s="780"/>
    </row>
    <row r="85" spans="1:10">
      <c r="A85" s="774"/>
      <c r="B85" s="801"/>
      <c r="F85" s="1437"/>
      <c r="G85" s="777"/>
      <c r="H85" s="777"/>
      <c r="I85" s="777"/>
      <c r="J85" s="780"/>
    </row>
    <row r="86" spans="1:10">
      <c r="B86" s="751" t="s">
        <v>1745</v>
      </c>
      <c r="E86" s="1441"/>
      <c r="F86" s="1437"/>
      <c r="G86" s="777"/>
      <c r="H86" s="777"/>
      <c r="I86" s="777"/>
      <c r="J86" s="780"/>
    </row>
    <row r="87" spans="1:10">
      <c r="B87" s="781"/>
      <c r="E87" s="1441"/>
      <c r="F87" s="1437"/>
      <c r="G87" s="777"/>
      <c r="H87" s="777"/>
      <c r="I87" s="777"/>
      <c r="J87" s="780"/>
    </row>
    <row r="88" spans="1:10" ht="114.75">
      <c r="A88" s="802" t="s">
        <v>111</v>
      </c>
      <c r="B88" s="781" t="s">
        <v>4568</v>
      </c>
      <c r="E88" s="1441"/>
      <c r="F88" s="1437"/>
      <c r="G88" s="777"/>
      <c r="H88" s="777"/>
      <c r="I88" s="777"/>
      <c r="J88" s="780"/>
    </row>
    <row r="89" spans="1:10">
      <c r="B89" s="781" t="s">
        <v>1772</v>
      </c>
      <c r="C89" s="772" t="s">
        <v>3287</v>
      </c>
      <c r="D89" s="772">
        <v>4</v>
      </c>
      <c r="E89" s="1442">
        <v>0</v>
      </c>
      <c r="F89" s="1437">
        <f t="shared" si="1"/>
        <v>0</v>
      </c>
      <c r="G89" s="777"/>
      <c r="H89" s="777"/>
      <c r="I89" s="777"/>
      <c r="J89" s="780"/>
    </row>
    <row r="90" spans="1:10">
      <c r="B90" s="781" t="s">
        <v>1773</v>
      </c>
      <c r="C90" s="772" t="s">
        <v>3287</v>
      </c>
      <c r="D90" s="772">
        <v>3</v>
      </c>
      <c r="E90" s="1442">
        <v>0</v>
      </c>
      <c r="F90" s="1437">
        <f>$D90*E90</f>
        <v>0</v>
      </c>
      <c r="G90" s="777"/>
      <c r="H90" s="777"/>
      <c r="I90" s="777"/>
      <c r="J90" s="780"/>
    </row>
    <row r="91" spans="1:10">
      <c r="B91" s="781"/>
      <c r="E91" s="1441"/>
      <c r="F91" s="1437"/>
      <c r="G91" s="777"/>
      <c r="H91" s="777"/>
      <c r="I91" s="777"/>
      <c r="J91" s="780"/>
    </row>
    <row r="92" spans="1:10" ht="76.5">
      <c r="A92" s="802" t="s">
        <v>112</v>
      </c>
      <c r="B92" s="781" t="s">
        <v>1774</v>
      </c>
      <c r="E92" s="1441"/>
      <c r="F92" s="1437"/>
      <c r="G92" s="777"/>
      <c r="H92" s="777"/>
      <c r="I92" s="777"/>
      <c r="J92" s="780"/>
    </row>
    <row r="93" spans="1:10">
      <c r="B93" s="783" t="s">
        <v>1775</v>
      </c>
      <c r="C93" s="772" t="s">
        <v>21</v>
      </c>
      <c r="D93" s="772">
        <v>1</v>
      </c>
      <c r="E93" s="1442">
        <v>0</v>
      </c>
      <c r="F93" s="1437">
        <f t="shared" si="1"/>
        <v>0</v>
      </c>
      <c r="G93" s="777"/>
      <c r="H93" s="777"/>
      <c r="I93" s="777"/>
      <c r="J93" s="780"/>
    </row>
    <row r="94" spans="1:10">
      <c r="B94" s="781"/>
      <c r="E94" s="1441"/>
      <c r="F94" s="1437"/>
      <c r="G94" s="777"/>
      <c r="H94" s="777"/>
      <c r="I94" s="777"/>
      <c r="J94" s="780"/>
    </row>
    <row r="95" spans="1:10">
      <c r="A95" s="774"/>
      <c r="B95" s="751" t="s">
        <v>1759</v>
      </c>
      <c r="E95" s="1441"/>
      <c r="F95" s="1437"/>
      <c r="G95" s="777"/>
      <c r="H95" s="777"/>
      <c r="I95" s="777"/>
      <c r="J95" s="780"/>
    </row>
    <row r="96" spans="1:10">
      <c r="B96" s="781"/>
      <c r="E96" s="1441"/>
      <c r="F96" s="1437"/>
      <c r="G96" s="777"/>
      <c r="H96" s="777"/>
      <c r="I96" s="777"/>
      <c r="J96" s="780"/>
    </row>
    <row r="97" spans="1:10" ht="25.5">
      <c r="A97" s="802" t="s">
        <v>113</v>
      </c>
      <c r="B97" s="781" t="s">
        <v>1776</v>
      </c>
      <c r="E97" s="1441"/>
      <c r="F97" s="1437"/>
      <c r="G97" s="777"/>
      <c r="H97" s="777"/>
      <c r="I97" s="777"/>
      <c r="J97" s="780"/>
    </row>
    <row r="98" spans="1:10">
      <c r="B98" s="783" t="s">
        <v>1777</v>
      </c>
      <c r="C98" s="772" t="s">
        <v>21</v>
      </c>
      <c r="D98" s="772">
        <v>1</v>
      </c>
      <c r="E98" s="1442">
        <v>0</v>
      </c>
      <c r="F98" s="1437">
        <f t="shared" si="1"/>
        <v>0</v>
      </c>
      <c r="G98" s="777"/>
      <c r="H98" s="777"/>
      <c r="I98" s="777"/>
      <c r="J98" s="780"/>
    </row>
    <row r="99" spans="1:10">
      <c r="B99" s="781"/>
      <c r="E99" s="1441"/>
      <c r="F99" s="1437"/>
      <c r="G99" s="803"/>
      <c r="H99" s="777"/>
      <c r="I99" s="777"/>
      <c r="J99" s="780"/>
    </row>
    <row r="100" spans="1:10">
      <c r="A100" s="774"/>
      <c r="B100" s="751" t="s">
        <v>1778</v>
      </c>
      <c r="E100" s="1441"/>
      <c r="F100" s="1437"/>
      <c r="G100" s="777"/>
      <c r="H100" s="777"/>
      <c r="I100" s="777"/>
      <c r="J100" s="780"/>
    </row>
    <row r="101" spans="1:10">
      <c r="A101" s="774"/>
      <c r="B101" s="751"/>
      <c r="E101" s="1441"/>
      <c r="F101" s="1437"/>
      <c r="G101" s="777"/>
      <c r="H101" s="777"/>
      <c r="I101" s="777"/>
      <c r="J101" s="780"/>
    </row>
    <row r="102" spans="1:10" ht="51">
      <c r="A102" s="768" t="s">
        <v>114</v>
      </c>
      <c r="B102" s="781" t="s">
        <v>3292</v>
      </c>
      <c r="E102" s="1441"/>
      <c r="F102" s="1437"/>
      <c r="G102" s="777"/>
      <c r="H102" s="777"/>
      <c r="I102" s="777"/>
      <c r="J102" s="780"/>
    </row>
    <row r="103" spans="1:10">
      <c r="B103" s="752" t="s">
        <v>1772</v>
      </c>
      <c r="C103" s="772" t="s">
        <v>21</v>
      </c>
      <c r="D103" s="772">
        <v>1</v>
      </c>
      <c r="E103" s="1379">
        <v>0</v>
      </c>
      <c r="F103" s="1437">
        <f t="shared" si="1"/>
        <v>0</v>
      </c>
      <c r="G103" s="777"/>
      <c r="H103" s="777"/>
      <c r="I103" s="777"/>
      <c r="J103" s="780"/>
    </row>
    <row r="104" spans="1:10">
      <c r="B104" s="781"/>
      <c r="E104" s="1441"/>
      <c r="F104" s="1437"/>
      <c r="G104" s="777"/>
      <c r="H104" s="777"/>
      <c r="I104" s="777"/>
      <c r="J104" s="780"/>
    </row>
    <row r="105" spans="1:10" ht="25.5">
      <c r="A105" s="802" t="s">
        <v>115</v>
      </c>
      <c r="B105" s="781" t="s">
        <v>1779</v>
      </c>
      <c r="E105" s="1441"/>
      <c r="F105" s="1437"/>
      <c r="G105" s="777"/>
      <c r="H105" s="777"/>
      <c r="I105" s="777"/>
      <c r="J105" s="780"/>
    </row>
    <row r="106" spans="1:10">
      <c r="B106" s="781" t="s">
        <v>1780</v>
      </c>
      <c r="E106" s="1441"/>
      <c r="F106" s="1437"/>
      <c r="G106" s="777"/>
      <c r="H106" s="777"/>
      <c r="I106" s="777"/>
      <c r="J106" s="780"/>
    </row>
    <row r="107" spans="1:10" ht="25.5">
      <c r="B107" s="781" t="s">
        <v>1781</v>
      </c>
      <c r="E107" s="1441"/>
      <c r="F107" s="1437"/>
      <c r="G107" s="777"/>
      <c r="H107" s="777"/>
      <c r="I107" s="777"/>
      <c r="J107" s="780"/>
    </row>
    <row r="108" spans="1:10" ht="14.25">
      <c r="B108" s="783" t="s">
        <v>1808</v>
      </c>
      <c r="F108" s="1437"/>
      <c r="G108" s="777"/>
      <c r="H108" s="777"/>
      <c r="I108" s="777"/>
      <c r="J108" s="780"/>
    </row>
    <row r="109" spans="1:10" ht="14.25">
      <c r="B109" s="783" t="s">
        <v>1809</v>
      </c>
      <c r="C109" s="772" t="s">
        <v>21</v>
      </c>
      <c r="D109" s="772">
        <v>1</v>
      </c>
      <c r="E109" s="1379">
        <v>0</v>
      </c>
      <c r="F109" s="1437">
        <f t="shared" si="1"/>
        <v>0</v>
      </c>
      <c r="G109" s="777"/>
      <c r="H109" s="777"/>
      <c r="I109" s="777"/>
      <c r="J109" s="780"/>
    </row>
    <row r="110" spans="1:10">
      <c r="B110" s="789"/>
      <c r="F110" s="1437"/>
      <c r="G110" s="777"/>
      <c r="H110" s="777"/>
      <c r="I110" s="777"/>
      <c r="J110" s="780"/>
    </row>
    <row r="111" spans="1:10" s="781" customFormat="1" ht="63.75">
      <c r="A111" s="768" t="s">
        <v>166</v>
      </c>
      <c r="B111" s="781" t="s">
        <v>1782</v>
      </c>
      <c r="C111" s="792"/>
      <c r="D111" s="793"/>
      <c r="E111" s="1438"/>
      <c r="F111" s="1437"/>
    </row>
    <row r="112" spans="1:10">
      <c r="B112" s="781" t="s">
        <v>1783</v>
      </c>
      <c r="F112" s="1437"/>
      <c r="G112" s="777"/>
      <c r="H112" s="777"/>
      <c r="I112" s="777"/>
      <c r="J112" s="780"/>
    </row>
    <row r="113" spans="1:10" ht="15">
      <c r="B113" s="781" t="s">
        <v>1810</v>
      </c>
      <c r="F113" s="1437"/>
      <c r="G113" s="777"/>
      <c r="H113" s="777"/>
      <c r="I113" s="777"/>
      <c r="J113" s="780"/>
    </row>
    <row r="114" spans="1:10" ht="15">
      <c r="B114" s="781" t="s">
        <v>1811</v>
      </c>
      <c r="C114" s="772" t="s">
        <v>21</v>
      </c>
      <c r="D114" s="772">
        <v>1</v>
      </c>
      <c r="E114" s="1379">
        <v>0</v>
      </c>
      <c r="F114" s="1437">
        <f t="shared" si="1"/>
        <v>0</v>
      </c>
      <c r="G114" s="777"/>
      <c r="H114" s="777"/>
      <c r="I114" s="777"/>
      <c r="J114" s="780"/>
    </row>
    <row r="115" spans="1:10">
      <c r="B115" s="789"/>
      <c r="F115" s="1437"/>
      <c r="G115" s="777"/>
      <c r="H115" s="777"/>
      <c r="I115" s="777"/>
      <c r="J115" s="780"/>
    </row>
    <row r="116" spans="1:10">
      <c r="A116" s="774"/>
      <c r="B116" s="751" t="s">
        <v>1784</v>
      </c>
      <c r="E116" s="1441"/>
      <c r="F116" s="1437"/>
      <c r="G116" s="777"/>
      <c r="H116" s="777"/>
      <c r="I116" s="777"/>
      <c r="J116" s="780"/>
    </row>
    <row r="117" spans="1:10">
      <c r="A117" s="774"/>
      <c r="B117" s="751"/>
      <c r="E117" s="1441"/>
      <c r="F117" s="1437"/>
      <c r="G117" s="777"/>
      <c r="H117" s="777"/>
      <c r="I117" s="777"/>
      <c r="J117" s="780"/>
    </row>
    <row r="118" spans="1:10" ht="59.25" customHeight="1">
      <c r="A118" s="768" t="s">
        <v>742</v>
      </c>
      <c r="B118" s="781" t="s">
        <v>3292</v>
      </c>
      <c r="E118" s="1441"/>
      <c r="F118" s="1437"/>
      <c r="G118" s="777"/>
      <c r="H118" s="777"/>
      <c r="I118" s="777"/>
      <c r="J118" s="780"/>
    </row>
    <row r="119" spans="1:10">
      <c r="B119" s="752" t="s">
        <v>1773</v>
      </c>
      <c r="C119" s="772" t="s">
        <v>21</v>
      </c>
      <c r="D119" s="772">
        <v>1</v>
      </c>
      <c r="E119" s="1379">
        <v>0</v>
      </c>
      <c r="F119" s="1437">
        <f t="shared" si="1"/>
        <v>0</v>
      </c>
      <c r="G119" s="777"/>
      <c r="H119" s="777"/>
      <c r="I119" s="777"/>
      <c r="J119" s="780"/>
    </row>
    <row r="120" spans="1:10">
      <c r="B120" s="781"/>
      <c r="E120" s="1441"/>
      <c r="F120" s="1437"/>
      <c r="G120" s="777"/>
      <c r="H120" s="777"/>
      <c r="I120" s="777"/>
      <c r="J120" s="780"/>
    </row>
    <row r="121" spans="1:10" ht="25.5">
      <c r="A121" s="802" t="s">
        <v>101</v>
      </c>
      <c r="B121" s="781" t="s">
        <v>1779</v>
      </c>
      <c r="E121" s="1441"/>
      <c r="F121" s="1437"/>
      <c r="G121" s="777"/>
      <c r="H121" s="777"/>
      <c r="I121" s="777"/>
      <c r="J121" s="780"/>
    </row>
    <row r="122" spans="1:10">
      <c r="B122" s="781" t="s">
        <v>1785</v>
      </c>
      <c r="E122" s="1441"/>
      <c r="F122" s="1437"/>
      <c r="G122" s="777"/>
      <c r="H122" s="777"/>
      <c r="I122" s="777"/>
      <c r="J122" s="780"/>
    </row>
    <row r="123" spans="1:10" ht="25.5">
      <c r="B123" s="781" t="s">
        <v>1786</v>
      </c>
      <c r="E123" s="1441"/>
      <c r="F123" s="1437"/>
      <c r="G123" s="777"/>
      <c r="H123" s="777"/>
      <c r="I123" s="777"/>
      <c r="J123" s="780"/>
    </row>
    <row r="124" spans="1:10" ht="14.25">
      <c r="B124" s="783" t="s">
        <v>1808</v>
      </c>
      <c r="F124" s="1437"/>
      <c r="G124" s="777"/>
      <c r="H124" s="777"/>
      <c r="I124" s="777"/>
      <c r="J124" s="780"/>
    </row>
    <row r="125" spans="1:10" ht="14.25">
      <c r="B125" s="783" t="s">
        <v>1809</v>
      </c>
      <c r="C125" s="772" t="s">
        <v>21</v>
      </c>
      <c r="D125" s="772">
        <v>1</v>
      </c>
      <c r="E125" s="1379">
        <v>0</v>
      </c>
      <c r="F125" s="1437">
        <f t="shared" si="1"/>
        <v>0</v>
      </c>
      <c r="G125" s="777"/>
      <c r="H125" s="777"/>
      <c r="I125" s="777"/>
      <c r="J125" s="780"/>
    </row>
    <row r="126" spans="1:10">
      <c r="B126" s="789"/>
      <c r="F126" s="1437"/>
      <c r="G126" s="777"/>
      <c r="H126" s="777"/>
      <c r="I126" s="777"/>
      <c r="J126" s="780"/>
    </row>
    <row r="127" spans="1:10" s="781" customFormat="1" ht="63.75">
      <c r="A127" s="768" t="s">
        <v>102</v>
      </c>
      <c r="B127" s="781" t="s">
        <v>1782</v>
      </c>
      <c r="C127" s="792"/>
      <c r="D127" s="793"/>
      <c r="E127" s="1438"/>
      <c r="F127" s="1437"/>
    </row>
    <row r="128" spans="1:10">
      <c r="B128" s="781" t="s">
        <v>1787</v>
      </c>
      <c r="F128" s="1437"/>
      <c r="G128" s="777"/>
      <c r="H128" s="777"/>
      <c r="I128" s="777"/>
      <c r="J128" s="780"/>
    </row>
    <row r="129" spans="1:10" ht="15">
      <c r="B129" s="781" t="s">
        <v>1812</v>
      </c>
      <c r="F129" s="1437"/>
      <c r="G129" s="777"/>
      <c r="H129" s="777"/>
      <c r="I129" s="777"/>
      <c r="J129" s="780"/>
    </row>
    <row r="130" spans="1:10" ht="15">
      <c r="B130" s="781" t="s">
        <v>1813</v>
      </c>
      <c r="C130" s="772" t="s">
        <v>21</v>
      </c>
      <c r="D130" s="772">
        <v>1</v>
      </c>
      <c r="E130" s="1379">
        <v>0</v>
      </c>
      <c r="F130" s="1437">
        <f t="shared" si="1"/>
        <v>0</v>
      </c>
      <c r="G130" s="777"/>
      <c r="H130" s="777"/>
      <c r="I130" s="777"/>
      <c r="J130" s="780"/>
    </row>
    <row r="131" spans="1:10">
      <c r="B131" s="781"/>
      <c r="F131" s="1437"/>
      <c r="G131" s="777"/>
      <c r="H131" s="777"/>
      <c r="I131" s="777"/>
      <c r="J131" s="780"/>
    </row>
    <row r="132" spans="1:10" ht="25.5">
      <c r="A132" s="774"/>
      <c r="B132" s="751" t="s">
        <v>1788</v>
      </c>
      <c r="E132" s="1441"/>
      <c r="F132" s="1437"/>
      <c r="G132" s="777"/>
      <c r="H132" s="777"/>
      <c r="I132" s="777"/>
      <c r="J132" s="780"/>
    </row>
    <row r="133" spans="1:10">
      <c r="A133" s="774"/>
      <c r="B133" s="751"/>
      <c r="E133" s="1441"/>
      <c r="F133" s="1437"/>
      <c r="G133" s="777"/>
      <c r="H133" s="777"/>
      <c r="I133" s="777"/>
      <c r="J133" s="780"/>
    </row>
    <row r="134" spans="1:10">
      <c r="A134" s="774"/>
      <c r="B134" s="751" t="s">
        <v>1745</v>
      </c>
      <c r="E134" s="1441"/>
      <c r="F134" s="1437"/>
      <c r="G134" s="777"/>
      <c r="H134" s="777"/>
      <c r="I134" s="777"/>
      <c r="J134" s="780"/>
    </row>
    <row r="135" spans="1:10">
      <c r="B135" s="751"/>
      <c r="E135" s="1441"/>
      <c r="F135" s="1437"/>
      <c r="G135" s="777"/>
      <c r="H135" s="777"/>
      <c r="I135" s="777"/>
      <c r="J135" s="780"/>
    </row>
    <row r="136" spans="1:10" ht="114.75">
      <c r="A136" s="768" t="s">
        <v>103</v>
      </c>
      <c r="B136" s="781" t="s">
        <v>4481</v>
      </c>
      <c r="E136" s="1368"/>
      <c r="F136" s="1437"/>
    </row>
    <row r="137" spans="1:10">
      <c r="B137" s="781" t="s">
        <v>1772</v>
      </c>
      <c r="C137" s="772" t="s">
        <v>3287</v>
      </c>
      <c r="D137" s="772">
        <v>4</v>
      </c>
      <c r="E137" s="1379">
        <v>0</v>
      </c>
      <c r="F137" s="1437">
        <f t="shared" ref="F137:F193" si="2">$D137*E137</f>
        <v>0</v>
      </c>
    </row>
    <row r="138" spans="1:10">
      <c r="B138" s="781" t="s">
        <v>1789</v>
      </c>
      <c r="C138" s="772" t="s">
        <v>3287</v>
      </c>
      <c r="D138" s="772">
        <v>4</v>
      </c>
      <c r="E138" s="1379">
        <v>0</v>
      </c>
      <c r="F138" s="1437">
        <f t="shared" si="2"/>
        <v>0</v>
      </c>
    </row>
    <row r="139" spans="1:10">
      <c r="B139" s="783"/>
      <c r="F139" s="1437"/>
    </row>
    <row r="140" spans="1:10" ht="51">
      <c r="A140" s="768" t="s">
        <v>104</v>
      </c>
      <c r="B140" s="781" t="s">
        <v>3293</v>
      </c>
      <c r="E140" s="1441"/>
      <c r="F140" s="1437"/>
      <c r="G140" s="777"/>
      <c r="H140" s="777"/>
      <c r="I140" s="777"/>
      <c r="J140" s="780"/>
    </row>
    <row r="141" spans="1:10">
      <c r="B141" s="752" t="s">
        <v>1790</v>
      </c>
      <c r="C141" s="772" t="s">
        <v>21</v>
      </c>
      <c r="D141" s="772">
        <v>2</v>
      </c>
      <c r="E141" s="1379">
        <v>0</v>
      </c>
      <c r="F141" s="1437">
        <f t="shared" si="2"/>
        <v>0</v>
      </c>
      <c r="G141" s="777"/>
      <c r="H141" s="777"/>
      <c r="I141" s="777"/>
      <c r="J141" s="780"/>
    </row>
    <row r="142" spans="1:10">
      <c r="B142" s="781"/>
      <c r="F142" s="1437"/>
      <c r="G142" s="777"/>
      <c r="H142" s="777"/>
      <c r="I142" s="777"/>
      <c r="J142" s="780"/>
    </row>
    <row r="143" spans="1:10" ht="38.25">
      <c r="A143" s="768" t="s">
        <v>105</v>
      </c>
      <c r="B143" s="781" t="s">
        <v>1791</v>
      </c>
      <c r="C143" s="772" t="s">
        <v>248</v>
      </c>
      <c r="D143" s="772">
        <v>2</v>
      </c>
      <c r="E143" s="1379">
        <v>0</v>
      </c>
      <c r="F143" s="1437">
        <f t="shared" si="2"/>
        <v>0</v>
      </c>
      <c r="G143" s="777"/>
      <c r="H143" s="777"/>
      <c r="I143" s="777"/>
      <c r="J143" s="780"/>
    </row>
    <row r="144" spans="1:10">
      <c r="B144" s="781"/>
      <c r="E144" s="1441"/>
      <c r="F144" s="1437"/>
      <c r="G144" s="777"/>
      <c r="H144" s="777"/>
      <c r="I144" s="777"/>
      <c r="J144" s="780"/>
    </row>
    <row r="145" spans="1:10" ht="25.5">
      <c r="A145" s="774"/>
      <c r="B145" s="751" t="s">
        <v>1792</v>
      </c>
      <c r="E145" s="1441"/>
      <c r="F145" s="1437"/>
      <c r="G145" s="777"/>
      <c r="H145" s="777"/>
      <c r="I145" s="777"/>
      <c r="J145" s="780"/>
    </row>
    <row r="146" spans="1:10">
      <c r="A146" s="774"/>
      <c r="B146" s="751"/>
      <c r="E146" s="1441"/>
      <c r="F146" s="1437"/>
      <c r="G146" s="777"/>
      <c r="H146" s="777"/>
      <c r="I146" s="777"/>
      <c r="J146" s="780"/>
    </row>
    <row r="147" spans="1:10">
      <c r="A147" s="774"/>
      <c r="B147" s="751" t="s">
        <v>1745</v>
      </c>
      <c r="E147" s="1441"/>
      <c r="F147" s="1437"/>
      <c r="G147" s="777"/>
      <c r="H147" s="777"/>
      <c r="I147" s="777"/>
      <c r="J147" s="780"/>
    </row>
    <row r="148" spans="1:10">
      <c r="B148" s="751"/>
      <c r="E148" s="1441"/>
      <c r="F148" s="1437"/>
      <c r="G148" s="777"/>
      <c r="H148" s="777"/>
      <c r="I148" s="777"/>
      <c r="J148" s="780"/>
    </row>
    <row r="149" spans="1:10" ht="114.75">
      <c r="A149" s="768" t="s">
        <v>106</v>
      </c>
      <c r="B149" s="781" t="s">
        <v>4481</v>
      </c>
      <c r="E149" s="1368"/>
      <c r="F149" s="1437"/>
    </row>
    <row r="150" spans="1:10">
      <c r="B150" s="781" t="s">
        <v>1790</v>
      </c>
      <c r="C150" s="772" t="s">
        <v>1315</v>
      </c>
      <c r="D150" s="772">
        <v>41</v>
      </c>
      <c r="E150" s="1379">
        <v>0</v>
      </c>
      <c r="F150" s="1437">
        <f t="shared" si="2"/>
        <v>0</v>
      </c>
    </row>
    <row r="151" spans="1:10">
      <c r="B151" s="781" t="s">
        <v>1793</v>
      </c>
      <c r="C151" s="772" t="s">
        <v>1315</v>
      </c>
      <c r="D151" s="772">
        <v>104</v>
      </c>
      <c r="E151" s="1379">
        <v>0</v>
      </c>
      <c r="F151" s="1437">
        <f t="shared" si="2"/>
        <v>0</v>
      </c>
    </row>
    <row r="152" spans="1:10">
      <c r="B152" s="783"/>
      <c r="F152" s="1437"/>
    </row>
    <row r="153" spans="1:10" ht="51">
      <c r="A153" s="768" t="s">
        <v>90</v>
      </c>
      <c r="B153" s="781" t="s">
        <v>3294</v>
      </c>
      <c r="F153" s="1437"/>
      <c r="G153" s="777"/>
      <c r="H153" s="777"/>
      <c r="I153" s="777"/>
      <c r="J153" s="780"/>
    </row>
    <row r="154" spans="1:10">
      <c r="B154" s="781" t="s">
        <v>1790</v>
      </c>
      <c r="C154" s="772" t="s">
        <v>21</v>
      </c>
      <c r="D154" s="772">
        <v>4</v>
      </c>
      <c r="E154" s="1379">
        <v>0</v>
      </c>
      <c r="F154" s="1437">
        <f t="shared" si="2"/>
        <v>0</v>
      </c>
      <c r="G154" s="777"/>
      <c r="H154" s="777"/>
      <c r="I154" s="777"/>
      <c r="J154" s="780"/>
    </row>
    <row r="155" spans="1:10">
      <c r="B155" s="781" t="s">
        <v>1793</v>
      </c>
      <c r="C155" s="772" t="s">
        <v>21</v>
      </c>
      <c r="D155" s="772">
        <v>6</v>
      </c>
      <c r="E155" s="1379">
        <v>0</v>
      </c>
      <c r="F155" s="1437">
        <f t="shared" si="2"/>
        <v>0</v>
      </c>
      <c r="G155" s="777"/>
      <c r="H155" s="777"/>
      <c r="I155" s="777"/>
      <c r="J155" s="780"/>
    </row>
    <row r="156" spans="1:10">
      <c r="F156" s="1437"/>
      <c r="G156" s="777"/>
      <c r="H156" s="777"/>
      <c r="I156" s="777"/>
      <c r="J156" s="780"/>
    </row>
    <row r="157" spans="1:10" ht="51">
      <c r="A157" s="768" t="s">
        <v>28</v>
      </c>
      <c r="B157" s="781" t="s">
        <v>3295</v>
      </c>
      <c r="E157" s="1441"/>
      <c r="F157" s="1437"/>
      <c r="G157" s="777"/>
      <c r="H157" s="777"/>
      <c r="I157" s="777"/>
      <c r="J157" s="780"/>
    </row>
    <row r="158" spans="1:10">
      <c r="B158" s="752" t="s">
        <v>1793</v>
      </c>
      <c r="C158" s="772" t="s">
        <v>21</v>
      </c>
      <c r="D158" s="772">
        <v>20</v>
      </c>
      <c r="E158" s="1379">
        <v>0</v>
      </c>
      <c r="F158" s="1437">
        <f t="shared" si="2"/>
        <v>0</v>
      </c>
      <c r="G158" s="777"/>
      <c r="H158" s="777"/>
      <c r="I158" s="777"/>
      <c r="J158" s="780"/>
    </row>
    <row r="159" spans="1:10">
      <c r="B159" s="781"/>
      <c r="F159" s="1437"/>
      <c r="G159" s="777"/>
      <c r="H159" s="777"/>
      <c r="I159" s="777"/>
      <c r="J159" s="780"/>
    </row>
    <row r="160" spans="1:10" ht="38.25">
      <c r="A160" s="768" t="s">
        <v>29</v>
      </c>
      <c r="B160" s="781" t="s">
        <v>3296</v>
      </c>
      <c r="F160" s="1437"/>
      <c r="G160" s="777"/>
      <c r="H160" s="777"/>
      <c r="I160" s="777"/>
      <c r="J160" s="780"/>
    </row>
    <row r="161" spans="1:10">
      <c r="B161" s="781" t="s">
        <v>1790</v>
      </c>
      <c r="C161" s="772" t="s">
        <v>21</v>
      </c>
      <c r="D161" s="772">
        <v>2</v>
      </c>
      <c r="E161" s="1379">
        <v>0</v>
      </c>
      <c r="F161" s="1437">
        <f t="shared" si="2"/>
        <v>0</v>
      </c>
      <c r="G161" s="777"/>
      <c r="H161" s="777"/>
      <c r="I161" s="777"/>
      <c r="J161" s="780"/>
    </row>
    <row r="162" spans="1:10" s="804" customFormat="1">
      <c r="A162" s="804" t="s">
        <v>1740</v>
      </c>
      <c r="B162" s="781"/>
      <c r="C162" s="782"/>
      <c r="D162" s="784"/>
      <c r="E162" s="1437"/>
      <c r="F162" s="1437"/>
    </row>
    <row r="163" spans="1:10" ht="38.25">
      <c r="A163" s="768" t="s">
        <v>810</v>
      </c>
      <c r="B163" s="781" t="s">
        <v>1794</v>
      </c>
      <c r="F163" s="1437"/>
      <c r="G163" s="777"/>
      <c r="H163" s="777"/>
      <c r="I163" s="777"/>
      <c r="J163" s="780"/>
    </row>
    <row r="164" spans="1:10">
      <c r="B164" s="781" t="s">
        <v>1790</v>
      </c>
      <c r="C164" s="772" t="s">
        <v>21</v>
      </c>
      <c r="D164" s="772">
        <v>2</v>
      </c>
      <c r="E164" s="1379">
        <v>0</v>
      </c>
      <c r="F164" s="1437">
        <f t="shared" si="2"/>
        <v>0</v>
      </c>
      <c r="G164" s="777"/>
      <c r="H164" s="777"/>
      <c r="I164" s="777"/>
      <c r="J164" s="780"/>
    </row>
    <row r="165" spans="1:10">
      <c r="B165" s="781"/>
      <c r="F165" s="1437"/>
      <c r="G165" s="777"/>
      <c r="H165" s="777"/>
      <c r="I165" s="777"/>
      <c r="J165" s="780"/>
    </row>
    <row r="166" spans="1:10" ht="38.25">
      <c r="A166" s="768" t="s">
        <v>811</v>
      </c>
      <c r="B166" s="781" t="s">
        <v>1795</v>
      </c>
      <c r="C166" s="772" t="s">
        <v>248</v>
      </c>
      <c r="D166" s="772">
        <v>20</v>
      </c>
      <c r="E166" s="1379">
        <v>0</v>
      </c>
      <c r="F166" s="1437">
        <f t="shared" si="2"/>
        <v>0</v>
      </c>
      <c r="G166" s="777"/>
      <c r="H166" s="777"/>
      <c r="I166" s="777"/>
      <c r="J166" s="780"/>
    </row>
    <row r="167" spans="1:10">
      <c r="B167" s="781"/>
      <c r="E167" s="1441"/>
      <c r="F167" s="1437"/>
      <c r="G167" s="777"/>
      <c r="H167" s="777"/>
      <c r="I167" s="777"/>
      <c r="J167" s="780"/>
    </row>
    <row r="168" spans="1:10" ht="76.5">
      <c r="A168" s="802" t="s">
        <v>30</v>
      </c>
      <c r="B168" s="781" t="s">
        <v>1774</v>
      </c>
      <c r="E168" s="1441"/>
      <c r="F168" s="1437"/>
      <c r="G168" s="777"/>
      <c r="H168" s="777"/>
      <c r="I168" s="777"/>
      <c r="J168" s="780"/>
    </row>
    <row r="169" spans="1:10">
      <c r="B169" s="783" t="s">
        <v>1796</v>
      </c>
      <c r="C169" s="772" t="s">
        <v>21</v>
      </c>
      <c r="D169" s="772">
        <v>5</v>
      </c>
      <c r="E169" s="1442">
        <v>0</v>
      </c>
      <c r="F169" s="1437">
        <f t="shared" si="2"/>
        <v>0</v>
      </c>
      <c r="G169" s="777"/>
      <c r="H169" s="777"/>
      <c r="I169" s="777"/>
      <c r="J169" s="780"/>
    </row>
    <row r="170" spans="1:10">
      <c r="B170" s="783"/>
      <c r="E170" s="1441"/>
      <c r="F170" s="1437"/>
      <c r="G170" s="777"/>
      <c r="H170" s="777"/>
      <c r="I170" s="777"/>
      <c r="J170" s="780"/>
    </row>
    <row r="171" spans="1:10">
      <c r="A171" s="774"/>
      <c r="B171" s="751" t="s">
        <v>1759</v>
      </c>
      <c r="E171" s="1441"/>
      <c r="F171" s="1437"/>
      <c r="G171" s="777"/>
      <c r="H171" s="777"/>
      <c r="I171" s="777"/>
      <c r="J171" s="780"/>
    </row>
    <row r="172" spans="1:10">
      <c r="B172" s="781"/>
      <c r="E172" s="1441"/>
      <c r="F172" s="1437"/>
      <c r="G172" s="777"/>
      <c r="H172" s="777"/>
      <c r="I172" s="777"/>
      <c r="J172" s="780"/>
    </row>
    <row r="173" spans="1:10" ht="25.5">
      <c r="A173" s="802" t="s">
        <v>812</v>
      </c>
      <c r="B173" s="781" t="s">
        <v>1797</v>
      </c>
      <c r="E173" s="1441"/>
      <c r="F173" s="1437"/>
      <c r="G173" s="777"/>
      <c r="H173" s="777"/>
      <c r="I173" s="777"/>
      <c r="J173" s="780"/>
    </row>
    <row r="174" spans="1:10">
      <c r="B174" s="783" t="s">
        <v>1796</v>
      </c>
      <c r="C174" s="772" t="s">
        <v>21</v>
      </c>
      <c r="D174" s="772">
        <v>5</v>
      </c>
      <c r="E174" s="1442">
        <v>0</v>
      </c>
      <c r="F174" s="1437">
        <f t="shared" si="2"/>
        <v>0</v>
      </c>
      <c r="G174" s="777"/>
      <c r="H174" s="777"/>
      <c r="I174" s="777"/>
      <c r="J174" s="780"/>
    </row>
    <row r="175" spans="1:10">
      <c r="B175" s="781"/>
      <c r="E175" s="1441"/>
      <c r="F175" s="1437"/>
      <c r="G175" s="777"/>
      <c r="H175" s="777"/>
      <c r="I175" s="777"/>
      <c r="J175" s="780"/>
    </row>
    <row r="176" spans="1:10">
      <c r="B176" s="751" t="s">
        <v>1798</v>
      </c>
      <c r="C176" s="792"/>
      <c r="D176" s="793"/>
      <c r="E176" s="1437"/>
      <c r="F176" s="1437"/>
      <c r="G176" s="777"/>
      <c r="H176" s="777"/>
      <c r="I176" s="777"/>
      <c r="J176" s="780"/>
    </row>
    <row r="177" spans="1:10">
      <c r="B177" s="789"/>
      <c r="C177" s="792"/>
      <c r="D177" s="793"/>
      <c r="E177" s="1437"/>
      <c r="F177" s="1437"/>
      <c r="G177" s="777"/>
      <c r="H177" s="777"/>
      <c r="I177" s="777"/>
      <c r="J177" s="780"/>
    </row>
    <row r="178" spans="1:10" ht="60" customHeight="1">
      <c r="A178" s="768" t="s">
        <v>813</v>
      </c>
      <c r="B178" s="805" t="s">
        <v>1799</v>
      </c>
      <c r="C178" s="792" t="s">
        <v>154</v>
      </c>
      <c r="D178" s="793">
        <v>17</v>
      </c>
      <c r="E178" s="1379">
        <v>0</v>
      </c>
      <c r="F178" s="1437">
        <f t="shared" si="2"/>
        <v>0</v>
      </c>
      <c r="G178" s="777"/>
      <c r="H178" s="777"/>
      <c r="I178" s="777"/>
      <c r="J178" s="780"/>
    </row>
    <row r="179" spans="1:10">
      <c r="B179" s="805"/>
      <c r="C179" s="792"/>
      <c r="D179" s="793"/>
      <c r="E179" s="1443"/>
      <c r="F179" s="1437"/>
      <c r="G179" s="777"/>
      <c r="H179" s="777"/>
      <c r="I179" s="777"/>
      <c r="J179" s="780"/>
    </row>
    <row r="180" spans="1:10" ht="38.25">
      <c r="A180" s="768" t="s">
        <v>1378</v>
      </c>
      <c r="B180" s="805" t="s">
        <v>4482</v>
      </c>
      <c r="C180" s="792" t="s">
        <v>154</v>
      </c>
      <c r="D180" s="793">
        <v>17</v>
      </c>
      <c r="E180" s="1379">
        <v>0</v>
      </c>
      <c r="F180" s="1437">
        <f t="shared" si="2"/>
        <v>0</v>
      </c>
      <c r="G180" s="777"/>
      <c r="H180" s="777"/>
      <c r="I180" s="777"/>
      <c r="J180" s="780"/>
    </row>
    <row r="181" spans="1:10">
      <c r="B181" s="805"/>
      <c r="C181" s="792"/>
      <c r="D181" s="793"/>
      <c r="F181" s="1437"/>
      <c r="G181" s="777"/>
      <c r="H181" s="777"/>
      <c r="I181" s="777"/>
      <c r="J181" s="780"/>
    </row>
    <row r="182" spans="1:10" ht="89.25">
      <c r="A182" s="768" t="s">
        <v>1379</v>
      </c>
      <c r="B182" s="781" t="s">
        <v>1800</v>
      </c>
      <c r="C182" s="782" t="s">
        <v>248</v>
      </c>
      <c r="D182" s="784">
        <v>1</v>
      </c>
      <c r="E182" s="1444">
        <v>0</v>
      </c>
      <c r="F182" s="1437">
        <f t="shared" si="2"/>
        <v>0</v>
      </c>
    </row>
    <row r="183" spans="1:10">
      <c r="B183" s="805"/>
      <c r="C183" s="792"/>
      <c r="D183" s="793"/>
      <c r="F183" s="1437"/>
      <c r="G183" s="777"/>
      <c r="H183" s="777"/>
      <c r="I183" s="777"/>
      <c r="J183" s="780"/>
    </row>
    <row r="184" spans="1:10" ht="127.5">
      <c r="A184" s="768" t="s">
        <v>1380</v>
      </c>
      <c r="B184" s="781" t="s">
        <v>1801</v>
      </c>
      <c r="C184" s="772" t="s">
        <v>248</v>
      </c>
      <c r="D184" s="772">
        <v>1</v>
      </c>
      <c r="E184" s="1379">
        <v>0</v>
      </c>
      <c r="F184" s="1437">
        <f t="shared" si="2"/>
        <v>0</v>
      </c>
    </row>
    <row r="185" spans="1:10">
      <c r="B185" s="781"/>
      <c r="F185" s="1437"/>
    </row>
    <row r="186" spans="1:10" ht="25.5">
      <c r="A186" s="768" t="s">
        <v>1381</v>
      </c>
      <c r="B186" s="805" t="s">
        <v>1802</v>
      </c>
      <c r="C186" s="792"/>
      <c r="D186" s="793"/>
      <c r="E186" s="1443"/>
      <c r="F186" s="1437"/>
      <c r="G186" s="777"/>
      <c r="H186" s="777"/>
      <c r="I186" s="777"/>
      <c r="J186" s="780"/>
    </row>
    <row r="187" spans="1:10">
      <c r="B187" s="805" t="s">
        <v>1803</v>
      </c>
      <c r="C187" s="792"/>
      <c r="D187" s="793"/>
      <c r="E187" s="1443"/>
      <c r="F187" s="1437"/>
      <c r="G187" s="777"/>
      <c r="H187" s="777"/>
      <c r="I187" s="777"/>
      <c r="J187" s="780"/>
    </row>
    <row r="188" spans="1:10">
      <c r="B188" s="805" t="s">
        <v>1804</v>
      </c>
      <c r="D188" s="793"/>
      <c r="E188" s="1443"/>
      <c r="F188" s="1437"/>
      <c r="G188" s="777"/>
      <c r="H188" s="777"/>
      <c r="I188" s="777"/>
      <c r="J188" s="780"/>
    </row>
    <row r="189" spans="1:10" ht="38.25">
      <c r="B189" s="805" t="s">
        <v>4483</v>
      </c>
      <c r="C189" s="772" t="s">
        <v>248</v>
      </c>
      <c r="D189" s="772">
        <v>1</v>
      </c>
      <c r="E189" s="1379">
        <v>0</v>
      </c>
      <c r="F189" s="1437">
        <f t="shared" si="2"/>
        <v>0</v>
      </c>
      <c r="G189" s="777"/>
      <c r="H189" s="777"/>
      <c r="I189" s="777"/>
      <c r="J189" s="780"/>
    </row>
    <row r="190" spans="1:10">
      <c r="B190" s="805"/>
      <c r="C190" s="792"/>
      <c r="D190" s="793"/>
      <c r="E190" s="1443"/>
      <c r="F190" s="1437"/>
      <c r="G190" s="777"/>
      <c r="H190" s="777"/>
      <c r="I190" s="777"/>
      <c r="J190" s="780"/>
    </row>
    <row r="191" spans="1:10" ht="25.5">
      <c r="A191" s="768" t="s">
        <v>1382</v>
      </c>
      <c r="B191" s="805" t="s">
        <v>1805</v>
      </c>
      <c r="C191" s="772" t="s">
        <v>248</v>
      </c>
      <c r="D191" s="772">
        <v>1</v>
      </c>
      <c r="E191" s="1379">
        <v>0</v>
      </c>
      <c r="F191" s="1437">
        <f t="shared" si="2"/>
        <v>0</v>
      </c>
      <c r="G191" s="777"/>
      <c r="H191" s="777"/>
      <c r="I191" s="777"/>
      <c r="J191" s="780"/>
    </row>
    <row r="192" spans="1:10">
      <c r="B192" s="789"/>
      <c r="F192" s="1437"/>
      <c r="G192" s="777"/>
      <c r="H192" s="777"/>
      <c r="I192" s="777"/>
      <c r="J192" s="780"/>
    </row>
    <row r="193" spans="1:10" ht="38.25">
      <c r="A193" s="768" t="s">
        <v>1383</v>
      </c>
      <c r="B193" s="805" t="s">
        <v>1806</v>
      </c>
      <c r="C193" s="772" t="s">
        <v>248</v>
      </c>
      <c r="D193" s="772">
        <v>1</v>
      </c>
      <c r="E193" s="1379">
        <v>0</v>
      </c>
      <c r="F193" s="1437">
        <f t="shared" si="2"/>
        <v>0</v>
      </c>
      <c r="G193" s="777"/>
      <c r="H193" s="777"/>
      <c r="I193" s="777"/>
      <c r="J193" s="780"/>
    </row>
    <row r="194" spans="1:10">
      <c r="B194" s="789"/>
      <c r="F194" s="1437"/>
    </row>
    <row r="195" spans="1:10">
      <c r="A195" s="806" t="s">
        <v>155</v>
      </c>
      <c r="B195" s="807" t="s">
        <v>1807</v>
      </c>
      <c r="C195" s="808"/>
      <c r="D195" s="809"/>
      <c r="E195" s="1445"/>
      <c r="F195" s="1446">
        <f>SUM(F9:F194)</f>
        <v>0</v>
      </c>
    </row>
    <row r="197" spans="1:10">
      <c r="A197" s="639" t="s">
        <v>156</v>
      </c>
      <c r="B197" s="810" t="s">
        <v>1826</v>
      </c>
      <c r="C197" s="811"/>
      <c r="D197" s="812"/>
      <c r="E197" s="1304"/>
      <c r="F197" s="1304"/>
    </row>
    <row r="198" spans="1:10">
      <c r="B198" s="647"/>
      <c r="C198" s="813"/>
      <c r="D198" s="814"/>
      <c r="E198" s="1363"/>
      <c r="F198" s="1297"/>
    </row>
    <row r="199" spans="1:10">
      <c r="A199" s="780"/>
      <c r="B199" s="816" t="s">
        <v>1827</v>
      </c>
      <c r="F199" s="1297"/>
    </row>
    <row r="200" spans="1:10" ht="25.5">
      <c r="A200" s="780"/>
      <c r="B200" s="816" t="s">
        <v>1828</v>
      </c>
      <c r="F200" s="1297"/>
    </row>
    <row r="201" spans="1:10" ht="51">
      <c r="A201" s="780"/>
      <c r="B201" s="816" t="s">
        <v>2846</v>
      </c>
      <c r="F201" s="1297"/>
    </row>
    <row r="202" spans="1:10">
      <c r="A202" s="780"/>
      <c r="B202" s="817"/>
      <c r="F202" s="1297"/>
    </row>
    <row r="203" spans="1:10" ht="72" customHeight="1">
      <c r="A203" s="780"/>
      <c r="B203" s="818" t="s">
        <v>4834</v>
      </c>
      <c r="F203" s="1297"/>
    </row>
    <row r="204" spans="1:10">
      <c r="A204" s="819"/>
      <c r="B204" s="820"/>
      <c r="F204" s="1297"/>
    </row>
    <row r="205" spans="1:10">
      <c r="A205" s="774"/>
      <c r="B205" s="496" t="s">
        <v>1829</v>
      </c>
      <c r="C205" s="811"/>
      <c r="D205" s="812"/>
      <c r="E205" s="1447"/>
      <c r="F205" s="1297"/>
    </row>
    <row r="206" spans="1:10">
      <c r="A206" s="774"/>
      <c r="B206" s="496"/>
      <c r="C206" s="811"/>
      <c r="D206" s="812"/>
      <c r="E206" s="1447"/>
      <c r="F206" s="1297"/>
    </row>
    <row r="207" spans="1:10" ht="165.75">
      <c r="A207" s="502" t="s">
        <v>155</v>
      </c>
      <c r="B207" s="11" t="s">
        <v>3297</v>
      </c>
      <c r="C207" s="499"/>
      <c r="D207" s="500"/>
      <c r="E207" s="1448"/>
      <c r="F207" s="1297"/>
    </row>
    <row r="208" spans="1:10" ht="153">
      <c r="A208" s="502"/>
      <c r="B208" s="11" t="s">
        <v>4484</v>
      </c>
      <c r="C208" s="499"/>
      <c r="D208" s="500"/>
      <c r="E208" s="1448"/>
      <c r="F208" s="1297"/>
    </row>
    <row r="209" spans="1:6" ht="89.25">
      <c r="A209" s="502"/>
      <c r="B209" s="11" t="s">
        <v>2847</v>
      </c>
      <c r="C209" s="499"/>
      <c r="D209" s="500"/>
      <c r="E209" s="1448"/>
      <c r="F209" s="1297"/>
    </row>
    <row r="210" spans="1:6" ht="178.5">
      <c r="A210" s="502"/>
      <c r="B210" s="821" t="s">
        <v>4485</v>
      </c>
      <c r="C210" s="499"/>
      <c r="D210" s="500"/>
      <c r="E210" s="1448"/>
      <c r="F210" s="1297"/>
    </row>
    <row r="211" spans="1:6" ht="89.25">
      <c r="A211" s="502"/>
      <c r="B211" s="11" t="s">
        <v>4590</v>
      </c>
      <c r="C211" s="499"/>
      <c r="D211" s="500"/>
      <c r="E211" s="1297"/>
      <c r="F211" s="1297"/>
    </row>
    <row r="212" spans="1:6" ht="153">
      <c r="A212" s="502"/>
      <c r="B212" s="11" t="s">
        <v>1830</v>
      </c>
      <c r="C212" s="499"/>
      <c r="D212" s="500"/>
      <c r="E212" s="1448"/>
      <c r="F212" s="1297"/>
    </row>
    <row r="213" spans="1:6" ht="114.75">
      <c r="A213" s="502"/>
      <c r="B213" s="11" t="s">
        <v>1831</v>
      </c>
      <c r="C213" s="499"/>
      <c r="D213" s="500"/>
      <c r="E213" s="1448"/>
      <c r="F213" s="1297"/>
    </row>
    <row r="214" spans="1:6" ht="25.5">
      <c r="A214" s="502"/>
      <c r="B214" s="11" t="s">
        <v>1832</v>
      </c>
      <c r="C214" s="499" t="s">
        <v>248</v>
      </c>
      <c r="D214" s="500">
        <v>1</v>
      </c>
      <c r="E214" s="1379">
        <v>0</v>
      </c>
      <c r="F214" s="1297">
        <f t="shared" ref="F214:F297" si="3">$D214*E214</f>
        <v>0</v>
      </c>
    </row>
    <row r="215" spans="1:6">
      <c r="A215" s="502"/>
      <c r="B215" s="11"/>
      <c r="C215" s="499"/>
      <c r="D215" s="500"/>
      <c r="E215" s="1448"/>
      <c r="F215" s="1297"/>
    </row>
    <row r="216" spans="1:6" ht="74.25" customHeight="1">
      <c r="A216" s="502" t="s">
        <v>156</v>
      </c>
      <c r="B216" s="11" t="s">
        <v>1833</v>
      </c>
      <c r="C216" s="499" t="s">
        <v>21</v>
      </c>
      <c r="D216" s="500">
        <v>2</v>
      </c>
      <c r="E216" s="1379">
        <v>0</v>
      </c>
      <c r="F216" s="1297">
        <f t="shared" si="3"/>
        <v>0</v>
      </c>
    </row>
    <row r="217" spans="1:6">
      <c r="A217" s="502"/>
      <c r="B217" s="11"/>
      <c r="C217" s="499"/>
      <c r="D217" s="500"/>
      <c r="F217" s="1297"/>
    </row>
    <row r="218" spans="1:6">
      <c r="A218" s="502" t="s">
        <v>157</v>
      </c>
      <c r="B218" s="11" t="s">
        <v>1834</v>
      </c>
      <c r="C218" s="499" t="s">
        <v>21</v>
      </c>
      <c r="D218" s="500">
        <v>2</v>
      </c>
      <c r="E218" s="1379">
        <v>0</v>
      </c>
      <c r="F218" s="1297">
        <f t="shared" si="3"/>
        <v>0</v>
      </c>
    </row>
    <row r="219" spans="1:6">
      <c r="A219" s="502"/>
      <c r="B219" s="11"/>
      <c r="C219" s="499"/>
      <c r="D219" s="500"/>
      <c r="F219" s="1297"/>
    </row>
    <row r="220" spans="1:6" ht="165.75">
      <c r="A220" s="502" t="s">
        <v>158</v>
      </c>
      <c r="B220" s="11" t="s">
        <v>1835</v>
      </c>
      <c r="C220" s="499"/>
      <c r="D220" s="500"/>
      <c r="F220" s="1297"/>
    </row>
    <row r="221" spans="1:6" ht="63.75">
      <c r="A221" s="502"/>
      <c r="B221" s="11" t="s">
        <v>1836</v>
      </c>
      <c r="C221" s="499" t="s">
        <v>21</v>
      </c>
      <c r="D221" s="500">
        <v>1</v>
      </c>
      <c r="E221" s="1379">
        <v>0</v>
      </c>
      <c r="F221" s="1297">
        <f t="shared" si="3"/>
        <v>0</v>
      </c>
    </row>
    <row r="222" spans="1:6">
      <c r="A222" s="502"/>
      <c r="B222" s="11"/>
      <c r="C222" s="499"/>
      <c r="D222" s="500"/>
      <c r="F222" s="1297"/>
    </row>
    <row r="223" spans="1:6" ht="25.5">
      <c r="A223" s="502" t="s">
        <v>160</v>
      </c>
      <c r="B223" s="11" t="s">
        <v>1837</v>
      </c>
      <c r="C223" s="499"/>
      <c r="D223" s="500"/>
      <c r="F223" s="1297"/>
    </row>
    <row r="224" spans="1:6" ht="63.75">
      <c r="A224" s="502"/>
      <c r="B224" s="11" t="s">
        <v>3298</v>
      </c>
      <c r="C224" s="499" t="s">
        <v>21</v>
      </c>
      <c r="D224" s="500">
        <v>2</v>
      </c>
      <c r="E224" s="1379">
        <v>0</v>
      </c>
      <c r="F224" s="1297">
        <f t="shared" si="3"/>
        <v>0</v>
      </c>
    </row>
    <row r="225" spans="1:6">
      <c r="A225" s="502"/>
      <c r="B225" s="11"/>
      <c r="C225" s="499"/>
      <c r="D225" s="500"/>
      <c r="F225" s="1297"/>
    </row>
    <row r="226" spans="1:6">
      <c r="A226" s="502" t="s">
        <v>161</v>
      </c>
      <c r="B226" s="11" t="s">
        <v>1838</v>
      </c>
      <c r="C226" s="499"/>
      <c r="D226" s="500"/>
      <c r="F226" s="1297"/>
    </row>
    <row r="227" spans="1:6" ht="38.25">
      <c r="A227" s="502"/>
      <c r="B227" s="11" t="s">
        <v>1839</v>
      </c>
      <c r="C227" s="499" t="s">
        <v>21</v>
      </c>
      <c r="D227" s="500">
        <v>2</v>
      </c>
      <c r="E227" s="1379">
        <v>0</v>
      </c>
      <c r="F227" s="1297">
        <f t="shared" si="3"/>
        <v>0</v>
      </c>
    </row>
    <row r="228" spans="1:6">
      <c r="A228" s="502"/>
      <c r="B228" s="11"/>
      <c r="C228" s="499"/>
      <c r="D228" s="500"/>
      <c r="F228" s="1297"/>
    </row>
    <row r="229" spans="1:6">
      <c r="A229" s="502" t="s">
        <v>162</v>
      </c>
      <c r="B229" s="11" t="s">
        <v>1840</v>
      </c>
      <c r="C229" s="499"/>
      <c r="D229" s="500"/>
      <c r="F229" s="1297"/>
    </row>
    <row r="230" spans="1:6" ht="25.5">
      <c r="A230" s="502"/>
      <c r="B230" s="11" t="s">
        <v>3299</v>
      </c>
      <c r="C230" s="499" t="s">
        <v>21</v>
      </c>
      <c r="D230" s="500">
        <v>1</v>
      </c>
      <c r="E230" s="1379">
        <v>0</v>
      </c>
      <c r="F230" s="1297">
        <f t="shared" si="3"/>
        <v>0</v>
      </c>
    </row>
    <row r="231" spans="1:6">
      <c r="A231" s="502"/>
      <c r="B231" s="11"/>
      <c r="C231" s="499"/>
      <c r="D231" s="500"/>
      <c r="F231" s="1297"/>
    </row>
    <row r="232" spans="1:6" ht="51">
      <c r="A232" s="802" t="s">
        <v>163</v>
      </c>
      <c r="B232" s="11" t="s">
        <v>4486</v>
      </c>
      <c r="C232" s="499"/>
      <c r="D232" s="500"/>
      <c r="E232" s="1297"/>
      <c r="F232" s="1297"/>
    </row>
    <row r="233" spans="1:6">
      <c r="A233" s="802"/>
      <c r="B233" s="822"/>
      <c r="C233" s="499"/>
      <c r="F233" s="1297"/>
    </row>
    <row r="234" spans="1:6" ht="25.5">
      <c r="A234" s="802"/>
      <c r="B234" s="11" t="s">
        <v>1841</v>
      </c>
      <c r="C234" s="499"/>
      <c r="D234" s="500"/>
      <c r="E234" s="1297"/>
      <c r="F234" s="1297"/>
    </row>
    <row r="235" spans="1:6" ht="25.5">
      <c r="A235" s="824"/>
      <c r="B235" s="824" t="s">
        <v>4688</v>
      </c>
      <c r="C235" s="499"/>
      <c r="D235" s="747"/>
      <c r="E235" s="1297"/>
      <c r="F235" s="1297"/>
    </row>
    <row r="236" spans="1:6">
      <c r="A236" s="824"/>
      <c r="B236" s="824" t="s">
        <v>4689</v>
      </c>
      <c r="C236" s="499"/>
      <c r="D236" s="747"/>
      <c r="E236" s="1297"/>
      <c r="F236" s="1297"/>
    </row>
    <row r="237" spans="1:6">
      <c r="A237" s="824"/>
      <c r="B237" s="824" t="s">
        <v>4690</v>
      </c>
      <c r="C237" s="499"/>
      <c r="D237" s="747"/>
      <c r="E237" s="1297"/>
      <c r="F237" s="1297"/>
    </row>
    <row r="238" spans="1:6">
      <c r="A238" s="824"/>
      <c r="B238" s="824" t="s">
        <v>4691</v>
      </c>
      <c r="C238" s="499"/>
      <c r="D238" s="747"/>
      <c r="E238" s="1297"/>
      <c r="F238" s="1297"/>
    </row>
    <row r="239" spans="1:6">
      <c r="A239" s="824"/>
      <c r="B239" s="824" t="s">
        <v>4692</v>
      </c>
      <c r="C239" s="499"/>
      <c r="D239" s="747"/>
      <c r="E239" s="1297"/>
      <c r="F239" s="1297"/>
    </row>
    <row r="240" spans="1:6">
      <c r="A240" s="824"/>
      <c r="B240" s="824" t="s">
        <v>4693</v>
      </c>
      <c r="C240" s="499"/>
      <c r="D240" s="747"/>
      <c r="E240" s="1297"/>
      <c r="F240" s="1297"/>
    </row>
    <row r="241" spans="1:6">
      <c r="A241" s="824"/>
      <c r="B241" s="824" t="s">
        <v>4694</v>
      </c>
      <c r="C241" s="825"/>
      <c r="D241" s="826"/>
      <c r="E241" s="1297"/>
      <c r="F241" s="1297"/>
    </row>
    <row r="242" spans="1:6">
      <c r="A242" s="802"/>
      <c r="B242" s="11"/>
      <c r="C242" s="499" t="s">
        <v>248</v>
      </c>
      <c r="D242" s="675">
        <v>1</v>
      </c>
      <c r="E242" s="1310">
        <v>0</v>
      </c>
      <c r="F242" s="1297">
        <f t="shared" si="3"/>
        <v>0</v>
      </c>
    </row>
    <row r="243" spans="1:6">
      <c r="B243" s="11"/>
      <c r="C243" s="499"/>
      <c r="D243" s="500"/>
      <c r="E243" s="1297"/>
      <c r="F243" s="1297"/>
    </row>
    <row r="244" spans="1:6" ht="89.25">
      <c r="A244" s="822"/>
      <c r="B244" s="11" t="s">
        <v>1842</v>
      </c>
      <c r="C244" s="499"/>
      <c r="D244" s="500"/>
      <c r="E244" s="1297"/>
      <c r="F244" s="1297"/>
    </row>
    <row r="245" spans="1:6">
      <c r="A245" s="822"/>
      <c r="B245" s="11"/>
      <c r="C245" s="499"/>
      <c r="D245" s="500"/>
      <c r="E245" s="1297"/>
      <c r="F245" s="1297"/>
    </row>
    <row r="246" spans="1:6" ht="242.25">
      <c r="A246" s="802" t="s">
        <v>164</v>
      </c>
      <c r="B246" s="11" t="s">
        <v>1843</v>
      </c>
      <c r="C246" s="499" t="s">
        <v>248</v>
      </c>
      <c r="D246" s="500">
        <v>1</v>
      </c>
      <c r="E246" s="1310">
        <v>0</v>
      </c>
      <c r="F246" s="1297">
        <f t="shared" si="3"/>
        <v>0</v>
      </c>
    </row>
    <row r="247" spans="1:6">
      <c r="A247" s="802"/>
      <c r="B247" s="11"/>
      <c r="C247" s="499"/>
      <c r="D247" s="500"/>
      <c r="E247" s="1297"/>
      <c r="F247" s="1297"/>
    </row>
    <row r="248" spans="1:6">
      <c r="A248" s="502" t="s">
        <v>165</v>
      </c>
      <c r="B248" s="11" t="s">
        <v>1844</v>
      </c>
      <c r="C248" s="499"/>
      <c r="D248" s="500"/>
      <c r="F248" s="1297"/>
    </row>
    <row r="249" spans="1:6" ht="140.25">
      <c r="A249" s="502"/>
      <c r="B249" s="11" t="s">
        <v>1845</v>
      </c>
      <c r="C249" s="499"/>
      <c r="D249" s="500"/>
      <c r="F249" s="1297"/>
    </row>
    <row r="250" spans="1:6" ht="117">
      <c r="A250" s="502"/>
      <c r="B250" s="11" t="s">
        <v>2028</v>
      </c>
      <c r="C250" s="499"/>
      <c r="D250" s="500"/>
      <c r="F250" s="1297"/>
    </row>
    <row r="251" spans="1:6" ht="51">
      <c r="A251" s="502"/>
      <c r="B251" s="11" t="s">
        <v>1846</v>
      </c>
      <c r="C251" s="499" t="s">
        <v>21</v>
      </c>
      <c r="D251" s="500">
        <v>2</v>
      </c>
      <c r="E251" s="1379">
        <v>0</v>
      </c>
      <c r="F251" s="1297">
        <f t="shared" si="3"/>
        <v>0</v>
      </c>
    </row>
    <row r="252" spans="1:6">
      <c r="A252" s="502"/>
      <c r="B252" s="11"/>
      <c r="C252" s="499"/>
      <c r="D252" s="500"/>
      <c r="F252" s="1297"/>
    </row>
    <row r="253" spans="1:6" ht="159" customHeight="1">
      <c r="A253" s="502" t="s">
        <v>54</v>
      </c>
      <c r="B253" s="688" t="s">
        <v>1847</v>
      </c>
      <c r="C253" s="499"/>
      <c r="D253" s="500"/>
      <c r="F253" s="1297"/>
    </row>
    <row r="254" spans="1:6" ht="216.75">
      <c r="A254" s="502"/>
      <c r="B254" s="688" t="s">
        <v>2848</v>
      </c>
      <c r="C254" s="499"/>
      <c r="D254" s="500"/>
      <c r="F254" s="1297"/>
    </row>
    <row r="255" spans="1:6" ht="69.75" customHeight="1">
      <c r="A255" s="502"/>
      <c r="B255" s="688" t="s">
        <v>1848</v>
      </c>
      <c r="C255" s="499" t="s">
        <v>248</v>
      </c>
      <c r="D255" s="500">
        <v>1</v>
      </c>
      <c r="E255" s="1379">
        <v>0</v>
      </c>
      <c r="F255" s="1297">
        <f t="shared" si="3"/>
        <v>0</v>
      </c>
    </row>
    <row r="256" spans="1:6">
      <c r="A256" s="502"/>
      <c r="B256" s="11"/>
      <c r="C256" s="499"/>
      <c r="D256" s="500"/>
      <c r="F256" s="1297"/>
    </row>
    <row r="257" spans="1:6" ht="114.75">
      <c r="A257" s="502" t="s">
        <v>55</v>
      </c>
      <c r="B257" s="11" t="s">
        <v>1849</v>
      </c>
      <c r="C257" s="499"/>
      <c r="D257" s="500"/>
      <c r="F257" s="1297"/>
    </row>
    <row r="258" spans="1:6" ht="89.25">
      <c r="A258" s="502"/>
      <c r="B258" s="695" t="s">
        <v>3300</v>
      </c>
      <c r="C258" s="499" t="s">
        <v>248</v>
      </c>
      <c r="D258" s="500">
        <v>1</v>
      </c>
      <c r="E258" s="1379">
        <v>0</v>
      </c>
      <c r="F258" s="1297">
        <f t="shared" si="3"/>
        <v>0</v>
      </c>
    </row>
    <row r="259" spans="1:6">
      <c r="A259" s="502"/>
      <c r="B259" s="11"/>
      <c r="C259" s="499"/>
      <c r="D259" s="500"/>
      <c r="F259" s="1297"/>
    </row>
    <row r="260" spans="1:6">
      <c r="A260" s="502" t="s">
        <v>56</v>
      </c>
      <c r="B260" s="695" t="s">
        <v>1850</v>
      </c>
      <c r="C260" s="499" t="s">
        <v>21</v>
      </c>
      <c r="D260" s="500">
        <v>6</v>
      </c>
      <c r="E260" s="1379">
        <v>0</v>
      </c>
      <c r="F260" s="1297">
        <f t="shared" si="3"/>
        <v>0</v>
      </c>
    </row>
    <row r="261" spans="1:6">
      <c r="A261" s="502"/>
      <c r="B261" s="11"/>
      <c r="C261" s="499"/>
      <c r="D261" s="500"/>
      <c r="F261" s="1297"/>
    </row>
    <row r="262" spans="1:6" ht="25.5">
      <c r="A262" s="502" t="s">
        <v>57</v>
      </c>
      <c r="B262" s="695" t="s">
        <v>1851</v>
      </c>
      <c r="C262" s="499"/>
      <c r="D262" s="500"/>
      <c r="F262" s="1297"/>
    </row>
    <row r="263" spans="1:6" ht="111" customHeight="1">
      <c r="A263" s="502"/>
      <c r="B263" s="695" t="s">
        <v>1852</v>
      </c>
      <c r="C263" s="499" t="s">
        <v>248</v>
      </c>
      <c r="D263" s="500">
        <v>1</v>
      </c>
      <c r="E263" s="1379">
        <v>0</v>
      </c>
      <c r="F263" s="1297">
        <f t="shared" si="3"/>
        <v>0</v>
      </c>
    </row>
    <row r="264" spans="1:6">
      <c r="A264" s="502"/>
      <c r="B264" s="11"/>
      <c r="C264" s="499"/>
      <c r="D264" s="500"/>
      <c r="F264" s="1297"/>
    </row>
    <row r="265" spans="1:6" ht="153">
      <c r="A265" s="502" t="s">
        <v>86</v>
      </c>
      <c r="B265" s="11" t="s">
        <v>3301</v>
      </c>
      <c r="C265" s="499" t="s">
        <v>248</v>
      </c>
      <c r="D265" s="500">
        <v>1</v>
      </c>
      <c r="E265" s="1379">
        <v>0</v>
      </c>
      <c r="F265" s="1297">
        <f t="shared" si="3"/>
        <v>0</v>
      </c>
    </row>
    <row r="266" spans="1:6">
      <c r="A266" s="502"/>
      <c r="B266" s="11"/>
      <c r="C266" s="499"/>
      <c r="D266" s="500"/>
      <c r="F266" s="1297"/>
    </row>
    <row r="267" spans="1:6" ht="51">
      <c r="A267" s="502" t="s">
        <v>50</v>
      </c>
      <c r="B267" s="11" t="s">
        <v>1853</v>
      </c>
      <c r="C267" s="499" t="s">
        <v>21</v>
      </c>
      <c r="D267" s="500">
        <v>3</v>
      </c>
      <c r="E267" s="1379">
        <v>0</v>
      </c>
      <c r="F267" s="1297">
        <f t="shared" si="3"/>
        <v>0</v>
      </c>
    </row>
    <row r="268" spans="1:6">
      <c r="A268" s="502"/>
      <c r="B268" s="695"/>
      <c r="C268" s="499"/>
      <c r="D268" s="500"/>
      <c r="F268" s="1297"/>
    </row>
    <row r="269" spans="1:6" ht="73.5" customHeight="1">
      <c r="A269" s="502" t="s">
        <v>108</v>
      </c>
      <c r="B269" s="11" t="s">
        <v>1854</v>
      </c>
      <c r="C269" s="499" t="s">
        <v>21</v>
      </c>
      <c r="D269" s="500">
        <v>1</v>
      </c>
      <c r="E269" s="1379">
        <v>0</v>
      </c>
      <c r="F269" s="1297">
        <f t="shared" si="3"/>
        <v>0</v>
      </c>
    </row>
    <row r="270" spans="1:6">
      <c r="A270" s="502"/>
      <c r="B270" s="695"/>
      <c r="C270" s="499"/>
      <c r="D270" s="500"/>
      <c r="F270" s="1297"/>
    </row>
    <row r="271" spans="1:6" ht="38.25">
      <c r="A271" s="502" t="s">
        <v>109</v>
      </c>
      <c r="B271" s="695" t="s">
        <v>1855</v>
      </c>
      <c r="C271" s="499" t="s">
        <v>21</v>
      </c>
      <c r="D271" s="500">
        <v>1</v>
      </c>
      <c r="E271" s="1379">
        <v>0</v>
      </c>
      <c r="F271" s="1297">
        <f t="shared" si="3"/>
        <v>0</v>
      </c>
    </row>
    <row r="272" spans="1:6">
      <c r="A272" s="722"/>
      <c r="B272" s="647"/>
      <c r="C272" s="813"/>
      <c r="D272" s="814"/>
      <c r="E272" s="1363"/>
      <c r="F272" s="1297"/>
    </row>
    <row r="273" spans="1:6" ht="149.25" customHeight="1">
      <c r="A273" s="502" t="s">
        <v>110</v>
      </c>
      <c r="B273" s="11" t="s">
        <v>2849</v>
      </c>
      <c r="C273" s="499"/>
      <c r="D273" s="500"/>
      <c r="F273" s="1297"/>
    </row>
    <row r="274" spans="1:6" ht="116.25" customHeight="1">
      <c r="A274" s="502"/>
      <c r="B274" s="11" t="s">
        <v>2850</v>
      </c>
      <c r="C274" s="499"/>
      <c r="D274" s="500"/>
      <c r="F274" s="1297"/>
    </row>
    <row r="275" spans="1:6">
      <c r="A275" s="502"/>
      <c r="B275" s="11"/>
      <c r="C275" s="499"/>
      <c r="D275" s="500"/>
      <c r="F275" s="1297"/>
    </row>
    <row r="276" spans="1:6" ht="242.25">
      <c r="A276" s="502"/>
      <c r="B276" s="695" t="s">
        <v>1856</v>
      </c>
      <c r="C276" s="499" t="s">
        <v>248</v>
      </c>
      <c r="D276" s="500">
        <v>1</v>
      </c>
      <c r="E276" s="1379">
        <v>0</v>
      </c>
      <c r="F276" s="1297">
        <f t="shared" si="3"/>
        <v>0</v>
      </c>
    </row>
    <row r="277" spans="1:6">
      <c r="A277" s="802"/>
      <c r="B277" s="11"/>
      <c r="F277" s="1297"/>
    </row>
    <row r="278" spans="1:6" ht="140.25">
      <c r="A278" s="768" t="s">
        <v>111</v>
      </c>
      <c r="B278" s="11" t="s">
        <v>4487</v>
      </c>
      <c r="C278" s="827"/>
      <c r="D278" s="675"/>
      <c r="F278" s="1297"/>
    </row>
    <row r="279" spans="1:6">
      <c r="A279" s="11"/>
      <c r="B279" s="11" t="s">
        <v>1857</v>
      </c>
      <c r="C279" s="827"/>
      <c r="D279" s="675"/>
      <c r="F279" s="1297"/>
    </row>
    <row r="280" spans="1:6">
      <c r="A280" s="11"/>
      <c r="B280" s="11" t="s">
        <v>3254</v>
      </c>
      <c r="C280" s="772" t="s">
        <v>1315</v>
      </c>
      <c r="D280" s="500">
        <v>112</v>
      </c>
      <c r="E280" s="1310">
        <v>0</v>
      </c>
      <c r="F280" s="1297">
        <f t="shared" si="3"/>
        <v>0</v>
      </c>
    </row>
    <row r="281" spans="1:6">
      <c r="B281" s="11"/>
      <c r="C281" s="499"/>
      <c r="D281" s="500"/>
      <c r="E281" s="1297"/>
      <c r="F281" s="1297"/>
    </row>
    <row r="282" spans="1:6" ht="127.5">
      <c r="A282" s="768" t="s">
        <v>112</v>
      </c>
      <c r="B282" s="11" t="s">
        <v>4488</v>
      </c>
      <c r="C282" s="499"/>
      <c r="D282" s="500"/>
      <c r="E282" s="1441"/>
      <c r="F282" s="1297"/>
    </row>
    <row r="283" spans="1:6">
      <c r="B283" s="11" t="s">
        <v>1858</v>
      </c>
      <c r="C283" s="499"/>
      <c r="D283" s="500"/>
      <c r="E283" s="1441"/>
      <c r="F283" s="1297"/>
    </row>
    <row r="284" spans="1:6">
      <c r="B284" s="11"/>
      <c r="C284" s="499"/>
      <c r="D284" s="500"/>
      <c r="E284" s="1441"/>
      <c r="F284" s="1297"/>
    </row>
    <row r="285" spans="1:6">
      <c r="B285" s="11" t="s">
        <v>1859</v>
      </c>
      <c r="C285" s="499"/>
      <c r="D285" s="500"/>
      <c r="E285" s="1441"/>
      <c r="F285" s="1297"/>
    </row>
    <row r="286" spans="1:6">
      <c r="A286" s="11"/>
      <c r="B286" s="11" t="s">
        <v>3254</v>
      </c>
      <c r="C286" s="772" t="s">
        <v>1315</v>
      </c>
      <c r="D286" s="500">
        <v>112</v>
      </c>
      <c r="E286" s="1310">
        <v>0</v>
      </c>
      <c r="F286" s="1297">
        <f t="shared" si="3"/>
        <v>0</v>
      </c>
    </row>
    <row r="287" spans="1:6">
      <c r="A287" s="11"/>
      <c r="B287" s="11"/>
      <c r="D287" s="500"/>
      <c r="E287" s="1297"/>
      <c r="F287" s="1297"/>
    </row>
    <row r="288" spans="1:6" ht="51">
      <c r="A288" s="828"/>
      <c r="B288" s="11" t="s">
        <v>1860</v>
      </c>
      <c r="C288" s="829"/>
      <c r="D288" s="830"/>
      <c r="E288" s="1449"/>
      <c r="F288" s="1297"/>
    </row>
    <row r="289" spans="1:6">
      <c r="B289" s="11" t="s">
        <v>1859</v>
      </c>
      <c r="C289" s="499"/>
      <c r="D289" s="500"/>
      <c r="E289" s="1441"/>
      <c r="F289" s="1297"/>
    </row>
    <row r="290" spans="1:6">
      <c r="A290" s="11"/>
      <c r="B290" s="11" t="s">
        <v>3254</v>
      </c>
      <c r="C290" s="772" t="s">
        <v>1315</v>
      </c>
      <c r="D290" s="500">
        <v>43</v>
      </c>
      <c r="E290" s="1310">
        <v>0</v>
      </c>
      <c r="F290" s="1297">
        <f t="shared" si="3"/>
        <v>0</v>
      </c>
    </row>
    <row r="291" spans="1:6">
      <c r="A291" s="11"/>
      <c r="B291" s="11"/>
      <c r="D291" s="500"/>
      <c r="E291" s="1297"/>
      <c r="F291" s="1297"/>
    </row>
    <row r="292" spans="1:6" ht="51">
      <c r="A292" s="802" t="s">
        <v>113</v>
      </c>
      <c r="B292" s="11" t="s">
        <v>3302</v>
      </c>
      <c r="C292" s="499"/>
      <c r="D292" s="500"/>
      <c r="F292" s="1297"/>
    </row>
    <row r="293" spans="1:6">
      <c r="B293" s="11" t="s">
        <v>1857</v>
      </c>
      <c r="C293" s="499"/>
      <c r="D293" s="500"/>
      <c r="F293" s="1297"/>
    </row>
    <row r="294" spans="1:6">
      <c r="A294" s="802"/>
      <c r="B294" s="11" t="s">
        <v>1861</v>
      </c>
      <c r="C294" s="499" t="s">
        <v>21</v>
      </c>
      <c r="D294" s="500">
        <v>2</v>
      </c>
      <c r="E294" s="1310">
        <v>0</v>
      </c>
      <c r="F294" s="1297">
        <f t="shared" si="3"/>
        <v>0</v>
      </c>
    </row>
    <row r="295" spans="1:6">
      <c r="A295" s="802"/>
      <c r="B295" s="11"/>
      <c r="C295" s="499"/>
      <c r="D295" s="500"/>
      <c r="E295" s="1297"/>
      <c r="F295" s="1297"/>
    </row>
    <row r="296" spans="1:6" ht="38.25">
      <c r="A296" s="768" t="s">
        <v>114</v>
      </c>
      <c r="B296" s="573" t="s">
        <v>3303</v>
      </c>
      <c r="C296" s="831"/>
      <c r="D296" s="832"/>
      <c r="E296" s="1297"/>
      <c r="F296" s="1297"/>
    </row>
    <row r="297" spans="1:6">
      <c r="B297" s="833" t="s">
        <v>2851</v>
      </c>
      <c r="C297" s="499" t="s">
        <v>248</v>
      </c>
      <c r="D297" s="500">
        <v>1</v>
      </c>
      <c r="E297" s="1310">
        <v>0</v>
      </c>
      <c r="F297" s="1297">
        <f t="shared" si="3"/>
        <v>0</v>
      </c>
    </row>
    <row r="298" spans="1:6">
      <c r="B298" s="833"/>
      <c r="C298" s="499"/>
      <c r="D298" s="500"/>
      <c r="E298" s="1297"/>
      <c r="F298" s="1297"/>
    </row>
    <row r="299" spans="1:6">
      <c r="A299" s="768" t="s">
        <v>115</v>
      </c>
      <c r="B299" s="573" t="s">
        <v>1862</v>
      </c>
      <c r="C299" s="499"/>
      <c r="D299" s="500"/>
      <c r="E299" s="1297"/>
      <c r="F299" s="1297"/>
    </row>
    <row r="300" spans="1:6">
      <c r="B300" s="833" t="s">
        <v>2851</v>
      </c>
      <c r="C300" s="499" t="s">
        <v>21</v>
      </c>
      <c r="D300" s="500">
        <v>1</v>
      </c>
      <c r="E300" s="1310">
        <v>0</v>
      </c>
      <c r="F300" s="1297">
        <f t="shared" ref="F300:F358" si="4">$D300*E300</f>
        <v>0</v>
      </c>
    </row>
    <row r="301" spans="1:6">
      <c r="B301" s="496"/>
      <c r="C301" s="499"/>
      <c r="F301" s="1297"/>
    </row>
    <row r="302" spans="1:6" ht="25.5">
      <c r="A302" s="768" t="s">
        <v>166</v>
      </c>
      <c r="B302" s="573" t="s">
        <v>1863</v>
      </c>
      <c r="C302" s="499" t="s">
        <v>21</v>
      </c>
      <c r="D302" s="500">
        <v>1</v>
      </c>
      <c r="E302" s="1310">
        <v>0</v>
      </c>
      <c r="F302" s="1297">
        <f t="shared" si="4"/>
        <v>0</v>
      </c>
    </row>
    <row r="303" spans="1:6">
      <c r="B303" s="573"/>
      <c r="C303" s="831"/>
      <c r="D303" s="832"/>
      <c r="E303" s="1297"/>
      <c r="F303" s="1297"/>
    </row>
    <row r="304" spans="1:6" ht="51">
      <c r="A304" s="768" t="s">
        <v>742</v>
      </c>
      <c r="B304" s="11" t="s">
        <v>3304</v>
      </c>
      <c r="C304" s="499"/>
      <c r="D304" s="500"/>
      <c r="E304" s="1297"/>
      <c r="F304" s="1297"/>
    </row>
    <row r="305" spans="1:6">
      <c r="B305" s="11" t="s">
        <v>1857</v>
      </c>
      <c r="C305" s="499"/>
      <c r="D305" s="500"/>
      <c r="E305" s="1297"/>
      <c r="F305" s="1297"/>
    </row>
    <row r="306" spans="1:6">
      <c r="B306" s="11" t="s">
        <v>1864</v>
      </c>
      <c r="C306" s="499" t="s">
        <v>21</v>
      </c>
      <c r="D306" s="500">
        <v>5</v>
      </c>
      <c r="E306" s="1310">
        <v>0</v>
      </c>
      <c r="F306" s="1297">
        <f t="shared" si="4"/>
        <v>0</v>
      </c>
    </row>
    <row r="307" spans="1:6">
      <c r="B307" s="11" t="s">
        <v>1865</v>
      </c>
      <c r="C307" s="499" t="s">
        <v>21</v>
      </c>
      <c r="D307" s="500">
        <v>1</v>
      </c>
      <c r="E307" s="1310">
        <v>0</v>
      </c>
      <c r="F307" s="1297">
        <f t="shared" si="4"/>
        <v>0</v>
      </c>
    </row>
    <row r="308" spans="1:6">
      <c r="B308" s="11" t="s">
        <v>1866</v>
      </c>
      <c r="C308" s="499" t="s">
        <v>21</v>
      </c>
      <c r="D308" s="500">
        <v>1</v>
      </c>
      <c r="E308" s="1310">
        <v>0</v>
      </c>
      <c r="F308" s="1297">
        <f t="shared" si="4"/>
        <v>0</v>
      </c>
    </row>
    <row r="309" spans="1:6">
      <c r="B309" s="496"/>
      <c r="C309" s="499"/>
      <c r="F309" s="1297"/>
    </row>
    <row r="310" spans="1:6" ht="38.25">
      <c r="A310" s="768" t="s">
        <v>101</v>
      </c>
      <c r="B310" s="11" t="s">
        <v>2029</v>
      </c>
      <c r="C310" s="499"/>
      <c r="F310" s="1297"/>
    </row>
    <row r="311" spans="1:6" ht="242.25">
      <c r="B311" s="824" t="s">
        <v>4489</v>
      </c>
      <c r="C311" s="499"/>
      <c r="D311" s="500"/>
      <c r="F311" s="1297"/>
    </row>
    <row r="312" spans="1:6" ht="135" customHeight="1">
      <c r="B312" s="824" t="s">
        <v>4490</v>
      </c>
      <c r="C312" s="499" t="s">
        <v>248</v>
      </c>
      <c r="D312" s="500">
        <v>1</v>
      </c>
      <c r="E312" s="1310">
        <v>0</v>
      </c>
      <c r="F312" s="1297">
        <f t="shared" si="4"/>
        <v>0</v>
      </c>
    </row>
    <row r="313" spans="1:6">
      <c r="B313" s="824"/>
      <c r="C313" s="499"/>
      <c r="D313" s="500"/>
      <c r="E313" s="1297"/>
      <c r="F313" s="1297"/>
    </row>
    <row r="314" spans="1:6" ht="51">
      <c r="A314" s="802" t="s">
        <v>102</v>
      </c>
      <c r="B314" s="11" t="s">
        <v>1867</v>
      </c>
      <c r="C314" s="499"/>
      <c r="D314" s="500"/>
      <c r="E314" s="1297"/>
      <c r="F314" s="1297"/>
    </row>
    <row r="315" spans="1:6">
      <c r="A315" s="802"/>
      <c r="B315" s="824" t="s">
        <v>1868</v>
      </c>
      <c r="C315" s="499" t="s">
        <v>248</v>
      </c>
      <c r="D315" s="500">
        <v>2</v>
      </c>
      <c r="E315" s="1310">
        <v>0</v>
      </c>
      <c r="F315" s="1297">
        <f t="shared" si="4"/>
        <v>0</v>
      </c>
    </row>
    <row r="316" spans="1:6">
      <c r="A316" s="642"/>
      <c r="B316" s="650"/>
      <c r="C316" s="499"/>
      <c r="D316" s="500"/>
      <c r="E316" s="1297"/>
      <c r="F316" s="1297"/>
    </row>
    <row r="317" spans="1:6" ht="51">
      <c r="A317" s="768" t="s">
        <v>103</v>
      </c>
      <c r="B317" s="822" t="s">
        <v>1869</v>
      </c>
      <c r="C317" s="499"/>
      <c r="D317" s="500"/>
      <c r="F317" s="1297"/>
    </row>
    <row r="318" spans="1:6" ht="153">
      <c r="B318" s="822" t="s">
        <v>1870</v>
      </c>
      <c r="C318" s="499"/>
      <c r="D318" s="500"/>
      <c r="F318" s="1297"/>
    </row>
    <row r="319" spans="1:6" ht="38.25">
      <c r="B319" s="11" t="s">
        <v>1871</v>
      </c>
      <c r="C319" s="499"/>
      <c r="D319" s="500"/>
      <c r="F319" s="1297"/>
    </row>
    <row r="320" spans="1:6" ht="38.25">
      <c r="B320" s="11" t="s">
        <v>1872</v>
      </c>
      <c r="C320" s="823" t="s">
        <v>248</v>
      </c>
      <c r="D320" s="500">
        <v>1</v>
      </c>
      <c r="E320" s="1310">
        <v>0</v>
      </c>
      <c r="F320" s="1297">
        <f t="shared" si="4"/>
        <v>0</v>
      </c>
    </row>
    <row r="321" spans="1:6">
      <c r="B321" s="11"/>
      <c r="C321" s="823"/>
      <c r="D321" s="500"/>
      <c r="E321" s="1297"/>
      <c r="F321" s="1297"/>
    </row>
    <row r="322" spans="1:6" ht="63.75">
      <c r="A322" s="802" t="s">
        <v>104</v>
      </c>
      <c r="B322" s="11" t="s">
        <v>3305</v>
      </c>
      <c r="C322" s="499"/>
      <c r="D322" s="500"/>
      <c r="F322" s="1297"/>
    </row>
    <row r="323" spans="1:6">
      <c r="A323" s="802"/>
      <c r="B323" s="11"/>
      <c r="C323" s="499"/>
      <c r="D323" s="500"/>
      <c r="F323" s="1297"/>
    </row>
    <row r="324" spans="1:6">
      <c r="A324" s="802" t="s">
        <v>1873</v>
      </c>
      <c r="B324" s="11" t="s">
        <v>1874</v>
      </c>
      <c r="C324" s="499"/>
      <c r="D324" s="500"/>
      <c r="F324" s="1297"/>
    </row>
    <row r="325" spans="1:6">
      <c r="A325" s="802"/>
      <c r="B325" s="11" t="s">
        <v>1772</v>
      </c>
      <c r="C325" s="499"/>
      <c r="D325" s="500"/>
      <c r="F325" s="1297"/>
    </row>
    <row r="326" spans="1:6">
      <c r="B326" s="11" t="s">
        <v>1875</v>
      </c>
      <c r="C326" s="499"/>
      <c r="D326" s="500"/>
      <c r="F326" s="1297"/>
    </row>
    <row r="327" spans="1:6">
      <c r="B327" s="11" t="s">
        <v>1876</v>
      </c>
      <c r="C327" s="499"/>
      <c r="D327" s="500"/>
      <c r="F327" s="1297"/>
    </row>
    <row r="328" spans="1:6">
      <c r="B328" s="11" t="s">
        <v>1877</v>
      </c>
      <c r="C328" s="499" t="s">
        <v>248</v>
      </c>
      <c r="D328" s="500">
        <v>1</v>
      </c>
      <c r="E328" s="1310">
        <v>0</v>
      </c>
      <c r="F328" s="1297">
        <f t="shared" si="4"/>
        <v>0</v>
      </c>
    </row>
    <row r="329" spans="1:6">
      <c r="B329" s="11"/>
      <c r="C329" s="499"/>
      <c r="D329" s="500"/>
      <c r="E329" s="1297"/>
      <c r="F329" s="1297"/>
    </row>
    <row r="330" spans="1:6">
      <c r="A330" s="802" t="s">
        <v>1878</v>
      </c>
      <c r="B330" s="11" t="s">
        <v>1879</v>
      </c>
      <c r="C330" s="499"/>
      <c r="D330" s="500"/>
      <c r="F330" s="1297"/>
    </row>
    <row r="331" spans="1:6">
      <c r="A331" s="834"/>
      <c r="B331" s="11" t="s">
        <v>1790</v>
      </c>
      <c r="C331" s="499"/>
      <c r="D331" s="500"/>
      <c r="E331" s="1297"/>
      <c r="F331" s="1297"/>
    </row>
    <row r="332" spans="1:6">
      <c r="B332" s="11" t="s">
        <v>1880</v>
      </c>
      <c r="C332" s="499"/>
      <c r="D332" s="500"/>
      <c r="F332" s="1297"/>
    </row>
    <row r="333" spans="1:6">
      <c r="B333" s="11" t="s">
        <v>1881</v>
      </c>
      <c r="C333" s="499"/>
      <c r="D333" s="500"/>
      <c r="F333" s="1297"/>
    </row>
    <row r="334" spans="1:6">
      <c r="B334" s="11" t="s">
        <v>1882</v>
      </c>
      <c r="C334" s="499" t="s">
        <v>248</v>
      </c>
      <c r="D334" s="500">
        <v>1</v>
      </c>
      <c r="E334" s="1310">
        <v>0</v>
      </c>
      <c r="F334" s="1297">
        <f t="shared" si="4"/>
        <v>0</v>
      </c>
    </row>
    <row r="335" spans="1:6">
      <c r="B335" s="11"/>
      <c r="C335" s="499"/>
      <c r="D335" s="500"/>
      <c r="E335" s="1297"/>
      <c r="F335" s="1297"/>
    </row>
    <row r="336" spans="1:6">
      <c r="A336" s="802" t="s">
        <v>1883</v>
      </c>
      <c r="B336" s="11" t="s">
        <v>1884</v>
      </c>
      <c r="C336" s="499"/>
      <c r="D336" s="500"/>
      <c r="F336" s="1297"/>
    </row>
    <row r="337" spans="1:6">
      <c r="A337" s="834"/>
      <c r="B337" s="11" t="s">
        <v>1772</v>
      </c>
      <c r="C337" s="499"/>
      <c r="D337" s="500"/>
      <c r="F337" s="1297"/>
    </row>
    <row r="338" spans="1:6">
      <c r="B338" s="11" t="s">
        <v>1885</v>
      </c>
      <c r="C338" s="499"/>
      <c r="D338" s="500"/>
      <c r="F338" s="1297"/>
    </row>
    <row r="339" spans="1:6">
      <c r="B339" s="11" t="s">
        <v>1876</v>
      </c>
      <c r="C339" s="499"/>
      <c r="D339" s="500"/>
      <c r="F339" s="1297"/>
    </row>
    <row r="340" spans="1:6">
      <c r="B340" s="11" t="s">
        <v>1877</v>
      </c>
      <c r="C340" s="499" t="s">
        <v>248</v>
      </c>
      <c r="D340" s="500">
        <v>1</v>
      </c>
      <c r="E340" s="1310">
        <v>0</v>
      </c>
      <c r="F340" s="1297">
        <f t="shared" si="4"/>
        <v>0</v>
      </c>
    </row>
    <row r="341" spans="1:6">
      <c r="B341" s="11"/>
      <c r="C341" s="499"/>
      <c r="D341" s="500"/>
      <c r="E341" s="1297"/>
      <c r="F341" s="1297"/>
    </row>
    <row r="342" spans="1:6">
      <c r="A342" s="802" t="s">
        <v>1886</v>
      </c>
      <c r="B342" s="11" t="s">
        <v>1887</v>
      </c>
      <c r="C342" s="499"/>
      <c r="D342" s="500"/>
      <c r="F342" s="1297"/>
    </row>
    <row r="343" spans="1:6">
      <c r="A343" s="834"/>
      <c r="B343" s="11" t="s">
        <v>1790</v>
      </c>
      <c r="C343" s="499"/>
      <c r="D343" s="500"/>
      <c r="E343" s="1297"/>
      <c r="F343" s="1297"/>
    </row>
    <row r="344" spans="1:6">
      <c r="B344" s="11" t="s">
        <v>1888</v>
      </c>
      <c r="C344" s="499"/>
      <c r="D344" s="500"/>
      <c r="F344" s="1297"/>
    </row>
    <row r="345" spans="1:6">
      <c r="B345" s="11" t="s">
        <v>1889</v>
      </c>
      <c r="C345" s="499"/>
      <c r="D345" s="500"/>
      <c r="F345" s="1297"/>
    </row>
    <row r="346" spans="1:6">
      <c r="B346" s="11" t="s">
        <v>1890</v>
      </c>
      <c r="C346" s="499" t="s">
        <v>248</v>
      </c>
      <c r="D346" s="500">
        <v>1</v>
      </c>
      <c r="E346" s="1310">
        <v>0</v>
      </c>
      <c r="F346" s="1297">
        <f t="shared" si="4"/>
        <v>0</v>
      </c>
    </row>
    <row r="347" spans="1:6">
      <c r="B347" s="11"/>
      <c r="C347" s="499"/>
      <c r="D347" s="500"/>
      <c r="E347" s="1297"/>
      <c r="F347" s="1297"/>
    </row>
    <row r="348" spans="1:6" ht="25.5">
      <c r="A348" s="802" t="s">
        <v>1891</v>
      </c>
      <c r="B348" s="11" t="s">
        <v>1892</v>
      </c>
      <c r="C348" s="499"/>
      <c r="D348" s="500"/>
      <c r="F348" s="1297"/>
    </row>
    <row r="349" spans="1:6">
      <c r="A349" s="834"/>
      <c r="B349" s="11" t="s">
        <v>1790</v>
      </c>
      <c r="C349" s="499"/>
      <c r="D349" s="500"/>
      <c r="E349" s="1297"/>
      <c r="F349" s="1297"/>
    </row>
    <row r="350" spans="1:6">
      <c r="B350" s="11" t="s">
        <v>1893</v>
      </c>
      <c r="C350" s="499"/>
      <c r="D350" s="500"/>
      <c r="F350" s="1297"/>
    </row>
    <row r="351" spans="1:6">
      <c r="B351" s="11" t="s">
        <v>1889</v>
      </c>
      <c r="C351" s="499"/>
      <c r="D351" s="500"/>
      <c r="F351" s="1297"/>
    </row>
    <row r="352" spans="1:6">
      <c r="B352" s="11" t="s">
        <v>1894</v>
      </c>
      <c r="C352" s="499" t="s">
        <v>248</v>
      </c>
      <c r="D352" s="500">
        <v>4</v>
      </c>
      <c r="E352" s="1310">
        <v>0</v>
      </c>
      <c r="F352" s="1297">
        <f t="shared" si="4"/>
        <v>0</v>
      </c>
    </row>
    <row r="353" spans="1:6">
      <c r="B353" s="11"/>
      <c r="C353" s="499"/>
      <c r="D353" s="500"/>
      <c r="E353" s="1297"/>
      <c r="F353" s="1297"/>
    </row>
    <row r="354" spans="1:6" ht="25.5">
      <c r="A354" s="802" t="s">
        <v>1895</v>
      </c>
      <c r="B354" s="11" t="s">
        <v>1896</v>
      </c>
      <c r="C354" s="499"/>
      <c r="D354" s="500"/>
      <c r="F354" s="1297"/>
    </row>
    <row r="355" spans="1:6">
      <c r="A355" s="834"/>
      <c r="B355" s="11" t="s">
        <v>1790</v>
      </c>
      <c r="C355" s="499"/>
      <c r="D355" s="500"/>
      <c r="E355" s="1297"/>
      <c r="F355" s="1297"/>
    </row>
    <row r="356" spans="1:6">
      <c r="B356" s="11" t="s">
        <v>1897</v>
      </c>
      <c r="C356" s="499"/>
      <c r="D356" s="500"/>
      <c r="F356" s="1297"/>
    </row>
    <row r="357" spans="1:6">
      <c r="B357" s="11" t="s">
        <v>1889</v>
      </c>
      <c r="C357" s="499"/>
      <c r="D357" s="500"/>
      <c r="F357" s="1297"/>
    </row>
    <row r="358" spans="1:6">
      <c r="B358" s="11" t="s">
        <v>1894</v>
      </c>
      <c r="C358" s="499" t="s">
        <v>248</v>
      </c>
      <c r="D358" s="500">
        <v>1</v>
      </c>
      <c r="E358" s="1310">
        <v>0</v>
      </c>
      <c r="F358" s="1297">
        <f t="shared" si="4"/>
        <v>0</v>
      </c>
    </row>
    <row r="359" spans="1:6">
      <c r="B359" s="11"/>
      <c r="C359" s="499"/>
      <c r="D359" s="500"/>
      <c r="E359" s="1297"/>
      <c r="F359" s="1297"/>
    </row>
    <row r="360" spans="1:6" ht="63.75">
      <c r="A360" s="802" t="s">
        <v>105</v>
      </c>
      <c r="B360" s="11" t="s">
        <v>3306</v>
      </c>
      <c r="C360" s="499"/>
      <c r="D360" s="500"/>
      <c r="F360" s="1297"/>
    </row>
    <row r="361" spans="1:6">
      <c r="A361" s="802"/>
      <c r="B361" s="11"/>
      <c r="C361" s="499"/>
      <c r="D361" s="500"/>
      <c r="F361" s="1297"/>
    </row>
    <row r="362" spans="1:6">
      <c r="A362" s="802"/>
      <c r="B362" s="11" t="s">
        <v>1898</v>
      </c>
      <c r="C362" s="499"/>
      <c r="D362" s="500"/>
      <c r="F362" s="1297"/>
    </row>
    <row r="363" spans="1:6">
      <c r="A363" s="834"/>
      <c r="B363" s="11" t="s">
        <v>1790</v>
      </c>
      <c r="C363" s="499"/>
      <c r="D363" s="500"/>
      <c r="E363" s="1297"/>
      <c r="F363" s="1297"/>
    </row>
    <row r="364" spans="1:6">
      <c r="B364" s="11" t="s">
        <v>1899</v>
      </c>
      <c r="C364" s="499"/>
      <c r="D364" s="500"/>
      <c r="F364" s="1297"/>
    </row>
    <row r="365" spans="1:6">
      <c r="B365" s="11" t="s">
        <v>1900</v>
      </c>
      <c r="C365" s="499"/>
      <c r="D365" s="500"/>
      <c r="F365" s="1297"/>
    </row>
    <row r="366" spans="1:6">
      <c r="B366" s="11" t="s">
        <v>1901</v>
      </c>
      <c r="C366" s="499" t="s">
        <v>248</v>
      </c>
      <c r="D366" s="500">
        <v>3</v>
      </c>
      <c r="E366" s="1310">
        <v>0</v>
      </c>
      <c r="F366" s="1297">
        <f t="shared" ref="F366:F428" si="5">$D366*E366</f>
        <v>0</v>
      </c>
    </row>
    <row r="367" spans="1:6">
      <c r="B367" s="822"/>
      <c r="C367" s="499"/>
      <c r="D367" s="500"/>
      <c r="F367" s="1297"/>
    </row>
    <row r="368" spans="1:6" ht="63.75">
      <c r="A368" s="768" t="s">
        <v>106</v>
      </c>
      <c r="B368" s="11" t="s">
        <v>3307</v>
      </c>
      <c r="C368" s="499"/>
      <c r="D368" s="500"/>
      <c r="F368" s="1297"/>
    </row>
    <row r="369" spans="1:6">
      <c r="B369" s="11" t="s">
        <v>1772</v>
      </c>
      <c r="C369" s="499" t="s">
        <v>21</v>
      </c>
      <c r="D369" s="500">
        <v>4</v>
      </c>
      <c r="E369" s="1310">
        <v>0</v>
      </c>
      <c r="F369" s="1297">
        <f t="shared" si="5"/>
        <v>0</v>
      </c>
    </row>
    <row r="370" spans="1:6">
      <c r="B370" s="11"/>
      <c r="C370" s="823"/>
      <c r="D370" s="500"/>
      <c r="E370" s="1297"/>
      <c r="F370" s="1297"/>
    </row>
    <row r="371" spans="1:6" ht="76.5">
      <c r="A371" s="802" t="s">
        <v>90</v>
      </c>
      <c r="B371" s="11" t="s">
        <v>3308</v>
      </c>
      <c r="C371" s="499"/>
      <c r="D371" s="500"/>
      <c r="F371" s="1297"/>
    </row>
    <row r="372" spans="1:6">
      <c r="A372" s="802"/>
      <c r="B372" s="11"/>
      <c r="C372" s="499"/>
      <c r="D372" s="500"/>
      <c r="F372" s="1297"/>
    </row>
    <row r="373" spans="1:6" ht="25.5">
      <c r="A373" s="768" t="s">
        <v>1902</v>
      </c>
      <c r="B373" s="11" t="s">
        <v>1903</v>
      </c>
      <c r="C373" s="499"/>
      <c r="D373" s="500"/>
      <c r="F373" s="1297"/>
    </row>
    <row r="374" spans="1:6">
      <c r="B374" s="11" t="s">
        <v>1904</v>
      </c>
      <c r="C374" s="499"/>
      <c r="D374" s="500"/>
      <c r="F374" s="1297"/>
    </row>
    <row r="375" spans="1:6">
      <c r="B375" s="11" t="s">
        <v>1905</v>
      </c>
      <c r="C375" s="499" t="s">
        <v>248</v>
      </c>
      <c r="D375" s="500">
        <v>1</v>
      </c>
      <c r="E375" s="1310">
        <v>0</v>
      </c>
      <c r="F375" s="1297">
        <f t="shared" si="5"/>
        <v>0</v>
      </c>
    </row>
    <row r="376" spans="1:6">
      <c r="A376" s="642"/>
      <c r="B376" s="650"/>
      <c r="C376" s="499"/>
      <c r="D376" s="500"/>
      <c r="E376" s="1297"/>
      <c r="F376" s="1297"/>
    </row>
    <row r="377" spans="1:6" ht="25.5">
      <c r="A377" s="768" t="s">
        <v>1906</v>
      </c>
      <c r="B377" s="11" t="s">
        <v>1907</v>
      </c>
      <c r="C377" s="499"/>
      <c r="D377" s="500"/>
      <c r="F377" s="1297"/>
    </row>
    <row r="378" spans="1:6">
      <c r="B378" s="11" t="s">
        <v>1908</v>
      </c>
      <c r="C378" s="499"/>
      <c r="D378" s="500"/>
      <c r="F378" s="1297"/>
    </row>
    <row r="379" spans="1:6">
      <c r="B379" s="11" t="s">
        <v>1909</v>
      </c>
      <c r="C379" s="499" t="s">
        <v>248</v>
      </c>
      <c r="D379" s="500">
        <v>1</v>
      </c>
      <c r="E379" s="1310">
        <v>0</v>
      </c>
      <c r="F379" s="1297">
        <f t="shared" si="5"/>
        <v>0</v>
      </c>
    </row>
    <row r="380" spans="1:6">
      <c r="A380" s="642"/>
      <c r="B380" s="11"/>
      <c r="C380" s="499"/>
      <c r="D380" s="500"/>
      <c r="E380" s="1297"/>
      <c r="F380" s="1297"/>
    </row>
    <row r="381" spans="1:6" s="840" customFormat="1">
      <c r="A381" s="835" t="s">
        <v>1910</v>
      </c>
      <c r="B381" s="836" t="s">
        <v>5519</v>
      </c>
      <c r="C381" s="837"/>
      <c r="D381" s="838"/>
      <c r="E381" s="1450"/>
      <c r="F381" s="1451"/>
    </row>
    <row r="382" spans="1:6" s="845" customFormat="1">
      <c r="A382" s="841"/>
      <c r="B382" s="842"/>
      <c r="C382" s="843"/>
      <c r="D382" s="844"/>
      <c r="E382" s="1452"/>
      <c r="F382" s="1453"/>
    </row>
    <row r="383" spans="1:6" ht="51">
      <c r="A383" s="802" t="s">
        <v>28</v>
      </c>
      <c r="B383" s="11" t="s">
        <v>1911</v>
      </c>
      <c r="E383" s="1297"/>
      <c r="F383" s="1297"/>
    </row>
    <row r="384" spans="1:6">
      <c r="A384" s="846"/>
      <c r="B384" s="713" t="s">
        <v>3309</v>
      </c>
      <c r="C384" s="499"/>
      <c r="D384" s="500"/>
      <c r="E384" s="1297"/>
      <c r="F384" s="1297"/>
    </row>
    <row r="385" spans="1:6" ht="38.25">
      <c r="A385" s="846"/>
      <c r="B385" s="713" t="s">
        <v>2852</v>
      </c>
      <c r="C385" s="499"/>
      <c r="F385" s="1297"/>
    </row>
    <row r="386" spans="1:6" ht="51">
      <c r="A386" s="846"/>
      <c r="B386" s="713" t="s">
        <v>4491</v>
      </c>
      <c r="C386" s="499"/>
      <c r="F386" s="1297"/>
    </row>
    <row r="387" spans="1:6">
      <c r="A387" s="846"/>
      <c r="B387" s="713" t="s">
        <v>2853</v>
      </c>
      <c r="C387" s="499"/>
      <c r="F387" s="1297"/>
    </row>
    <row r="388" spans="1:6">
      <c r="A388" s="652"/>
      <c r="B388" s="713" t="s">
        <v>2854</v>
      </c>
      <c r="C388" s="499"/>
      <c r="D388" s="500"/>
      <c r="E388" s="1297"/>
      <c r="F388" s="1297"/>
    </row>
    <row r="389" spans="1:6" ht="25.5">
      <c r="A389" s="847"/>
      <c r="B389" s="713" t="s">
        <v>2855</v>
      </c>
      <c r="C389" s="811"/>
      <c r="D389" s="775"/>
      <c r="E389" s="1368"/>
      <c r="F389" s="1297"/>
    </row>
    <row r="390" spans="1:6" ht="38.25">
      <c r="A390" s="848"/>
      <c r="B390" s="713" t="s">
        <v>2856</v>
      </c>
      <c r="C390" s="499"/>
      <c r="D390" s="500"/>
      <c r="F390" s="1297"/>
    </row>
    <row r="391" spans="1:6">
      <c r="A391" s="848"/>
      <c r="B391" s="713" t="s">
        <v>2857</v>
      </c>
      <c r="C391" s="499"/>
      <c r="D391" s="500"/>
      <c r="E391" s="1297"/>
      <c r="F391" s="1297"/>
    </row>
    <row r="392" spans="1:6">
      <c r="A392" s="848"/>
      <c r="B392" s="713" t="s">
        <v>2858</v>
      </c>
      <c r="C392" s="499"/>
      <c r="D392" s="500"/>
      <c r="F392" s="1297"/>
    </row>
    <row r="393" spans="1:6" ht="25.5">
      <c r="A393" s="846"/>
      <c r="B393" s="713" t="s">
        <v>2859</v>
      </c>
      <c r="E393" s="1297"/>
      <c r="F393" s="1297"/>
    </row>
    <row r="394" spans="1:6" ht="25.5">
      <c r="A394" s="846"/>
      <c r="B394" s="713" t="s">
        <v>2860</v>
      </c>
      <c r="C394" s="499"/>
      <c r="D394" s="500"/>
      <c r="E394" s="1297"/>
      <c r="F394" s="1297"/>
    </row>
    <row r="395" spans="1:6" ht="25.5">
      <c r="A395" s="846"/>
      <c r="B395" s="713" t="s">
        <v>4492</v>
      </c>
      <c r="C395" s="499"/>
      <c r="F395" s="1297"/>
    </row>
    <row r="396" spans="1:6">
      <c r="A396" s="846"/>
      <c r="B396" s="496"/>
      <c r="C396" s="499"/>
      <c r="F396" s="1297"/>
    </row>
    <row r="397" spans="1:6" ht="25.5">
      <c r="A397" s="802" t="s">
        <v>1912</v>
      </c>
      <c r="B397" s="11" t="s">
        <v>1892</v>
      </c>
      <c r="C397" s="499"/>
      <c r="D397" s="500"/>
      <c r="F397" s="1297"/>
    </row>
    <row r="398" spans="1:6">
      <c r="A398" s="834"/>
      <c r="B398" s="11" t="s">
        <v>1790</v>
      </c>
      <c r="C398" s="499"/>
      <c r="D398" s="500"/>
      <c r="E398" s="1297"/>
      <c r="F398" s="1297"/>
    </row>
    <row r="399" spans="1:6">
      <c r="B399" s="11" t="s">
        <v>1893</v>
      </c>
      <c r="C399" s="499" t="s">
        <v>21</v>
      </c>
      <c r="D399" s="500">
        <v>4</v>
      </c>
      <c r="E399" s="1310">
        <v>0</v>
      </c>
      <c r="F399" s="1297">
        <f t="shared" si="5"/>
        <v>0</v>
      </c>
    </row>
    <row r="400" spans="1:6">
      <c r="B400" s="11"/>
      <c r="C400" s="499"/>
      <c r="D400" s="500"/>
      <c r="F400" s="1297"/>
    </row>
    <row r="401" spans="1:6" ht="25.5">
      <c r="A401" s="802" t="s">
        <v>1912</v>
      </c>
      <c r="B401" s="11" t="s">
        <v>1896</v>
      </c>
      <c r="C401" s="499"/>
      <c r="D401" s="500"/>
      <c r="F401" s="1297"/>
    </row>
    <row r="402" spans="1:6">
      <c r="A402" s="834"/>
      <c r="B402" s="11" t="s">
        <v>1790</v>
      </c>
      <c r="C402" s="499"/>
      <c r="D402" s="500"/>
      <c r="E402" s="1297"/>
      <c r="F402" s="1297"/>
    </row>
    <row r="403" spans="1:6">
      <c r="B403" s="11" t="s">
        <v>1897</v>
      </c>
      <c r="C403" s="499" t="s">
        <v>21</v>
      </c>
      <c r="D403" s="500">
        <v>1</v>
      </c>
      <c r="E403" s="1310">
        <v>0</v>
      </c>
      <c r="F403" s="1297">
        <f t="shared" si="5"/>
        <v>0</v>
      </c>
    </row>
    <row r="404" spans="1:6">
      <c r="B404" s="11"/>
      <c r="C404" s="499"/>
      <c r="D404" s="500"/>
      <c r="F404" s="1297"/>
    </row>
    <row r="405" spans="1:6" ht="51">
      <c r="A405" s="802" t="s">
        <v>29</v>
      </c>
      <c r="B405" s="11" t="s">
        <v>1913</v>
      </c>
      <c r="C405" s="499"/>
      <c r="D405" s="500"/>
      <c r="E405" s="1297"/>
      <c r="F405" s="1297"/>
    </row>
    <row r="406" spans="1:6">
      <c r="A406" s="802"/>
      <c r="B406" s="824" t="s">
        <v>1914</v>
      </c>
      <c r="C406" s="499" t="s">
        <v>248</v>
      </c>
      <c r="D406" s="500">
        <v>1</v>
      </c>
      <c r="E406" s="1310">
        <v>0</v>
      </c>
      <c r="F406" s="1297">
        <f t="shared" si="5"/>
        <v>0</v>
      </c>
    </row>
    <row r="407" spans="1:6">
      <c r="A407" s="802"/>
      <c r="B407" s="11"/>
      <c r="C407" s="499"/>
      <c r="D407" s="500"/>
      <c r="E407" s="1297"/>
      <c r="F407" s="1297"/>
    </row>
    <row r="408" spans="1:6" s="840" customFormat="1">
      <c r="A408" s="849" t="s">
        <v>810</v>
      </c>
      <c r="B408" s="850" t="s">
        <v>5520</v>
      </c>
      <c r="C408" s="837"/>
      <c r="D408" s="838"/>
      <c r="E408" s="1450"/>
      <c r="F408" s="1451"/>
    </row>
    <row r="409" spans="1:6" s="840" customFormat="1" ht="73.5" customHeight="1">
      <c r="A409" s="849"/>
      <c r="B409" s="836" t="s">
        <v>1915</v>
      </c>
      <c r="C409" s="837"/>
      <c r="D409" s="838"/>
      <c r="E409" s="1450"/>
      <c r="F409" s="1451"/>
    </row>
    <row r="410" spans="1:6" s="840" customFormat="1" ht="51">
      <c r="A410" s="849"/>
      <c r="B410" s="850" t="s">
        <v>1916</v>
      </c>
      <c r="C410" s="837" t="s">
        <v>21</v>
      </c>
      <c r="D410" s="838">
        <v>2</v>
      </c>
      <c r="E410" s="1454">
        <v>0</v>
      </c>
      <c r="F410" s="1451">
        <f t="shared" si="5"/>
        <v>0</v>
      </c>
    </row>
    <row r="411" spans="1:6">
      <c r="A411" s="502"/>
      <c r="B411" s="695"/>
      <c r="C411" s="499"/>
      <c r="D411" s="500"/>
      <c r="F411" s="1297"/>
    </row>
    <row r="412" spans="1:6" ht="38.25">
      <c r="A412" s="802" t="s">
        <v>811</v>
      </c>
      <c r="B412" s="11" t="s">
        <v>3310</v>
      </c>
      <c r="E412" s="1297"/>
      <c r="F412" s="1297"/>
    </row>
    <row r="413" spans="1:6">
      <c r="B413" s="11" t="s">
        <v>1917</v>
      </c>
      <c r="C413" s="499" t="s">
        <v>248</v>
      </c>
      <c r="D413" s="500">
        <v>1</v>
      </c>
      <c r="E413" s="1442">
        <v>0</v>
      </c>
      <c r="F413" s="1297">
        <f t="shared" si="5"/>
        <v>0</v>
      </c>
    </row>
    <row r="414" spans="1:6">
      <c r="B414" s="643"/>
      <c r="C414" s="499"/>
      <c r="D414" s="500"/>
      <c r="F414" s="1297"/>
    </row>
    <row r="415" spans="1:6" ht="51">
      <c r="A415" s="802" t="s">
        <v>30</v>
      </c>
      <c r="B415" s="11" t="s">
        <v>3311</v>
      </c>
      <c r="C415" s="499"/>
      <c r="D415" s="500"/>
      <c r="F415" s="1297"/>
    </row>
    <row r="416" spans="1:6">
      <c r="B416" s="11" t="s">
        <v>1857</v>
      </c>
      <c r="C416" s="499"/>
      <c r="D416" s="500"/>
      <c r="F416" s="1297"/>
    </row>
    <row r="417" spans="1:6">
      <c r="B417" s="824" t="s">
        <v>1918</v>
      </c>
      <c r="C417" s="499" t="s">
        <v>21</v>
      </c>
      <c r="D417" s="500">
        <v>8</v>
      </c>
      <c r="E417" s="1379">
        <v>0</v>
      </c>
      <c r="F417" s="1297">
        <f t="shared" si="5"/>
        <v>0</v>
      </c>
    </row>
    <row r="418" spans="1:6">
      <c r="B418" s="824" t="s">
        <v>1919</v>
      </c>
      <c r="C418" s="499" t="s">
        <v>21</v>
      </c>
      <c r="D418" s="500">
        <v>5</v>
      </c>
      <c r="E418" s="1379">
        <v>0</v>
      </c>
      <c r="F418" s="1297">
        <f t="shared" si="5"/>
        <v>0</v>
      </c>
    </row>
    <row r="419" spans="1:6">
      <c r="B419" s="824" t="s">
        <v>1920</v>
      </c>
      <c r="C419" s="499" t="s">
        <v>21</v>
      </c>
      <c r="D419" s="500">
        <v>3</v>
      </c>
      <c r="E419" s="1379">
        <v>0</v>
      </c>
      <c r="F419" s="1297">
        <f t="shared" si="5"/>
        <v>0</v>
      </c>
    </row>
    <row r="420" spans="1:6">
      <c r="B420" s="824" t="s">
        <v>1921</v>
      </c>
      <c r="C420" s="499" t="s">
        <v>21</v>
      </c>
      <c r="D420" s="500">
        <v>3</v>
      </c>
      <c r="E420" s="1379">
        <v>0</v>
      </c>
      <c r="F420" s="1297">
        <f t="shared" si="5"/>
        <v>0</v>
      </c>
    </row>
    <row r="421" spans="1:6">
      <c r="B421" s="824" t="s">
        <v>1922</v>
      </c>
      <c r="C421" s="499" t="s">
        <v>21</v>
      </c>
      <c r="D421" s="500">
        <v>1</v>
      </c>
      <c r="E421" s="1379">
        <v>0</v>
      </c>
      <c r="F421" s="1297">
        <f t="shared" si="5"/>
        <v>0</v>
      </c>
    </row>
    <row r="422" spans="1:6" ht="38.25">
      <c r="B422" s="824" t="s">
        <v>3312</v>
      </c>
      <c r="C422" s="499" t="s">
        <v>21</v>
      </c>
      <c r="D422" s="500">
        <v>2</v>
      </c>
      <c r="E422" s="1379">
        <v>0</v>
      </c>
      <c r="F422" s="1297">
        <f t="shared" si="5"/>
        <v>0</v>
      </c>
    </row>
    <row r="423" spans="1:6">
      <c r="B423" s="824" t="s">
        <v>2030</v>
      </c>
      <c r="C423" s="499" t="s">
        <v>21</v>
      </c>
      <c r="D423" s="500">
        <v>2</v>
      </c>
      <c r="E423" s="1379">
        <v>0</v>
      </c>
      <c r="F423" s="1297">
        <f t="shared" si="5"/>
        <v>0</v>
      </c>
    </row>
    <row r="424" spans="1:6">
      <c r="B424" s="11"/>
      <c r="C424" s="499"/>
      <c r="D424" s="500"/>
      <c r="E424" s="1297"/>
      <c r="F424" s="1297"/>
    </row>
    <row r="425" spans="1:6" ht="70.5" customHeight="1">
      <c r="A425" s="768" t="s">
        <v>812</v>
      </c>
      <c r="B425" s="11" t="s">
        <v>3313</v>
      </c>
      <c r="C425" s="499"/>
      <c r="D425" s="500"/>
      <c r="E425" s="1297"/>
      <c r="F425" s="1297"/>
    </row>
    <row r="426" spans="1:6">
      <c r="B426" s="11" t="s">
        <v>1923</v>
      </c>
      <c r="C426" s="499"/>
      <c r="D426" s="500"/>
      <c r="E426" s="1455"/>
      <c r="F426" s="1297"/>
    </row>
    <row r="427" spans="1:6">
      <c r="B427" s="11" t="s">
        <v>1772</v>
      </c>
      <c r="C427" s="499" t="s">
        <v>21</v>
      </c>
      <c r="D427" s="500">
        <v>2</v>
      </c>
      <c r="E427" s="1310">
        <v>0</v>
      </c>
      <c r="F427" s="1297">
        <f t="shared" si="5"/>
        <v>0</v>
      </c>
    </row>
    <row r="428" spans="1:6">
      <c r="B428" s="11" t="s">
        <v>1790</v>
      </c>
      <c r="C428" s="499" t="s">
        <v>21</v>
      </c>
      <c r="D428" s="500">
        <v>1</v>
      </c>
      <c r="E428" s="1310">
        <v>0</v>
      </c>
      <c r="F428" s="1297">
        <f t="shared" si="5"/>
        <v>0</v>
      </c>
    </row>
    <row r="429" spans="1:6">
      <c r="B429" s="11"/>
      <c r="C429" s="499"/>
      <c r="D429" s="500"/>
      <c r="E429" s="1441"/>
      <c r="F429" s="1297"/>
    </row>
    <row r="430" spans="1:6" ht="165.75">
      <c r="A430" s="802" t="s">
        <v>813</v>
      </c>
      <c r="B430" s="11" t="s">
        <v>3314</v>
      </c>
      <c r="C430" s="499"/>
      <c r="D430" s="500"/>
      <c r="E430" s="1441"/>
      <c r="F430" s="1297"/>
    </row>
    <row r="431" spans="1:6">
      <c r="B431" s="11" t="s">
        <v>1772</v>
      </c>
      <c r="C431" s="499" t="s">
        <v>21</v>
      </c>
      <c r="D431" s="500">
        <v>2</v>
      </c>
      <c r="E431" s="1310">
        <v>0</v>
      </c>
      <c r="F431" s="1297">
        <f t="shared" ref="F431:F479" si="6">$D431*E431</f>
        <v>0</v>
      </c>
    </row>
    <row r="432" spans="1:6">
      <c r="B432" s="11" t="s">
        <v>1789</v>
      </c>
      <c r="C432" s="499" t="s">
        <v>21</v>
      </c>
      <c r="D432" s="500">
        <v>1</v>
      </c>
      <c r="E432" s="1310">
        <v>0</v>
      </c>
      <c r="F432" s="1297">
        <f t="shared" si="6"/>
        <v>0</v>
      </c>
    </row>
    <row r="433" spans="1:6">
      <c r="B433" s="11" t="s">
        <v>1790</v>
      </c>
      <c r="C433" s="499" t="s">
        <v>21</v>
      </c>
      <c r="D433" s="500">
        <v>6</v>
      </c>
      <c r="E433" s="1310">
        <v>0</v>
      </c>
      <c r="F433" s="1297">
        <f t="shared" si="6"/>
        <v>0</v>
      </c>
    </row>
    <row r="434" spans="1:6">
      <c r="B434" s="11"/>
      <c r="C434" s="499"/>
      <c r="D434" s="500"/>
      <c r="E434" s="1441"/>
      <c r="F434" s="1297"/>
    </row>
    <row r="435" spans="1:6" ht="63.75">
      <c r="A435" s="802" t="s">
        <v>1378</v>
      </c>
      <c r="B435" s="11" t="s">
        <v>3315</v>
      </c>
      <c r="C435" s="499"/>
      <c r="D435" s="500"/>
      <c r="E435" s="1441"/>
      <c r="F435" s="1297"/>
    </row>
    <row r="436" spans="1:6">
      <c r="B436" s="11" t="s">
        <v>1923</v>
      </c>
      <c r="C436" s="499"/>
      <c r="D436" s="500"/>
      <c r="E436" s="1455"/>
      <c r="F436" s="1297"/>
    </row>
    <row r="437" spans="1:6">
      <c r="B437" s="11" t="s">
        <v>1753</v>
      </c>
      <c r="C437" s="499" t="s">
        <v>21</v>
      </c>
      <c r="D437" s="500">
        <v>2</v>
      </c>
      <c r="E437" s="1310">
        <v>0</v>
      </c>
      <c r="F437" s="1297">
        <f t="shared" si="6"/>
        <v>0</v>
      </c>
    </row>
    <row r="438" spans="1:6">
      <c r="B438" s="11" t="s">
        <v>1924</v>
      </c>
      <c r="C438" s="499" t="s">
        <v>21</v>
      </c>
      <c r="D438" s="500">
        <v>6</v>
      </c>
      <c r="E438" s="1310">
        <v>0</v>
      </c>
      <c r="F438" s="1297">
        <f t="shared" si="6"/>
        <v>0</v>
      </c>
    </row>
    <row r="439" spans="1:6">
      <c r="B439" s="11" t="s">
        <v>1772</v>
      </c>
      <c r="C439" s="499" t="s">
        <v>21</v>
      </c>
      <c r="D439" s="500">
        <v>9</v>
      </c>
      <c r="E439" s="1310">
        <v>0</v>
      </c>
      <c r="F439" s="1297">
        <f t="shared" si="6"/>
        <v>0</v>
      </c>
    </row>
    <row r="440" spans="1:6">
      <c r="B440" s="11" t="s">
        <v>1773</v>
      </c>
      <c r="C440" s="499" t="s">
        <v>21</v>
      </c>
      <c r="D440" s="500">
        <v>2</v>
      </c>
      <c r="E440" s="1310">
        <v>0</v>
      </c>
      <c r="F440" s="1297">
        <f t="shared" si="6"/>
        <v>0</v>
      </c>
    </row>
    <row r="441" spans="1:6">
      <c r="B441" s="11" t="s">
        <v>1789</v>
      </c>
      <c r="C441" s="499" t="s">
        <v>21</v>
      </c>
      <c r="D441" s="500">
        <v>7</v>
      </c>
      <c r="E441" s="1310">
        <v>0</v>
      </c>
      <c r="F441" s="1297">
        <f t="shared" si="6"/>
        <v>0</v>
      </c>
    </row>
    <row r="442" spans="1:6">
      <c r="B442" s="11" t="s">
        <v>1790</v>
      </c>
      <c r="C442" s="499" t="s">
        <v>21</v>
      </c>
      <c r="D442" s="500">
        <v>18</v>
      </c>
      <c r="E442" s="1310">
        <v>0</v>
      </c>
      <c r="F442" s="1297">
        <f t="shared" si="6"/>
        <v>0</v>
      </c>
    </row>
    <row r="443" spans="1:6">
      <c r="B443" s="11" t="s">
        <v>1793</v>
      </c>
      <c r="C443" s="499" t="s">
        <v>21</v>
      </c>
      <c r="D443" s="500">
        <v>8</v>
      </c>
      <c r="E443" s="1310">
        <v>0</v>
      </c>
      <c r="F443" s="1297">
        <f t="shared" si="6"/>
        <v>0</v>
      </c>
    </row>
    <row r="444" spans="1:6">
      <c r="B444" s="11"/>
      <c r="C444" s="499"/>
      <c r="D444" s="500"/>
      <c r="E444" s="1297"/>
      <c r="F444" s="1297"/>
    </row>
    <row r="445" spans="1:6" ht="72.75" customHeight="1">
      <c r="A445" s="768" t="s">
        <v>1379</v>
      </c>
      <c r="B445" s="11" t="s">
        <v>3316</v>
      </c>
      <c r="C445" s="499"/>
      <c r="D445" s="500"/>
      <c r="E445" s="1441"/>
      <c r="F445" s="1297"/>
    </row>
    <row r="446" spans="1:6">
      <c r="B446" s="11" t="s">
        <v>1857</v>
      </c>
      <c r="C446" s="499"/>
      <c r="D446" s="500"/>
      <c r="E446" s="1441"/>
      <c r="F446" s="1297"/>
    </row>
    <row r="447" spans="1:6">
      <c r="B447" s="11" t="s">
        <v>1772</v>
      </c>
      <c r="C447" s="499" t="s">
        <v>21</v>
      </c>
      <c r="D447" s="500">
        <v>3</v>
      </c>
      <c r="E447" s="1310">
        <v>0</v>
      </c>
      <c r="F447" s="1297">
        <f t="shared" si="6"/>
        <v>0</v>
      </c>
    </row>
    <row r="448" spans="1:6">
      <c r="B448" s="11" t="s">
        <v>1789</v>
      </c>
      <c r="C448" s="499" t="s">
        <v>21</v>
      </c>
      <c r="D448" s="500">
        <v>1</v>
      </c>
      <c r="E448" s="1310">
        <v>0</v>
      </c>
      <c r="F448" s="1297">
        <f t="shared" si="6"/>
        <v>0</v>
      </c>
    </row>
    <row r="449" spans="1:6">
      <c r="B449" s="11" t="s">
        <v>1790</v>
      </c>
      <c r="C449" s="499" t="s">
        <v>21</v>
      </c>
      <c r="D449" s="500">
        <v>12</v>
      </c>
      <c r="E449" s="1310">
        <v>0</v>
      </c>
      <c r="F449" s="1297">
        <f t="shared" si="6"/>
        <v>0</v>
      </c>
    </row>
    <row r="450" spans="1:6">
      <c r="B450" s="11"/>
      <c r="C450" s="499"/>
      <c r="D450" s="500"/>
      <c r="E450" s="1441"/>
      <c r="F450" s="1297"/>
    </row>
    <row r="451" spans="1:6" ht="63.75">
      <c r="A451" s="768" t="s">
        <v>1380</v>
      </c>
      <c r="B451" s="11" t="s">
        <v>3317</v>
      </c>
      <c r="C451" s="499"/>
      <c r="D451" s="500"/>
      <c r="E451" s="1441"/>
      <c r="F451" s="1297"/>
    </row>
    <row r="452" spans="1:6">
      <c r="B452" s="11" t="s">
        <v>1857</v>
      </c>
      <c r="C452" s="499"/>
      <c r="D452" s="500"/>
      <c r="E452" s="1441"/>
      <c r="F452" s="1297"/>
    </row>
    <row r="453" spans="1:6">
      <c r="B453" s="11" t="s">
        <v>1924</v>
      </c>
      <c r="C453" s="499" t="s">
        <v>21</v>
      </c>
      <c r="D453" s="500">
        <v>2</v>
      </c>
      <c r="E453" s="1310">
        <v>0</v>
      </c>
      <c r="F453" s="1297">
        <f t="shared" si="6"/>
        <v>0</v>
      </c>
    </row>
    <row r="454" spans="1:6">
      <c r="B454" s="11" t="s">
        <v>1772</v>
      </c>
      <c r="C454" s="499" t="s">
        <v>21</v>
      </c>
      <c r="D454" s="500">
        <v>2</v>
      </c>
      <c r="E454" s="1310">
        <v>0</v>
      </c>
      <c r="F454" s="1297">
        <f t="shared" si="6"/>
        <v>0</v>
      </c>
    </row>
    <row r="455" spans="1:6">
      <c r="B455" s="11" t="s">
        <v>1789</v>
      </c>
      <c r="C455" s="499" t="s">
        <v>21</v>
      </c>
      <c r="D455" s="500">
        <v>1</v>
      </c>
      <c r="E455" s="1310">
        <v>0</v>
      </c>
      <c r="F455" s="1297">
        <f t="shared" si="6"/>
        <v>0</v>
      </c>
    </row>
    <row r="456" spans="1:6">
      <c r="B456" s="11" t="s">
        <v>1790</v>
      </c>
      <c r="C456" s="499" t="s">
        <v>21</v>
      </c>
      <c r="D456" s="500">
        <v>6</v>
      </c>
      <c r="E456" s="1310">
        <v>0</v>
      </c>
      <c r="F456" s="1297">
        <f t="shared" si="6"/>
        <v>0</v>
      </c>
    </row>
    <row r="457" spans="1:6">
      <c r="B457" s="11"/>
      <c r="C457" s="499"/>
      <c r="D457" s="500"/>
      <c r="E457" s="1441"/>
      <c r="F457" s="1297"/>
    </row>
    <row r="458" spans="1:6" ht="85.5" customHeight="1">
      <c r="A458" s="802" t="s">
        <v>1381</v>
      </c>
      <c r="B458" s="11" t="s">
        <v>1925</v>
      </c>
      <c r="C458" s="499"/>
      <c r="D458" s="500"/>
      <c r="E458" s="1441"/>
      <c r="F458" s="1297"/>
    </row>
    <row r="459" spans="1:6">
      <c r="B459" s="11" t="s">
        <v>1857</v>
      </c>
      <c r="C459" s="499"/>
      <c r="D459" s="500"/>
      <c r="E459" s="1441"/>
      <c r="F459" s="1297"/>
    </row>
    <row r="460" spans="1:6">
      <c r="B460" s="11" t="s">
        <v>1773</v>
      </c>
      <c r="C460" s="499" t="s">
        <v>248</v>
      </c>
      <c r="D460" s="500">
        <v>1</v>
      </c>
      <c r="E460" s="1442">
        <v>0</v>
      </c>
      <c r="F460" s="1297">
        <f t="shared" si="6"/>
        <v>0</v>
      </c>
    </row>
    <row r="461" spans="1:6">
      <c r="B461" s="11" t="s">
        <v>1789</v>
      </c>
      <c r="C461" s="499" t="s">
        <v>248</v>
      </c>
      <c r="D461" s="500">
        <v>1</v>
      </c>
      <c r="E461" s="1442">
        <v>0</v>
      </c>
      <c r="F461" s="1297">
        <f t="shared" si="6"/>
        <v>0</v>
      </c>
    </row>
    <row r="462" spans="1:6">
      <c r="B462" s="11" t="s">
        <v>1926</v>
      </c>
      <c r="C462" s="499" t="s">
        <v>248</v>
      </c>
      <c r="D462" s="500">
        <v>1</v>
      </c>
      <c r="E462" s="1442">
        <v>0</v>
      </c>
      <c r="F462" s="1297">
        <f t="shared" si="6"/>
        <v>0</v>
      </c>
    </row>
    <row r="463" spans="1:6">
      <c r="B463" s="11"/>
      <c r="C463" s="499"/>
      <c r="D463" s="500"/>
      <c r="E463" s="1441"/>
      <c r="F463" s="1297"/>
    </row>
    <row r="464" spans="1:6" ht="72.75" customHeight="1">
      <c r="A464" s="768" t="s">
        <v>1382</v>
      </c>
      <c r="B464" s="11" t="s">
        <v>3318</v>
      </c>
      <c r="C464" s="499"/>
      <c r="D464" s="500"/>
      <c r="E464" s="1441"/>
      <c r="F464" s="1297"/>
    </row>
    <row r="465" spans="1:6">
      <c r="B465" s="11" t="s">
        <v>1927</v>
      </c>
      <c r="C465" s="499" t="s">
        <v>248</v>
      </c>
      <c r="D465" s="500">
        <v>24</v>
      </c>
      <c r="E465" s="1310">
        <v>0</v>
      </c>
      <c r="F465" s="1297">
        <f t="shared" si="6"/>
        <v>0</v>
      </c>
    </row>
    <row r="466" spans="1:6">
      <c r="B466" s="11"/>
      <c r="C466" s="499"/>
      <c r="D466" s="500"/>
      <c r="E466" s="1441"/>
      <c r="F466" s="1297"/>
    </row>
    <row r="467" spans="1:6" ht="63.75">
      <c r="A467" s="768" t="s">
        <v>1383</v>
      </c>
      <c r="B467" s="11" t="s">
        <v>3319</v>
      </c>
      <c r="C467" s="499" t="s">
        <v>248</v>
      </c>
      <c r="D467" s="500">
        <v>48</v>
      </c>
      <c r="E467" s="1310">
        <v>0</v>
      </c>
      <c r="F467" s="1297">
        <f t="shared" si="6"/>
        <v>0</v>
      </c>
    </row>
    <row r="468" spans="1:6">
      <c r="B468" s="11"/>
      <c r="C468" s="499"/>
      <c r="D468" s="500"/>
      <c r="E468" s="1297"/>
      <c r="F468" s="1297"/>
    </row>
    <row r="469" spans="1:6" ht="51">
      <c r="A469" s="768" t="s">
        <v>1385</v>
      </c>
      <c r="B469" s="11" t="s">
        <v>3320</v>
      </c>
      <c r="C469" s="499"/>
      <c r="D469" s="500"/>
      <c r="F469" s="1297"/>
    </row>
    <row r="470" spans="1:6">
      <c r="B470" s="11" t="s">
        <v>1928</v>
      </c>
      <c r="C470" s="499" t="s">
        <v>248</v>
      </c>
      <c r="D470" s="500">
        <v>16</v>
      </c>
      <c r="E470" s="1310">
        <v>0</v>
      </c>
      <c r="F470" s="1297">
        <f t="shared" si="6"/>
        <v>0</v>
      </c>
    </row>
    <row r="471" spans="1:6">
      <c r="B471" s="11"/>
      <c r="C471" s="499"/>
      <c r="D471" s="500"/>
      <c r="E471" s="1441"/>
      <c r="F471" s="1297"/>
    </row>
    <row r="472" spans="1:6" ht="76.5">
      <c r="A472" s="768" t="s">
        <v>1386</v>
      </c>
      <c r="B472" s="11" t="s">
        <v>3321</v>
      </c>
      <c r="C472" s="499"/>
      <c r="D472" s="500"/>
      <c r="E472" s="1297"/>
      <c r="F472" s="1297"/>
    </row>
    <row r="473" spans="1:6">
      <c r="B473" s="11" t="s">
        <v>1923</v>
      </c>
      <c r="C473" s="499"/>
      <c r="D473" s="500"/>
      <c r="E473" s="1441"/>
      <c r="F473" s="1297"/>
    </row>
    <row r="474" spans="1:6">
      <c r="B474" s="11" t="s">
        <v>1926</v>
      </c>
      <c r="C474" s="499" t="s">
        <v>4028</v>
      </c>
      <c r="D474" s="500">
        <v>24</v>
      </c>
      <c r="E474" s="1310">
        <v>0</v>
      </c>
      <c r="F474" s="1297">
        <f t="shared" si="6"/>
        <v>0</v>
      </c>
    </row>
    <row r="475" spans="1:6">
      <c r="B475" s="11"/>
      <c r="C475" s="499"/>
      <c r="D475" s="500"/>
      <c r="E475" s="1297"/>
      <c r="F475" s="1297"/>
    </row>
    <row r="476" spans="1:6" ht="123.75" customHeight="1">
      <c r="A476" s="768" t="s">
        <v>1388</v>
      </c>
      <c r="B476" s="11" t="s">
        <v>3322</v>
      </c>
      <c r="C476" s="499" t="s">
        <v>248</v>
      </c>
      <c r="D476" s="500">
        <v>6</v>
      </c>
      <c r="E476" s="1310">
        <v>0</v>
      </c>
      <c r="F476" s="1297">
        <f t="shared" si="6"/>
        <v>0</v>
      </c>
    </row>
    <row r="477" spans="1:6">
      <c r="B477" s="822"/>
      <c r="C477" s="499"/>
      <c r="D477" s="500"/>
      <c r="E477" s="1441"/>
      <c r="F477" s="1297"/>
    </row>
    <row r="478" spans="1:6" ht="25.5">
      <c r="A478" s="768" t="s">
        <v>1390</v>
      </c>
      <c r="B478" s="11" t="s">
        <v>1929</v>
      </c>
      <c r="F478" s="1297"/>
    </row>
    <row r="479" spans="1:6">
      <c r="B479" s="11" t="s">
        <v>1930</v>
      </c>
      <c r="C479" s="499" t="s">
        <v>248</v>
      </c>
      <c r="D479" s="500">
        <v>24</v>
      </c>
      <c r="E479" s="1310">
        <v>0</v>
      </c>
      <c r="F479" s="1297">
        <f t="shared" si="6"/>
        <v>0</v>
      </c>
    </row>
    <row r="480" spans="1:6" ht="12" customHeight="1">
      <c r="B480" s="11"/>
      <c r="C480" s="499"/>
      <c r="D480" s="500"/>
      <c r="E480" s="1310"/>
      <c r="F480" s="1297"/>
    </row>
    <row r="481" spans="1:6" s="840" customFormat="1" ht="25.5">
      <c r="A481" s="835" t="s">
        <v>5521</v>
      </c>
      <c r="B481" s="851" t="s">
        <v>5522</v>
      </c>
      <c r="C481" s="852"/>
      <c r="D481" s="838"/>
      <c r="E481" s="1451"/>
      <c r="F481" s="1451"/>
    </row>
    <row r="482" spans="1:6" s="840" customFormat="1">
      <c r="A482" s="853"/>
      <c r="B482" s="851" t="s">
        <v>1923</v>
      </c>
      <c r="C482" s="852"/>
      <c r="D482" s="838"/>
      <c r="E482" s="1451"/>
      <c r="F482" s="1451"/>
    </row>
    <row r="483" spans="1:6" s="840" customFormat="1">
      <c r="A483" s="853"/>
      <c r="B483" s="851" t="s">
        <v>5523</v>
      </c>
      <c r="C483" s="852" t="s">
        <v>21</v>
      </c>
      <c r="D483" s="838">
        <v>24</v>
      </c>
      <c r="E483" s="1456">
        <v>0</v>
      </c>
      <c r="F483" s="1451">
        <f>$D483*E483</f>
        <v>0</v>
      </c>
    </row>
    <row r="484" spans="1:6">
      <c r="B484" s="11"/>
      <c r="C484" s="499"/>
      <c r="D484" s="500"/>
      <c r="E484" s="1297"/>
      <c r="F484" s="1297"/>
    </row>
    <row r="485" spans="1:6" s="840" customFormat="1" ht="25.5">
      <c r="A485" s="835" t="s">
        <v>1931</v>
      </c>
      <c r="B485" s="854" t="s">
        <v>1932</v>
      </c>
      <c r="C485" s="837"/>
      <c r="D485" s="838"/>
      <c r="E485" s="1451"/>
      <c r="F485" s="1451"/>
    </row>
    <row r="486" spans="1:6" s="840" customFormat="1">
      <c r="A486" s="853"/>
      <c r="B486" s="854" t="s">
        <v>1933</v>
      </c>
      <c r="C486" s="837"/>
      <c r="D486" s="838"/>
      <c r="E486" s="1451"/>
      <c r="F486" s="1451"/>
    </row>
    <row r="487" spans="1:6" s="840" customFormat="1">
      <c r="A487" s="855"/>
      <c r="B487" s="856" t="s">
        <v>1934</v>
      </c>
      <c r="C487" s="837"/>
      <c r="D487" s="838"/>
      <c r="E487" s="1451"/>
      <c r="F487" s="1451"/>
    </row>
    <row r="488" spans="1:6" s="840" customFormat="1" ht="38.25">
      <c r="A488" s="855"/>
      <c r="B488" s="857" t="s">
        <v>1935</v>
      </c>
      <c r="C488" s="837"/>
      <c r="D488" s="838"/>
      <c r="E488" s="1451"/>
      <c r="F488" s="1451"/>
    </row>
    <row r="489" spans="1:6" s="840" customFormat="1" ht="25.5">
      <c r="A489" s="855"/>
      <c r="B489" s="858" t="s">
        <v>1936</v>
      </c>
      <c r="C489" s="837"/>
      <c r="D489" s="838"/>
      <c r="E489" s="1451"/>
      <c r="F489" s="1451"/>
    </row>
    <row r="490" spans="1:6" s="840" customFormat="1" ht="25.5">
      <c r="A490" s="855"/>
      <c r="B490" s="859" t="s">
        <v>1937</v>
      </c>
      <c r="C490" s="837"/>
      <c r="D490" s="838"/>
      <c r="E490" s="1451"/>
      <c r="F490" s="1451"/>
    </row>
    <row r="491" spans="1:6" s="840" customFormat="1">
      <c r="A491" s="855"/>
      <c r="B491" s="860" t="s">
        <v>4709</v>
      </c>
      <c r="C491" s="837"/>
      <c r="D491" s="838"/>
      <c r="E491" s="1451"/>
      <c r="F491" s="1451"/>
    </row>
    <row r="492" spans="1:6" s="840" customFormat="1">
      <c r="A492" s="855"/>
      <c r="B492" s="859" t="s">
        <v>1938</v>
      </c>
      <c r="C492" s="837"/>
      <c r="D492" s="838"/>
      <c r="E492" s="1451"/>
      <c r="F492" s="1451"/>
    </row>
    <row r="493" spans="1:6" s="840" customFormat="1">
      <c r="A493" s="855"/>
      <c r="B493" s="859" t="s">
        <v>1939</v>
      </c>
      <c r="C493" s="837"/>
      <c r="D493" s="838"/>
      <c r="E493" s="1451"/>
      <c r="F493" s="1451"/>
    </row>
    <row r="494" spans="1:6" s="840" customFormat="1">
      <c r="A494" s="855"/>
      <c r="B494" s="859" t="s">
        <v>1940</v>
      </c>
      <c r="C494" s="837"/>
      <c r="D494" s="838"/>
      <c r="E494" s="1451"/>
      <c r="F494" s="1451"/>
    </row>
    <row r="495" spans="1:6" s="840" customFormat="1">
      <c r="A495" s="855"/>
      <c r="B495" s="861" t="s">
        <v>1941</v>
      </c>
      <c r="C495" s="837"/>
      <c r="D495" s="838"/>
      <c r="E495" s="1451"/>
      <c r="F495" s="1451"/>
    </row>
    <row r="496" spans="1:6" s="840" customFormat="1">
      <c r="A496" s="855"/>
      <c r="B496" s="859" t="s">
        <v>1942</v>
      </c>
      <c r="C496" s="837"/>
      <c r="D496" s="838"/>
      <c r="E496" s="1451"/>
      <c r="F496" s="1451"/>
    </row>
    <row r="497" spans="1:6" s="840" customFormat="1">
      <c r="A497" s="855"/>
      <c r="B497" s="859" t="s">
        <v>1943</v>
      </c>
      <c r="C497" s="837" t="s">
        <v>248</v>
      </c>
      <c r="D497" s="838">
        <v>1</v>
      </c>
      <c r="E497" s="1456">
        <v>0</v>
      </c>
      <c r="F497" s="1451">
        <f t="shared" ref="F497:F556" si="7">$D497*E497</f>
        <v>0</v>
      </c>
    </row>
    <row r="498" spans="1:6">
      <c r="B498" s="11"/>
      <c r="C498" s="499"/>
      <c r="D498" s="500"/>
      <c r="E498" s="1297"/>
      <c r="F498" s="1297"/>
    </row>
    <row r="499" spans="1:6" s="840" customFormat="1" ht="110.25" customHeight="1">
      <c r="A499" s="835" t="s">
        <v>1944</v>
      </c>
      <c r="B499" s="851" t="s">
        <v>1945</v>
      </c>
      <c r="C499" s="852"/>
      <c r="D499" s="838"/>
      <c r="E499" s="1451"/>
      <c r="F499" s="1451"/>
    </row>
    <row r="500" spans="1:6" s="840" customFormat="1" ht="84.75" customHeight="1">
      <c r="A500" s="862"/>
      <c r="B500" s="851" t="s">
        <v>3288</v>
      </c>
      <c r="C500" s="852"/>
      <c r="D500" s="838"/>
      <c r="E500" s="1451"/>
      <c r="F500" s="1451"/>
    </row>
    <row r="501" spans="1:6" s="840" customFormat="1">
      <c r="A501" s="862"/>
      <c r="B501" s="851" t="s">
        <v>1946</v>
      </c>
      <c r="C501" s="852"/>
      <c r="D501" s="838"/>
      <c r="E501" s="1451"/>
      <c r="F501" s="1451"/>
    </row>
    <row r="502" spans="1:6" s="840" customFormat="1" ht="38.25">
      <c r="A502" s="862"/>
      <c r="B502" s="851" t="s">
        <v>1947</v>
      </c>
      <c r="C502" s="852" t="s">
        <v>21</v>
      </c>
      <c r="D502" s="838">
        <v>1</v>
      </c>
      <c r="E502" s="1456">
        <v>0</v>
      </c>
      <c r="F502" s="1451">
        <f t="shared" si="7"/>
        <v>0</v>
      </c>
    </row>
    <row r="503" spans="1:6">
      <c r="A503" s="863"/>
      <c r="B503" s="864"/>
      <c r="C503" s="865"/>
      <c r="D503" s="500"/>
      <c r="E503" s="1297"/>
      <c r="F503" s="1297"/>
    </row>
    <row r="504" spans="1:6" ht="51">
      <c r="A504" s="768" t="s">
        <v>1948</v>
      </c>
      <c r="B504" s="864" t="s">
        <v>3323</v>
      </c>
      <c r="C504" s="865"/>
      <c r="D504" s="500"/>
      <c r="E504" s="1297"/>
      <c r="F504" s="1297"/>
    </row>
    <row r="505" spans="1:6">
      <c r="A505" s="863"/>
      <c r="B505" s="864" t="s">
        <v>1923</v>
      </c>
      <c r="C505" s="865"/>
      <c r="D505" s="500"/>
      <c r="E505" s="1297"/>
      <c r="F505" s="1297"/>
    </row>
    <row r="506" spans="1:6">
      <c r="A506" s="863"/>
      <c r="B506" s="864" t="s">
        <v>1949</v>
      </c>
      <c r="C506" s="865" t="s">
        <v>21</v>
      </c>
      <c r="D506" s="500">
        <v>2</v>
      </c>
      <c r="E506" s="1310">
        <v>0</v>
      </c>
      <c r="F506" s="1297">
        <f t="shared" si="7"/>
        <v>0</v>
      </c>
    </row>
    <row r="507" spans="1:6">
      <c r="A507" s="863"/>
      <c r="B507" s="864"/>
      <c r="C507" s="865"/>
      <c r="D507" s="500"/>
      <c r="E507" s="1297"/>
      <c r="F507" s="1297"/>
    </row>
    <row r="508" spans="1:6" ht="51">
      <c r="A508" s="768" t="s">
        <v>1950</v>
      </c>
      <c r="B508" s="864" t="s">
        <v>1951</v>
      </c>
      <c r="C508" s="865"/>
      <c r="D508" s="500"/>
      <c r="E508" s="1297"/>
      <c r="F508" s="1297"/>
    </row>
    <row r="509" spans="1:6">
      <c r="A509" s="863"/>
      <c r="B509" s="864" t="s">
        <v>1952</v>
      </c>
      <c r="C509" s="865"/>
      <c r="D509" s="500"/>
      <c r="E509" s="1297"/>
      <c r="F509" s="1297"/>
    </row>
    <row r="510" spans="1:6">
      <c r="A510" s="863"/>
      <c r="B510" s="864" t="s">
        <v>1949</v>
      </c>
      <c r="C510" s="865" t="s">
        <v>21</v>
      </c>
      <c r="D510" s="500">
        <v>2</v>
      </c>
      <c r="E510" s="1310">
        <v>0</v>
      </c>
      <c r="F510" s="1297">
        <f t="shared" si="7"/>
        <v>0</v>
      </c>
    </row>
    <row r="511" spans="1:6">
      <c r="B511" s="11"/>
      <c r="C511" s="499"/>
      <c r="D511" s="500"/>
      <c r="E511" s="1297"/>
      <c r="F511" s="1297"/>
    </row>
    <row r="512" spans="1:6" ht="267.75">
      <c r="A512" s="768" t="s">
        <v>1953</v>
      </c>
      <c r="B512" s="866" t="s">
        <v>3324</v>
      </c>
      <c r="C512" s="499"/>
      <c r="D512" s="500"/>
      <c r="E512" s="1297"/>
      <c r="F512" s="1297"/>
    </row>
    <row r="513" spans="1:6">
      <c r="A513" s="768" t="s">
        <v>1954</v>
      </c>
      <c r="B513" s="866" t="s">
        <v>1955</v>
      </c>
      <c r="C513" s="499"/>
      <c r="D513" s="500"/>
      <c r="E513" s="1297"/>
      <c r="F513" s="1297"/>
    </row>
    <row r="514" spans="1:6">
      <c r="B514" s="743" t="s">
        <v>1956</v>
      </c>
      <c r="C514" s="499"/>
      <c r="D514" s="500"/>
      <c r="E514" s="1297"/>
      <c r="F514" s="1297"/>
    </row>
    <row r="515" spans="1:6">
      <c r="B515" s="743" t="s">
        <v>1957</v>
      </c>
      <c r="C515" s="499"/>
      <c r="D515" s="500"/>
      <c r="E515" s="1297"/>
      <c r="F515" s="1297"/>
    </row>
    <row r="516" spans="1:6">
      <c r="B516" s="743" t="s">
        <v>1958</v>
      </c>
      <c r="C516" s="865" t="s">
        <v>21</v>
      </c>
      <c r="D516" s="500">
        <v>1</v>
      </c>
      <c r="E516" s="1310">
        <v>0</v>
      </c>
      <c r="F516" s="1297">
        <f t="shared" si="7"/>
        <v>0</v>
      </c>
    </row>
    <row r="517" spans="1:6">
      <c r="B517" s="743"/>
      <c r="C517" s="499"/>
      <c r="D517" s="500"/>
      <c r="E517" s="1297"/>
      <c r="F517" s="1297"/>
    </row>
    <row r="518" spans="1:6">
      <c r="A518" s="768" t="s">
        <v>1959</v>
      </c>
      <c r="B518" s="866" t="s">
        <v>1960</v>
      </c>
      <c r="C518" s="499"/>
      <c r="D518" s="500"/>
      <c r="E518" s="1297"/>
      <c r="F518" s="1297"/>
    </row>
    <row r="519" spans="1:6">
      <c r="B519" s="743" t="s">
        <v>1961</v>
      </c>
      <c r="C519" s="499"/>
      <c r="D519" s="500"/>
      <c r="E519" s="1297"/>
      <c r="F519" s="1297"/>
    </row>
    <row r="520" spans="1:6">
      <c r="B520" s="743" t="s">
        <v>1957</v>
      </c>
      <c r="C520" s="499"/>
      <c r="D520" s="500"/>
      <c r="E520" s="1297"/>
      <c r="F520" s="1297"/>
    </row>
    <row r="521" spans="1:6">
      <c r="B521" s="743" t="s">
        <v>1958</v>
      </c>
      <c r="C521" s="865" t="s">
        <v>21</v>
      </c>
      <c r="D521" s="500">
        <v>1</v>
      </c>
      <c r="E521" s="1310">
        <v>0</v>
      </c>
      <c r="F521" s="1297">
        <f t="shared" si="7"/>
        <v>0</v>
      </c>
    </row>
    <row r="522" spans="1:6">
      <c r="B522" s="743"/>
      <c r="C522" s="865"/>
      <c r="D522" s="500"/>
      <c r="E522" s="1297"/>
      <c r="F522" s="1297"/>
    </row>
    <row r="523" spans="1:6">
      <c r="A523" s="768" t="s">
        <v>1962</v>
      </c>
      <c r="B523" s="866" t="s">
        <v>1963</v>
      </c>
      <c r="C523" s="499"/>
      <c r="D523" s="500"/>
      <c r="E523" s="1297"/>
      <c r="F523" s="1297"/>
    </row>
    <row r="524" spans="1:6">
      <c r="B524" s="743" t="s">
        <v>1964</v>
      </c>
      <c r="C524" s="499"/>
      <c r="D524" s="500"/>
      <c r="E524" s="1297"/>
      <c r="F524" s="1297"/>
    </row>
    <row r="525" spans="1:6">
      <c r="B525" s="743" t="s">
        <v>1957</v>
      </c>
      <c r="C525" s="499"/>
      <c r="D525" s="500"/>
      <c r="E525" s="1297"/>
      <c r="F525" s="1297"/>
    </row>
    <row r="526" spans="1:6">
      <c r="B526" s="743" t="s">
        <v>1958</v>
      </c>
      <c r="C526" s="865" t="s">
        <v>21</v>
      </c>
      <c r="D526" s="500">
        <v>2</v>
      </c>
      <c r="E526" s="1310">
        <v>0</v>
      </c>
      <c r="F526" s="1297">
        <f t="shared" si="7"/>
        <v>0</v>
      </c>
    </row>
    <row r="527" spans="1:6">
      <c r="B527" s="11"/>
      <c r="C527" s="499"/>
      <c r="F527" s="1297"/>
    </row>
    <row r="528" spans="1:6">
      <c r="A528" s="768" t="s">
        <v>1965</v>
      </c>
      <c r="B528" s="866" t="s">
        <v>1966</v>
      </c>
      <c r="C528" s="499"/>
      <c r="D528" s="500"/>
      <c r="E528" s="1297"/>
      <c r="F528" s="1297"/>
    </row>
    <row r="529" spans="1:6">
      <c r="B529" s="743" t="s">
        <v>1967</v>
      </c>
      <c r="C529" s="499"/>
      <c r="D529" s="500"/>
      <c r="E529" s="1297"/>
      <c r="F529" s="1297"/>
    </row>
    <row r="530" spans="1:6">
      <c r="B530" s="743" t="s">
        <v>1968</v>
      </c>
      <c r="C530" s="499"/>
      <c r="D530" s="500"/>
      <c r="E530" s="1297"/>
      <c r="F530" s="1297"/>
    </row>
    <row r="531" spans="1:6">
      <c r="B531" s="743" t="s">
        <v>1969</v>
      </c>
      <c r="C531" s="865" t="s">
        <v>21</v>
      </c>
      <c r="D531" s="500">
        <v>1</v>
      </c>
      <c r="E531" s="1310">
        <v>0</v>
      </c>
      <c r="F531" s="1297">
        <f t="shared" si="7"/>
        <v>0</v>
      </c>
    </row>
    <row r="532" spans="1:6">
      <c r="B532" s="11"/>
      <c r="C532" s="865"/>
      <c r="D532" s="500"/>
      <c r="E532" s="1297"/>
      <c r="F532" s="1297"/>
    </row>
    <row r="533" spans="1:6">
      <c r="A533" s="768" t="s">
        <v>1970</v>
      </c>
      <c r="B533" s="866" t="s">
        <v>1971</v>
      </c>
      <c r="C533" s="499"/>
      <c r="D533" s="500"/>
      <c r="E533" s="1297"/>
      <c r="F533" s="1297"/>
    </row>
    <row r="534" spans="1:6">
      <c r="B534" s="743" t="s">
        <v>1972</v>
      </c>
      <c r="C534" s="499"/>
      <c r="D534" s="500"/>
      <c r="E534" s="1297"/>
      <c r="F534" s="1297"/>
    </row>
    <row r="535" spans="1:6">
      <c r="B535" s="743" t="s">
        <v>1957</v>
      </c>
      <c r="C535" s="499"/>
      <c r="D535" s="500"/>
      <c r="E535" s="1297"/>
      <c r="F535" s="1297"/>
    </row>
    <row r="536" spans="1:6">
      <c r="B536" s="743" t="s">
        <v>1958</v>
      </c>
      <c r="C536" s="865" t="s">
        <v>21</v>
      </c>
      <c r="D536" s="500">
        <v>2</v>
      </c>
      <c r="E536" s="1310">
        <v>0</v>
      </c>
      <c r="F536" s="1297">
        <f t="shared" si="7"/>
        <v>0</v>
      </c>
    </row>
    <row r="537" spans="1:6">
      <c r="B537" s="11"/>
      <c r="C537" s="499"/>
      <c r="F537" s="1297"/>
    </row>
    <row r="538" spans="1:6">
      <c r="A538" s="846"/>
      <c r="B538" s="867" t="s">
        <v>1973</v>
      </c>
      <c r="C538" s="499"/>
      <c r="D538" s="500"/>
      <c r="E538" s="1297"/>
      <c r="F538" s="1297"/>
    </row>
    <row r="539" spans="1:6" ht="38.25">
      <c r="A539" s="846"/>
      <c r="B539" s="868" t="s">
        <v>1974</v>
      </c>
      <c r="C539" s="499" t="s">
        <v>3287</v>
      </c>
      <c r="D539" s="500">
        <v>17</v>
      </c>
      <c r="E539" s="1310">
        <v>0</v>
      </c>
      <c r="F539" s="1297">
        <f t="shared" si="7"/>
        <v>0</v>
      </c>
    </row>
    <row r="540" spans="1:6">
      <c r="A540" s="846"/>
      <c r="B540" s="868" t="s">
        <v>2031</v>
      </c>
      <c r="C540" s="865" t="s">
        <v>21</v>
      </c>
      <c r="D540" s="500">
        <v>7</v>
      </c>
      <c r="E540" s="1310">
        <v>0</v>
      </c>
      <c r="F540" s="1297">
        <f t="shared" si="7"/>
        <v>0</v>
      </c>
    </row>
    <row r="541" spans="1:6">
      <c r="A541" s="846"/>
      <c r="B541" s="868" t="s">
        <v>2032</v>
      </c>
      <c r="C541" s="865" t="s">
        <v>21</v>
      </c>
      <c r="D541" s="500">
        <v>7</v>
      </c>
      <c r="E541" s="1310">
        <v>0</v>
      </c>
      <c r="F541" s="1297">
        <f t="shared" si="7"/>
        <v>0</v>
      </c>
    </row>
    <row r="542" spans="1:6">
      <c r="A542" s="846"/>
      <c r="B542" s="868" t="s">
        <v>1975</v>
      </c>
      <c r="C542" s="865" t="s">
        <v>21</v>
      </c>
      <c r="D542" s="500">
        <v>7</v>
      </c>
      <c r="E542" s="1310">
        <v>0</v>
      </c>
      <c r="F542" s="1297">
        <f t="shared" si="7"/>
        <v>0</v>
      </c>
    </row>
    <row r="543" spans="1:6">
      <c r="A543" s="846"/>
      <c r="B543" s="868" t="s">
        <v>2033</v>
      </c>
      <c r="C543" s="865" t="s">
        <v>21</v>
      </c>
      <c r="D543" s="500">
        <v>7</v>
      </c>
      <c r="E543" s="1310">
        <v>0</v>
      </c>
      <c r="F543" s="1297">
        <f t="shared" si="7"/>
        <v>0</v>
      </c>
    </row>
    <row r="544" spans="1:6">
      <c r="A544" s="846"/>
      <c r="B544" s="868" t="s">
        <v>1976</v>
      </c>
      <c r="C544" s="865" t="s">
        <v>21</v>
      </c>
      <c r="D544" s="500">
        <v>3</v>
      </c>
      <c r="E544" s="1310">
        <v>0</v>
      </c>
      <c r="F544" s="1297">
        <f t="shared" si="7"/>
        <v>0</v>
      </c>
    </row>
    <row r="545" spans="1:6">
      <c r="A545" s="846"/>
      <c r="B545" s="868" t="s">
        <v>1977</v>
      </c>
      <c r="C545" s="865" t="s">
        <v>21</v>
      </c>
      <c r="D545" s="500">
        <v>2</v>
      </c>
      <c r="E545" s="1310">
        <v>0</v>
      </c>
      <c r="F545" s="1297">
        <f t="shared" si="7"/>
        <v>0</v>
      </c>
    </row>
    <row r="546" spans="1:6">
      <c r="A546" s="846"/>
      <c r="B546" s="868"/>
      <c r="C546" s="865"/>
      <c r="D546" s="500"/>
      <c r="E546" s="1297"/>
      <c r="F546" s="1297"/>
    </row>
    <row r="547" spans="1:6">
      <c r="A547" s="802" t="s">
        <v>1978</v>
      </c>
      <c r="B547" s="11" t="s">
        <v>1979</v>
      </c>
      <c r="C547" s="499"/>
      <c r="D547" s="500"/>
      <c r="E547" s="1297"/>
      <c r="F547" s="1297"/>
    </row>
    <row r="548" spans="1:6" ht="38.25">
      <c r="A548" s="802"/>
      <c r="B548" s="11" t="s">
        <v>1980</v>
      </c>
      <c r="C548" s="499"/>
      <c r="D548" s="500"/>
      <c r="E548" s="1297"/>
      <c r="F548" s="1297"/>
    </row>
    <row r="549" spans="1:6" ht="51">
      <c r="B549" s="11" t="s">
        <v>1981</v>
      </c>
      <c r="C549" s="499"/>
      <c r="D549" s="500"/>
      <c r="F549" s="1297"/>
    </row>
    <row r="550" spans="1:6">
      <c r="B550" s="822" t="s">
        <v>3325</v>
      </c>
      <c r="C550" s="499"/>
      <c r="D550" s="500"/>
      <c r="E550" s="1297"/>
      <c r="F550" s="1297"/>
    </row>
    <row r="551" spans="1:6" ht="38.25">
      <c r="B551" s="869" t="s">
        <v>2034</v>
      </c>
      <c r="C551" s="499"/>
      <c r="D551" s="500"/>
      <c r="E551" s="1297"/>
      <c r="F551" s="1297"/>
    </row>
    <row r="552" spans="1:6">
      <c r="B552" s="869" t="s">
        <v>2035</v>
      </c>
      <c r="C552" s="499"/>
      <c r="D552" s="500"/>
      <c r="E552" s="1297"/>
      <c r="F552" s="1297"/>
    </row>
    <row r="553" spans="1:6" ht="63.75">
      <c r="B553" s="869" t="s">
        <v>2036</v>
      </c>
      <c r="C553" s="499"/>
      <c r="D553" s="500"/>
      <c r="F553" s="1297"/>
    </row>
    <row r="554" spans="1:6">
      <c r="B554" s="869" t="s">
        <v>2037</v>
      </c>
      <c r="C554" s="499"/>
      <c r="D554" s="500"/>
      <c r="F554" s="1297"/>
    </row>
    <row r="555" spans="1:6" ht="25.5">
      <c r="B555" s="822" t="s">
        <v>1982</v>
      </c>
      <c r="C555" s="499"/>
      <c r="D555" s="500"/>
      <c r="F555" s="1297"/>
    </row>
    <row r="556" spans="1:6">
      <c r="B556" s="652" t="s">
        <v>1983</v>
      </c>
      <c r="C556" s="499" t="s">
        <v>21</v>
      </c>
      <c r="D556" s="500">
        <v>8</v>
      </c>
      <c r="E556" s="1379">
        <v>0</v>
      </c>
      <c r="F556" s="1297">
        <f t="shared" si="7"/>
        <v>0</v>
      </c>
    </row>
    <row r="557" spans="1:6">
      <c r="B557" s="824"/>
      <c r="E557" s="1297"/>
      <c r="F557" s="1297"/>
    </row>
    <row r="558" spans="1:6" ht="51">
      <c r="A558" s="768" t="s">
        <v>1984</v>
      </c>
      <c r="B558" s="822" t="s">
        <v>1985</v>
      </c>
      <c r="C558" s="499"/>
      <c r="D558" s="500"/>
      <c r="E558" s="1297"/>
      <c r="F558" s="1297"/>
    </row>
    <row r="559" spans="1:6" ht="51">
      <c r="B559" s="822" t="s">
        <v>1986</v>
      </c>
      <c r="C559" s="499"/>
      <c r="F559" s="1297"/>
    </row>
    <row r="560" spans="1:6">
      <c r="B560" s="822" t="s">
        <v>3325</v>
      </c>
      <c r="C560" s="499"/>
      <c r="D560" s="500"/>
      <c r="E560" s="1297"/>
      <c r="F560" s="1297"/>
    </row>
    <row r="561" spans="1:6" ht="38.25">
      <c r="B561" s="869" t="s">
        <v>2034</v>
      </c>
      <c r="C561" s="499"/>
      <c r="D561" s="500"/>
      <c r="E561" s="1297"/>
      <c r="F561" s="1297"/>
    </row>
    <row r="562" spans="1:6">
      <c r="B562" s="869" t="s">
        <v>2035</v>
      </c>
      <c r="C562" s="499"/>
      <c r="D562" s="500"/>
      <c r="E562" s="1297"/>
      <c r="F562" s="1297"/>
    </row>
    <row r="563" spans="1:6" ht="63.75">
      <c r="B563" s="869" t="s">
        <v>2036</v>
      </c>
      <c r="C563" s="499"/>
      <c r="D563" s="500"/>
      <c r="F563" s="1297"/>
    </row>
    <row r="564" spans="1:6">
      <c r="B564" s="869" t="s">
        <v>2037</v>
      </c>
      <c r="C564" s="499"/>
      <c r="D564" s="500"/>
      <c r="F564" s="1297"/>
    </row>
    <row r="565" spans="1:6" ht="25.5">
      <c r="B565" s="822" t="s">
        <v>1982</v>
      </c>
      <c r="C565" s="499"/>
      <c r="F565" s="1297"/>
    </row>
    <row r="566" spans="1:6">
      <c r="B566" s="822" t="s">
        <v>1987</v>
      </c>
      <c r="C566" s="499" t="s">
        <v>21</v>
      </c>
      <c r="D566" s="870">
        <v>8</v>
      </c>
      <c r="E566" s="1310">
        <v>0</v>
      </c>
      <c r="F566" s="1297">
        <f t="shared" ref="F566:F621" si="8">$D566*E566</f>
        <v>0</v>
      </c>
    </row>
    <row r="567" spans="1:6">
      <c r="B567" s="822"/>
      <c r="C567" s="499"/>
      <c r="E567" s="1297"/>
      <c r="F567" s="1297"/>
    </row>
    <row r="568" spans="1:6" ht="51">
      <c r="A568" s="802" t="s">
        <v>1988</v>
      </c>
      <c r="B568" s="871" t="s">
        <v>2038</v>
      </c>
      <c r="F568" s="1297"/>
    </row>
    <row r="569" spans="1:6">
      <c r="B569" s="822" t="s">
        <v>3325</v>
      </c>
      <c r="C569" s="499"/>
      <c r="D569" s="500"/>
      <c r="E569" s="1297"/>
      <c r="F569" s="1297"/>
    </row>
    <row r="570" spans="1:6">
      <c r="B570" s="869" t="s">
        <v>2039</v>
      </c>
      <c r="C570" s="499"/>
      <c r="D570" s="500"/>
      <c r="E570" s="1297"/>
      <c r="F570" s="1297"/>
    </row>
    <row r="571" spans="1:6">
      <c r="B571" s="869" t="s">
        <v>2035</v>
      </c>
      <c r="C571" s="499"/>
      <c r="D571" s="500"/>
      <c r="E571" s="1297"/>
      <c r="F571" s="1297"/>
    </row>
    <row r="572" spans="1:6" ht="63.75">
      <c r="B572" s="869" t="s">
        <v>2036</v>
      </c>
      <c r="C572" s="499"/>
      <c r="D572" s="500"/>
      <c r="F572" s="1297"/>
    </row>
    <row r="573" spans="1:6">
      <c r="B573" s="869" t="s">
        <v>2037</v>
      </c>
      <c r="C573" s="499"/>
      <c r="D573" s="500"/>
      <c r="F573" s="1297"/>
    </row>
    <row r="574" spans="1:6">
      <c r="B574" s="872" t="s">
        <v>5524</v>
      </c>
      <c r="C574" s="499"/>
      <c r="D574" s="641"/>
      <c r="F574" s="1297"/>
    </row>
    <row r="575" spans="1:6">
      <c r="B575" s="872" t="s">
        <v>5525</v>
      </c>
      <c r="C575" s="499"/>
      <c r="D575" s="641"/>
      <c r="F575" s="1297"/>
    </row>
    <row r="576" spans="1:6">
      <c r="B576" s="872" t="s">
        <v>4695</v>
      </c>
      <c r="C576" s="499"/>
      <c r="D576" s="641"/>
      <c r="F576" s="1297"/>
    </row>
    <row r="577" spans="1:6">
      <c r="B577" s="872" t="s">
        <v>5526</v>
      </c>
      <c r="C577" s="499"/>
      <c r="D577" s="641"/>
      <c r="F577" s="1297"/>
    </row>
    <row r="578" spans="1:6">
      <c r="B578" s="872" t="s">
        <v>5527</v>
      </c>
      <c r="C578" s="499"/>
      <c r="D578" s="641"/>
      <c r="F578" s="1297"/>
    </row>
    <row r="579" spans="1:6" s="877" customFormat="1">
      <c r="A579" s="873"/>
      <c r="B579" s="874" t="s">
        <v>5528</v>
      </c>
      <c r="C579" s="875"/>
      <c r="D579" s="876"/>
      <c r="E579" s="1457"/>
      <c r="F579" s="1458"/>
    </row>
    <row r="580" spans="1:6">
      <c r="B580" s="872" t="s">
        <v>5529</v>
      </c>
      <c r="C580" s="499"/>
      <c r="D580" s="641"/>
      <c r="F580" s="1297"/>
    </row>
    <row r="581" spans="1:6">
      <c r="B581" s="872" t="s">
        <v>4696</v>
      </c>
      <c r="C581" s="499"/>
      <c r="D581" s="641"/>
      <c r="F581" s="1297"/>
    </row>
    <row r="582" spans="1:6" s="840" customFormat="1">
      <c r="A582" s="835"/>
      <c r="B582" s="878" t="s">
        <v>5530</v>
      </c>
      <c r="C582" s="837"/>
      <c r="D582" s="879"/>
      <c r="E582" s="1450"/>
      <c r="F582" s="1451"/>
    </row>
    <row r="583" spans="1:6">
      <c r="B583" s="719" t="s">
        <v>1989</v>
      </c>
      <c r="C583" s="880" t="s">
        <v>21</v>
      </c>
      <c r="D583" s="881">
        <v>95</v>
      </c>
      <c r="E583" s="1379">
        <v>0</v>
      </c>
      <c r="F583" s="1297">
        <f t="shared" si="8"/>
        <v>0</v>
      </c>
    </row>
    <row r="584" spans="1:6">
      <c r="A584" s="846"/>
      <c r="B584" s="868"/>
      <c r="C584" s="865"/>
      <c r="D584" s="500"/>
      <c r="E584" s="1297"/>
      <c r="F584" s="1297"/>
    </row>
    <row r="585" spans="1:6" ht="25.5">
      <c r="A585" s="802" t="s">
        <v>1990</v>
      </c>
      <c r="B585" s="822" t="s">
        <v>1991</v>
      </c>
      <c r="F585" s="1297"/>
    </row>
    <row r="586" spans="1:6" ht="178.5">
      <c r="A586" s="802"/>
      <c r="B586" s="822" t="s">
        <v>4493</v>
      </c>
      <c r="C586" s="499" t="s">
        <v>21</v>
      </c>
      <c r="D586" s="500">
        <v>95</v>
      </c>
      <c r="E586" s="1379">
        <v>0</v>
      </c>
      <c r="F586" s="1297">
        <f t="shared" si="8"/>
        <v>0</v>
      </c>
    </row>
    <row r="587" spans="1:6">
      <c r="A587" s="802"/>
      <c r="B587" s="822"/>
      <c r="C587" s="499"/>
      <c r="D587" s="500"/>
      <c r="F587" s="1297"/>
    </row>
    <row r="588" spans="1:6" s="840" customFormat="1" ht="38.25">
      <c r="A588" s="835" t="s">
        <v>1992</v>
      </c>
      <c r="B588" s="882" t="s">
        <v>1993</v>
      </c>
      <c r="C588" s="883"/>
      <c r="D588" s="839"/>
      <c r="E588" s="1450"/>
      <c r="F588" s="1451"/>
    </row>
    <row r="589" spans="1:6" s="840" customFormat="1">
      <c r="A589" s="835"/>
      <c r="B589" s="882"/>
      <c r="C589" s="883"/>
      <c r="D589" s="839"/>
      <c r="E589" s="1450"/>
      <c r="F589" s="1451"/>
    </row>
    <row r="590" spans="1:6" s="840" customFormat="1" ht="62.25" customHeight="1">
      <c r="A590" s="835"/>
      <c r="B590" s="882" t="s">
        <v>4494</v>
      </c>
      <c r="C590" s="883"/>
      <c r="D590" s="839"/>
      <c r="E590" s="1450"/>
      <c r="F590" s="1451"/>
    </row>
    <row r="591" spans="1:6" s="840" customFormat="1" ht="84.75" customHeight="1">
      <c r="A591" s="835"/>
      <c r="B591" s="882" t="s">
        <v>1994</v>
      </c>
      <c r="C591" s="883" t="s">
        <v>21</v>
      </c>
      <c r="D591" s="839">
        <v>95</v>
      </c>
      <c r="E591" s="1454">
        <v>0</v>
      </c>
      <c r="F591" s="1451">
        <f t="shared" si="8"/>
        <v>0</v>
      </c>
    </row>
    <row r="592" spans="1:6">
      <c r="B592" s="11"/>
      <c r="C592" s="499"/>
      <c r="D592" s="500"/>
      <c r="E592" s="1297"/>
      <c r="F592" s="1297"/>
    </row>
    <row r="593" spans="1:6" ht="89.25">
      <c r="A593" s="768" t="s">
        <v>1995</v>
      </c>
      <c r="B593" s="11" t="s">
        <v>4495</v>
      </c>
      <c r="C593" s="499"/>
      <c r="D593" s="500"/>
      <c r="E593" s="1297"/>
      <c r="F593" s="1297"/>
    </row>
    <row r="594" spans="1:6">
      <c r="B594" s="822" t="s">
        <v>2040</v>
      </c>
      <c r="C594" s="884" t="s">
        <v>21</v>
      </c>
      <c r="D594" s="772">
        <v>95</v>
      </c>
      <c r="E594" s="1379">
        <v>0</v>
      </c>
      <c r="F594" s="1297">
        <f t="shared" si="8"/>
        <v>0</v>
      </c>
    </row>
    <row r="595" spans="1:6">
      <c r="B595" s="885"/>
      <c r="D595" s="784"/>
      <c r="E595" s="1297"/>
      <c r="F595" s="1297"/>
    </row>
    <row r="596" spans="1:6" ht="38.25">
      <c r="A596" s="768" t="s">
        <v>1996</v>
      </c>
      <c r="B596" s="11" t="s">
        <v>1997</v>
      </c>
      <c r="C596" s="499"/>
      <c r="D596" s="500"/>
      <c r="E596" s="1441"/>
      <c r="F596" s="1297"/>
    </row>
    <row r="597" spans="1:6">
      <c r="B597" s="11" t="s">
        <v>2041</v>
      </c>
      <c r="C597" s="499" t="s">
        <v>1315</v>
      </c>
      <c r="D597" s="500">
        <v>40</v>
      </c>
      <c r="E597" s="1310">
        <v>0</v>
      </c>
      <c r="F597" s="1297">
        <f t="shared" si="8"/>
        <v>0</v>
      </c>
    </row>
    <row r="598" spans="1:6">
      <c r="B598" s="11" t="s">
        <v>2042</v>
      </c>
      <c r="C598" s="499" t="s">
        <v>1315</v>
      </c>
      <c r="D598" s="500">
        <v>40</v>
      </c>
      <c r="E598" s="1310">
        <v>0</v>
      </c>
      <c r="F598" s="1297">
        <f t="shared" si="8"/>
        <v>0</v>
      </c>
    </row>
    <row r="599" spans="1:6">
      <c r="B599" s="11"/>
      <c r="C599" s="499"/>
      <c r="D599" s="500"/>
      <c r="F599" s="1297"/>
    </row>
    <row r="600" spans="1:6" ht="25.5">
      <c r="A600" s="768" t="s">
        <v>1998</v>
      </c>
      <c r="B600" s="573" t="s">
        <v>1999</v>
      </c>
      <c r="C600" s="499"/>
      <c r="F600" s="1297"/>
    </row>
    <row r="601" spans="1:6">
      <c r="B601" s="11" t="s">
        <v>2000</v>
      </c>
      <c r="C601" s="499" t="s">
        <v>1315</v>
      </c>
      <c r="D601" s="500">
        <v>20</v>
      </c>
      <c r="E601" s="1310">
        <v>0</v>
      </c>
      <c r="F601" s="1297">
        <f t="shared" si="8"/>
        <v>0</v>
      </c>
    </row>
    <row r="602" spans="1:6">
      <c r="B602" s="11" t="s">
        <v>2001</v>
      </c>
      <c r="C602" s="499" t="s">
        <v>1315</v>
      </c>
      <c r="D602" s="500">
        <v>20</v>
      </c>
      <c r="E602" s="1310">
        <v>0</v>
      </c>
      <c r="F602" s="1297">
        <f t="shared" si="8"/>
        <v>0</v>
      </c>
    </row>
    <row r="603" spans="1:6">
      <c r="B603" s="11"/>
      <c r="C603" s="499"/>
      <c r="D603" s="500"/>
      <c r="E603" s="1297"/>
      <c r="F603" s="1297"/>
    </row>
    <row r="604" spans="1:6" ht="153">
      <c r="A604" s="768" t="s">
        <v>2002</v>
      </c>
      <c r="B604" s="11" t="s">
        <v>4496</v>
      </c>
      <c r="C604" s="499" t="s">
        <v>92</v>
      </c>
      <c r="D604" s="500">
        <v>60</v>
      </c>
      <c r="E604" s="1310">
        <v>0</v>
      </c>
      <c r="F604" s="1297">
        <f t="shared" si="8"/>
        <v>0</v>
      </c>
    </row>
    <row r="605" spans="1:6">
      <c r="B605" s="11"/>
      <c r="C605" s="499"/>
      <c r="D605" s="500"/>
      <c r="E605" s="1441"/>
      <c r="F605" s="1297"/>
    </row>
    <row r="606" spans="1:6" ht="140.25">
      <c r="A606" s="768" t="s">
        <v>2003</v>
      </c>
      <c r="B606" s="11" t="s">
        <v>4497</v>
      </c>
      <c r="C606" s="827"/>
      <c r="D606" s="675"/>
      <c r="E606" s="1441"/>
      <c r="F606" s="1297"/>
    </row>
    <row r="607" spans="1:6">
      <c r="A607" s="11"/>
      <c r="B607" s="11" t="s">
        <v>1857</v>
      </c>
      <c r="C607" s="827"/>
      <c r="D607" s="675"/>
      <c r="E607" s="1441"/>
      <c r="F607" s="1297"/>
    </row>
    <row r="608" spans="1:6">
      <c r="A608" s="11"/>
      <c r="B608" s="11" t="s">
        <v>3253</v>
      </c>
      <c r="C608" s="772" t="s">
        <v>1315</v>
      </c>
      <c r="D608" s="500">
        <v>1440</v>
      </c>
      <c r="E608" s="1442">
        <v>0</v>
      </c>
      <c r="F608" s="1297">
        <f t="shared" si="8"/>
        <v>0</v>
      </c>
    </row>
    <row r="609" spans="1:6">
      <c r="A609" s="11"/>
      <c r="B609" s="11" t="s">
        <v>3254</v>
      </c>
      <c r="C609" s="772" t="s">
        <v>1315</v>
      </c>
      <c r="D609" s="500">
        <v>175</v>
      </c>
      <c r="E609" s="1442">
        <v>0</v>
      </c>
      <c r="F609" s="1297">
        <f t="shared" si="8"/>
        <v>0</v>
      </c>
    </row>
    <row r="610" spans="1:6">
      <c r="A610" s="11"/>
      <c r="B610" s="11" t="s">
        <v>3255</v>
      </c>
      <c r="C610" s="772" t="s">
        <v>1315</v>
      </c>
      <c r="D610" s="500">
        <v>540</v>
      </c>
      <c r="E610" s="1442">
        <v>0</v>
      </c>
      <c r="F610" s="1297">
        <f t="shared" si="8"/>
        <v>0</v>
      </c>
    </row>
    <row r="611" spans="1:6">
      <c r="A611" s="11"/>
      <c r="B611" s="11" t="s">
        <v>3256</v>
      </c>
      <c r="C611" s="772" t="s">
        <v>1315</v>
      </c>
      <c r="D611" s="500">
        <v>238</v>
      </c>
      <c r="E611" s="1442">
        <v>0</v>
      </c>
      <c r="F611" s="1297">
        <f t="shared" si="8"/>
        <v>0</v>
      </c>
    </row>
    <row r="612" spans="1:6">
      <c r="A612" s="11"/>
      <c r="B612" s="11" t="s">
        <v>3257</v>
      </c>
      <c r="C612" s="772" t="s">
        <v>1315</v>
      </c>
      <c r="D612" s="500">
        <v>82</v>
      </c>
      <c r="E612" s="1442">
        <v>0</v>
      </c>
      <c r="F612" s="1297">
        <f t="shared" si="8"/>
        <v>0</v>
      </c>
    </row>
    <row r="613" spans="1:6">
      <c r="A613" s="11"/>
      <c r="B613" s="11" t="s">
        <v>3258</v>
      </c>
      <c r="C613" s="772" t="s">
        <v>1315</v>
      </c>
      <c r="D613" s="500">
        <v>22</v>
      </c>
      <c r="E613" s="1442">
        <v>0</v>
      </c>
      <c r="F613" s="1297">
        <f t="shared" si="8"/>
        <v>0</v>
      </c>
    </row>
    <row r="614" spans="1:6">
      <c r="A614" s="11"/>
      <c r="B614" s="11" t="s">
        <v>3259</v>
      </c>
      <c r="C614" s="772" t="s">
        <v>1315</v>
      </c>
      <c r="D614" s="500">
        <v>135</v>
      </c>
      <c r="E614" s="1442">
        <v>0</v>
      </c>
      <c r="F614" s="1297">
        <f t="shared" si="8"/>
        <v>0</v>
      </c>
    </row>
    <row r="615" spans="1:6">
      <c r="A615" s="11"/>
      <c r="B615" s="11"/>
      <c r="D615" s="500"/>
      <c r="E615" s="1441"/>
      <c r="F615" s="1297"/>
    </row>
    <row r="616" spans="1:6" ht="85.5" customHeight="1">
      <c r="A616" s="768" t="s">
        <v>2004</v>
      </c>
      <c r="B616" s="11" t="s">
        <v>2005</v>
      </c>
      <c r="C616" s="499"/>
      <c r="D616" s="500"/>
      <c r="E616" s="1441"/>
      <c r="F616" s="1297"/>
    </row>
    <row r="617" spans="1:6" ht="76.5">
      <c r="B617" s="11" t="s">
        <v>2006</v>
      </c>
      <c r="C617" s="499" t="s">
        <v>92</v>
      </c>
      <c r="D617" s="500">
        <v>350</v>
      </c>
      <c r="E617" s="1310">
        <v>0</v>
      </c>
      <c r="F617" s="1297">
        <f t="shared" si="8"/>
        <v>0</v>
      </c>
    </row>
    <row r="618" spans="1:6">
      <c r="B618" s="11"/>
      <c r="C618" s="499"/>
      <c r="D618" s="500"/>
      <c r="E618" s="1441"/>
      <c r="F618" s="1297"/>
    </row>
    <row r="619" spans="1:6" ht="73.5" customHeight="1">
      <c r="A619" s="768" t="s">
        <v>2007</v>
      </c>
      <c r="B619" s="11" t="s">
        <v>2008</v>
      </c>
      <c r="C619" s="499" t="s">
        <v>154</v>
      </c>
      <c r="D619" s="500">
        <v>20</v>
      </c>
      <c r="E619" s="1310">
        <v>0</v>
      </c>
      <c r="F619" s="1297">
        <f t="shared" si="8"/>
        <v>0</v>
      </c>
    </row>
    <row r="620" spans="1:6">
      <c r="B620" s="11"/>
      <c r="C620" s="499"/>
      <c r="D620" s="500"/>
      <c r="E620" s="1441"/>
      <c r="F620" s="1297"/>
    </row>
    <row r="621" spans="1:6" ht="62.25" customHeight="1">
      <c r="A621" s="768" t="s">
        <v>2009</v>
      </c>
      <c r="B621" s="11" t="s">
        <v>2010</v>
      </c>
      <c r="C621" s="499" t="s">
        <v>154</v>
      </c>
      <c r="D621" s="500">
        <v>5</v>
      </c>
      <c r="E621" s="1310">
        <v>0</v>
      </c>
      <c r="F621" s="1297">
        <f t="shared" si="8"/>
        <v>0</v>
      </c>
    </row>
    <row r="622" spans="1:6">
      <c r="B622" s="11"/>
      <c r="C622" s="499"/>
      <c r="D622" s="500"/>
      <c r="E622" s="1441"/>
      <c r="F622" s="1297"/>
    </row>
    <row r="623" spans="1:6" ht="140.25">
      <c r="A623" s="768" t="s">
        <v>2011</v>
      </c>
      <c r="B623" s="11" t="s">
        <v>4498</v>
      </c>
      <c r="C623" s="499"/>
      <c r="D623" s="500"/>
      <c r="E623" s="1441"/>
      <c r="F623" s="1297"/>
    </row>
    <row r="624" spans="1:6">
      <c r="B624" s="11"/>
      <c r="C624" s="499"/>
      <c r="D624" s="500"/>
      <c r="E624" s="1441"/>
      <c r="F624" s="1297"/>
    </row>
    <row r="625" spans="1:6" ht="140.25">
      <c r="B625" s="11" t="s">
        <v>2012</v>
      </c>
      <c r="C625" s="499"/>
      <c r="D625" s="500"/>
      <c r="E625" s="1441"/>
      <c r="F625" s="1297"/>
    </row>
    <row r="626" spans="1:6" ht="51">
      <c r="B626" s="11" t="s">
        <v>2013</v>
      </c>
      <c r="C626" s="499"/>
      <c r="D626" s="500"/>
      <c r="E626" s="1297"/>
      <c r="F626" s="1297"/>
    </row>
    <row r="627" spans="1:6" ht="38.25">
      <c r="B627" s="11" t="s">
        <v>2014</v>
      </c>
      <c r="C627" s="499"/>
      <c r="D627" s="500"/>
      <c r="E627" s="1441"/>
      <c r="F627" s="1297"/>
    </row>
    <row r="628" spans="1:6">
      <c r="B628" s="11"/>
      <c r="C628" s="499"/>
      <c r="D628" s="500"/>
      <c r="E628" s="1441"/>
      <c r="F628" s="1297"/>
    </row>
    <row r="629" spans="1:6">
      <c r="B629" s="11" t="s">
        <v>1857</v>
      </c>
      <c r="C629" s="499"/>
      <c r="D629" s="500"/>
      <c r="E629" s="1441"/>
      <c r="F629" s="1297"/>
    </row>
    <row r="630" spans="1:6">
      <c r="A630" s="11"/>
      <c r="B630" s="11" t="s">
        <v>3253</v>
      </c>
      <c r="C630" s="772" t="s">
        <v>1315</v>
      </c>
      <c r="D630" s="500">
        <v>820</v>
      </c>
      <c r="E630" s="1442">
        <v>0</v>
      </c>
      <c r="F630" s="1297">
        <f t="shared" ref="F630:F648" si="9">$D630*E630</f>
        <v>0</v>
      </c>
    </row>
    <row r="631" spans="1:6">
      <c r="A631" s="11"/>
      <c r="B631" s="11" t="s">
        <v>3260</v>
      </c>
      <c r="C631" s="772" t="s">
        <v>1315</v>
      </c>
      <c r="D631" s="500">
        <v>175</v>
      </c>
      <c r="E631" s="1442">
        <v>0</v>
      </c>
      <c r="F631" s="1297">
        <f t="shared" si="9"/>
        <v>0</v>
      </c>
    </row>
    <row r="632" spans="1:6">
      <c r="A632" s="11"/>
      <c r="B632" s="11" t="s">
        <v>3261</v>
      </c>
      <c r="C632" s="772" t="s">
        <v>1315</v>
      </c>
      <c r="D632" s="500">
        <v>540</v>
      </c>
      <c r="E632" s="1442">
        <v>0</v>
      </c>
      <c r="F632" s="1297">
        <f t="shared" si="9"/>
        <v>0</v>
      </c>
    </row>
    <row r="633" spans="1:6">
      <c r="A633" s="11"/>
      <c r="B633" s="11" t="s">
        <v>3256</v>
      </c>
      <c r="C633" s="772" t="s">
        <v>1315</v>
      </c>
      <c r="D633" s="500">
        <v>238</v>
      </c>
      <c r="E633" s="1442">
        <v>0</v>
      </c>
      <c r="F633" s="1297">
        <f t="shared" si="9"/>
        <v>0</v>
      </c>
    </row>
    <row r="634" spans="1:6">
      <c r="A634" s="11"/>
      <c r="B634" s="11" t="s">
        <v>3257</v>
      </c>
      <c r="C634" s="772" t="s">
        <v>1315</v>
      </c>
      <c r="D634" s="500">
        <v>82</v>
      </c>
      <c r="E634" s="1442">
        <v>0</v>
      </c>
      <c r="F634" s="1297">
        <f t="shared" si="9"/>
        <v>0</v>
      </c>
    </row>
    <row r="635" spans="1:6">
      <c r="A635" s="11"/>
      <c r="B635" s="11" t="s">
        <v>3262</v>
      </c>
      <c r="C635" s="772" t="s">
        <v>1315</v>
      </c>
      <c r="D635" s="500">
        <v>22</v>
      </c>
      <c r="E635" s="1442">
        <v>0</v>
      </c>
      <c r="F635" s="1297">
        <f t="shared" si="9"/>
        <v>0</v>
      </c>
    </row>
    <row r="636" spans="1:6">
      <c r="A636" s="11"/>
      <c r="B636" s="11" t="s">
        <v>3259</v>
      </c>
      <c r="C636" s="772" t="s">
        <v>1315</v>
      </c>
      <c r="D636" s="500">
        <v>135</v>
      </c>
      <c r="E636" s="1442">
        <v>0</v>
      </c>
      <c r="F636" s="1297">
        <f t="shared" si="9"/>
        <v>0</v>
      </c>
    </row>
    <row r="637" spans="1:6">
      <c r="B637" s="11" t="s">
        <v>1790</v>
      </c>
      <c r="C637" s="499" t="s">
        <v>1315</v>
      </c>
      <c r="D637" s="500">
        <v>20</v>
      </c>
      <c r="E637" s="1310">
        <v>0</v>
      </c>
      <c r="F637" s="1297">
        <f t="shared" si="9"/>
        <v>0</v>
      </c>
    </row>
    <row r="638" spans="1:6">
      <c r="B638" s="11" t="s">
        <v>1789</v>
      </c>
      <c r="C638" s="499" t="s">
        <v>1315</v>
      </c>
      <c r="D638" s="500">
        <v>20</v>
      </c>
      <c r="E638" s="1310">
        <v>0</v>
      </c>
      <c r="F638" s="1297">
        <f t="shared" si="9"/>
        <v>0</v>
      </c>
    </row>
    <row r="639" spans="1:6">
      <c r="B639" s="11" t="s">
        <v>1924</v>
      </c>
      <c r="C639" s="499" t="s">
        <v>1315</v>
      </c>
      <c r="D639" s="500">
        <v>40</v>
      </c>
      <c r="E639" s="1310">
        <v>0</v>
      </c>
      <c r="F639" s="1297">
        <f t="shared" si="9"/>
        <v>0</v>
      </c>
    </row>
    <row r="640" spans="1:6">
      <c r="B640" s="11" t="s">
        <v>1753</v>
      </c>
      <c r="C640" s="499" t="s">
        <v>1315</v>
      </c>
      <c r="D640" s="500">
        <v>40</v>
      </c>
      <c r="E640" s="1310">
        <v>0</v>
      </c>
      <c r="F640" s="1297">
        <f t="shared" si="9"/>
        <v>0</v>
      </c>
    </row>
    <row r="641" spans="1:6">
      <c r="B641" s="11"/>
      <c r="C641" s="499"/>
      <c r="D641" s="500"/>
      <c r="E641" s="1441"/>
      <c r="F641" s="1297"/>
    </row>
    <row r="642" spans="1:6" ht="51">
      <c r="A642" s="768" t="s">
        <v>2015</v>
      </c>
      <c r="B642" s="11" t="s">
        <v>2016</v>
      </c>
      <c r="C642" s="500"/>
      <c r="D642" s="500"/>
      <c r="E642" s="1297"/>
      <c r="F642" s="1297"/>
    </row>
    <row r="643" spans="1:6" ht="25.5">
      <c r="A643" s="846"/>
      <c r="B643" s="11" t="s">
        <v>2017</v>
      </c>
      <c r="C643" s="500"/>
      <c r="D643" s="500"/>
      <c r="E643" s="1297"/>
      <c r="F643" s="1297"/>
    </row>
    <row r="644" spans="1:6">
      <c r="A644" s="11"/>
      <c r="B644" s="11" t="s">
        <v>3263</v>
      </c>
      <c r="C644" s="772" t="s">
        <v>1315</v>
      </c>
      <c r="D644" s="500">
        <v>620</v>
      </c>
      <c r="E644" s="1442">
        <v>0</v>
      </c>
      <c r="F644" s="1297">
        <f t="shared" si="9"/>
        <v>0</v>
      </c>
    </row>
    <row r="645" spans="1:6">
      <c r="B645" s="11"/>
      <c r="C645" s="499"/>
      <c r="D645" s="500"/>
      <c r="E645" s="1441"/>
      <c r="F645" s="1297"/>
    </row>
    <row r="646" spans="1:6" ht="60" customHeight="1">
      <c r="A646" s="768" t="s">
        <v>2018</v>
      </c>
      <c r="B646" s="11" t="s">
        <v>2019</v>
      </c>
      <c r="C646" s="823"/>
      <c r="D646" s="500"/>
      <c r="F646" s="1297"/>
    </row>
    <row r="647" spans="1:6" ht="114.75">
      <c r="B647" s="11" t="s">
        <v>2020</v>
      </c>
      <c r="C647" s="823"/>
      <c r="D647" s="500"/>
      <c r="F647" s="1297"/>
    </row>
    <row r="648" spans="1:6" ht="25.5">
      <c r="B648" s="11" t="s">
        <v>2021</v>
      </c>
      <c r="C648" s="823" t="s">
        <v>248</v>
      </c>
      <c r="D648" s="500">
        <v>1</v>
      </c>
      <c r="E648" s="1310">
        <v>0</v>
      </c>
      <c r="F648" s="1297">
        <f t="shared" si="9"/>
        <v>0</v>
      </c>
    </row>
    <row r="649" spans="1:6">
      <c r="B649" s="496"/>
      <c r="C649" s="499"/>
      <c r="F649" s="1297"/>
    </row>
    <row r="650" spans="1:6" ht="140.25">
      <c r="A650" s="768" t="s">
        <v>2022</v>
      </c>
      <c r="B650" s="11" t="s">
        <v>2023</v>
      </c>
      <c r="C650" s="499"/>
      <c r="D650" s="500"/>
      <c r="E650" s="1441"/>
      <c r="F650" s="1297"/>
    </row>
    <row r="651" spans="1:6" ht="38.25">
      <c r="B651" s="11" t="s">
        <v>2024</v>
      </c>
      <c r="C651" s="499"/>
      <c r="D651" s="500"/>
      <c r="E651" s="1441"/>
      <c r="F651" s="1297"/>
    </row>
    <row r="652" spans="1:6" ht="127.5">
      <c r="B652" s="11" t="s">
        <v>4499</v>
      </c>
      <c r="C652" s="499"/>
      <c r="D652" s="500"/>
      <c r="E652" s="1441"/>
      <c r="F652" s="1297"/>
    </row>
    <row r="653" spans="1:6" ht="100.5" customHeight="1">
      <c r="B653" s="822" t="s">
        <v>2025</v>
      </c>
      <c r="C653" s="823" t="s">
        <v>248</v>
      </c>
      <c r="D653" s="500">
        <v>1</v>
      </c>
      <c r="E653" s="1379">
        <v>0</v>
      </c>
      <c r="F653" s="1297">
        <f>$D653*E653</f>
        <v>0</v>
      </c>
    </row>
    <row r="654" spans="1:6">
      <c r="B654" s="496"/>
      <c r="C654" s="499"/>
    </row>
    <row r="655" spans="1:6">
      <c r="A655" s="886">
        <v>2</v>
      </c>
      <c r="B655" s="887" t="s">
        <v>2026</v>
      </c>
      <c r="C655" s="888"/>
      <c r="D655" s="889"/>
      <c r="E655" s="1459"/>
      <c r="F655" s="1460">
        <f>SUM(F207:F654)</f>
        <v>0</v>
      </c>
    </row>
    <row r="657" spans="1:6">
      <c r="A657" s="639" t="s">
        <v>157</v>
      </c>
      <c r="B657" s="810" t="s">
        <v>2027</v>
      </c>
      <c r="C657" s="811"/>
      <c r="D657" s="812"/>
      <c r="E657" s="1304"/>
      <c r="F657" s="1304"/>
    </row>
    <row r="658" spans="1:6">
      <c r="B658" s="647"/>
      <c r="C658" s="813"/>
      <c r="D658" s="814"/>
      <c r="E658" s="1363"/>
    </row>
    <row r="659" spans="1:6">
      <c r="A659" s="780"/>
      <c r="B659" s="816" t="s">
        <v>1827</v>
      </c>
      <c r="F659" s="1297"/>
    </row>
    <row r="660" spans="1:6" ht="25.5">
      <c r="A660" s="780"/>
      <c r="B660" s="816" t="s">
        <v>1828</v>
      </c>
      <c r="F660" s="1297"/>
    </row>
    <row r="661" spans="1:6" ht="60" customHeight="1">
      <c r="A661" s="780"/>
      <c r="B661" s="816" t="s">
        <v>2861</v>
      </c>
      <c r="F661" s="1297"/>
    </row>
    <row r="662" spans="1:6">
      <c r="A662" s="780"/>
      <c r="B662" s="816"/>
      <c r="F662" s="1297"/>
    </row>
    <row r="663" spans="1:6" ht="72.75" customHeight="1">
      <c r="A663" s="780"/>
      <c r="B663" s="818" t="s">
        <v>4834</v>
      </c>
      <c r="F663" s="1297"/>
    </row>
    <row r="664" spans="1:6">
      <c r="A664" s="819"/>
      <c r="B664" s="820"/>
      <c r="F664" s="1297"/>
    </row>
    <row r="665" spans="1:6" ht="63.75">
      <c r="A665" s="498" t="s">
        <v>155</v>
      </c>
      <c r="B665" s="822" t="s">
        <v>2043</v>
      </c>
      <c r="C665" s="813"/>
      <c r="D665" s="814"/>
      <c r="E665" s="1297"/>
      <c r="F665" s="1297"/>
    </row>
    <row r="666" spans="1:6" ht="38.25">
      <c r="A666" s="722"/>
      <c r="B666" s="822" t="s">
        <v>2044</v>
      </c>
      <c r="C666" s="813"/>
      <c r="D666" s="814"/>
      <c r="E666" s="1297"/>
      <c r="F666" s="1297"/>
    </row>
    <row r="667" spans="1:6" ht="73.5" customHeight="1">
      <c r="A667" s="722"/>
      <c r="B667" s="822" t="s">
        <v>2045</v>
      </c>
      <c r="C667" s="813"/>
      <c r="D667" s="814"/>
      <c r="E667" s="1297"/>
      <c r="F667" s="1297"/>
    </row>
    <row r="668" spans="1:6" ht="76.5">
      <c r="A668" s="722"/>
      <c r="B668" s="822" t="s">
        <v>2046</v>
      </c>
      <c r="C668" s="813"/>
      <c r="D668" s="814"/>
      <c r="E668" s="1297"/>
      <c r="F668" s="1297"/>
    </row>
    <row r="669" spans="1:6" ht="140.25">
      <c r="A669" s="722"/>
      <c r="B669" s="822" t="s">
        <v>2047</v>
      </c>
      <c r="C669" s="813"/>
      <c r="D669" s="814"/>
      <c r="E669" s="1297"/>
      <c r="F669" s="1297"/>
    </row>
    <row r="670" spans="1:6" ht="127.5">
      <c r="A670" s="722"/>
      <c r="B670" s="822" t="s">
        <v>2048</v>
      </c>
      <c r="C670" s="813"/>
      <c r="D670" s="814"/>
      <c r="E670" s="1297"/>
      <c r="F670" s="1297"/>
    </row>
    <row r="671" spans="1:6" ht="95.25" customHeight="1">
      <c r="A671" s="722"/>
      <c r="B671" s="822" t="s">
        <v>2049</v>
      </c>
      <c r="C671" s="813"/>
      <c r="D671" s="814"/>
      <c r="E671" s="1297"/>
      <c r="F671" s="1297"/>
    </row>
    <row r="672" spans="1:6" ht="38.25">
      <c r="A672" s="722"/>
      <c r="B672" s="822" t="s">
        <v>2050</v>
      </c>
      <c r="C672" s="813"/>
      <c r="D672" s="814"/>
      <c r="E672" s="1297"/>
      <c r="F672" s="1297"/>
    </row>
    <row r="673" spans="1:6" ht="114.75">
      <c r="A673" s="722"/>
      <c r="B673" s="822" t="s">
        <v>4569</v>
      </c>
      <c r="C673" s="813"/>
      <c r="D673" s="814"/>
      <c r="E673" s="1297"/>
      <c r="F673" s="1297"/>
    </row>
    <row r="674" spans="1:6" ht="102">
      <c r="A674" s="722"/>
      <c r="B674" s="822" t="s">
        <v>4570</v>
      </c>
      <c r="C674" s="813"/>
      <c r="D674" s="814"/>
      <c r="E674" s="1297"/>
      <c r="F674" s="1297"/>
    </row>
    <row r="675" spans="1:6">
      <c r="A675" s="722"/>
      <c r="B675" s="822"/>
      <c r="C675" s="813"/>
      <c r="D675" s="814"/>
      <c r="E675" s="1297"/>
      <c r="F675" s="1297"/>
    </row>
    <row r="676" spans="1:6" ht="102">
      <c r="A676" s="722"/>
      <c r="B676" s="822" t="s">
        <v>2051</v>
      </c>
      <c r="C676" s="813"/>
      <c r="D676" s="814"/>
      <c r="E676" s="1297"/>
      <c r="F676" s="1297"/>
    </row>
    <row r="677" spans="1:6">
      <c r="A677" s="722"/>
      <c r="B677" s="822"/>
      <c r="C677" s="813"/>
      <c r="D677" s="814"/>
      <c r="E677" s="1297"/>
      <c r="F677" s="1297"/>
    </row>
    <row r="678" spans="1:6">
      <c r="A678" s="498" t="s">
        <v>988</v>
      </c>
      <c r="B678" s="822" t="s">
        <v>4710</v>
      </c>
      <c r="C678" s="813"/>
      <c r="D678" s="814"/>
      <c r="E678" s="1297"/>
      <c r="F678" s="1297"/>
    </row>
    <row r="679" spans="1:6">
      <c r="A679" s="722"/>
      <c r="B679" s="822" t="s">
        <v>2052</v>
      </c>
      <c r="C679" s="813"/>
      <c r="D679" s="814"/>
      <c r="E679" s="1297"/>
      <c r="F679" s="1297"/>
    </row>
    <row r="680" spans="1:6">
      <c r="A680" s="722"/>
      <c r="B680" s="822" t="s">
        <v>2053</v>
      </c>
      <c r="C680" s="813"/>
      <c r="D680" s="814"/>
      <c r="E680" s="1297"/>
      <c r="F680" s="1297"/>
    </row>
    <row r="681" spans="1:6">
      <c r="A681" s="722"/>
      <c r="B681" s="822" t="s">
        <v>2054</v>
      </c>
      <c r="C681" s="813"/>
      <c r="D681" s="814"/>
      <c r="E681" s="1297"/>
      <c r="F681" s="1297"/>
    </row>
    <row r="682" spans="1:6">
      <c r="A682" s="722"/>
      <c r="B682" s="822" t="s">
        <v>2055</v>
      </c>
      <c r="C682" s="813"/>
      <c r="D682" s="814"/>
      <c r="E682" s="1297"/>
      <c r="F682" s="1297"/>
    </row>
    <row r="683" spans="1:6">
      <c r="A683" s="722"/>
      <c r="B683" s="822" t="s">
        <v>2056</v>
      </c>
      <c r="C683" s="813"/>
      <c r="D683" s="814"/>
      <c r="E683" s="1297"/>
      <c r="F683" s="1297"/>
    </row>
    <row r="684" spans="1:6">
      <c r="A684" s="722"/>
      <c r="B684" s="822" t="s">
        <v>2057</v>
      </c>
      <c r="C684" s="813"/>
      <c r="D684" s="814"/>
      <c r="E684" s="1297"/>
      <c r="F684" s="1297"/>
    </row>
    <row r="685" spans="1:6">
      <c r="A685" s="722"/>
      <c r="B685" s="822" t="s">
        <v>2058</v>
      </c>
      <c r="C685" s="813"/>
      <c r="D685" s="814"/>
      <c r="E685" s="1297"/>
      <c r="F685" s="1297"/>
    </row>
    <row r="686" spans="1:6">
      <c r="A686" s="722"/>
      <c r="B686" s="822" t="s">
        <v>2059</v>
      </c>
      <c r="C686" s="813"/>
      <c r="D686" s="814"/>
      <c r="E686" s="1297"/>
      <c r="F686" s="1297"/>
    </row>
    <row r="687" spans="1:6">
      <c r="A687" s="722"/>
      <c r="B687" s="822" t="s">
        <v>2060</v>
      </c>
      <c r="C687" s="813"/>
      <c r="D687" s="814"/>
      <c r="E687" s="1297"/>
      <c r="F687" s="1297"/>
    </row>
    <row r="688" spans="1:6">
      <c r="A688" s="722"/>
      <c r="B688" s="822" t="s">
        <v>2061</v>
      </c>
      <c r="C688" s="813"/>
      <c r="D688" s="814"/>
      <c r="E688" s="1297"/>
      <c r="F688" s="1297"/>
    </row>
    <row r="689" spans="1:6">
      <c r="A689" s="722"/>
      <c r="B689" s="822" t="s">
        <v>2062</v>
      </c>
      <c r="C689" s="813"/>
      <c r="D689" s="814"/>
      <c r="E689" s="1297"/>
      <c r="F689" s="1297"/>
    </row>
    <row r="690" spans="1:6">
      <c r="A690" s="722"/>
      <c r="B690" s="822" t="s">
        <v>2063</v>
      </c>
      <c r="C690" s="813"/>
      <c r="D690" s="814"/>
      <c r="E690" s="1297"/>
      <c r="F690" s="1297"/>
    </row>
    <row r="691" spans="1:6">
      <c r="A691" s="722"/>
      <c r="B691" s="822" t="s">
        <v>2064</v>
      </c>
      <c r="C691" s="813"/>
      <c r="D691" s="814"/>
      <c r="E691" s="1297"/>
      <c r="F691" s="1297"/>
    </row>
    <row r="692" spans="1:6">
      <c r="A692" s="722"/>
      <c r="B692" s="822" t="s">
        <v>2065</v>
      </c>
      <c r="C692" s="813"/>
      <c r="D692" s="814"/>
      <c r="E692" s="1297"/>
      <c r="F692" s="1297"/>
    </row>
    <row r="693" spans="1:6">
      <c r="A693" s="722"/>
      <c r="B693" s="822" t="s">
        <v>2066</v>
      </c>
      <c r="C693" s="813"/>
      <c r="D693" s="814"/>
      <c r="E693" s="1297"/>
      <c r="F693" s="1297"/>
    </row>
    <row r="694" spans="1:6">
      <c r="A694" s="722"/>
      <c r="B694" s="822" t="s">
        <v>2067</v>
      </c>
      <c r="C694" s="813"/>
      <c r="D694" s="814"/>
      <c r="E694" s="1297"/>
      <c r="F694" s="1297"/>
    </row>
    <row r="695" spans="1:6">
      <c r="A695" s="802"/>
      <c r="B695" s="822" t="s">
        <v>2068</v>
      </c>
      <c r="C695" s="884"/>
      <c r="E695" s="1297"/>
      <c r="F695" s="1297"/>
    </row>
    <row r="696" spans="1:6">
      <c r="A696" s="722"/>
      <c r="B696" s="822" t="s">
        <v>2069</v>
      </c>
      <c r="C696" s="813"/>
      <c r="D696" s="814"/>
      <c r="E696" s="1297"/>
      <c r="F696" s="1297"/>
    </row>
    <row r="697" spans="1:6">
      <c r="A697" s="722"/>
      <c r="B697" s="822" t="s">
        <v>2070</v>
      </c>
      <c r="C697" s="813"/>
      <c r="D697" s="814"/>
      <c r="E697" s="1297"/>
      <c r="F697" s="1297"/>
    </row>
    <row r="698" spans="1:6">
      <c r="A698" s="722"/>
      <c r="B698" s="822" t="s">
        <v>2071</v>
      </c>
      <c r="C698" s="813"/>
      <c r="D698" s="814"/>
      <c r="E698" s="1297"/>
      <c r="F698" s="1297"/>
    </row>
    <row r="699" spans="1:6">
      <c r="A699" s="722"/>
      <c r="B699" s="822" t="s">
        <v>2072</v>
      </c>
      <c r="C699" s="813"/>
      <c r="D699" s="814"/>
      <c r="E699" s="1297"/>
      <c r="F699" s="1297"/>
    </row>
    <row r="700" spans="1:6">
      <c r="A700" s="722"/>
      <c r="B700" s="822" t="s">
        <v>2073</v>
      </c>
      <c r="C700" s="813"/>
      <c r="D700" s="814"/>
      <c r="E700" s="1297"/>
      <c r="F700" s="1297"/>
    </row>
    <row r="701" spans="1:6">
      <c r="A701" s="722"/>
      <c r="B701" s="822" t="s">
        <v>2074</v>
      </c>
      <c r="C701" s="813"/>
      <c r="D701" s="814"/>
      <c r="E701" s="1297"/>
      <c r="F701" s="1297"/>
    </row>
    <row r="702" spans="1:6">
      <c r="A702" s="722"/>
      <c r="B702" s="822" t="s">
        <v>2075</v>
      </c>
      <c r="C702" s="813"/>
      <c r="D702" s="814"/>
      <c r="E702" s="1297"/>
      <c r="F702" s="1297"/>
    </row>
    <row r="703" spans="1:6">
      <c r="A703" s="722"/>
      <c r="B703" s="822" t="s">
        <v>2076</v>
      </c>
      <c r="C703" s="499" t="s">
        <v>21</v>
      </c>
      <c r="D703" s="500">
        <v>2</v>
      </c>
      <c r="E703" s="1310">
        <v>0</v>
      </c>
      <c r="F703" s="1297">
        <f t="shared" ref="F703:F809" si="10">$D703*E703</f>
        <v>0</v>
      </c>
    </row>
    <row r="704" spans="1:6">
      <c r="A704" s="722"/>
      <c r="B704" s="822"/>
      <c r="C704" s="813"/>
      <c r="D704" s="814"/>
      <c r="E704" s="1297"/>
      <c r="F704" s="1297"/>
    </row>
    <row r="705" spans="1:6">
      <c r="A705" s="498" t="s">
        <v>989</v>
      </c>
      <c r="B705" s="822" t="s">
        <v>4709</v>
      </c>
      <c r="C705" s="813"/>
      <c r="D705" s="814"/>
      <c r="E705" s="1297"/>
      <c r="F705" s="1297"/>
    </row>
    <row r="706" spans="1:6">
      <c r="A706" s="722"/>
      <c r="B706" s="822" t="s">
        <v>2077</v>
      </c>
      <c r="C706" s="813"/>
      <c r="D706" s="814"/>
      <c r="E706" s="1297"/>
      <c r="F706" s="1297"/>
    </row>
    <row r="707" spans="1:6">
      <c r="A707" s="722"/>
      <c r="B707" s="822" t="s">
        <v>2053</v>
      </c>
      <c r="C707" s="813"/>
      <c r="D707" s="814"/>
      <c r="E707" s="1297"/>
      <c r="F707" s="1297"/>
    </row>
    <row r="708" spans="1:6">
      <c r="A708" s="722"/>
      <c r="B708" s="822" t="s">
        <v>2078</v>
      </c>
      <c r="C708" s="813"/>
      <c r="D708" s="814"/>
      <c r="E708" s="1297"/>
      <c r="F708" s="1297"/>
    </row>
    <row r="709" spans="1:6">
      <c r="A709" s="722"/>
      <c r="B709" s="822" t="s">
        <v>2079</v>
      </c>
      <c r="C709" s="813"/>
      <c r="D709" s="814"/>
      <c r="E709" s="1297"/>
      <c r="F709" s="1297"/>
    </row>
    <row r="710" spans="1:6">
      <c r="A710" s="722"/>
      <c r="B710" s="822" t="s">
        <v>2056</v>
      </c>
      <c r="C710" s="813"/>
      <c r="D710" s="814"/>
      <c r="E710" s="1297"/>
      <c r="F710" s="1297"/>
    </row>
    <row r="711" spans="1:6">
      <c r="A711" s="722"/>
      <c r="B711" s="822" t="s">
        <v>2057</v>
      </c>
      <c r="C711" s="813"/>
      <c r="D711" s="814"/>
      <c r="E711" s="1297"/>
      <c r="F711" s="1297"/>
    </row>
    <row r="712" spans="1:6">
      <c r="A712" s="722"/>
      <c r="B712" s="822" t="s">
        <v>2080</v>
      </c>
      <c r="C712" s="813"/>
      <c r="D712" s="814"/>
      <c r="E712" s="1297"/>
      <c r="F712" s="1297"/>
    </row>
    <row r="713" spans="1:6">
      <c r="A713" s="722"/>
      <c r="B713" s="822" t="s">
        <v>2081</v>
      </c>
      <c r="C713" s="813"/>
      <c r="D713" s="814"/>
      <c r="E713" s="1297"/>
      <c r="F713" s="1297"/>
    </row>
    <row r="714" spans="1:6">
      <c r="A714" s="722"/>
      <c r="B714" s="822" t="s">
        <v>2082</v>
      </c>
      <c r="C714" s="813"/>
      <c r="D714" s="814"/>
      <c r="E714" s="1297"/>
      <c r="F714" s="1297"/>
    </row>
    <row r="715" spans="1:6">
      <c r="A715" s="722"/>
      <c r="B715" s="822" t="s">
        <v>2061</v>
      </c>
      <c r="C715" s="813"/>
      <c r="D715" s="814"/>
      <c r="E715" s="1297"/>
      <c r="F715" s="1297"/>
    </row>
    <row r="716" spans="1:6">
      <c r="A716" s="722"/>
      <c r="B716" s="822" t="s">
        <v>2062</v>
      </c>
      <c r="C716" s="813"/>
      <c r="D716" s="814"/>
      <c r="E716" s="1297"/>
      <c r="F716" s="1297"/>
    </row>
    <row r="717" spans="1:6">
      <c r="A717" s="722"/>
      <c r="B717" s="822" t="s">
        <v>2063</v>
      </c>
      <c r="C717" s="813"/>
      <c r="D717" s="814"/>
      <c r="E717" s="1297"/>
      <c r="F717" s="1297"/>
    </row>
    <row r="718" spans="1:6">
      <c r="A718" s="498"/>
      <c r="B718" s="822" t="s">
        <v>2064</v>
      </c>
      <c r="C718" s="499"/>
      <c r="D718" s="500"/>
      <c r="E718" s="1297"/>
      <c r="F718" s="1297"/>
    </row>
    <row r="719" spans="1:6">
      <c r="A719" s="722"/>
      <c r="B719" s="822" t="s">
        <v>2083</v>
      </c>
      <c r="C719" s="813"/>
      <c r="D719" s="814"/>
      <c r="E719" s="1297"/>
      <c r="F719" s="1297"/>
    </row>
    <row r="720" spans="1:6">
      <c r="A720" s="722"/>
      <c r="B720" s="822" t="s">
        <v>2084</v>
      </c>
      <c r="C720" s="813"/>
      <c r="D720" s="814"/>
      <c r="E720" s="1297"/>
      <c r="F720" s="1297"/>
    </row>
    <row r="721" spans="1:6">
      <c r="A721" s="722"/>
      <c r="B721" s="822" t="s">
        <v>2085</v>
      </c>
      <c r="C721" s="813"/>
      <c r="D721" s="814"/>
      <c r="E721" s="1297"/>
      <c r="F721" s="1297"/>
    </row>
    <row r="722" spans="1:6">
      <c r="A722" s="722"/>
      <c r="B722" s="822" t="s">
        <v>2086</v>
      </c>
      <c r="C722" s="813"/>
      <c r="D722" s="814"/>
      <c r="E722" s="1297"/>
      <c r="F722" s="1297"/>
    </row>
    <row r="723" spans="1:6">
      <c r="A723" s="722"/>
      <c r="B723" s="822" t="s">
        <v>2087</v>
      </c>
      <c r="C723" s="813"/>
      <c r="D723" s="814"/>
      <c r="E723" s="1297"/>
      <c r="F723" s="1297"/>
    </row>
    <row r="724" spans="1:6">
      <c r="A724" s="722"/>
      <c r="B724" s="822"/>
      <c r="C724" s="813"/>
      <c r="D724" s="814"/>
      <c r="E724" s="1297"/>
      <c r="F724" s="1297"/>
    </row>
    <row r="725" spans="1:6">
      <c r="A725" s="722"/>
      <c r="B725" s="822" t="s">
        <v>2070</v>
      </c>
      <c r="C725" s="813"/>
      <c r="D725" s="814"/>
      <c r="E725" s="1297"/>
      <c r="F725" s="1297"/>
    </row>
    <row r="726" spans="1:6">
      <c r="A726" s="722"/>
      <c r="B726" s="822" t="s">
        <v>2071</v>
      </c>
      <c r="C726" s="813"/>
      <c r="D726" s="814"/>
      <c r="E726" s="1297"/>
      <c r="F726" s="1297"/>
    </row>
    <row r="727" spans="1:6">
      <c r="A727" s="722"/>
      <c r="B727" s="822" t="s">
        <v>2088</v>
      </c>
      <c r="C727" s="813"/>
      <c r="D727" s="814"/>
      <c r="E727" s="1297"/>
      <c r="F727" s="1297"/>
    </row>
    <row r="728" spans="1:6">
      <c r="A728" s="722"/>
      <c r="B728" s="822" t="s">
        <v>2089</v>
      </c>
      <c r="C728" s="813"/>
      <c r="D728" s="814"/>
      <c r="E728" s="1297"/>
      <c r="F728" s="1297"/>
    </row>
    <row r="729" spans="1:6">
      <c r="A729" s="722"/>
      <c r="B729" s="822" t="s">
        <v>2074</v>
      </c>
      <c r="C729" s="813"/>
      <c r="D729" s="814"/>
      <c r="E729" s="1297"/>
      <c r="F729" s="1297"/>
    </row>
    <row r="730" spans="1:6">
      <c r="A730" s="722"/>
      <c r="B730" s="822" t="s">
        <v>2090</v>
      </c>
      <c r="C730" s="813"/>
      <c r="D730" s="814"/>
      <c r="E730" s="1297"/>
      <c r="F730" s="1297"/>
    </row>
    <row r="731" spans="1:6">
      <c r="A731" s="722"/>
      <c r="B731" s="822" t="s">
        <v>2076</v>
      </c>
      <c r="C731" s="499" t="s">
        <v>21</v>
      </c>
      <c r="D731" s="500">
        <v>1</v>
      </c>
      <c r="E731" s="1310">
        <v>0</v>
      </c>
      <c r="F731" s="1297">
        <f t="shared" si="10"/>
        <v>0</v>
      </c>
    </row>
    <row r="732" spans="1:6">
      <c r="A732" s="722"/>
      <c r="B732" s="890"/>
      <c r="C732" s="813"/>
      <c r="D732" s="814"/>
      <c r="E732" s="1297"/>
      <c r="F732" s="1297"/>
    </row>
    <row r="733" spans="1:6" ht="51">
      <c r="A733" s="498" t="s">
        <v>156</v>
      </c>
      <c r="B733" s="822" t="s">
        <v>2091</v>
      </c>
      <c r="C733" s="813"/>
      <c r="D733" s="814"/>
      <c r="E733" s="1297"/>
      <c r="F733" s="1297"/>
    </row>
    <row r="734" spans="1:6" ht="76.5">
      <c r="A734" s="722"/>
      <c r="B734" s="822" t="s">
        <v>2092</v>
      </c>
      <c r="C734" s="813"/>
      <c r="D734" s="814"/>
      <c r="E734" s="1297"/>
      <c r="F734" s="1297"/>
    </row>
    <row r="735" spans="1:6" ht="127.5">
      <c r="A735" s="722"/>
      <c r="B735" s="822" t="s">
        <v>2093</v>
      </c>
      <c r="C735" s="813"/>
      <c r="D735" s="814"/>
      <c r="E735" s="1297"/>
      <c r="F735" s="1297"/>
    </row>
    <row r="736" spans="1:6" ht="89.25">
      <c r="A736" s="722"/>
      <c r="B736" s="822" t="s">
        <v>2094</v>
      </c>
      <c r="C736" s="813"/>
      <c r="D736" s="814"/>
      <c r="E736" s="1297"/>
      <c r="F736" s="1297"/>
    </row>
    <row r="737" spans="1:6" ht="89.25">
      <c r="A737" s="722"/>
      <c r="B737" s="822" t="s">
        <v>2095</v>
      </c>
      <c r="C737" s="813"/>
      <c r="D737" s="814"/>
      <c r="E737" s="1297"/>
      <c r="F737" s="1297"/>
    </row>
    <row r="738" spans="1:6" ht="38.25">
      <c r="A738" s="722"/>
      <c r="B738" s="822" t="s">
        <v>2096</v>
      </c>
      <c r="C738" s="813"/>
      <c r="D738" s="814"/>
      <c r="E738" s="1297"/>
      <c r="F738" s="1297"/>
    </row>
    <row r="739" spans="1:6" ht="51">
      <c r="A739" s="722"/>
      <c r="B739" s="822" t="s">
        <v>2097</v>
      </c>
      <c r="C739" s="813"/>
      <c r="D739" s="814"/>
      <c r="E739" s="1297"/>
      <c r="F739" s="1297"/>
    </row>
    <row r="740" spans="1:6" ht="51">
      <c r="A740" s="722"/>
      <c r="B740" s="822" t="s">
        <v>2098</v>
      </c>
      <c r="C740" s="813"/>
      <c r="D740" s="814"/>
      <c r="E740" s="1297"/>
      <c r="F740" s="1297"/>
    </row>
    <row r="741" spans="1:6" ht="51">
      <c r="A741" s="722"/>
      <c r="B741" s="822" t="s">
        <v>2099</v>
      </c>
      <c r="C741" s="813"/>
      <c r="D741" s="814"/>
      <c r="E741" s="1297"/>
      <c r="F741" s="1297"/>
    </row>
    <row r="742" spans="1:6">
      <c r="A742" s="722"/>
      <c r="B742" s="822"/>
      <c r="C742" s="813"/>
      <c r="D742" s="814"/>
      <c r="E742" s="1297"/>
      <c r="F742" s="1297"/>
    </row>
    <row r="743" spans="1:6">
      <c r="A743" s="498" t="s">
        <v>996</v>
      </c>
      <c r="B743" s="822" t="s">
        <v>4710</v>
      </c>
      <c r="C743" s="813"/>
      <c r="D743" s="814"/>
      <c r="E743" s="1297"/>
      <c r="F743" s="1297"/>
    </row>
    <row r="744" spans="1:6" ht="70.5" customHeight="1">
      <c r="A744" s="722"/>
      <c r="B744" s="822" t="s">
        <v>2100</v>
      </c>
      <c r="C744" s="813"/>
      <c r="D744" s="814"/>
      <c r="E744" s="1297"/>
      <c r="F744" s="1297"/>
    </row>
    <row r="745" spans="1:6">
      <c r="A745" s="722"/>
      <c r="B745" s="822" t="s">
        <v>2101</v>
      </c>
      <c r="C745" s="813"/>
      <c r="D745" s="814"/>
      <c r="E745" s="1297"/>
      <c r="F745" s="1297"/>
    </row>
    <row r="746" spans="1:6">
      <c r="A746" s="722"/>
      <c r="B746" s="822" t="s">
        <v>2102</v>
      </c>
      <c r="C746" s="813"/>
      <c r="D746" s="814"/>
      <c r="E746" s="1297"/>
      <c r="F746" s="1297"/>
    </row>
    <row r="747" spans="1:6">
      <c r="A747" s="722"/>
      <c r="B747" s="822"/>
      <c r="C747" s="813"/>
      <c r="D747" s="814"/>
      <c r="E747" s="1297"/>
      <c r="F747" s="1297"/>
    </row>
    <row r="748" spans="1:6">
      <c r="A748" s="722"/>
      <c r="B748" s="822" t="s">
        <v>2103</v>
      </c>
      <c r="C748" s="813"/>
      <c r="D748" s="814"/>
      <c r="E748" s="1297"/>
      <c r="F748" s="1297"/>
    </row>
    <row r="749" spans="1:6">
      <c r="A749" s="722"/>
      <c r="B749" s="822" t="s">
        <v>2104</v>
      </c>
      <c r="C749" s="813"/>
      <c r="D749" s="814"/>
      <c r="E749" s="1297"/>
      <c r="F749" s="1297"/>
    </row>
    <row r="750" spans="1:6" ht="57" customHeight="1">
      <c r="A750" s="722"/>
      <c r="B750" s="822" t="s">
        <v>2105</v>
      </c>
      <c r="C750" s="813"/>
      <c r="D750" s="814"/>
      <c r="E750" s="1297"/>
      <c r="F750" s="1297"/>
    </row>
    <row r="751" spans="1:6">
      <c r="A751" s="722"/>
      <c r="B751" s="822" t="s">
        <v>2106</v>
      </c>
      <c r="C751" s="813"/>
      <c r="D751" s="814"/>
      <c r="E751" s="1297"/>
      <c r="F751" s="1297"/>
    </row>
    <row r="752" spans="1:6">
      <c r="A752" s="722"/>
      <c r="B752" s="822" t="s">
        <v>2107</v>
      </c>
      <c r="C752" s="813"/>
      <c r="D752" s="814"/>
      <c r="E752" s="1297"/>
      <c r="F752" s="1297"/>
    </row>
    <row r="753" spans="1:6">
      <c r="A753" s="722"/>
      <c r="B753" s="822" t="s">
        <v>2108</v>
      </c>
      <c r="C753" s="813"/>
      <c r="D753" s="814"/>
      <c r="E753" s="1297"/>
      <c r="F753" s="1297"/>
    </row>
    <row r="754" spans="1:6" ht="57.75" customHeight="1">
      <c r="A754" s="722"/>
      <c r="B754" s="822" t="s">
        <v>2109</v>
      </c>
      <c r="C754" s="813"/>
      <c r="D754" s="814"/>
      <c r="E754" s="1297"/>
      <c r="F754" s="1297"/>
    </row>
    <row r="755" spans="1:6">
      <c r="A755" s="722"/>
      <c r="B755" s="822" t="s">
        <v>2110</v>
      </c>
      <c r="C755" s="813"/>
      <c r="D755" s="814"/>
      <c r="E755" s="1297"/>
      <c r="F755" s="1297"/>
    </row>
    <row r="756" spans="1:6">
      <c r="A756" s="722"/>
      <c r="B756" s="822" t="s">
        <v>2111</v>
      </c>
      <c r="C756" s="813"/>
      <c r="D756" s="814"/>
      <c r="E756" s="1297"/>
      <c r="F756" s="1297"/>
    </row>
    <row r="757" spans="1:6">
      <c r="A757" s="722"/>
      <c r="B757" s="822" t="s">
        <v>2112</v>
      </c>
      <c r="C757" s="813"/>
      <c r="D757" s="814"/>
      <c r="E757" s="1297"/>
      <c r="F757" s="1297"/>
    </row>
    <row r="758" spans="1:6" ht="59.25" customHeight="1">
      <c r="A758" s="722"/>
      <c r="B758" s="822" t="s">
        <v>2113</v>
      </c>
      <c r="C758" s="813"/>
      <c r="D758" s="814"/>
      <c r="E758" s="1297"/>
      <c r="F758" s="1297"/>
    </row>
    <row r="759" spans="1:6">
      <c r="A759" s="722"/>
      <c r="B759" s="822" t="s">
        <v>2114</v>
      </c>
      <c r="C759" s="813"/>
      <c r="D759" s="814"/>
      <c r="E759" s="1297"/>
      <c r="F759" s="1297"/>
    </row>
    <row r="760" spans="1:6">
      <c r="A760" s="722"/>
      <c r="B760" s="822" t="s">
        <v>2115</v>
      </c>
      <c r="C760" s="813"/>
      <c r="D760" s="814"/>
      <c r="E760" s="1297"/>
      <c r="F760" s="1297"/>
    </row>
    <row r="761" spans="1:6">
      <c r="A761" s="722"/>
      <c r="B761" s="822" t="s">
        <v>2116</v>
      </c>
      <c r="C761" s="813"/>
      <c r="D761" s="814"/>
      <c r="E761" s="1297"/>
      <c r="F761" s="1297"/>
    </row>
    <row r="762" spans="1:6">
      <c r="A762" s="722"/>
      <c r="B762" s="822" t="s">
        <v>2117</v>
      </c>
      <c r="C762" s="813"/>
      <c r="D762" s="814"/>
      <c r="E762" s="1297"/>
      <c r="F762" s="1297"/>
    </row>
    <row r="763" spans="1:6">
      <c r="A763" s="722"/>
      <c r="B763" s="822" t="s">
        <v>2118</v>
      </c>
      <c r="C763" s="813"/>
      <c r="D763" s="814"/>
      <c r="E763" s="1297"/>
      <c r="F763" s="1297"/>
    </row>
    <row r="764" spans="1:6">
      <c r="A764" s="722"/>
      <c r="B764" s="822" t="s">
        <v>2119</v>
      </c>
      <c r="C764" s="813"/>
      <c r="D764" s="814"/>
      <c r="E764" s="1297"/>
      <c r="F764" s="1297"/>
    </row>
    <row r="765" spans="1:6">
      <c r="A765" s="722"/>
      <c r="B765" s="822" t="s">
        <v>2120</v>
      </c>
      <c r="C765" s="813"/>
      <c r="D765" s="814"/>
      <c r="E765" s="1297"/>
      <c r="F765" s="1297"/>
    </row>
    <row r="766" spans="1:6">
      <c r="A766" s="722"/>
      <c r="B766" s="822" t="s">
        <v>2121</v>
      </c>
      <c r="C766" s="813"/>
      <c r="D766" s="814"/>
      <c r="E766" s="1297"/>
      <c r="F766" s="1297"/>
    </row>
    <row r="767" spans="1:6">
      <c r="A767" s="722"/>
      <c r="B767" s="822" t="s">
        <v>2122</v>
      </c>
      <c r="C767" s="813"/>
      <c r="D767" s="814"/>
      <c r="E767" s="1297"/>
      <c r="F767" s="1297"/>
    </row>
    <row r="768" spans="1:6">
      <c r="A768" s="722"/>
      <c r="B768" s="822" t="s">
        <v>2123</v>
      </c>
      <c r="C768" s="813"/>
      <c r="D768" s="814"/>
      <c r="E768" s="1297"/>
      <c r="F768" s="1297"/>
    </row>
    <row r="769" spans="1:6">
      <c r="A769" s="722"/>
      <c r="B769" s="822" t="s">
        <v>2124</v>
      </c>
      <c r="C769" s="813"/>
      <c r="D769" s="814"/>
      <c r="E769" s="1297"/>
      <c r="F769" s="1297"/>
    </row>
    <row r="770" spans="1:6">
      <c r="A770" s="722"/>
      <c r="B770" s="822" t="s">
        <v>2125</v>
      </c>
      <c r="C770" s="813"/>
      <c r="D770" s="814"/>
      <c r="E770" s="1297"/>
      <c r="F770" s="1297"/>
    </row>
    <row r="771" spans="1:6">
      <c r="A771" s="722"/>
      <c r="B771" s="822" t="s">
        <v>2126</v>
      </c>
      <c r="C771" s="813"/>
      <c r="D771" s="814"/>
      <c r="E771" s="1297"/>
      <c r="F771" s="1297"/>
    </row>
    <row r="772" spans="1:6">
      <c r="A772" s="722"/>
      <c r="B772" s="822" t="s">
        <v>2127</v>
      </c>
      <c r="C772" s="813"/>
      <c r="D772" s="814"/>
      <c r="E772" s="1297"/>
      <c r="F772" s="1297"/>
    </row>
    <row r="773" spans="1:6">
      <c r="A773" s="722"/>
      <c r="B773" s="822" t="s">
        <v>2128</v>
      </c>
      <c r="C773" s="813"/>
      <c r="D773" s="814"/>
      <c r="E773" s="1297"/>
      <c r="F773" s="1297"/>
    </row>
    <row r="774" spans="1:6">
      <c r="A774" s="722"/>
      <c r="B774" s="822" t="s">
        <v>2129</v>
      </c>
      <c r="C774" s="813"/>
      <c r="D774" s="814"/>
      <c r="E774" s="1297"/>
      <c r="F774" s="1297"/>
    </row>
    <row r="775" spans="1:6">
      <c r="A775" s="722"/>
      <c r="B775" s="822" t="s">
        <v>2076</v>
      </c>
      <c r="C775" s="499" t="s">
        <v>21</v>
      </c>
      <c r="D775" s="500">
        <v>1</v>
      </c>
      <c r="E775" s="1310">
        <v>0</v>
      </c>
      <c r="F775" s="1297">
        <f t="shared" si="10"/>
        <v>0</v>
      </c>
    </row>
    <row r="776" spans="1:6">
      <c r="A776" s="722"/>
      <c r="B776" s="822"/>
      <c r="C776" s="813"/>
      <c r="D776" s="814"/>
      <c r="E776" s="1297"/>
      <c r="F776" s="1297"/>
    </row>
    <row r="777" spans="1:6">
      <c r="A777" s="498" t="s">
        <v>997</v>
      </c>
      <c r="B777" s="822" t="s">
        <v>4709</v>
      </c>
      <c r="C777" s="813"/>
      <c r="D777" s="814"/>
      <c r="E777" s="1297"/>
      <c r="F777" s="1297"/>
    </row>
    <row r="778" spans="1:6" ht="70.5" customHeight="1">
      <c r="A778" s="498"/>
      <c r="B778" s="822" t="s">
        <v>2100</v>
      </c>
      <c r="C778" s="813"/>
      <c r="D778" s="814"/>
      <c r="E778" s="1297"/>
      <c r="F778" s="1297"/>
    </row>
    <row r="779" spans="1:6">
      <c r="A779" s="498"/>
      <c r="B779" s="822" t="s">
        <v>2130</v>
      </c>
      <c r="C779" s="813"/>
      <c r="D779" s="814"/>
      <c r="E779" s="1297"/>
      <c r="F779" s="1297"/>
    </row>
    <row r="780" spans="1:6">
      <c r="A780" s="498"/>
      <c r="B780" s="822" t="s">
        <v>2131</v>
      </c>
      <c r="C780" s="813"/>
      <c r="D780" s="814"/>
      <c r="E780" s="1297"/>
      <c r="F780" s="1297"/>
    </row>
    <row r="781" spans="1:6">
      <c r="A781" s="498"/>
      <c r="B781" s="822" t="s">
        <v>2132</v>
      </c>
      <c r="C781" s="813"/>
      <c r="D781" s="814"/>
      <c r="E781" s="1297"/>
      <c r="F781" s="1297"/>
    </row>
    <row r="782" spans="1:6">
      <c r="A782" s="498"/>
      <c r="B782" s="822" t="s">
        <v>2104</v>
      </c>
      <c r="C782" s="813"/>
      <c r="D782" s="814"/>
      <c r="E782" s="1297"/>
      <c r="F782" s="1297"/>
    </row>
    <row r="783" spans="1:6" ht="51">
      <c r="A783" s="498"/>
      <c r="B783" s="822" t="s">
        <v>2105</v>
      </c>
      <c r="C783" s="813"/>
      <c r="D783" s="814"/>
      <c r="E783" s="1297"/>
      <c r="F783" s="1297"/>
    </row>
    <row r="784" spans="1:6">
      <c r="A784" s="498"/>
      <c r="B784" s="822" t="s">
        <v>2133</v>
      </c>
      <c r="C784" s="813"/>
      <c r="D784" s="814"/>
      <c r="E784" s="1297"/>
      <c r="F784" s="1297"/>
    </row>
    <row r="785" spans="1:6">
      <c r="A785" s="498"/>
      <c r="B785" s="822" t="s">
        <v>2134</v>
      </c>
      <c r="C785" s="813"/>
      <c r="D785" s="814"/>
      <c r="E785" s="1297"/>
      <c r="F785" s="1297"/>
    </row>
    <row r="786" spans="1:6">
      <c r="A786" s="498"/>
      <c r="B786" s="822" t="s">
        <v>2135</v>
      </c>
      <c r="C786" s="813"/>
      <c r="D786" s="814"/>
      <c r="E786" s="1297"/>
      <c r="F786" s="1297"/>
    </row>
    <row r="787" spans="1:6" ht="51">
      <c r="A787" s="498"/>
      <c r="B787" s="822" t="s">
        <v>2109</v>
      </c>
      <c r="C787" s="813"/>
      <c r="D787" s="814"/>
      <c r="E787" s="1297"/>
      <c r="F787" s="1297"/>
    </row>
    <row r="788" spans="1:6">
      <c r="A788" s="498"/>
      <c r="B788" s="822"/>
      <c r="C788" s="813"/>
      <c r="D788" s="814"/>
      <c r="E788" s="1297"/>
      <c r="F788" s="1297"/>
    </row>
    <row r="789" spans="1:6">
      <c r="A789" s="498"/>
      <c r="B789" s="822" t="s">
        <v>2136</v>
      </c>
      <c r="C789" s="813"/>
      <c r="D789" s="814"/>
      <c r="E789" s="1297"/>
      <c r="F789" s="1297"/>
    </row>
    <row r="790" spans="1:6">
      <c r="A790" s="498"/>
      <c r="B790" s="822" t="s">
        <v>2137</v>
      </c>
      <c r="C790" s="813"/>
      <c r="D790" s="814"/>
      <c r="E790" s="1297"/>
      <c r="F790" s="1297"/>
    </row>
    <row r="791" spans="1:6">
      <c r="A791" s="498"/>
      <c r="B791" s="822" t="s">
        <v>2138</v>
      </c>
      <c r="C791" s="813"/>
      <c r="D791" s="814"/>
      <c r="E791" s="1297"/>
      <c r="F791" s="1297"/>
    </row>
    <row r="792" spans="1:6" ht="51">
      <c r="A792" s="498"/>
      <c r="B792" s="822" t="s">
        <v>2113</v>
      </c>
      <c r="C792" s="813"/>
      <c r="D792" s="814"/>
      <c r="E792" s="1297"/>
      <c r="F792" s="1297"/>
    </row>
    <row r="793" spans="1:6">
      <c r="A793" s="498"/>
      <c r="B793" s="822" t="s">
        <v>2139</v>
      </c>
      <c r="C793" s="813"/>
      <c r="D793" s="814"/>
      <c r="E793" s="1297"/>
      <c r="F793" s="1297"/>
    </row>
    <row r="794" spans="1:6">
      <c r="A794" s="498"/>
      <c r="B794" s="822" t="s">
        <v>2140</v>
      </c>
      <c r="C794" s="813"/>
      <c r="D794" s="814"/>
      <c r="E794" s="1297"/>
      <c r="F794" s="1297"/>
    </row>
    <row r="795" spans="1:6">
      <c r="A795" s="498"/>
      <c r="B795" s="822" t="s">
        <v>2141</v>
      </c>
      <c r="C795" s="813"/>
      <c r="D795" s="814"/>
      <c r="E795" s="1297"/>
      <c r="F795" s="1297"/>
    </row>
    <row r="796" spans="1:6">
      <c r="A796" s="498"/>
      <c r="B796" s="822" t="s">
        <v>2142</v>
      </c>
      <c r="C796" s="813"/>
      <c r="D796" s="814"/>
      <c r="E796" s="1297"/>
      <c r="F796" s="1297"/>
    </row>
    <row r="797" spans="1:6">
      <c r="A797" s="498"/>
      <c r="B797" s="822" t="s">
        <v>2143</v>
      </c>
      <c r="C797" s="813"/>
      <c r="D797" s="814"/>
      <c r="E797" s="1297"/>
      <c r="F797" s="1297"/>
    </row>
    <row r="798" spans="1:6">
      <c r="A798" s="498"/>
      <c r="B798" s="822" t="s">
        <v>2144</v>
      </c>
      <c r="C798" s="813"/>
      <c r="D798" s="814"/>
      <c r="E798" s="1297"/>
      <c r="F798" s="1297"/>
    </row>
    <row r="799" spans="1:6">
      <c r="A799" s="498"/>
      <c r="B799" s="822" t="s">
        <v>2120</v>
      </c>
      <c r="C799" s="813"/>
      <c r="D799" s="814"/>
      <c r="E799" s="1297"/>
      <c r="F799" s="1297"/>
    </row>
    <row r="800" spans="1:6">
      <c r="A800" s="498"/>
      <c r="B800" s="822" t="s">
        <v>2121</v>
      </c>
      <c r="C800" s="813"/>
      <c r="D800" s="814"/>
      <c r="E800" s="1297"/>
      <c r="F800" s="1297"/>
    </row>
    <row r="801" spans="1:6">
      <c r="A801" s="498"/>
      <c r="B801" s="822" t="s">
        <v>2145</v>
      </c>
      <c r="C801" s="813"/>
      <c r="D801" s="814"/>
      <c r="E801" s="1297"/>
      <c r="F801" s="1297"/>
    </row>
    <row r="802" spans="1:6">
      <c r="A802" s="498"/>
      <c r="B802" s="822" t="s">
        <v>2146</v>
      </c>
      <c r="C802" s="813"/>
      <c r="D802" s="814"/>
      <c r="E802" s="1297"/>
      <c r="F802" s="1297"/>
    </row>
    <row r="803" spans="1:6">
      <c r="A803" s="498"/>
      <c r="B803" s="822" t="s">
        <v>2147</v>
      </c>
      <c r="C803" s="813"/>
      <c r="D803" s="814"/>
      <c r="E803" s="1297"/>
      <c r="F803" s="1297"/>
    </row>
    <row r="804" spans="1:6">
      <c r="A804" s="498"/>
      <c r="B804" s="822" t="s">
        <v>2148</v>
      </c>
      <c r="C804" s="813"/>
      <c r="D804" s="814"/>
      <c r="E804" s="1297"/>
      <c r="F804" s="1297"/>
    </row>
    <row r="805" spans="1:6">
      <c r="A805" s="498"/>
      <c r="B805" s="822" t="s">
        <v>2149</v>
      </c>
      <c r="C805" s="813"/>
      <c r="D805" s="814"/>
      <c r="E805" s="1297"/>
      <c r="F805" s="1297"/>
    </row>
    <row r="806" spans="1:6">
      <c r="A806" s="498"/>
      <c r="B806" s="822" t="s">
        <v>2127</v>
      </c>
      <c r="C806" s="813"/>
      <c r="D806" s="814"/>
      <c r="E806" s="1297"/>
      <c r="F806" s="1297"/>
    </row>
    <row r="807" spans="1:6">
      <c r="A807" s="498"/>
      <c r="B807" s="822" t="s">
        <v>2150</v>
      </c>
      <c r="C807" s="813"/>
      <c r="D807" s="814"/>
      <c r="E807" s="1297"/>
      <c r="F807" s="1297"/>
    </row>
    <row r="808" spans="1:6">
      <c r="A808" s="498"/>
      <c r="B808" s="822" t="s">
        <v>2129</v>
      </c>
      <c r="C808" s="813"/>
      <c r="D808" s="814"/>
      <c r="E808" s="1297"/>
      <c r="F808" s="1297"/>
    </row>
    <row r="809" spans="1:6">
      <c r="A809" s="498"/>
      <c r="B809" s="822" t="s">
        <v>2076</v>
      </c>
      <c r="C809" s="499" t="s">
        <v>21</v>
      </c>
      <c r="D809" s="500">
        <v>1</v>
      </c>
      <c r="E809" s="1310">
        <v>0</v>
      </c>
      <c r="F809" s="1297">
        <f t="shared" si="10"/>
        <v>0</v>
      </c>
    </row>
    <row r="810" spans="1:6">
      <c r="A810" s="498"/>
      <c r="B810" s="822"/>
      <c r="C810" s="813"/>
      <c r="D810" s="814"/>
      <c r="E810" s="1297"/>
      <c r="F810" s="1297"/>
    </row>
    <row r="811" spans="1:6">
      <c r="A811" s="498" t="s">
        <v>998</v>
      </c>
      <c r="B811" s="822" t="s">
        <v>4709</v>
      </c>
      <c r="C811" s="813"/>
      <c r="D811" s="814"/>
      <c r="E811" s="1297"/>
      <c r="F811" s="1297"/>
    </row>
    <row r="812" spans="1:6" ht="72.75" customHeight="1">
      <c r="A812" s="498"/>
      <c r="B812" s="822" t="s">
        <v>2100</v>
      </c>
      <c r="C812" s="813"/>
      <c r="D812" s="814"/>
      <c r="E812" s="1297"/>
      <c r="F812" s="1297"/>
    </row>
    <row r="813" spans="1:6">
      <c r="A813" s="498"/>
      <c r="B813" s="822" t="s">
        <v>2151</v>
      </c>
      <c r="C813" s="813"/>
      <c r="D813" s="814"/>
      <c r="E813" s="1297"/>
      <c r="F813" s="1297"/>
    </row>
    <row r="814" spans="1:6">
      <c r="A814" s="498"/>
      <c r="B814" s="822" t="s">
        <v>2152</v>
      </c>
      <c r="C814" s="813"/>
      <c r="D814" s="814"/>
      <c r="E814" s="1297"/>
      <c r="F814" s="1297"/>
    </row>
    <row r="815" spans="1:6">
      <c r="A815" s="498"/>
      <c r="B815" s="822" t="s">
        <v>2153</v>
      </c>
      <c r="C815" s="813"/>
      <c r="D815" s="814"/>
      <c r="E815" s="1297"/>
      <c r="F815" s="1297"/>
    </row>
    <row r="816" spans="1:6">
      <c r="A816" s="498"/>
      <c r="B816" s="822" t="s">
        <v>2154</v>
      </c>
      <c r="C816" s="813"/>
      <c r="D816" s="814"/>
      <c r="E816" s="1297"/>
      <c r="F816" s="1297"/>
    </row>
    <row r="817" spans="1:6" ht="51">
      <c r="A817" s="498"/>
      <c r="B817" s="822" t="s">
        <v>2105</v>
      </c>
      <c r="C817" s="813"/>
      <c r="D817" s="814"/>
      <c r="E817" s="1297"/>
      <c r="F817" s="1297"/>
    </row>
    <row r="818" spans="1:6">
      <c r="A818" s="498"/>
      <c r="B818" s="822" t="s">
        <v>2155</v>
      </c>
      <c r="C818" s="813"/>
      <c r="D818" s="814"/>
      <c r="E818" s="1297"/>
      <c r="F818" s="1297"/>
    </row>
    <row r="819" spans="1:6">
      <c r="A819" s="498"/>
      <c r="B819" s="822" t="s">
        <v>2156</v>
      </c>
      <c r="C819" s="813"/>
      <c r="D819" s="814"/>
      <c r="E819" s="1297"/>
      <c r="F819" s="1297"/>
    </row>
    <row r="820" spans="1:6">
      <c r="A820" s="498"/>
      <c r="B820" s="822" t="s">
        <v>2157</v>
      </c>
      <c r="C820" s="813"/>
      <c r="D820" s="814"/>
      <c r="E820" s="1297"/>
      <c r="F820" s="1297"/>
    </row>
    <row r="821" spans="1:6" ht="51">
      <c r="A821" s="498"/>
      <c r="B821" s="822" t="s">
        <v>2109</v>
      </c>
      <c r="C821" s="813"/>
      <c r="D821" s="814"/>
      <c r="E821" s="1297"/>
      <c r="F821" s="1297"/>
    </row>
    <row r="822" spans="1:6">
      <c r="A822" s="498"/>
      <c r="B822" s="822" t="s">
        <v>2133</v>
      </c>
      <c r="C822" s="813"/>
      <c r="D822" s="814"/>
      <c r="E822" s="1297"/>
      <c r="F822" s="1297"/>
    </row>
    <row r="823" spans="1:6">
      <c r="A823" s="498"/>
      <c r="B823" s="822" t="s">
        <v>2158</v>
      </c>
      <c r="C823" s="813"/>
      <c r="D823" s="814"/>
      <c r="E823" s="1297"/>
      <c r="F823" s="1297"/>
    </row>
    <row r="824" spans="1:6">
      <c r="A824" s="498"/>
      <c r="B824" s="822" t="s">
        <v>2159</v>
      </c>
      <c r="C824" s="813"/>
      <c r="D824" s="814"/>
      <c r="E824" s="1297"/>
      <c r="F824" s="1297"/>
    </row>
    <row r="825" spans="1:6" ht="51">
      <c r="A825" s="498"/>
      <c r="B825" s="822" t="s">
        <v>2113</v>
      </c>
      <c r="C825" s="813"/>
      <c r="D825" s="814"/>
      <c r="E825" s="1297"/>
      <c r="F825" s="1297"/>
    </row>
    <row r="826" spans="1:6">
      <c r="A826" s="498"/>
      <c r="B826" s="822" t="s">
        <v>2160</v>
      </c>
      <c r="C826" s="813"/>
      <c r="D826" s="814"/>
      <c r="E826" s="1297"/>
      <c r="F826" s="1297"/>
    </row>
    <row r="827" spans="1:6">
      <c r="A827" s="498"/>
      <c r="B827" s="822" t="s">
        <v>2161</v>
      </c>
      <c r="C827" s="813"/>
      <c r="D827" s="814"/>
      <c r="E827" s="1297"/>
      <c r="F827" s="1297"/>
    </row>
    <row r="828" spans="1:6">
      <c r="A828" s="722"/>
      <c r="B828" s="822" t="s">
        <v>2162</v>
      </c>
      <c r="C828" s="813"/>
      <c r="D828" s="814"/>
      <c r="E828" s="1297"/>
      <c r="F828" s="1297"/>
    </row>
    <row r="829" spans="1:6">
      <c r="A829" s="722"/>
      <c r="B829" s="822" t="s">
        <v>2142</v>
      </c>
      <c r="C829" s="813"/>
      <c r="D829" s="814"/>
      <c r="E829" s="1297"/>
      <c r="F829" s="1297"/>
    </row>
    <row r="830" spans="1:6">
      <c r="A830" s="722"/>
      <c r="B830" s="822" t="s">
        <v>2163</v>
      </c>
      <c r="C830" s="813"/>
      <c r="D830" s="814"/>
      <c r="E830" s="1297"/>
      <c r="F830" s="1297"/>
    </row>
    <row r="831" spans="1:6">
      <c r="A831" s="722"/>
      <c r="B831" s="822"/>
      <c r="C831" s="813"/>
      <c r="D831" s="814"/>
      <c r="E831" s="1297"/>
      <c r="F831" s="1297"/>
    </row>
    <row r="832" spans="1:6">
      <c r="A832" s="722"/>
      <c r="B832" s="822" t="s">
        <v>2144</v>
      </c>
      <c r="C832" s="813"/>
      <c r="D832" s="814"/>
      <c r="E832" s="1297"/>
      <c r="F832" s="1297"/>
    </row>
    <row r="833" spans="1:6">
      <c r="A833" s="722"/>
      <c r="B833" s="822" t="s">
        <v>2120</v>
      </c>
      <c r="C833" s="813"/>
      <c r="D833" s="814"/>
      <c r="E833" s="1297"/>
      <c r="F833" s="1297"/>
    </row>
    <row r="834" spans="1:6">
      <c r="A834" s="722"/>
      <c r="B834" s="822" t="s">
        <v>2121</v>
      </c>
      <c r="C834" s="813"/>
      <c r="D834" s="814"/>
      <c r="E834" s="1297"/>
      <c r="F834" s="1297"/>
    </row>
    <row r="835" spans="1:6">
      <c r="A835" s="722"/>
      <c r="B835" s="822" t="s">
        <v>2164</v>
      </c>
      <c r="C835" s="813"/>
      <c r="D835" s="814"/>
      <c r="E835" s="1297"/>
      <c r="F835" s="1297"/>
    </row>
    <row r="836" spans="1:6">
      <c r="A836" s="722"/>
      <c r="B836" s="822" t="s">
        <v>2165</v>
      </c>
      <c r="C836" s="813"/>
      <c r="D836" s="814"/>
      <c r="E836" s="1297"/>
      <c r="F836" s="1297"/>
    </row>
    <row r="837" spans="1:6">
      <c r="A837" s="722"/>
      <c r="B837" s="822" t="s">
        <v>2166</v>
      </c>
      <c r="C837" s="813"/>
      <c r="D837" s="814"/>
      <c r="E837" s="1297"/>
      <c r="F837" s="1297"/>
    </row>
    <row r="838" spans="1:6">
      <c r="A838" s="722"/>
      <c r="B838" s="822" t="s">
        <v>2148</v>
      </c>
      <c r="C838" s="813"/>
      <c r="D838" s="814"/>
      <c r="E838" s="1297"/>
      <c r="F838" s="1297"/>
    </row>
    <row r="839" spans="1:6">
      <c r="A839" s="722"/>
      <c r="B839" s="822" t="s">
        <v>2149</v>
      </c>
      <c r="C839" s="813"/>
      <c r="D839" s="814"/>
      <c r="E839" s="1297"/>
      <c r="F839" s="1297"/>
    </row>
    <row r="840" spans="1:6">
      <c r="A840" s="722"/>
      <c r="B840" s="822" t="s">
        <v>2127</v>
      </c>
      <c r="C840" s="813"/>
      <c r="D840" s="814"/>
      <c r="E840" s="1297"/>
      <c r="F840" s="1297"/>
    </row>
    <row r="841" spans="1:6">
      <c r="A841" s="722"/>
      <c r="B841" s="822" t="s">
        <v>2128</v>
      </c>
      <c r="C841" s="813"/>
      <c r="D841" s="814"/>
      <c r="E841" s="1297"/>
      <c r="F841" s="1297"/>
    </row>
    <row r="842" spans="1:6">
      <c r="A842" s="722"/>
      <c r="B842" s="822" t="s">
        <v>2129</v>
      </c>
      <c r="C842" s="813"/>
      <c r="D842" s="814"/>
      <c r="E842" s="1297"/>
      <c r="F842" s="1297"/>
    </row>
    <row r="843" spans="1:6">
      <c r="A843" s="722"/>
      <c r="B843" s="822" t="s">
        <v>2076</v>
      </c>
      <c r="C843" s="499" t="s">
        <v>21</v>
      </c>
      <c r="D843" s="500">
        <v>1</v>
      </c>
      <c r="E843" s="1310">
        <v>0</v>
      </c>
      <c r="F843" s="1297">
        <f t="shared" ref="F843:F876" si="11">$D843*E843</f>
        <v>0</v>
      </c>
    </row>
    <row r="844" spans="1:6">
      <c r="A844" s="722"/>
      <c r="B844" s="890"/>
      <c r="C844" s="813"/>
      <c r="D844" s="814"/>
      <c r="E844" s="1297"/>
      <c r="F844" s="1297"/>
    </row>
    <row r="845" spans="1:6">
      <c r="A845" s="498" t="s">
        <v>999</v>
      </c>
      <c r="B845" s="822" t="s">
        <v>4709</v>
      </c>
      <c r="C845" s="813"/>
      <c r="D845" s="814"/>
      <c r="E845" s="1297"/>
      <c r="F845" s="1297"/>
    </row>
    <row r="846" spans="1:6" ht="73.5" customHeight="1">
      <c r="A846" s="722"/>
      <c r="B846" s="822" t="s">
        <v>2100</v>
      </c>
      <c r="C846" s="813"/>
      <c r="D846" s="814"/>
      <c r="E846" s="1297"/>
      <c r="F846" s="1297"/>
    </row>
    <row r="847" spans="1:6">
      <c r="A847" s="722"/>
      <c r="B847" s="822" t="s">
        <v>2167</v>
      </c>
      <c r="C847" s="813"/>
      <c r="D847" s="814"/>
      <c r="E847" s="1297"/>
      <c r="F847" s="1297"/>
    </row>
    <row r="848" spans="1:6">
      <c r="A848" s="722"/>
      <c r="B848" s="822" t="s">
        <v>2168</v>
      </c>
      <c r="C848" s="813"/>
      <c r="D848" s="814"/>
      <c r="E848" s="1297"/>
      <c r="F848" s="1297"/>
    </row>
    <row r="849" spans="1:6">
      <c r="A849" s="722"/>
      <c r="B849" s="822" t="s">
        <v>2169</v>
      </c>
      <c r="C849" s="813"/>
      <c r="D849" s="814"/>
      <c r="E849" s="1297"/>
      <c r="F849" s="1297"/>
    </row>
    <row r="850" spans="1:6">
      <c r="A850" s="722"/>
      <c r="B850" s="822" t="s">
        <v>2170</v>
      </c>
      <c r="C850" s="813"/>
      <c r="D850" s="814"/>
      <c r="E850" s="1297"/>
      <c r="F850" s="1297"/>
    </row>
    <row r="851" spans="1:6" ht="51">
      <c r="A851" s="722"/>
      <c r="B851" s="822" t="s">
        <v>2105</v>
      </c>
      <c r="C851" s="813"/>
      <c r="D851" s="814"/>
      <c r="E851" s="1297"/>
      <c r="F851" s="1297"/>
    </row>
    <row r="852" spans="1:6">
      <c r="A852" s="722"/>
      <c r="B852" s="822" t="s">
        <v>2171</v>
      </c>
      <c r="C852" s="813"/>
      <c r="D852" s="814"/>
      <c r="E852" s="1297"/>
      <c r="F852" s="1297"/>
    </row>
    <row r="853" spans="1:6">
      <c r="A853" s="722"/>
      <c r="B853" s="822" t="s">
        <v>2172</v>
      </c>
      <c r="C853" s="813"/>
      <c r="D853" s="814"/>
      <c r="E853" s="1297"/>
      <c r="F853" s="1297"/>
    </row>
    <row r="854" spans="1:6">
      <c r="A854" s="722"/>
      <c r="B854" s="822" t="s">
        <v>2173</v>
      </c>
      <c r="C854" s="813"/>
      <c r="D854" s="814"/>
      <c r="E854" s="1297"/>
      <c r="F854" s="1297"/>
    </row>
    <row r="855" spans="1:6" ht="51">
      <c r="A855" s="722"/>
      <c r="B855" s="822" t="s">
        <v>2109</v>
      </c>
      <c r="C855" s="813"/>
      <c r="D855" s="814"/>
      <c r="E855" s="1297"/>
      <c r="F855" s="1297"/>
    </row>
    <row r="856" spans="1:6">
      <c r="A856" s="722"/>
      <c r="B856" s="822" t="s">
        <v>2174</v>
      </c>
      <c r="C856" s="813"/>
      <c r="D856" s="814"/>
      <c r="E856" s="1297"/>
      <c r="F856" s="1297"/>
    </row>
    <row r="857" spans="1:6">
      <c r="A857" s="722"/>
      <c r="B857" s="822" t="s">
        <v>2175</v>
      </c>
      <c r="C857" s="813"/>
      <c r="D857" s="814"/>
      <c r="E857" s="1297"/>
      <c r="F857" s="1297"/>
    </row>
    <row r="858" spans="1:6">
      <c r="A858" s="722"/>
      <c r="B858" s="822" t="s">
        <v>2176</v>
      </c>
      <c r="C858" s="813"/>
      <c r="D858" s="814"/>
      <c r="E858" s="1297"/>
      <c r="F858" s="1297"/>
    </row>
    <row r="859" spans="1:6" ht="51">
      <c r="A859" s="722"/>
      <c r="B859" s="822" t="s">
        <v>2113</v>
      </c>
      <c r="C859" s="813"/>
      <c r="D859" s="814"/>
      <c r="E859" s="1297"/>
      <c r="F859" s="1297"/>
    </row>
    <row r="860" spans="1:6">
      <c r="A860" s="722"/>
      <c r="B860" s="822" t="s">
        <v>2177</v>
      </c>
      <c r="C860" s="813"/>
      <c r="D860" s="814"/>
      <c r="E860" s="1297"/>
      <c r="F860" s="1297"/>
    </row>
    <row r="861" spans="1:6">
      <c r="A861" s="722"/>
      <c r="B861" s="822" t="s">
        <v>2178</v>
      </c>
      <c r="C861" s="813"/>
      <c r="D861" s="814"/>
      <c r="E861" s="1297"/>
      <c r="F861" s="1297"/>
    </row>
    <row r="862" spans="1:6">
      <c r="A862" s="802"/>
      <c r="B862" s="822" t="s">
        <v>2179</v>
      </c>
      <c r="C862" s="884"/>
      <c r="E862" s="1297"/>
      <c r="F862" s="1297"/>
    </row>
    <row r="863" spans="1:6">
      <c r="A863" s="722"/>
      <c r="B863" s="822" t="s">
        <v>2142</v>
      </c>
      <c r="C863" s="813"/>
      <c r="D863" s="814"/>
      <c r="E863" s="1297"/>
      <c r="F863" s="1297"/>
    </row>
    <row r="864" spans="1:6">
      <c r="A864" s="722"/>
      <c r="B864" s="822" t="s">
        <v>2180</v>
      </c>
      <c r="C864" s="813"/>
      <c r="D864" s="814"/>
      <c r="E864" s="1297"/>
      <c r="F864" s="1297"/>
    </row>
    <row r="865" spans="1:6">
      <c r="A865" s="722"/>
      <c r="B865" s="822" t="s">
        <v>2144</v>
      </c>
      <c r="C865" s="813"/>
      <c r="D865" s="814"/>
      <c r="E865" s="1297"/>
      <c r="F865" s="1297"/>
    </row>
    <row r="866" spans="1:6">
      <c r="A866" s="722"/>
      <c r="B866" s="822" t="s">
        <v>2120</v>
      </c>
      <c r="C866" s="813"/>
      <c r="D866" s="814"/>
      <c r="E866" s="1297"/>
      <c r="F866" s="1297"/>
    </row>
    <row r="867" spans="1:6">
      <c r="A867" s="722"/>
      <c r="B867" s="822" t="s">
        <v>2121</v>
      </c>
      <c r="C867" s="813"/>
      <c r="D867" s="814"/>
      <c r="E867" s="1297"/>
      <c r="F867" s="1297"/>
    </row>
    <row r="868" spans="1:6">
      <c r="A868" s="722"/>
      <c r="B868" s="822" t="s">
        <v>2181</v>
      </c>
      <c r="C868" s="813"/>
      <c r="D868" s="814"/>
      <c r="E868" s="1297"/>
      <c r="F868" s="1297"/>
    </row>
    <row r="869" spans="1:6">
      <c r="A869" s="722"/>
      <c r="B869" s="822" t="s">
        <v>2182</v>
      </c>
      <c r="C869" s="813"/>
      <c r="D869" s="814"/>
      <c r="E869" s="1297"/>
      <c r="F869" s="1297"/>
    </row>
    <row r="870" spans="1:6">
      <c r="A870" s="722"/>
      <c r="B870" s="822" t="s">
        <v>2183</v>
      </c>
      <c r="C870" s="813"/>
      <c r="D870" s="814"/>
      <c r="E870" s="1297"/>
      <c r="F870" s="1297"/>
    </row>
    <row r="871" spans="1:6">
      <c r="A871" s="722"/>
      <c r="B871" s="822" t="s">
        <v>2148</v>
      </c>
      <c r="C871" s="813"/>
      <c r="D871" s="814"/>
      <c r="E871" s="1297"/>
      <c r="F871" s="1297"/>
    </row>
    <row r="872" spans="1:6">
      <c r="A872" s="722"/>
      <c r="B872" s="822" t="s">
        <v>2184</v>
      </c>
      <c r="C872" s="813"/>
      <c r="D872" s="814"/>
      <c r="E872" s="1297"/>
      <c r="F872" s="1297"/>
    </row>
    <row r="873" spans="1:6">
      <c r="A873" s="722"/>
      <c r="B873" s="822" t="s">
        <v>2127</v>
      </c>
      <c r="C873" s="813"/>
      <c r="D873" s="814"/>
      <c r="E873" s="1297"/>
      <c r="F873" s="1297"/>
    </row>
    <row r="874" spans="1:6">
      <c r="A874" s="722"/>
      <c r="B874" s="822" t="s">
        <v>2185</v>
      </c>
      <c r="C874" s="813"/>
      <c r="D874" s="814"/>
      <c r="E874" s="1297"/>
      <c r="F874" s="1297"/>
    </row>
    <row r="875" spans="1:6">
      <c r="A875" s="722"/>
      <c r="B875" s="822" t="s">
        <v>2129</v>
      </c>
      <c r="C875" s="813"/>
      <c r="D875" s="814"/>
      <c r="E875" s="1297"/>
      <c r="F875" s="1297"/>
    </row>
    <row r="876" spans="1:6">
      <c r="A876" s="722"/>
      <c r="B876" s="822" t="s">
        <v>2076</v>
      </c>
      <c r="C876" s="499" t="s">
        <v>21</v>
      </c>
      <c r="D876" s="500">
        <v>2</v>
      </c>
      <c r="E876" s="1310">
        <v>0</v>
      </c>
      <c r="F876" s="1297">
        <f t="shared" si="11"/>
        <v>0</v>
      </c>
    </row>
    <row r="877" spans="1:6">
      <c r="A877" s="722"/>
      <c r="B877" s="822"/>
      <c r="C877" s="813"/>
      <c r="D877" s="814"/>
      <c r="E877" s="1297"/>
      <c r="F877" s="1297"/>
    </row>
    <row r="878" spans="1:6" ht="60.75" customHeight="1">
      <c r="A878" s="498" t="s">
        <v>157</v>
      </c>
      <c r="B878" s="822" t="s">
        <v>2091</v>
      </c>
      <c r="C878" s="813"/>
      <c r="D878" s="814"/>
      <c r="E878" s="1297"/>
      <c r="F878" s="1297"/>
    </row>
    <row r="879" spans="1:6" ht="127.5">
      <c r="A879" s="722"/>
      <c r="B879" s="822" t="s">
        <v>2186</v>
      </c>
      <c r="C879" s="813"/>
      <c r="D879" s="814"/>
      <c r="E879" s="1297"/>
      <c r="F879" s="1297"/>
    </row>
    <row r="880" spans="1:6" ht="73.5" customHeight="1">
      <c r="A880" s="722"/>
      <c r="B880" s="822" t="s">
        <v>2187</v>
      </c>
      <c r="C880" s="813"/>
      <c r="D880" s="814"/>
      <c r="E880" s="1297"/>
      <c r="F880" s="1297"/>
    </row>
    <row r="881" spans="1:6" ht="25.5">
      <c r="A881" s="498"/>
      <c r="B881" s="822" t="s">
        <v>2188</v>
      </c>
      <c r="C881" s="499"/>
      <c r="D881" s="500"/>
      <c r="E881" s="1297"/>
      <c r="F881" s="1297"/>
    </row>
    <row r="882" spans="1:6" ht="76.5">
      <c r="A882" s="722"/>
      <c r="B882" s="822" t="s">
        <v>2189</v>
      </c>
      <c r="C882" s="813"/>
      <c r="D882" s="814"/>
      <c r="E882" s="1297"/>
      <c r="F882" s="1297"/>
    </row>
    <row r="883" spans="1:6">
      <c r="A883" s="722"/>
      <c r="B883" s="890"/>
      <c r="C883" s="813"/>
      <c r="D883" s="814"/>
      <c r="E883" s="1297"/>
      <c r="F883" s="1297"/>
    </row>
    <row r="884" spans="1:6" ht="25.5">
      <c r="A884" s="498" t="s">
        <v>1015</v>
      </c>
      <c r="B884" s="822" t="s">
        <v>2190</v>
      </c>
      <c r="C884" s="813"/>
      <c r="D884" s="814"/>
      <c r="E884" s="1297"/>
      <c r="F884" s="1297"/>
    </row>
    <row r="885" spans="1:6">
      <c r="A885" s="722"/>
      <c r="B885" s="822" t="s">
        <v>4709</v>
      </c>
      <c r="C885" s="813"/>
      <c r="D885" s="814"/>
      <c r="E885" s="1297"/>
      <c r="F885" s="1297"/>
    </row>
    <row r="886" spans="1:6">
      <c r="A886" s="722"/>
      <c r="B886" s="822" t="s">
        <v>2191</v>
      </c>
      <c r="C886" s="813"/>
      <c r="D886" s="814"/>
      <c r="E886" s="1297"/>
      <c r="F886" s="1297"/>
    </row>
    <row r="887" spans="1:6">
      <c r="A887" s="722"/>
      <c r="B887" s="822" t="s">
        <v>2192</v>
      </c>
      <c r="C887" s="813"/>
      <c r="D887" s="814"/>
      <c r="E887" s="1297"/>
      <c r="F887" s="1297"/>
    </row>
    <row r="888" spans="1:6">
      <c r="A888" s="722"/>
      <c r="B888" s="822" t="s">
        <v>2193</v>
      </c>
      <c r="C888" s="813"/>
      <c r="D888" s="814"/>
      <c r="E888" s="1297"/>
      <c r="F888" s="1297"/>
    </row>
    <row r="889" spans="1:6" ht="25.5">
      <c r="A889" s="722"/>
      <c r="B889" s="822" t="s">
        <v>2194</v>
      </c>
      <c r="C889" s="813"/>
      <c r="D889" s="814"/>
      <c r="E889" s="1297"/>
      <c r="F889" s="1297"/>
    </row>
    <row r="890" spans="1:6">
      <c r="A890" s="722"/>
      <c r="B890" s="822" t="s">
        <v>2195</v>
      </c>
      <c r="C890" s="813"/>
      <c r="D890" s="814"/>
      <c r="E890" s="1297"/>
      <c r="F890" s="1297"/>
    </row>
    <row r="891" spans="1:6">
      <c r="A891" s="722"/>
      <c r="B891" s="822" t="s">
        <v>2056</v>
      </c>
      <c r="C891" s="813"/>
      <c r="D891" s="814"/>
      <c r="E891" s="1297"/>
      <c r="F891" s="1297"/>
    </row>
    <row r="892" spans="1:6">
      <c r="A892" s="722"/>
      <c r="B892" s="822" t="s">
        <v>2196</v>
      </c>
      <c r="C892" s="813"/>
      <c r="D892" s="814"/>
      <c r="E892" s="1297"/>
      <c r="F892" s="1297"/>
    </row>
    <row r="893" spans="1:6">
      <c r="A893" s="722"/>
      <c r="B893" s="822" t="s">
        <v>2197</v>
      </c>
      <c r="C893" s="813"/>
      <c r="D893" s="814"/>
      <c r="E893" s="1297"/>
      <c r="F893" s="1297"/>
    </row>
    <row r="894" spans="1:6">
      <c r="A894" s="722"/>
      <c r="B894" s="822" t="s">
        <v>2198</v>
      </c>
      <c r="C894" s="813"/>
      <c r="D894" s="814"/>
      <c r="E894" s="1297"/>
      <c r="F894" s="1297"/>
    </row>
    <row r="895" spans="1:6">
      <c r="A895" s="722"/>
      <c r="B895" s="822" t="s">
        <v>2199</v>
      </c>
      <c r="C895" s="813"/>
      <c r="D895" s="814"/>
      <c r="E895" s="1297"/>
      <c r="F895" s="1297"/>
    </row>
    <row r="896" spans="1:6">
      <c r="A896" s="722"/>
      <c r="B896" s="822" t="s">
        <v>2200</v>
      </c>
      <c r="C896" s="813"/>
      <c r="D896" s="814"/>
      <c r="E896" s="1297"/>
      <c r="F896" s="1297"/>
    </row>
    <row r="897" spans="1:6">
      <c r="A897" s="722"/>
      <c r="B897" s="822" t="s">
        <v>2061</v>
      </c>
      <c r="C897" s="813"/>
      <c r="D897" s="814"/>
      <c r="E897" s="1297"/>
      <c r="F897" s="1297"/>
    </row>
    <row r="898" spans="1:6">
      <c r="A898" s="722"/>
      <c r="B898" s="822" t="s">
        <v>2062</v>
      </c>
      <c r="C898" s="813"/>
      <c r="D898" s="814"/>
      <c r="E898" s="1297"/>
      <c r="F898" s="1297"/>
    </row>
    <row r="899" spans="1:6">
      <c r="A899" s="722"/>
      <c r="B899" s="822" t="s">
        <v>2201</v>
      </c>
      <c r="C899" s="813"/>
      <c r="D899" s="814"/>
      <c r="E899" s="1297"/>
      <c r="F899" s="1297"/>
    </row>
    <row r="900" spans="1:6">
      <c r="A900" s="722"/>
      <c r="B900" s="822" t="s">
        <v>2202</v>
      </c>
      <c r="C900" s="813"/>
      <c r="D900" s="814"/>
      <c r="E900" s="1297"/>
      <c r="F900" s="1297"/>
    </row>
    <row r="901" spans="1:6">
      <c r="A901" s="722"/>
      <c r="B901" s="822" t="s">
        <v>2203</v>
      </c>
      <c r="C901" s="813"/>
      <c r="D901" s="814"/>
      <c r="E901" s="1297"/>
      <c r="F901" s="1297"/>
    </row>
    <row r="902" spans="1:6">
      <c r="A902" s="722"/>
      <c r="B902" s="822" t="s">
        <v>2204</v>
      </c>
      <c r="C902" s="813"/>
      <c r="D902" s="814"/>
      <c r="E902" s="1297"/>
      <c r="F902" s="1297"/>
    </row>
    <row r="903" spans="1:6">
      <c r="A903" s="722"/>
      <c r="B903" s="822" t="s">
        <v>2205</v>
      </c>
      <c r="C903" s="813"/>
      <c r="D903" s="814"/>
      <c r="E903" s="1297"/>
      <c r="F903" s="1297"/>
    </row>
    <row r="904" spans="1:6">
      <c r="A904" s="722"/>
      <c r="B904" s="822" t="s">
        <v>2206</v>
      </c>
      <c r="C904" s="813"/>
      <c r="D904" s="814"/>
      <c r="E904" s="1297"/>
      <c r="F904" s="1297"/>
    </row>
    <row r="905" spans="1:6">
      <c r="A905" s="722"/>
      <c r="B905" s="822" t="s">
        <v>2207</v>
      </c>
      <c r="C905" s="813"/>
      <c r="D905" s="814"/>
      <c r="E905" s="1297"/>
      <c r="F905" s="1297"/>
    </row>
    <row r="906" spans="1:6">
      <c r="A906" s="722"/>
      <c r="B906" s="822" t="s">
        <v>2208</v>
      </c>
      <c r="C906" s="813"/>
      <c r="D906" s="814"/>
      <c r="E906" s="1297"/>
      <c r="F906" s="1297"/>
    </row>
    <row r="907" spans="1:6">
      <c r="A907" s="722"/>
      <c r="B907" s="822" t="s">
        <v>2209</v>
      </c>
      <c r="C907" s="813"/>
      <c r="D907" s="814"/>
      <c r="E907" s="1297"/>
      <c r="F907" s="1297"/>
    </row>
    <row r="908" spans="1:6">
      <c r="A908" s="722"/>
      <c r="B908" s="822" t="s">
        <v>2074</v>
      </c>
      <c r="C908" s="813"/>
      <c r="D908" s="814"/>
      <c r="E908" s="1297"/>
      <c r="F908" s="1297"/>
    </row>
    <row r="909" spans="1:6">
      <c r="A909" s="722"/>
      <c r="B909" s="822" t="s">
        <v>2075</v>
      </c>
      <c r="C909" s="813"/>
      <c r="D909" s="814"/>
      <c r="E909" s="1297"/>
      <c r="F909" s="1297"/>
    </row>
    <row r="910" spans="1:6">
      <c r="A910" s="722"/>
      <c r="B910" s="822" t="s">
        <v>2210</v>
      </c>
      <c r="C910" s="813"/>
      <c r="D910" s="814"/>
      <c r="E910" s="1297"/>
      <c r="F910" s="1297"/>
    </row>
    <row r="911" spans="1:6">
      <c r="A911" s="722"/>
      <c r="B911" s="822" t="s">
        <v>2076</v>
      </c>
      <c r="C911" s="499" t="s">
        <v>21</v>
      </c>
      <c r="D911" s="500">
        <v>2</v>
      </c>
      <c r="E911" s="1310">
        <v>0</v>
      </c>
      <c r="F911" s="1297">
        <f t="shared" ref="F911:F970" si="12">$D911*E911</f>
        <v>0</v>
      </c>
    </row>
    <row r="912" spans="1:6">
      <c r="A912" s="722"/>
      <c r="B912" s="890"/>
      <c r="C912" s="813"/>
      <c r="D912" s="814"/>
      <c r="E912" s="1297"/>
      <c r="F912" s="1297"/>
    </row>
    <row r="913" spans="1:6" ht="25.5">
      <c r="A913" s="498" t="s">
        <v>1016</v>
      </c>
      <c r="B913" s="822" t="s">
        <v>2190</v>
      </c>
      <c r="C913" s="813"/>
      <c r="D913" s="814"/>
      <c r="E913" s="1297"/>
      <c r="F913" s="1297"/>
    </row>
    <row r="914" spans="1:6">
      <c r="A914" s="722"/>
      <c r="B914" s="822" t="s">
        <v>4709</v>
      </c>
      <c r="C914" s="813"/>
      <c r="D914" s="814"/>
      <c r="E914" s="1297"/>
      <c r="F914" s="1297"/>
    </row>
    <row r="915" spans="1:6">
      <c r="A915" s="722"/>
      <c r="B915" s="822" t="s">
        <v>2211</v>
      </c>
      <c r="C915" s="813"/>
      <c r="D915" s="814"/>
      <c r="E915" s="1297"/>
      <c r="F915" s="1297"/>
    </row>
    <row r="916" spans="1:6" ht="25.5">
      <c r="A916" s="722"/>
      <c r="B916" s="822" t="s">
        <v>2212</v>
      </c>
      <c r="C916" s="813"/>
      <c r="D916" s="814"/>
      <c r="E916" s="1297"/>
      <c r="F916" s="1297"/>
    </row>
    <row r="917" spans="1:6">
      <c r="A917" s="722"/>
      <c r="B917" s="822" t="s">
        <v>2056</v>
      </c>
      <c r="C917" s="813"/>
      <c r="D917" s="814"/>
      <c r="E917" s="1297"/>
      <c r="F917" s="1297"/>
    </row>
    <row r="918" spans="1:6">
      <c r="A918" s="722"/>
      <c r="B918" s="822" t="s">
        <v>2196</v>
      </c>
      <c r="C918" s="813"/>
      <c r="D918" s="814"/>
      <c r="E918" s="1297"/>
      <c r="F918" s="1297"/>
    </row>
    <row r="919" spans="1:6">
      <c r="A919" s="722"/>
      <c r="B919" s="822" t="s">
        <v>2213</v>
      </c>
      <c r="C919" s="813"/>
      <c r="D919" s="814"/>
      <c r="E919" s="1297"/>
      <c r="F919" s="1297"/>
    </row>
    <row r="920" spans="1:6">
      <c r="A920" s="722"/>
      <c r="B920" s="822" t="s">
        <v>2214</v>
      </c>
      <c r="C920" s="813"/>
      <c r="D920" s="814"/>
      <c r="E920" s="1297"/>
      <c r="F920" s="1297"/>
    </row>
    <row r="921" spans="1:6">
      <c r="A921" s="722"/>
      <c r="B921" s="822" t="s">
        <v>2215</v>
      </c>
      <c r="C921" s="813"/>
      <c r="D921" s="814"/>
      <c r="E921" s="1297"/>
      <c r="F921" s="1297"/>
    </row>
    <row r="922" spans="1:6">
      <c r="A922" s="722"/>
      <c r="B922" s="822" t="s">
        <v>2216</v>
      </c>
      <c r="C922" s="813"/>
      <c r="D922" s="814"/>
      <c r="E922" s="1297"/>
      <c r="F922" s="1297"/>
    </row>
    <row r="923" spans="1:6">
      <c r="A923" s="722"/>
      <c r="B923" s="822" t="s">
        <v>2217</v>
      </c>
      <c r="C923" s="813"/>
      <c r="D923" s="814"/>
      <c r="E923" s="1297"/>
      <c r="F923" s="1297"/>
    </row>
    <row r="924" spans="1:6">
      <c r="A924" s="722"/>
      <c r="B924" s="822" t="s">
        <v>2218</v>
      </c>
      <c r="C924" s="813"/>
      <c r="D924" s="814"/>
      <c r="E924" s="1297"/>
      <c r="F924" s="1297"/>
    </row>
    <row r="925" spans="1:6">
      <c r="A925" s="722"/>
      <c r="B925" s="822" t="s">
        <v>2061</v>
      </c>
      <c r="C925" s="813"/>
      <c r="D925" s="814"/>
      <c r="E925" s="1297"/>
      <c r="F925" s="1297"/>
    </row>
    <row r="926" spans="1:6">
      <c r="A926" s="722"/>
      <c r="B926" s="822" t="s">
        <v>2062</v>
      </c>
      <c r="C926" s="813"/>
      <c r="D926" s="814"/>
      <c r="E926" s="1297"/>
      <c r="F926" s="1297"/>
    </row>
    <row r="927" spans="1:6">
      <c r="A927" s="722"/>
      <c r="B927" s="822" t="s">
        <v>2219</v>
      </c>
      <c r="C927" s="813"/>
      <c r="D927" s="814"/>
      <c r="E927" s="1297"/>
      <c r="F927" s="1297"/>
    </row>
    <row r="928" spans="1:6">
      <c r="A928" s="722"/>
      <c r="B928" s="822" t="s">
        <v>2220</v>
      </c>
      <c r="C928" s="813"/>
      <c r="D928" s="814"/>
      <c r="E928" s="1297"/>
      <c r="F928" s="1297"/>
    </row>
    <row r="929" spans="1:6">
      <c r="A929" s="722"/>
      <c r="B929" s="822" t="s">
        <v>2202</v>
      </c>
      <c r="C929" s="813"/>
      <c r="D929" s="814"/>
      <c r="E929" s="1297"/>
      <c r="F929" s="1297"/>
    </row>
    <row r="930" spans="1:6">
      <c r="A930" s="722"/>
      <c r="B930" s="822" t="s">
        <v>2203</v>
      </c>
      <c r="C930" s="813"/>
      <c r="D930" s="814"/>
      <c r="E930" s="1297"/>
      <c r="F930" s="1297"/>
    </row>
    <row r="931" spans="1:6">
      <c r="A931" s="722"/>
      <c r="B931" s="822" t="s">
        <v>2221</v>
      </c>
      <c r="C931" s="813"/>
      <c r="D931" s="814"/>
      <c r="E931" s="1297"/>
      <c r="F931" s="1297"/>
    </row>
    <row r="932" spans="1:6">
      <c r="A932" s="722"/>
      <c r="B932" s="822" t="s">
        <v>2222</v>
      </c>
      <c r="C932" s="813"/>
      <c r="D932" s="814"/>
      <c r="E932" s="1297"/>
      <c r="F932" s="1297"/>
    </row>
    <row r="933" spans="1:6">
      <c r="A933" s="722"/>
      <c r="B933" s="822" t="s">
        <v>2223</v>
      </c>
      <c r="C933" s="813"/>
      <c r="D933" s="814"/>
      <c r="E933" s="1297"/>
      <c r="F933" s="1297"/>
    </row>
    <row r="934" spans="1:6">
      <c r="A934" s="722"/>
      <c r="B934" s="822" t="s">
        <v>2224</v>
      </c>
      <c r="C934" s="813"/>
      <c r="D934" s="814"/>
      <c r="E934" s="1297"/>
      <c r="F934" s="1297"/>
    </row>
    <row r="935" spans="1:6">
      <c r="A935" s="722"/>
      <c r="B935" s="822" t="s">
        <v>2225</v>
      </c>
      <c r="C935" s="813"/>
      <c r="D935" s="814"/>
      <c r="E935" s="1297"/>
      <c r="F935" s="1297"/>
    </row>
    <row r="936" spans="1:6">
      <c r="A936" s="722"/>
      <c r="B936" s="822" t="s">
        <v>2226</v>
      </c>
      <c r="C936" s="813"/>
      <c r="D936" s="814"/>
      <c r="E936" s="1297"/>
      <c r="F936" s="1297"/>
    </row>
    <row r="937" spans="1:6">
      <c r="A937" s="722"/>
      <c r="B937" s="822" t="s">
        <v>2074</v>
      </c>
      <c r="C937" s="813"/>
      <c r="D937" s="814"/>
      <c r="E937" s="1297"/>
      <c r="F937" s="1297"/>
    </row>
    <row r="938" spans="1:6">
      <c r="A938" s="722"/>
      <c r="B938" s="822" t="s">
        <v>2090</v>
      </c>
      <c r="C938" s="813"/>
      <c r="D938" s="814"/>
      <c r="E938" s="1297"/>
      <c r="F938" s="1297"/>
    </row>
    <row r="939" spans="1:6">
      <c r="A939" s="722"/>
      <c r="B939" s="822" t="s">
        <v>2210</v>
      </c>
      <c r="C939" s="813"/>
      <c r="D939" s="814"/>
      <c r="E939" s="1297"/>
      <c r="F939" s="1297"/>
    </row>
    <row r="940" spans="1:6">
      <c r="A940" s="722"/>
      <c r="B940" s="822" t="s">
        <v>2076</v>
      </c>
      <c r="C940" s="499" t="s">
        <v>21</v>
      </c>
      <c r="D940" s="500">
        <v>1</v>
      </c>
      <c r="E940" s="1310">
        <v>0</v>
      </c>
      <c r="F940" s="1297">
        <f t="shared" si="12"/>
        <v>0</v>
      </c>
    </row>
    <row r="941" spans="1:6">
      <c r="A941" s="722"/>
      <c r="B941" s="890"/>
      <c r="C941" s="813"/>
      <c r="D941" s="814"/>
      <c r="E941" s="1297"/>
      <c r="F941" s="1297"/>
    </row>
    <row r="942" spans="1:6" ht="25.5">
      <c r="A942" s="498" t="s">
        <v>1017</v>
      </c>
      <c r="B942" s="822" t="s">
        <v>2190</v>
      </c>
      <c r="C942" s="813"/>
      <c r="D942" s="814"/>
      <c r="E942" s="1297"/>
      <c r="F942" s="1297"/>
    </row>
    <row r="943" spans="1:6">
      <c r="A943" s="722"/>
      <c r="B943" s="822" t="s">
        <v>4709</v>
      </c>
      <c r="C943" s="813"/>
      <c r="D943" s="814"/>
      <c r="E943" s="1297"/>
      <c r="F943" s="1297"/>
    </row>
    <row r="944" spans="1:6">
      <c r="A944" s="722"/>
      <c r="B944" s="822" t="s">
        <v>2227</v>
      </c>
      <c r="C944" s="813"/>
      <c r="D944" s="814"/>
      <c r="E944" s="1297"/>
      <c r="F944" s="1297"/>
    </row>
    <row r="945" spans="1:6">
      <c r="A945" s="722"/>
      <c r="B945" s="822" t="s">
        <v>2228</v>
      </c>
      <c r="C945" s="813"/>
      <c r="D945" s="814"/>
      <c r="E945" s="1297"/>
      <c r="F945" s="1297"/>
    </row>
    <row r="946" spans="1:6">
      <c r="A946" s="722"/>
      <c r="B946" s="822" t="s">
        <v>2229</v>
      </c>
      <c r="C946" s="813"/>
      <c r="D946" s="814"/>
      <c r="E946" s="1297"/>
      <c r="F946" s="1297"/>
    </row>
    <row r="947" spans="1:6" ht="25.5">
      <c r="A947" s="722"/>
      <c r="B947" s="822" t="s">
        <v>2230</v>
      </c>
      <c r="C947" s="813"/>
      <c r="D947" s="814"/>
      <c r="E947" s="1297"/>
      <c r="F947" s="1297"/>
    </row>
    <row r="948" spans="1:6">
      <c r="A948" s="722"/>
      <c r="B948" s="822" t="s">
        <v>2231</v>
      </c>
      <c r="C948" s="813"/>
      <c r="D948" s="814"/>
      <c r="E948" s="1297"/>
      <c r="F948" s="1297"/>
    </row>
    <row r="949" spans="1:6">
      <c r="A949" s="722"/>
      <c r="B949" s="822" t="s">
        <v>2056</v>
      </c>
      <c r="C949" s="813"/>
      <c r="D949" s="814"/>
      <c r="E949" s="1297"/>
      <c r="F949" s="1297"/>
    </row>
    <row r="950" spans="1:6">
      <c r="A950" s="722"/>
      <c r="B950" s="822" t="s">
        <v>2196</v>
      </c>
      <c r="C950" s="813"/>
      <c r="D950" s="814"/>
      <c r="E950" s="1297"/>
      <c r="F950" s="1297"/>
    </row>
    <row r="951" spans="1:6">
      <c r="A951" s="722"/>
      <c r="B951" s="822" t="s">
        <v>2232</v>
      </c>
      <c r="C951" s="813"/>
      <c r="D951" s="814"/>
      <c r="E951" s="1297"/>
      <c r="F951" s="1297"/>
    </row>
    <row r="952" spans="1:6">
      <c r="A952" s="722"/>
      <c r="B952" s="822" t="s">
        <v>2233</v>
      </c>
      <c r="C952" s="813"/>
      <c r="D952" s="814"/>
      <c r="E952" s="1297"/>
      <c r="F952" s="1297"/>
    </row>
    <row r="953" spans="1:6">
      <c r="A953" s="722"/>
      <c r="B953" s="822" t="s">
        <v>2234</v>
      </c>
      <c r="C953" s="813"/>
      <c r="D953" s="814"/>
      <c r="E953" s="1297"/>
      <c r="F953" s="1297"/>
    </row>
    <row r="954" spans="1:6">
      <c r="A954" s="722"/>
      <c r="B954" s="822" t="s">
        <v>2235</v>
      </c>
      <c r="C954" s="813"/>
      <c r="D954" s="814"/>
      <c r="E954" s="1297"/>
      <c r="F954" s="1297"/>
    </row>
    <row r="955" spans="1:6">
      <c r="A955" s="722"/>
      <c r="B955" s="822" t="s">
        <v>2061</v>
      </c>
      <c r="C955" s="813"/>
      <c r="D955" s="814"/>
      <c r="E955" s="1297"/>
      <c r="F955" s="1297"/>
    </row>
    <row r="956" spans="1:6">
      <c r="A956" s="722"/>
      <c r="B956" s="822" t="s">
        <v>2062</v>
      </c>
      <c r="C956" s="813"/>
      <c r="D956" s="814"/>
      <c r="E956" s="1297"/>
      <c r="F956" s="1297"/>
    </row>
    <row r="957" spans="1:6">
      <c r="A957" s="722"/>
      <c r="B957" s="822" t="s">
        <v>2236</v>
      </c>
      <c r="C957" s="813"/>
      <c r="D957" s="814"/>
      <c r="E957" s="1297"/>
      <c r="F957" s="1297"/>
    </row>
    <row r="958" spans="1:6">
      <c r="A958" s="722"/>
      <c r="B958" s="822" t="s">
        <v>2202</v>
      </c>
      <c r="C958" s="813"/>
      <c r="D958" s="814"/>
      <c r="E958" s="1297"/>
      <c r="F958" s="1297"/>
    </row>
    <row r="959" spans="1:6">
      <c r="A959" s="722"/>
      <c r="B959" s="822" t="s">
        <v>2203</v>
      </c>
      <c r="C959" s="813"/>
      <c r="D959" s="814"/>
      <c r="E959" s="1297"/>
      <c r="F959" s="1297"/>
    </row>
    <row r="960" spans="1:6">
      <c r="A960" s="722"/>
      <c r="B960" s="822" t="s">
        <v>2237</v>
      </c>
      <c r="C960" s="813"/>
      <c r="D960" s="814"/>
      <c r="E960" s="1297"/>
      <c r="F960" s="1297"/>
    </row>
    <row r="961" spans="1:6">
      <c r="A961" s="722"/>
      <c r="B961" s="822" t="s">
        <v>2238</v>
      </c>
      <c r="C961" s="813"/>
      <c r="D961" s="814"/>
      <c r="E961" s="1297"/>
      <c r="F961" s="1297"/>
    </row>
    <row r="962" spans="1:6">
      <c r="A962" s="722"/>
      <c r="B962" s="822" t="s">
        <v>2223</v>
      </c>
      <c r="C962" s="813"/>
      <c r="D962" s="814"/>
      <c r="E962" s="1297"/>
      <c r="F962" s="1297"/>
    </row>
    <row r="963" spans="1:6">
      <c r="A963" s="722"/>
      <c r="B963" s="822" t="s">
        <v>2239</v>
      </c>
      <c r="C963" s="813"/>
      <c r="D963" s="814"/>
      <c r="E963" s="1297"/>
      <c r="F963" s="1297"/>
    </row>
    <row r="964" spans="1:6">
      <c r="A964" s="722"/>
      <c r="B964" s="822"/>
      <c r="C964" s="813"/>
      <c r="D964" s="814"/>
      <c r="E964" s="1297"/>
      <c r="F964" s="1297"/>
    </row>
    <row r="965" spans="1:6">
      <c r="A965" s="722"/>
      <c r="B965" s="822" t="s">
        <v>2240</v>
      </c>
      <c r="C965" s="813"/>
      <c r="D965" s="814"/>
      <c r="E965" s="1297"/>
      <c r="F965" s="1297"/>
    </row>
    <row r="966" spans="1:6">
      <c r="A966" s="722"/>
      <c r="B966" s="822" t="s">
        <v>2241</v>
      </c>
      <c r="C966" s="813"/>
      <c r="D966" s="814"/>
      <c r="E966" s="1297"/>
      <c r="F966" s="1297"/>
    </row>
    <row r="967" spans="1:6">
      <c r="A967" s="722"/>
      <c r="B967" s="822" t="s">
        <v>2074</v>
      </c>
      <c r="C967" s="813"/>
      <c r="D967" s="814"/>
      <c r="E967" s="1297"/>
      <c r="F967" s="1297"/>
    </row>
    <row r="968" spans="1:6">
      <c r="A968" s="722"/>
      <c r="B968" s="822" t="s">
        <v>2242</v>
      </c>
      <c r="C968" s="813"/>
      <c r="D968" s="814"/>
      <c r="E968" s="1297"/>
      <c r="F968" s="1297"/>
    </row>
    <row r="969" spans="1:6">
      <c r="A969" s="722"/>
      <c r="B969" s="822" t="s">
        <v>2210</v>
      </c>
      <c r="C969" s="813"/>
      <c r="D969" s="814"/>
      <c r="E969" s="1297"/>
      <c r="F969" s="1297"/>
    </row>
    <row r="970" spans="1:6">
      <c r="A970" s="722"/>
      <c r="B970" s="822" t="s">
        <v>2076</v>
      </c>
      <c r="C970" s="499" t="s">
        <v>21</v>
      </c>
      <c r="D970" s="500">
        <v>1</v>
      </c>
      <c r="E970" s="1310">
        <v>0</v>
      </c>
      <c r="F970" s="1297">
        <f t="shared" si="12"/>
        <v>0</v>
      </c>
    </row>
    <row r="971" spans="1:6">
      <c r="A971" s="722"/>
      <c r="B971" s="890"/>
      <c r="C971" s="813"/>
      <c r="D971" s="814"/>
      <c r="E971" s="1297"/>
      <c r="F971" s="1297"/>
    </row>
    <row r="972" spans="1:6" ht="93.75" customHeight="1">
      <c r="A972" s="498" t="s">
        <v>158</v>
      </c>
      <c r="B972" s="822" t="s">
        <v>2243</v>
      </c>
      <c r="C972" s="813"/>
      <c r="D972" s="814"/>
      <c r="E972" s="1297"/>
      <c r="F972" s="1297"/>
    </row>
    <row r="973" spans="1:6">
      <c r="A973" s="722"/>
      <c r="B973" s="890"/>
      <c r="C973" s="813"/>
      <c r="D973" s="814"/>
      <c r="E973" s="1297"/>
      <c r="F973" s="1297"/>
    </row>
    <row r="974" spans="1:6">
      <c r="A974" s="498" t="s">
        <v>1026</v>
      </c>
      <c r="B974" s="822" t="s">
        <v>4709</v>
      </c>
      <c r="C974" s="813"/>
      <c r="D974" s="814"/>
      <c r="E974" s="1297"/>
      <c r="F974" s="1297"/>
    </row>
    <row r="975" spans="1:6">
      <c r="A975" s="722"/>
      <c r="B975" s="822" t="s">
        <v>2244</v>
      </c>
      <c r="C975" s="813"/>
      <c r="D975" s="814"/>
      <c r="E975" s="1297"/>
      <c r="F975" s="1297"/>
    </row>
    <row r="976" spans="1:6">
      <c r="A976" s="722"/>
      <c r="B976" s="822" t="s">
        <v>2245</v>
      </c>
      <c r="C976" s="813"/>
      <c r="D976" s="814"/>
      <c r="E976" s="1297"/>
      <c r="F976" s="1297"/>
    </row>
    <row r="977" spans="1:6">
      <c r="A977" s="722"/>
      <c r="B977" s="822" t="s">
        <v>2246</v>
      </c>
      <c r="C977" s="813"/>
      <c r="D977" s="814"/>
      <c r="E977" s="1297"/>
      <c r="F977" s="1297"/>
    </row>
    <row r="978" spans="1:6">
      <c r="A978" s="722"/>
      <c r="B978" s="822" t="s">
        <v>2247</v>
      </c>
      <c r="C978" s="813"/>
      <c r="D978" s="814"/>
      <c r="E978" s="1297"/>
      <c r="F978" s="1297"/>
    </row>
    <row r="979" spans="1:6">
      <c r="A979" s="722"/>
      <c r="B979" s="822" t="s">
        <v>2248</v>
      </c>
      <c r="C979" s="813"/>
      <c r="D979" s="814"/>
      <c r="E979" s="1297"/>
      <c r="F979" s="1297"/>
    </row>
    <row r="980" spans="1:6">
      <c r="A980" s="722"/>
      <c r="B980" s="822" t="s">
        <v>2249</v>
      </c>
      <c r="C980" s="813"/>
      <c r="D980" s="814"/>
      <c r="E980" s="1297"/>
      <c r="F980" s="1297"/>
    </row>
    <row r="981" spans="1:6">
      <c r="A981" s="722"/>
      <c r="B981" s="822" t="s">
        <v>2250</v>
      </c>
      <c r="C981" s="813"/>
      <c r="D981" s="814"/>
      <c r="E981" s="1297"/>
      <c r="F981" s="1297"/>
    </row>
    <row r="982" spans="1:6">
      <c r="A982" s="722"/>
      <c r="B982" s="822" t="s">
        <v>2251</v>
      </c>
      <c r="C982" s="813"/>
      <c r="D982" s="814"/>
      <c r="E982" s="1297"/>
      <c r="F982" s="1297"/>
    </row>
    <row r="983" spans="1:6">
      <c r="A983" s="722"/>
      <c r="B983" s="822" t="s">
        <v>2252</v>
      </c>
      <c r="C983" s="813"/>
      <c r="D983" s="814"/>
      <c r="E983" s="1297"/>
      <c r="F983" s="1297"/>
    </row>
    <row r="984" spans="1:6">
      <c r="A984" s="722"/>
      <c r="B984" s="822" t="s">
        <v>2127</v>
      </c>
      <c r="C984" s="813"/>
      <c r="D984" s="814"/>
      <c r="E984" s="1297"/>
      <c r="F984" s="1297"/>
    </row>
    <row r="985" spans="1:6">
      <c r="A985" s="722"/>
      <c r="B985" s="822" t="s">
        <v>2253</v>
      </c>
      <c r="C985" s="813"/>
      <c r="D985" s="814"/>
      <c r="E985" s="1297"/>
      <c r="F985" s="1297"/>
    </row>
    <row r="986" spans="1:6">
      <c r="A986" s="722"/>
      <c r="B986" s="822" t="s">
        <v>2254</v>
      </c>
      <c r="C986" s="499" t="s">
        <v>21</v>
      </c>
      <c r="D986" s="500">
        <v>5</v>
      </c>
      <c r="E986" s="1310">
        <v>0</v>
      </c>
      <c r="F986" s="1297">
        <f t="shared" ref="F986:F1002" si="13">$D986*E986</f>
        <v>0</v>
      </c>
    </row>
    <row r="987" spans="1:6">
      <c r="A987" s="722"/>
      <c r="B987" s="822" t="s">
        <v>2255</v>
      </c>
      <c r="C987" s="813"/>
      <c r="D987" s="814"/>
      <c r="E987" s="1297"/>
      <c r="F987" s="1297"/>
    </row>
    <row r="988" spans="1:6">
      <c r="A988" s="722"/>
      <c r="B988" s="890"/>
      <c r="C988" s="813"/>
      <c r="D988" s="814"/>
      <c r="E988" s="1297"/>
      <c r="F988" s="1297"/>
    </row>
    <row r="989" spans="1:6">
      <c r="A989" s="498" t="s">
        <v>1027</v>
      </c>
      <c r="B989" s="822" t="s">
        <v>4709</v>
      </c>
      <c r="C989" s="813"/>
      <c r="D989" s="814"/>
      <c r="E989" s="1297"/>
      <c r="F989" s="1297"/>
    </row>
    <row r="990" spans="1:6">
      <c r="A990" s="722"/>
      <c r="B990" s="822" t="s">
        <v>2256</v>
      </c>
      <c r="C990" s="813"/>
      <c r="D990" s="814"/>
      <c r="E990" s="1297"/>
      <c r="F990" s="1297"/>
    </row>
    <row r="991" spans="1:6">
      <c r="A991" s="722"/>
      <c r="B991" s="822" t="s">
        <v>2257</v>
      </c>
      <c r="C991" s="813"/>
      <c r="D991" s="814"/>
      <c r="E991" s="1297"/>
      <c r="F991" s="1297"/>
    </row>
    <row r="992" spans="1:6">
      <c r="A992" s="722"/>
      <c r="B992" s="822" t="s">
        <v>2246</v>
      </c>
      <c r="C992" s="813"/>
      <c r="D992" s="814"/>
      <c r="E992" s="1297"/>
      <c r="F992" s="1297"/>
    </row>
    <row r="993" spans="1:6">
      <c r="A993" s="722"/>
      <c r="B993" s="822" t="s">
        <v>2258</v>
      </c>
      <c r="C993" s="813"/>
      <c r="D993" s="814"/>
      <c r="E993" s="1297"/>
      <c r="F993" s="1297"/>
    </row>
    <row r="994" spans="1:6">
      <c r="A994" s="722"/>
      <c r="B994" s="822" t="s">
        <v>2259</v>
      </c>
      <c r="C994" s="813"/>
      <c r="D994" s="814"/>
      <c r="E994" s="1297"/>
      <c r="F994" s="1297"/>
    </row>
    <row r="995" spans="1:6">
      <c r="A995" s="722"/>
      <c r="B995" s="822" t="s">
        <v>2260</v>
      </c>
      <c r="C995" s="813"/>
      <c r="D995" s="814"/>
      <c r="E995" s="1297"/>
      <c r="F995" s="1297"/>
    </row>
    <row r="996" spans="1:6">
      <c r="A996" s="722"/>
      <c r="B996" s="822" t="s">
        <v>2261</v>
      </c>
      <c r="C996" s="813"/>
      <c r="D996" s="814"/>
      <c r="E996" s="1297"/>
      <c r="F996" s="1297"/>
    </row>
    <row r="997" spans="1:6">
      <c r="A997" s="722"/>
      <c r="B997" s="822" t="s">
        <v>2251</v>
      </c>
      <c r="C997" s="813"/>
      <c r="D997" s="814"/>
      <c r="E997" s="1297"/>
      <c r="F997" s="1297"/>
    </row>
    <row r="998" spans="1:6">
      <c r="A998" s="722"/>
      <c r="B998" s="822" t="s">
        <v>2252</v>
      </c>
      <c r="C998" s="813"/>
      <c r="D998" s="814"/>
      <c r="E998" s="1297"/>
      <c r="F998" s="1297"/>
    </row>
    <row r="999" spans="1:6">
      <c r="A999" s="722"/>
      <c r="B999" s="822" t="s">
        <v>2127</v>
      </c>
      <c r="C999" s="813"/>
      <c r="D999" s="814"/>
      <c r="E999" s="1297"/>
      <c r="F999" s="1297"/>
    </row>
    <row r="1000" spans="1:6">
      <c r="A1000" s="722"/>
      <c r="B1000" s="822" t="s">
        <v>2253</v>
      </c>
      <c r="C1000" s="813"/>
      <c r="D1000" s="814"/>
      <c r="E1000" s="1297"/>
      <c r="F1000" s="1297"/>
    </row>
    <row r="1001" spans="1:6">
      <c r="A1001" s="722"/>
      <c r="B1001" s="822" t="s">
        <v>2254</v>
      </c>
      <c r="C1001" s="813"/>
      <c r="D1001" s="814"/>
      <c r="E1001" s="1297"/>
      <c r="F1001" s="1297"/>
    </row>
    <row r="1002" spans="1:6">
      <c r="A1002" s="722"/>
      <c r="B1002" s="822" t="s">
        <v>2255</v>
      </c>
      <c r="C1002" s="499" t="s">
        <v>21</v>
      </c>
      <c r="D1002" s="500">
        <v>6</v>
      </c>
      <c r="E1002" s="1310">
        <v>0</v>
      </c>
      <c r="F1002" s="1297">
        <f t="shared" si="13"/>
        <v>0</v>
      </c>
    </row>
    <row r="1003" spans="1:6">
      <c r="A1003" s="722"/>
      <c r="B1003" s="890"/>
      <c r="C1003" s="813"/>
      <c r="D1003" s="814"/>
      <c r="E1003" s="1297"/>
      <c r="F1003" s="1297"/>
    </row>
    <row r="1004" spans="1:6" ht="89.25">
      <c r="A1004" s="498" t="s">
        <v>160</v>
      </c>
      <c r="B1004" s="822" t="s">
        <v>2262</v>
      </c>
      <c r="C1004" s="813"/>
      <c r="D1004" s="814"/>
      <c r="E1004" s="1297"/>
      <c r="F1004" s="1297"/>
    </row>
    <row r="1005" spans="1:6" ht="102">
      <c r="A1005" s="722"/>
      <c r="B1005" s="822" t="s">
        <v>2263</v>
      </c>
      <c r="C1005" s="813"/>
      <c r="D1005" s="814"/>
      <c r="E1005" s="1297"/>
      <c r="F1005" s="1297"/>
    </row>
    <row r="1006" spans="1:6">
      <c r="A1006" s="722"/>
      <c r="B1006" s="890"/>
      <c r="C1006" s="813"/>
      <c r="D1006" s="814"/>
      <c r="E1006" s="1297"/>
      <c r="F1006" s="1297"/>
    </row>
    <row r="1007" spans="1:6">
      <c r="A1007" s="498" t="s">
        <v>1034</v>
      </c>
      <c r="B1007" s="822" t="s">
        <v>4709</v>
      </c>
      <c r="C1007" s="813"/>
      <c r="D1007" s="814"/>
      <c r="E1007" s="1297"/>
      <c r="F1007" s="1297"/>
    </row>
    <row r="1008" spans="1:6">
      <c r="A1008" s="722"/>
      <c r="B1008" s="822" t="s">
        <v>2264</v>
      </c>
      <c r="C1008" s="813"/>
      <c r="D1008" s="814"/>
      <c r="E1008" s="1297"/>
      <c r="F1008" s="1297"/>
    </row>
    <row r="1009" spans="1:6">
      <c r="A1009" s="722"/>
      <c r="B1009" s="822" t="s">
        <v>2265</v>
      </c>
      <c r="C1009" s="813"/>
      <c r="D1009" s="814"/>
      <c r="E1009" s="1297"/>
      <c r="F1009" s="1297"/>
    </row>
    <row r="1010" spans="1:6">
      <c r="A1010" s="722"/>
      <c r="B1010" s="822" t="s">
        <v>2266</v>
      </c>
      <c r="C1010" s="813"/>
      <c r="D1010" s="814"/>
      <c r="E1010" s="1297"/>
      <c r="F1010" s="1297"/>
    </row>
    <row r="1011" spans="1:6">
      <c r="A1011" s="722"/>
      <c r="B1011" s="822" t="s">
        <v>2267</v>
      </c>
      <c r="C1011" s="813"/>
      <c r="D1011" s="814"/>
      <c r="E1011" s="1297"/>
      <c r="F1011" s="1297"/>
    </row>
    <row r="1012" spans="1:6">
      <c r="A1012" s="722"/>
      <c r="B1012" s="822" t="s">
        <v>2268</v>
      </c>
      <c r="C1012" s="813"/>
      <c r="D1012" s="814"/>
      <c r="E1012" s="1297"/>
      <c r="F1012" s="1297"/>
    </row>
    <row r="1013" spans="1:6">
      <c r="A1013" s="722"/>
      <c r="B1013" s="822" t="s">
        <v>2269</v>
      </c>
      <c r="C1013" s="813"/>
      <c r="D1013" s="814"/>
      <c r="E1013" s="1297"/>
      <c r="F1013" s="1297"/>
    </row>
    <row r="1014" spans="1:6">
      <c r="A1014" s="722"/>
      <c r="B1014" s="822" t="s">
        <v>2270</v>
      </c>
      <c r="C1014" s="813"/>
      <c r="D1014" s="814"/>
      <c r="E1014" s="1297"/>
      <c r="F1014" s="1297"/>
    </row>
    <row r="1015" spans="1:6">
      <c r="A1015" s="722"/>
      <c r="B1015" s="822" t="s">
        <v>2250</v>
      </c>
      <c r="C1015" s="813"/>
      <c r="D1015" s="814"/>
      <c r="E1015" s="1297"/>
      <c r="F1015" s="1297"/>
    </row>
    <row r="1016" spans="1:6">
      <c r="A1016" s="722"/>
      <c r="B1016" s="822" t="s">
        <v>2271</v>
      </c>
      <c r="C1016" s="813"/>
      <c r="D1016" s="814"/>
      <c r="E1016" s="1297"/>
      <c r="F1016" s="1297"/>
    </row>
    <row r="1017" spans="1:6">
      <c r="A1017" s="722"/>
      <c r="B1017" s="822" t="s">
        <v>2272</v>
      </c>
      <c r="C1017" s="813"/>
      <c r="D1017" s="814"/>
      <c r="E1017" s="1297"/>
      <c r="F1017" s="1297"/>
    </row>
    <row r="1018" spans="1:6" ht="25.5">
      <c r="A1018" s="722"/>
      <c r="B1018" s="822" t="s">
        <v>2273</v>
      </c>
      <c r="C1018" s="813"/>
      <c r="D1018" s="814"/>
      <c r="E1018" s="1297"/>
      <c r="F1018" s="1297"/>
    </row>
    <row r="1019" spans="1:6">
      <c r="A1019" s="722"/>
      <c r="B1019" s="822" t="s">
        <v>2274</v>
      </c>
      <c r="C1019" s="813"/>
      <c r="D1019" s="814"/>
      <c r="E1019" s="1297"/>
      <c r="F1019" s="1297"/>
    </row>
    <row r="1020" spans="1:6">
      <c r="A1020" s="722"/>
      <c r="B1020" s="822" t="s">
        <v>2127</v>
      </c>
      <c r="C1020" s="813"/>
      <c r="D1020" s="814"/>
      <c r="E1020" s="1297"/>
      <c r="F1020" s="1297"/>
    </row>
    <row r="1021" spans="1:6">
      <c r="A1021" s="722"/>
      <c r="B1021" s="822" t="s">
        <v>2253</v>
      </c>
      <c r="C1021" s="813"/>
      <c r="D1021" s="814"/>
      <c r="E1021" s="1297"/>
      <c r="F1021" s="1297"/>
    </row>
    <row r="1022" spans="1:6">
      <c r="A1022" s="722"/>
      <c r="B1022" s="822" t="s">
        <v>2254</v>
      </c>
      <c r="C1022" s="813"/>
      <c r="D1022" s="814"/>
      <c r="E1022" s="1297"/>
      <c r="F1022" s="1297"/>
    </row>
    <row r="1023" spans="1:6">
      <c r="A1023" s="722"/>
      <c r="B1023" s="822" t="s">
        <v>2255</v>
      </c>
      <c r="C1023" s="499" t="s">
        <v>21</v>
      </c>
      <c r="D1023" s="500">
        <v>1</v>
      </c>
      <c r="E1023" s="1310">
        <v>0</v>
      </c>
      <c r="F1023" s="1297">
        <f t="shared" ref="F1023" si="14">$D1023*E1023</f>
        <v>0</v>
      </c>
    </row>
    <row r="1024" spans="1:6">
      <c r="A1024" s="722"/>
      <c r="B1024" s="890"/>
      <c r="C1024" s="813"/>
      <c r="D1024" s="814"/>
      <c r="E1024" s="1297"/>
      <c r="F1024" s="1297"/>
    </row>
    <row r="1025" spans="1:6">
      <c r="A1025" s="498" t="s">
        <v>1035</v>
      </c>
      <c r="B1025" s="822" t="s">
        <v>4709</v>
      </c>
      <c r="C1025" s="813"/>
      <c r="D1025" s="814"/>
      <c r="E1025" s="1297"/>
      <c r="F1025" s="1297"/>
    </row>
    <row r="1026" spans="1:6">
      <c r="A1026" s="722"/>
      <c r="B1026" s="822" t="s">
        <v>2275</v>
      </c>
      <c r="C1026" s="813"/>
      <c r="D1026" s="814"/>
      <c r="E1026" s="1297"/>
      <c r="F1026" s="1297"/>
    </row>
    <row r="1027" spans="1:6">
      <c r="A1027" s="722"/>
      <c r="B1027" s="822" t="s">
        <v>2276</v>
      </c>
      <c r="C1027" s="813"/>
      <c r="D1027" s="814"/>
      <c r="E1027" s="1297"/>
      <c r="F1027" s="1297"/>
    </row>
    <row r="1028" spans="1:6">
      <c r="A1028" s="722"/>
      <c r="B1028" s="822" t="s">
        <v>2277</v>
      </c>
      <c r="C1028" s="813"/>
      <c r="D1028" s="814"/>
      <c r="E1028" s="1297"/>
      <c r="F1028" s="1297"/>
    </row>
    <row r="1029" spans="1:6">
      <c r="A1029" s="722"/>
      <c r="B1029" s="822" t="s">
        <v>2278</v>
      </c>
      <c r="C1029" s="813"/>
      <c r="D1029" s="814"/>
      <c r="E1029" s="1297"/>
      <c r="F1029" s="1297"/>
    </row>
    <row r="1030" spans="1:6">
      <c r="A1030" s="722"/>
      <c r="B1030" s="822" t="s">
        <v>2279</v>
      </c>
      <c r="C1030" s="813"/>
      <c r="D1030" s="814"/>
      <c r="E1030" s="1297"/>
      <c r="F1030" s="1297"/>
    </row>
    <row r="1031" spans="1:6">
      <c r="A1031" s="722"/>
      <c r="B1031" s="822" t="s">
        <v>2280</v>
      </c>
      <c r="C1031" s="813"/>
      <c r="D1031" s="814"/>
      <c r="E1031" s="1297"/>
      <c r="F1031" s="1297"/>
    </row>
    <row r="1032" spans="1:6">
      <c r="A1032" s="722"/>
      <c r="B1032" s="822" t="s">
        <v>2281</v>
      </c>
      <c r="C1032" s="813"/>
      <c r="D1032" s="814"/>
      <c r="E1032" s="1297"/>
      <c r="F1032" s="1297"/>
    </row>
    <row r="1033" spans="1:6">
      <c r="A1033" s="722"/>
      <c r="B1033" s="822" t="s">
        <v>2282</v>
      </c>
      <c r="C1033" s="813"/>
      <c r="D1033" s="814"/>
      <c r="E1033" s="1297"/>
      <c r="F1033" s="1297"/>
    </row>
    <row r="1034" spans="1:6">
      <c r="A1034" s="722"/>
      <c r="B1034" s="822" t="s">
        <v>2271</v>
      </c>
      <c r="C1034" s="813"/>
      <c r="D1034" s="814"/>
      <c r="E1034" s="1297"/>
      <c r="F1034" s="1297"/>
    </row>
    <row r="1035" spans="1:6">
      <c r="A1035" s="722"/>
      <c r="B1035" s="822" t="s">
        <v>2283</v>
      </c>
      <c r="C1035" s="813"/>
      <c r="D1035" s="814"/>
      <c r="E1035" s="1297"/>
      <c r="F1035" s="1297"/>
    </row>
    <row r="1036" spans="1:6" ht="25.5">
      <c r="A1036" s="722"/>
      <c r="B1036" s="822" t="s">
        <v>2273</v>
      </c>
      <c r="C1036" s="813"/>
      <c r="D1036" s="814"/>
      <c r="E1036" s="1297"/>
      <c r="F1036" s="1297"/>
    </row>
    <row r="1037" spans="1:6">
      <c r="A1037" s="722"/>
      <c r="B1037" s="822" t="s">
        <v>2274</v>
      </c>
      <c r="C1037" s="813"/>
      <c r="D1037" s="814"/>
      <c r="E1037" s="1297"/>
      <c r="F1037" s="1297"/>
    </row>
    <row r="1038" spans="1:6">
      <c r="A1038" s="722"/>
      <c r="B1038" s="822" t="s">
        <v>2127</v>
      </c>
      <c r="C1038" s="813"/>
      <c r="D1038" s="814"/>
      <c r="E1038" s="1297"/>
      <c r="F1038" s="1297"/>
    </row>
    <row r="1039" spans="1:6">
      <c r="A1039" s="722"/>
      <c r="B1039" s="822" t="s">
        <v>2284</v>
      </c>
      <c r="C1039" s="813"/>
      <c r="D1039" s="814"/>
      <c r="E1039" s="1297"/>
      <c r="F1039" s="1297"/>
    </row>
    <row r="1040" spans="1:6">
      <c r="A1040" s="722"/>
      <c r="B1040" s="822" t="s">
        <v>2254</v>
      </c>
      <c r="C1040" s="813"/>
      <c r="D1040" s="814"/>
      <c r="E1040" s="1297"/>
      <c r="F1040" s="1297"/>
    </row>
    <row r="1041" spans="1:6">
      <c r="A1041" s="722"/>
      <c r="B1041" s="822" t="s">
        <v>2255</v>
      </c>
      <c r="C1041" s="499" t="s">
        <v>21</v>
      </c>
      <c r="D1041" s="500">
        <v>10</v>
      </c>
      <c r="E1041" s="1310">
        <v>0</v>
      </c>
      <c r="F1041" s="1297">
        <f t="shared" ref="F1041:F1092" si="15">$D1041*E1041</f>
        <v>0</v>
      </c>
    </row>
    <row r="1042" spans="1:6">
      <c r="A1042" s="722"/>
      <c r="B1042" s="890"/>
      <c r="C1042" s="813"/>
      <c r="D1042" s="814"/>
      <c r="E1042" s="1297"/>
      <c r="F1042" s="1297"/>
    </row>
    <row r="1043" spans="1:6">
      <c r="A1043" s="498" t="s">
        <v>1036</v>
      </c>
      <c r="B1043" s="822" t="s">
        <v>4709</v>
      </c>
      <c r="C1043" s="813"/>
      <c r="D1043" s="814"/>
      <c r="E1043" s="1297"/>
      <c r="F1043" s="1297"/>
    </row>
    <row r="1044" spans="1:6">
      <c r="A1044" s="722"/>
      <c r="B1044" s="822" t="s">
        <v>2285</v>
      </c>
      <c r="C1044" s="813"/>
      <c r="D1044" s="814"/>
      <c r="E1044" s="1297"/>
      <c r="F1044" s="1297"/>
    </row>
    <row r="1045" spans="1:6">
      <c r="A1045" s="722"/>
      <c r="B1045" s="822" t="s">
        <v>2286</v>
      </c>
      <c r="C1045" s="813"/>
      <c r="D1045" s="814"/>
      <c r="E1045" s="1297"/>
      <c r="F1045" s="1297"/>
    </row>
    <row r="1046" spans="1:6">
      <c r="A1046" s="722"/>
      <c r="B1046" s="822" t="s">
        <v>2287</v>
      </c>
      <c r="C1046" s="813"/>
      <c r="D1046" s="814"/>
      <c r="E1046" s="1297"/>
      <c r="F1046" s="1297"/>
    </row>
    <row r="1047" spans="1:6">
      <c r="A1047" s="722"/>
      <c r="B1047" s="822" t="s">
        <v>2288</v>
      </c>
      <c r="C1047" s="813"/>
      <c r="D1047" s="814"/>
      <c r="E1047" s="1297"/>
      <c r="F1047" s="1297"/>
    </row>
    <row r="1048" spans="1:6">
      <c r="A1048" s="722"/>
      <c r="B1048" s="822" t="s">
        <v>2289</v>
      </c>
      <c r="C1048" s="813"/>
      <c r="D1048" s="814"/>
      <c r="E1048" s="1297"/>
      <c r="F1048" s="1297"/>
    </row>
    <row r="1049" spans="1:6">
      <c r="A1049" s="722"/>
      <c r="B1049" s="822" t="s">
        <v>2290</v>
      </c>
      <c r="C1049" s="813"/>
      <c r="D1049" s="814"/>
      <c r="E1049" s="1297"/>
      <c r="F1049" s="1297"/>
    </row>
    <row r="1050" spans="1:6">
      <c r="A1050" s="722"/>
      <c r="B1050" s="822" t="s">
        <v>2291</v>
      </c>
      <c r="C1050" s="813"/>
      <c r="D1050" s="814"/>
      <c r="E1050" s="1297"/>
      <c r="F1050" s="1297"/>
    </row>
    <row r="1051" spans="1:6">
      <c r="A1051" s="722"/>
      <c r="B1051" s="822" t="s">
        <v>2292</v>
      </c>
      <c r="C1051" s="813"/>
      <c r="D1051" s="814"/>
      <c r="E1051" s="1297"/>
      <c r="F1051" s="1297"/>
    </row>
    <row r="1052" spans="1:6">
      <c r="A1052" s="722"/>
      <c r="B1052" s="822" t="s">
        <v>2293</v>
      </c>
      <c r="C1052" s="813"/>
      <c r="D1052" s="814"/>
      <c r="E1052" s="1297"/>
      <c r="F1052" s="1297"/>
    </row>
    <row r="1053" spans="1:6">
      <c r="A1053" s="722"/>
      <c r="B1053" s="822" t="s">
        <v>2294</v>
      </c>
      <c r="C1053" s="813"/>
      <c r="D1053" s="814"/>
      <c r="E1053" s="1297"/>
      <c r="F1053" s="1297"/>
    </row>
    <row r="1054" spans="1:6" ht="25.5">
      <c r="A1054" s="722"/>
      <c r="B1054" s="822" t="s">
        <v>2273</v>
      </c>
      <c r="C1054" s="813"/>
      <c r="D1054" s="814"/>
      <c r="E1054" s="1297"/>
      <c r="F1054" s="1297"/>
    </row>
    <row r="1055" spans="1:6">
      <c r="A1055" s="722"/>
      <c r="B1055" s="822" t="s">
        <v>2274</v>
      </c>
      <c r="C1055" s="813"/>
      <c r="D1055" s="814"/>
      <c r="E1055" s="1297"/>
      <c r="F1055" s="1297"/>
    </row>
    <row r="1056" spans="1:6">
      <c r="A1056" s="722"/>
      <c r="B1056" s="822" t="s">
        <v>2127</v>
      </c>
      <c r="C1056" s="813"/>
      <c r="D1056" s="814"/>
      <c r="E1056" s="1297"/>
      <c r="F1056" s="1297"/>
    </row>
    <row r="1057" spans="1:6">
      <c r="A1057" s="722"/>
      <c r="B1057" s="822" t="s">
        <v>2284</v>
      </c>
      <c r="C1057" s="813"/>
      <c r="D1057" s="814"/>
      <c r="E1057" s="1297"/>
      <c r="F1057" s="1297"/>
    </row>
    <row r="1058" spans="1:6">
      <c r="A1058" s="722"/>
      <c r="B1058" s="822" t="s">
        <v>2295</v>
      </c>
      <c r="C1058" s="813"/>
      <c r="D1058" s="814"/>
      <c r="E1058" s="1297"/>
      <c r="F1058" s="1297"/>
    </row>
    <row r="1059" spans="1:6">
      <c r="A1059" s="722"/>
      <c r="B1059" s="822" t="s">
        <v>2255</v>
      </c>
      <c r="C1059" s="499" t="s">
        <v>21</v>
      </c>
      <c r="D1059" s="500">
        <v>2</v>
      </c>
      <c r="E1059" s="1310">
        <v>0</v>
      </c>
      <c r="F1059" s="1297">
        <f t="shared" si="15"/>
        <v>0</v>
      </c>
    </row>
    <row r="1060" spans="1:6">
      <c r="A1060" s="722"/>
      <c r="B1060" s="650"/>
      <c r="C1060" s="499"/>
      <c r="D1060" s="500"/>
      <c r="E1060" s="1297"/>
      <c r="F1060" s="1297"/>
    </row>
    <row r="1061" spans="1:6">
      <c r="A1061" s="498" t="s">
        <v>1037</v>
      </c>
      <c r="B1061" s="822" t="s">
        <v>4709</v>
      </c>
      <c r="C1061" s="813"/>
      <c r="D1061" s="814"/>
      <c r="E1061" s="1297"/>
      <c r="F1061" s="1297"/>
    </row>
    <row r="1062" spans="1:6">
      <c r="A1062" s="722"/>
      <c r="B1062" s="822" t="s">
        <v>2296</v>
      </c>
      <c r="C1062" s="813"/>
      <c r="D1062" s="814"/>
      <c r="E1062" s="1297"/>
      <c r="F1062" s="1297"/>
    </row>
    <row r="1063" spans="1:6">
      <c r="A1063" s="722"/>
      <c r="B1063" s="822" t="s">
        <v>2297</v>
      </c>
      <c r="C1063" s="813"/>
      <c r="D1063" s="814"/>
      <c r="E1063" s="1297"/>
      <c r="F1063" s="1297"/>
    </row>
    <row r="1064" spans="1:6">
      <c r="A1064" s="722"/>
      <c r="B1064" s="822" t="s">
        <v>2298</v>
      </c>
      <c r="C1064" s="813"/>
      <c r="D1064" s="814"/>
      <c r="E1064" s="1297"/>
      <c r="F1064" s="1297"/>
    </row>
    <row r="1065" spans="1:6">
      <c r="A1065" s="722"/>
      <c r="B1065" s="822" t="s">
        <v>2299</v>
      </c>
      <c r="C1065" s="813"/>
      <c r="D1065" s="814"/>
      <c r="E1065" s="1297"/>
      <c r="F1065" s="1297"/>
    </row>
    <row r="1066" spans="1:6">
      <c r="A1066" s="722"/>
      <c r="B1066" s="822" t="s">
        <v>2300</v>
      </c>
      <c r="C1066" s="813"/>
      <c r="D1066" s="814"/>
      <c r="E1066" s="1297"/>
      <c r="F1066" s="1297"/>
    </row>
    <row r="1067" spans="1:6">
      <c r="A1067" s="722"/>
      <c r="B1067" s="822" t="s">
        <v>2301</v>
      </c>
      <c r="C1067" s="813"/>
      <c r="D1067" s="814"/>
      <c r="E1067" s="1297"/>
      <c r="F1067" s="1297"/>
    </row>
    <row r="1068" spans="1:6">
      <c r="A1068" s="722"/>
      <c r="B1068" s="822" t="s">
        <v>2302</v>
      </c>
      <c r="C1068" s="813"/>
      <c r="D1068" s="814"/>
      <c r="E1068" s="1297"/>
      <c r="F1068" s="1297"/>
    </row>
    <row r="1069" spans="1:6">
      <c r="A1069" s="722"/>
      <c r="B1069" s="822" t="s">
        <v>2303</v>
      </c>
      <c r="C1069" s="813"/>
      <c r="D1069" s="814"/>
      <c r="E1069" s="1297"/>
      <c r="F1069" s="1297"/>
    </row>
    <row r="1070" spans="1:6">
      <c r="A1070" s="722"/>
      <c r="B1070" s="822" t="s">
        <v>2293</v>
      </c>
      <c r="C1070" s="813"/>
      <c r="D1070" s="814"/>
      <c r="E1070" s="1297"/>
      <c r="F1070" s="1297"/>
    </row>
    <row r="1071" spans="1:6">
      <c r="A1071" s="722"/>
      <c r="B1071" s="822" t="s">
        <v>2294</v>
      </c>
      <c r="C1071" s="813"/>
      <c r="D1071" s="814"/>
      <c r="E1071" s="1297"/>
      <c r="F1071" s="1297"/>
    </row>
    <row r="1072" spans="1:6" ht="25.5">
      <c r="A1072" s="722"/>
      <c r="B1072" s="822" t="s">
        <v>2304</v>
      </c>
      <c r="C1072" s="813"/>
      <c r="D1072" s="814"/>
      <c r="E1072" s="1297"/>
      <c r="F1072" s="1297"/>
    </row>
    <row r="1073" spans="1:6">
      <c r="A1073" s="722"/>
      <c r="B1073" s="822" t="s">
        <v>2274</v>
      </c>
      <c r="C1073" s="813"/>
      <c r="D1073" s="814"/>
      <c r="E1073" s="1297"/>
      <c r="F1073" s="1297"/>
    </row>
    <row r="1074" spans="1:6">
      <c r="A1074" s="722"/>
      <c r="B1074" s="822" t="s">
        <v>2127</v>
      </c>
      <c r="C1074" s="813"/>
      <c r="D1074" s="814"/>
      <c r="E1074" s="1297"/>
      <c r="F1074" s="1297"/>
    </row>
    <row r="1075" spans="1:6">
      <c r="A1075" s="722"/>
      <c r="B1075" s="822" t="s">
        <v>2284</v>
      </c>
      <c r="C1075" s="813"/>
      <c r="D1075" s="814"/>
      <c r="E1075" s="1297"/>
      <c r="F1075" s="1297"/>
    </row>
    <row r="1076" spans="1:6">
      <c r="A1076" s="722"/>
      <c r="B1076" s="822" t="s">
        <v>2295</v>
      </c>
      <c r="C1076" s="813"/>
      <c r="D1076" s="814"/>
      <c r="E1076" s="1297"/>
      <c r="F1076" s="1297"/>
    </row>
    <row r="1077" spans="1:6">
      <c r="A1077" s="722"/>
      <c r="B1077" s="822" t="s">
        <v>2255</v>
      </c>
      <c r="C1077" s="499" t="s">
        <v>21</v>
      </c>
      <c r="D1077" s="500">
        <v>1</v>
      </c>
      <c r="E1077" s="1310">
        <v>0</v>
      </c>
      <c r="F1077" s="1297">
        <f t="shared" si="15"/>
        <v>0</v>
      </c>
    </row>
    <row r="1078" spans="1:6">
      <c r="A1078" s="722"/>
      <c r="B1078" s="890"/>
      <c r="C1078" s="813"/>
      <c r="D1078" s="814"/>
      <c r="E1078" s="1297"/>
      <c r="F1078" s="1297"/>
    </row>
    <row r="1079" spans="1:6" ht="114.75">
      <c r="A1079" s="498" t="s">
        <v>161</v>
      </c>
      <c r="B1079" s="822" t="s">
        <v>2305</v>
      </c>
      <c r="C1079" s="813"/>
      <c r="D1079" s="814"/>
      <c r="E1079" s="1297"/>
      <c r="F1079" s="1297"/>
    </row>
    <row r="1080" spans="1:6">
      <c r="A1080" s="722"/>
      <c r="B1080" s="890"/>
      <c r="C1080" s="813"/>
      <c r="D1080" s="814"/>
      <c r="E1080" s="1297"/>
      <c r="F1080" s="1297"/>
    </row>
    <row r="1081" spans="1:6" s="840" customFormat="1">
      <c r="A1081" s="891" t="s">
        <v>2306</v>
      </c>
      <c r="B1081" s="892" t="s">
        <v>4709</v>
      </c>
      <c r="C1081" s="893"/>
      <c r="D1081" s="894"/>
      <c r="E1081" s="1451"/>
      <c r="F1081" s="1451"/>
    </row>
    <row r="1082" spans="1:6" s="840" customFormat="1">
      <c r="A1082" s="895"/>
      <c r="B1082" s="892" t="s">
        <v>2244</v>
      </c>
      <c r="C1082" s="893"/>
      <c r="D1082" s="894"/>
      <c r="E1082" s="1451"/>
      <c r="F1082" s="1451"/>
    </row>
    <row r="1083" spans="1:6" s="840" customFormat="1">
      <c r="A1083" s="895"/>
      <c r="B1083" s="892" t="s">
        <v>2245</v>
      </c>
      <c r="C1083" s="893"/>
      <c r="D1083" s="894"/>
      <c r="E1083" s="1451"/>
      <c r="F1083" s="1451"/>
    </row>
    <row r="1084" spans="1:6" s="840" customFormat="1">
      <c r="A1084" s="895"/>
      <c r="B1084" s="892" t="s">
        <v>2307</v>
      </c>
      <c r="C1084" s="893"/>
      <c r="D1084" s="894"/>
      <c r="E1084" s="1451"/>
      <c r="F1084" s="1451"/>
    </row>
    <row r="1085" spans="1:6" s="840" customFormat="1">
      <c r="A1085" s="895"/>
      <c r="B1085" s="892" t="s">
        <v>2308</v>
      </c>
      <c r="C1085" s="893"/>
      <c r="D1085" s="894"/>
      <c r="E1085" s="1451"/>
      <c r="F1085" s="1451"/>
    </row>
    <row r="1086" spans="1:6" s="840" customFormat="1">
      <c r="A1086" s="895"/>
      <c r="B1086" s="892" t="s">
        <v>2309</v>
      </c>
      <c r="C1086" s="893"/>
      <c r="D1086" s="894"/>
      <c r="E1086" s="1451"/>
      <c r="F1086" s="1451"/>
    </row>
    <row r="1087" spans="1:6" s="840" customFormat="1">
      <c r="A1087" s="895"/>
      <c r="B1087" s="892" t="s">
        <v>2310</v>
      </c>
      <c r="C1087" s="893"/>
      <c r="D1087" s="894"/>
      <c r="E1087" s="1451"/>
      <c r="F1087" s="1451"/>
    </row>
    <row r="1088" spans="1:6" s="840" customFormat="1">
      <c r="A1088" s="895"/>
      <c r="B1088" s="892"/>
      <c r="C1088" s="893"/>
      <c r="D1088" s="894"/>
      <c r="E1088" s="1451"/>
      <c r="F1088" s="1451"/>
    </row>
    <row r="1089" spans="1:6" s="840" customFormat="1">
      <c r="A1089" s="895"/>
      <c r="B1089" s="892" t="s">
        <v>2311</v>
      </c>
      <c r="C1089" s="893"/>
      <c r="D1089" s="894"/>
      <c r="E1089" s="1451"/>
      <c r="F1089" s="1451"/>
    </row>
    <row r="1090" spans="1:6" s="840" customFormat="1">
      <c r="A1090" s="895"/>
      <c r="B1090" s="892" t="s">
        <v>2312</v>
      </c>
      <c r="C1090" s="893"/>
      <c r="D1090" s="894"/>
      <c r="E1090" s="1451"/>
      <c r="F1090" s="1451"/>
    </row>
    <row r="1091" spans="1:6" s="840" customFormat="1">
      <c r="A1091" s="895"/>
      <c r="B1091" s="892" t="s">
        <v>2313</v>
      </c>
      <c r="C1091" s="893"/>
      <c r="D1091" s="894"/>
      <c r="E1091" s="1451"/>
      <c r="F1091" s="1451"/>
    </row>
    <row r="1092" spans="1:6" s="840" customFormat="1">
      <c r="A1092" s="895"/>
      <c r="B1092" s="892" t="s">
        <v>2314</v>
      </c>
      <c r="C1092" s="837" t="s">
        <v>21</v>
      </c>
      <c r="D1092" s="838">
        <v>5</v>
      </c>
      <c r="E1092" s="1456">
        <v>0</v>
      </c>
      <c r="F1092" s="1451">
        <f t="shared" si="15"/>
        <v>0</v>
      </c>
    </row>
    <row r="1093" spans="1:6">
      <c r="A1093" s="498"/>
      <c r="B1093" s="822"/>
      <c r="C1093" s="813"/>
      <c r="D1093" s="814"/>
      <c r="E1093" s="1297"/>
      <c r="F1093" s="1297"/>
    </row>
    <row r="1094" spans="1:6">
      <c r="A1094" s="498" t="s">
        <v>2315</v>
      </c>
      <c r="B1094" s="822" t="s">
        <v>4709</v>
      </c>
      <c r="C1094" s="813"/>
      <c r="D1094" s="814"/>
      <c r="E1094" s="1297"/>
      <c r="F1094" s="1297"/>
    </row>
    <row r="1095" spans="1:6">
      <c r="A1095" s="722"/>
      <c r="B1095" s="822" t="s">
        <v>2256</v>
      </c>
      <c r="C1095" s="813"/>
      <c r="D1095" s="814"/>
      <c r="E1095" s="1297"/>
      <c r="F1095" s="1297"/>
    </row>
    <row r="1096" spans="1:6">
      <c r="A1096" s="722"/>
      <c r="B1096" s="822" t="s">
        <v>2257</v>
      </c>
      <c r="C1096" s="813"/>
      <c r="D1096" s="814"/>
      <c r="E1096" s="1297"/>
      <c r="F1096" s="1297"/>
    </row>
    <row r="1097" spans="1:6">
      <c r="A1097" s="722"/>
      <c r="B1097" s="822" t="s">
        <v>2307</v>
      </c>
      <c r="C1097" s="813"/>
      <c r="D1097" s="814"/>
      <c r="E1097" s="1297"/>
      <c r="F1097" s="1297"/>
    </row>
    <row r="1098" spans="1:6">
      <c r="A1098" s="722"/>
      <c r="B1098" s="822" t="s">
        <v>2316</v>
      </c>
      <c r="C1098" s="813"/>
      <c r="D1098" s="814"/>
      <c r="E1098" s="1297"/>
      <c r="F1098" s="1297"/>
    </row>
    <row r="1099" spans="1:6">
      <c r="A1099" s="722"/>
      <c r="B1099" s="822" t="s">
        <v>2317</v>
      </c>
      <c r="C1099" s="813"/>
      <c r="D1099" s="814"/>
      <c r="E1099" s="1297"/>
      <c r="F1099" s="1297"/>
    </row>
    <row r="1100" spans="1:6">
      <c r="A1100" s="722"/>
      <c r="B1100" s="822" t="s">
        <v>2318</v>
      </c>
      <c r="C1100" s="813"/>
      <c r="D1100" s="814"/>
      <c r="E1100" s="1297"/>
      <c r="F1100" s="1297"/>
    </row>
    <row r="1101" spans="1:6">
      <c r="A1101" s="722"/>
      <c r="B1101" s="822" t="s">
        <v>2319</v>
      </c>
      <c r="C1101" s="813"/>
      <c r="D1101" s="814"/>
      <c r="E1101" s="1297"/>
      <c r="F1101" s="1297"/>
    </row>
    <row r="1102" spans="1:6">
      <c r="A1102" s="722"/>
      <c r="B1102" s="822" t="s">
        <v>2312</v>
      </c>
      <c r="C1102" s="499"/>
      <c r="D1102" s="500"/>
      <c r="E1102" s="1297"/>
      <c r="F1102" s="1297"/>
    </row>
    <row r="1103" spans="1:6">
      <c r="A1103" s="722"/>
      <c r="B1103" s="822" t="s">
        <v>2313</v>
      </c>
      <c r="C1103" s="813"/>
      <c r="D1103" s="814"/>
      <c r="E1103" s="1297"/>
      <c r="F1103" s="1297"/>
    </row>
    <row r="1104" spans="1:6">
      <c r="A1104" s="498"/>
      <c r="B1104" s="822" t="s">
        <v>2314</v>
      </c>
      <c r="C1104" s="813"/>
      <c r="D1104" s="814"/>
      <c r="E1104" s="1297"/>
      <c r="F1104" s="1297"/>
    </row>
    <row r="1105" spans="1:6" ht="25.5">
      <c r="A1105" s="498"/>
      <c r="B1105" s="822" t="s">
        <v>2320</v>
      </c>
      <c r="C1105" s="813"/>
      <c r="D1105" s="814"/>
      <c r="E1105" s="1297"/>
      <c r="F1105" s="1297"/>
    </row>
    <row r="1106" spans="1:6">
      <c r="A1106" s="498"/>
      <c r="B1106" s="822" t="s">
        <v>2321</v>
      </c>
      <c r="C1106" s="813"/>
      <c r="D1106" s="814"/>
      <c r="E1106" s="1297"/>
      <c r="F1106" s="1297"/>
    </row>
    <row r="1107" spans="1:6">
      <c r="A1107" s="722"/>
      <c r="B1107" s="822" t="s">
        <v>2127</v>
      </c>
      <c r="C1107" s="813"/>
      <c r="D1107" s="814"/>
      <c r="E1107" s="1297"/>
      <c r="F1107" s="1297"/>
    </row>
    <row r="1108" spans="1:6">
      <c r="A1108" s="722"/>
      <c r="B1108" s="822" t="s">
        <v>2253</v>
      </c>
      <c r="C1108" s="813"/>
      <c r="D1108" s="814"/>
      <c r="E1108" s="1297"/>
      <c r="F1108" s="1297"/>
    </row>
    <row r="1109" spans="1:6">
      <c r="A1109" s="722"/>
      <c r="B1109" s="822" t="s">
        <v>2254</v>
      </c>
      <c r="C1109" s="813"/>
      <c r="D1109" s="814"/>
      <c r="E1109" s="1297"/>
      <c r="F1109" s="1297"/>
    </row>
    <row r="1110" spans="1:6">
      <c r="A1110" s="722"/>
      <c r="B1110" s="822" t="s">
        <v>2255</v>
      </c>
      <c r="C1110" s="499" t="s">
        <v>21</v>
      </c>
      <c r="D1110" s="500">
        <v>2</v>
      </c>
      <c r="E1110" s="1310">
        <v>0</v>
      </c>
      <c r="F1110" s="1297">
        <f t="shared" ref="F1110:F1158" si="16">$D1110*E1110</f>
        <v>0</v>
      </c>
    </row>
    <row r="1111" spans="1:6">
      <c r="A1111" s="722"/>
      <c r="B1111" s="822"/>
      <c r="C1111" s="499"/>
      <c r="D1111" s="500"/>
      <c r="E1111" s="1297"/>
      <c r="F1111" s="1297"/>
    </row>
    <row r="1112" spans="1:6">
      <c r="A1112" s="498" t="s">
        <v>2322</v>
      </c>
      <c r="B1112" s="822" t="s">
        <v>4709</v>
      </c>
      <c r="C1112" s="813"/>
      <c r="D1112" s="814"/>
      <c r="E1112" s="1297"/>
      <c r="F1112" s="1297"/>
    </row>
    <row r="1113" spans="1:6">
      <c r="A1113" s="722"/>
      <c r="B1113" s="822" t="s">
        <v>2323</v>
      </c>
      <c r="C1113" s="499"/>
      <c r="D1113" s="500"/>
      <c r="E1113" s="1297"/>
      <c r="F1113" s="1297"/>
    </row>
    <row r="1114" spans="1:6">
      <c r="A1114" s="802"/>
      <c r="B1114" s="822" t="s">
        <v>2324</v>
      </c>
      <c r="C1114" s="884"/>
      <c r="E1114" s="1297"/>
      <c r="F1114" s="1297"/>
    </row>
    <row r="1115" spans="1:6">
      <c r="A1115" s="722"/>
      <c r="B1115" s="822" t="s">
        <v>2307</v>
      </c>
      <c r="C1115" s="813"/>
      <c r="D1115" s="814"/>
      <c r="E1115" s="1297"/>
      <c r="F1115" s="1297"/>
    </row>
    <row r="1116" spans="1:6">
      <c r="A1116" s="722"/>
      <c r="B1116" s="822" t="s">
        <v>2325</v>
      </c>
      <c r="C1116" s="813"/>
      <c r="D1116" s="814"/>
      <c r="E1116" s="1297"/>
      <c r="F1116" s="1297"/>
    </row>
    <row r="1117" spans="1:6">
      <c r="A1117" s="722"/>
      <c r="B1117" s="822" t="s">
        <v>2326</v>
      </c>
      <c r="C1117" s="813"/>
      <c r="D1117" s="814"/>
      <c r="E1117" s="1297"/>
      <c r="F1117" s="1297"/>
    </row>
    <row r="1118" spans="1:6">
      <c r="A1118" s="722"/>
      <c r="B1118" s="822" t="s">
        <v>2327</v>
      </c>
      <c r="C1118" s="813"/>
      <c r="D1118" s="814"/>
      <c r="E1118" s="1297"/>
      <c r="F1118" s="1297"/>
    </row>
    <row r="1119" spans="1:6">
      <c r="A1119" s="722"/>
      <c r="B1119" s="822" t="s">
        <v>2328</v>
      </c>
      <c r="C1119" s="813"/>
      <c r="D1119" s="814"/>
      <c r="E1119" s="1297"/>
      <c r="F1119" s="1297"/>
    </row>
    <row r="1120" spans="1:6">
      <c r="A1120" s="722"/>
      <c r="B1120" s="822" t="s">
        <v>2329</v>
      </c>
      <c r="C1120" s="813"/>
      <c r="D1120" s="814"/>
      <c r="E1120" s="1297"/>
      <c r="F1120" s="1297"/>
    </row>
    <row r="1121" spans="1:6">
      <c r="A1121" s="722"/>
      <c r="B1121" s="822" t="s">
        <v>2313</v>
      </c>
      <c r="C1121" s="813"/>
      <c r="D1121" s="814"/>
      <c r="E1121" s="1297"/>
      <c r="F1121" s="1297"/>
    </row>
    <row r="1122" spans="1:6">
      <c r="A1122" s="722"/>
      <c r="B1122" s="822" t="s">
        <v>2314</v>
      </c>
      <c r="C1122" s="813"/>
      <c r="D1122" s="814"/>
      <c r="E1122" s="1297"/>
      <c r="F1122" s="1297"/>
    </row>
    <row r="1123" spans="1:6" ht="25.5">
      <c r="A1123" s="722"/>
      <c r="B1123" s="822" t="s">
        <v>2320</v>
      </c>
      <c r="C1123" s="813"/>
      <c r="D1123" s="814"/>
      <c r="E1123" s="1297"/>
      <c r="F1123" s="1297"/>
    </row>
    <row r="1124" spans="1:6">
      <c r="A1124" s="722"/>
      <c r="B1124" s="822" t="s">
        <v>2330</v>
      </c>
      <c r="C1124" s="813"/>
      <c r="D1124" s="814"/>
      <c r="E1124" s="1297"/>
      <c r="F1124" s="1297"/>
    </row>
    <row r="1125" spans="1:6">
      <c r="A1125" s="722"/>
      <c r="B1125" s="822" t="s">
        <v>2127</v>
      </c>
      <c r="C1125" s="813"/>
      <c r="D1125" s="814"/>
      <c r="E1125" s="1297"/>
      <c r="F1125" s="1297"/>
    </row>
    <row r="1126" spans="1:6">
      <c r="A1126" s="722"/>
      <c r="B1126" s="822" t="s">
        <v>2331</v>
      </c>
      <c r="C1126" s="813"/>
      <c r="D1126" s="814"/>
      <c r="E1126" s="1297"/>
      <c r="F1126" s="1297"/>
    </row>
    <row r="1127" spans="1:6">
      <c r="A1127" s="722"/>
      <c r="B1127" s="822" t="s">
        <v>2332</v>
      </c>
      <c r="C1127" s="813"/>
      <c r="D1127" s="814"/>
      <c r="E1127" s="1297"/>
      <c r="F1127" s="1297"/>
    </row>
    <row r="1128" spans="1:6">
      <c r="A1128" s="722"/>
      <c r="B1128" s="822" t="s">
        <v>2255</v>
      </c>
      <c r="C1128" s="499" t="s">
        <v>21</v>
      </c>
      <c r="D1128" s="500">
        <v>1</v>
      </c>
      <c r="E1128" s="1310">
        <v>0</v>
      </c>
      <c r="F1128" s="1297">
        <f t="shared" si="16"/>
        <v>0</v>
      </c>
    </row>
    <row r="1129" spans="1:6">
      <c r="A1129" s="722"/>
      <c r="B1129" s="890"/>
      <c r="C1129" s="813"/>
      <c r="D1129" s="814"/>
      <c r="E1129" s="1297"/>
      <c r="F1129" s="1297"/>
    </row>
    <row r="1130" spans="1:6" ht="59.25" customHeight="1">
      <c r="A1130" s="498" t="s">
        <v>162</v>
      </c>
      <c r="B1130" s="822" t="s">
        <v>2333</v>
      </c>
      <c r="C1130" s="813"/>
      <c r="D1130" s="814"/>
      <c r="E1130" s="1297"/>
      <c r="F1130" s="1297"/>
    </row>
    <row r="1131" spans="1:6">
      <c r="A1131" s="498"/>
      <c r="B1131" s="822"/>
      <c r="C1131" s="813"/>
      <c r="D1131" s="814"/>
      <c r="E1131" s="1297"/>
      <c r="F1131" s="1297"/>
    </row>
    <row r="1132" spans="1:6">
      <c r="A1132" s="498" t="s">
        <v>2334</v>
      </c>
      <c r="B1132" s="822" t="s">
        <v>2285</v>
      </c>
      <c r="C1132" s="884"/>
      <c r="E1132" s="1297"/>
      <c r="F1132" s="1297"/>
    </row>
    <row r="1133" spans="1:6">
      <c r="A1133" s="498"/>
      <c r="B1133" s="822" t="s">
        <v>2286</v>
      </c>
      <c r="C1133" s="813"/>
      <c r="D1133" s="814"/>
      <c r="E1133" s="1297"/>
      <c r="F1133" s="1297"/>
    </row>
    <row r="1134" spans="1:6">
      <c r="A1134" s="498"/>
      <c r="B1134" s="822" t="s">
        <v>2335</v>
      </c>
      <c r="C1134" s="813"/>
      <c r="D1134" s="814"/>
      <c r="E1134" s="1297"/>
      <c r="F1134" s="1297"/>
    </row>
    <row r="1135" spans="1:6">
      <c r="A1135" s="498"/>
      <c r="B1135" s="822" t="s">
        <v>2336</v>
      </c>
      <c r="C1135" s="813"/>
      <c r="D1135" s="814"/>
      <c r="E1135" s="1297"/>
      <c r="F1135" s="1297"/>
    </row>
    <row r="1136" spans="1:6">
      <c r="A1136" s="498"/>
      <c r="B1136" s="822" t="s">
        <v>2337</v>
      </c>
      <c r="C1136" s="813"/>
      <c r="D1136" s="814"/>
      <c r="E1136" s="1297"/>
      <c r="F1136" s="1297"/>
    </row>
    <row r="1137" spans="1:6" ht="25.5">
      <c r="A1137" s="498"/>
      <c r="B1137" s="822" t="s">
        <v>2338</v>
      </c>
      <c r="C1137" s="499" t="s">
        <v>21</v>
      </c>
      <c r="D1137" s="500">
        <v>1</v>
      </c>
      <c r="E1137" s="1310">
        <v>0</v>
      </c>
      <c r="F1137" s="1297">
        <f t="shared" si="16"/>
        <v>0</v>
      </c>
    </row>
    <row r="1138" spans="1:6">
      <c r="A1138" s="498"/>
      <c r="B1138" s="822"/>
      <c r="C1138" s="813"/>
      <c r="D1138" s="814"/>
      <c r="E1138" s="1297"/>
      <c r="F1138" s="1297"/>
    </row>
    <row r="1139" spans="1:6">
      <c r="A1139" s="498" t="s">
        <v>2339</v>
      </c>
      <c r="B1139" s="822" t="s">
        <v>2296</v>
      </c>
      <c r="C1139" s="884"/>
      <c r="E1139" s="1297"/>
      <c r="F1139" s="1297"/>
    </row>
    <row r="1140" spans="1:6">
      <c r="A1140" s="498"/>
      <c r="B1140" s="822" t="s">
        <v>2297</v>
      </c>
      <c r="C1140" s="813"/>
      <c r="D1140" s="814"/>
      <c r="E1140" s="1297"/>
      <c r="F1140" s="1297"/>
    </row>
    <row r="1141" spans="1:6">
      <c r="A1141" s="498"/>
      <c r="B1141" s="822" t="s">
        <v>2340</v>
      </c>
      <c r="C1141" s="813"/>
      <c r="D1141" s="814"/>
      <c r="E1141" s="1297"/>
      <c r="F1141" s="1297"/>
    </row>
    <row r="1142" spans="1:6">
      <c r="A1142" s="498"/>
      <c r="B1142" s="822" t="s">
        <v>2336</v>
      </c>
      <c r="C1142" s="813"/>
      <c r="D1142" s="814"/>
      <c r="E1142" s="1297"/>
      <c r="F1142" s="1297"/>
    </row>
    <row r="1143" spans="1:6">
      <c r="A1143" s="498"/>
      <c r="B1143" s="822" t="s">
        <v>2341</v>
      </c>
      <c r="C1143" s="813"/>
      <c r="D1143" s="814"/>
      <c r="E1143" s="1297"/>
      <c r="F1143" s="1297"/>
    </row>
    <row r="1144" spans="1:6" ht="25.5">
      <c r="A1144" s="498"/>
      <c r="B1144" s="822" t="s">
        <v>2338</v>
      </c>
      <c r="C1144" s="499" t="s">
        <v>21</v>
      </c>
      <c r="D1144" s="500">
        <v>1</v>
      </c>
      <c r="E1144" s="1310">
        <v>0</v>
      </c>
      <c r="F1144" s="1297">
        <f t="shared" si="16"/>
        <v>0</v>
      </c>
    </row>
    <row r="1145" spans="1:6">
      <c r="A1145" s="722"/>
      <c r="B1145" s="822"/>
      <c r="C1145" s="813"/>
      <c r="D1145" s="814"/>
      <c r="E1145" s="1297"/>
      <c r="F1145" s="1297"/>
    </row>
    <row r="1146" spans="1:6">
      <c r="A1146" s="498" t="s">
        <v>2342</v>
      </c>
      <c r="B1146" s="822" t="s">
        <v>2343</v>
      </c>
      <c r="C1146" s="884"/>
      <c r="E1146" s="1297"/>
      <c r="F1146" s="1297"/>
    </row>
    <row r="1147" spans="1:6">
      <c r="A1147" s="498"/>
      <c r="B1147" s="822" t="s">
        <v>2344</v>
      </c>
      <c r="C1147" s="813"/>
      <c r="D1147" s="814"/>
      <c r="E1147" s="1297"/>
      <c r="F1147" s="1297"/>
    </row>
    <row r="1148" spans="1:6">
      <c r="A1148" s="498"/>
      <c r="B1148" s="822" t="s">
        <v>2345</v>
      </c>
      <c r="C1148" s="813"/>
      <c r="D1148" s="814"/>
      <c r="E1148" s="1297"/>
      <c r="F1148" s="1297"/>
    </row>
    <row r="1149" spans="1:6">
      <c r="A1149" s="498"/>
      <c r="B1149" s="822" t="s">
        <v>2336</v>
      </c>
      <c r="C1149" s="813"/>
      <c r="D1149" s="814"/>
      <c r="E1149" s="1297"/>
      <c r="F1149" s="1297"/>
    </row>
    <row r="1150" spans="1:6">
      <c r="A1150" s="498"/>
      <c r="B1150" s="822" t="s">
        <v>2346</v>
      </c>
      <c r="C1150" s="813"/>
      <c r="D1150" s="814"/>
      <c r="E1150" s="1297"/>
      <c r="F1150" s="1297"/>
    </row>
    <row r="1151" spans="1:6" ht="25.5">
      <c r="A1151" s="498"/>
      <c r="B1151" s="822" t="s">
        <v>2338</v>
      </c>
      <c r="C1151" s="499" t="s">
        <v>21</v>
      </c>
      <c r="D1151" s="500">
        <v>1</v>
      </c>
      <c r="E1151" s="1310">
        <v>0</v>
      </c>
      <c r="F1151" s="1297">
        <f t="shared" si="16"/>
        <v>0</v>
      </c>
    </row>
    <row r="1152" spans="1:6">
      <c r="A1152" s="498"/>
      <c r="B1152" s="822"/>
      <c r="C1152" s="813"/>
      <c r="D1152" s="814"/>
      <c r="E1152" s="1297"/>
      <c r="F1152" s="1297"/>
    </row>
    <row r="1153" spans="1:6">
      <c r="A1153" s="498" t="s">
        <v>2347</v>
      </c>
      <c r="B1153" s="822" t="s">
        <v>2348</v>
      </c>
      <c r="C1153" s="884"/>
      <c r="E1153" s="1297"/>
      <c r="F1153" s="1297"/>
    </row>
    <row r="1154" spans="1:6">
      <c r="A1154" s="498"/>
      <c r="B1154" s="822" t="s">
        <v>2349</v>
      </c>
      <c r="C1154" s="813"/>
      <c r="D1154" s="814"/>
      <c r="E1154" s="1297"/>
      <c r="F1154" s="1297"/>
    </row>
    <row r="1155" spans="1:6">
      <c r="A1155" s="498"/>
      <c r="B1155" s="822" t="s">
        <v>2335</v>
      </c>
      <c r="C1155" s="813"/>
      <c r="D1155" s="814"/>
      <c r="E1155" s="1297"/>
      <c r="F1155" s="1297"/>
    </row>
    <row r="1156" spans="1:6">
      <c r="A1156" s="498"/>
      <c r="B1156" s="822" t="s">
        <v>2336</v>
      </c>
      <c r="C1156" s="813"/>
      <c r="D1156" s="814"/>
      <c r="E1156" s="1297"/>
      <c r="F1156" s="1297"/>
    </row>
    <row r="1157" spans="1:6">
      <c r="A1157" s="498"/>
      <c r="B1157" s="822" t="s">
        <v>2350</v>
      </c>
      <c r="C1157" s="813"/>
      <c r="D1157" s="814"/>
      <c r="E1157" s="1297"/>
      <c r="F1157" s="1297"/>
    </row>
    <row r="1158" spans="1:6" ht="25.5">
      <c r="A1158" s="498"/>
      <c r="B1158" s="822" t="s">
        <v>2351</v>
      </c>
      <c r="C1158" s="499" t="s">
        <v>21</v>
      </c>
      <c r="D1158" s="500">
        <v>1</v>
      </c>
      <c r="E1158" s="1310">
        <v>0</v>
      </c>
      <c r="F1158" s="1297">
        <f t="shared" si="16"/>
        <v>0</v>
      </c>
    </row>
    <row r="1159" spans="1:6">
      <c r="A1159" s="722"/>
      <c r="B1159" s="822"/>
      <c r="C1159" s="813"/>
      <c r="D1159" s="814"/>
      <c r="E1159" s="1297"/>
      <c r="F1159" s="1297"/>
    </row>
    <row r="1160" spans="1:6">
      <c r="A1160" s="498" t="s">
        <v>2352</v>
      </c>
      <c r="B1160" s="822" t="s">
        <v>2353</v>
      </c>
      <c r="C1160" s="884"/>
      <c r="E1160" s="1297"/>
      <c r="F1160" s="1297"/>
    </row>
    <row r="1161" spans="1:6">
      <c r="A1161" s="498"/>
      <c r="B1161" s="822" t="s">
        <v>2354</v>
      </c>
      <c r="C1161" s="813"/>
      <c r="D1161" s="814"/>
      <c r="E1161" s="1297"/>
      <c r="F1161" s="1297"/>
    </row>
    <row r="1162" spans="1:6">
      <c r="A1162" s="498"/>
      <c r="B1162" s="822" t="s">
        <v>2355</v>
      </c>
      <c r="C1162" s="813"/>
      <c r="D1162" s="814"/>
      <c r="E1162" s="1297"/>
      <c r="F1162" s="1297"/>
    </row>
    <row r="1163" spans="1:6">
      <c r="A1163" s="498"/>
      <c r="B1163" s="822" t="s">
        <v>2336</v>
      </c>
      <c r="C1163" s="813"/>
      <c r="D1163" s="814"/>
      <c r="E1163" s="1297"/>
      <c r="F1163" s="1297"/>
    </row>
    <row r="1164" spans="1:6">
      <c r="A1164" s="498"/>
      <c r="B1164" s="822" t="s">
        <v>2356</v>
      </c>
      <c r="C1164" s="813"/>
      <c r="D1164" s="814"/>
      <c r="E1164" s="1297"/>
      <c r="F1164" s="1297"/>
    </row>
    <row r="1165" spans="1:6" ht="25.5">
      <c r="A1165" s="498"/>
      <c r="B1165" s="822" t="s">
        <v>2357</v>
      </c>
      <c r="C1165" s="499" t="s">
        <v>21</v>
      </c>
      <c r="D1165" s="500">
        <v>1</v>
      </c>
      <c r="E1165" s="1310">
        <v>0</v>
      </c>
      <c r="F1165" s="1297">
        <f t="shared" ref="F1165:F1199" si="17">$D1165*E1165</f>
        <v>0</v>
      </c>
    </row>
    <row r="1166" spans="1:6">
      <c r="A1166" s="722"/>
      <c r="B1166" s="822"/>
      <c r="C1166" s="813"/>
      <c r="D1166" s="814"/>
      <c r="E1166" s="1297"/>
      <c r="F1166" s="1297"/>
    </row>
    <row r="1167" spans="1:6" ht="60.75" customHeight="1">
      <c r="A1167" s="498" t="s">
        <v>163</v>
      </c>
      <c r="B1167" s="822" t="s">
        <v>2358</v>
      </c>
      <c r="C1167" s="813"/>
      <c r="D1167" s="814"/>
      <c r="E1167" s="1297"/>
      <c r="F1167" s="1297"/>
    </row>
    <row r="1168" spans="1:6">
      <c r="A1168" s="722"/>
      <c r="B1168" s="822"/>
      <c r="C1168" s="499"/>
      <c r="D1168" s="500"/>
      <c r="E1168" s="1297"/>
      <c r="F1168" s="1297"/>
    </row>
    <row r="1169" spans="1:6">
      <c r="A1169" s="722"/>
      <c r="B1169" s="822" t="s">
        <v>4709</v>
      </c>
      <c r="C1169" s="813"/>
      <c r="D1169" s="814"/>
      <c r="E1169" s="1297"/>
      <c r="F1169" s="1297"/>
    </row>
    <row r="1170" spans="1:6">
      <c r="A1170" s="498"/>
      <c r="B1170" s="822" t="s">
        <v>2359</v>
      </c>
      <c r="C1170" s="813"/>
      <c r="D1170" s="814"/>
      <c r="E1170" s="1297"/>
      <c r="F1170" s="1297"/>
    </row>
    <row r="1171" spans="1:6">
      <c r="A1171" s="722"/>
      <c r="B1171" s="822" t="s">
        <v>2360</v>
      </c>
      <c r="C1171" s="813"/>
      <c r="D1171" s="814"/>
      <c r="E1171" s="1297"/>
      <c r="F1171" s="1297"/>
    </row>
    <row r="1172" spans="1:6">
      <c r="A1172" s="722"/>
      <c r="B1172" s="822" t="s">
        <v>2361</v>
      </c>
      <c r="C1172" s="499" t="s">
        <v>21</v>
      </c>
      <c r="D1172" s="500">
        <v>6</v>
      </c>
      <c r="E1172" s="1310">
        <v>0</v>
      </c>
      <c r="F1172" s="1297">
        <f t="shared" si="17"/>
        <v>0</v>
      </c>
    </row>
    <row r="1173" spans="1:6">
      <c r="A1173" s="722"/>
      <c r="B1173" s="822"/>
      <c r="C1173" s="813"/>
      <c r="D1173" s="814"/>
      <c r="E1173" s="1297"/>
      <c r="F1173" s="1297"/>
    </row>
    <row r="1174" spans="1:6" ht="63.75">
      <c r="A1174" s="498" t="s">
        <v>164</v>
      </c>
      <c r="B1174" s="822" t="s">
        <v>2362</v>
      </c>
      <c r="C1174" s="813"/>
      <c r="D1174" s="814"/>
      <c r="E1174" s="1297"/>
      <c r="F1174" s="1297"/>
    </row>
    <row r="1175" spans="1:6" ht="96" customHeight="1">
      <c r="A1175" s="722"/>
      <c r="B1175" s="822" t="s">
        <v>2363</v>
      </c>
      <c r="C1175" s="813"/>
      <c r="D1175" s="814"/>
      <c r="E1175" s="1297"/>
      <c r="F1175" s="1297"/>
    </row>
    <row r="1176" spans="1:6" ht="63.75">
      <c r="A1176" s="722"/>
      <c r="B1176" s="822" t="s">
        <v>2364</v>
      </c>
      <c r="C1176" s="813"/>
      <c r="D1176" s="814"/>
      <c r="E1176" s="1297"/>
      <c r="F1176" s="1297"/>
    </row>
    <row r="1177" spans="1:6" ht="89.25">
      <c r="A1177" s="722"/>
      <c r="B1177" s="822" t="s">
        <v>2365</v>
      </c>
      <c r="C1177" s="813"/>
      <c r="D1177" s="814"/>
      <c r="E1177" s="1297"/>
      <c r="F1177" s="1297"/>
    </row>
    <row r="1178" spans="1:6">
      <c r="A1178" s="722"/>
      <c r="B1178" s="650"/>
      <c r="C1178" s="813"/>
      <c r="D1178" s="814"/>
      <c r="E1178" s="1297"/>
      <c r="F1178" s="1297"/>
    </row>
    <row r="1179" spans="1:6" ht="38.25">
      <c r="A1179" s="722"/>
      <c r="B1179" s="822" t="s">
        <v>2366</v>
      </c>
      <c r="C1179" s="813"/>
      <c r="D1179" s="814"/>
      <c r="E1179" s="1297"/>
      <c r="F1179" s="1297"/>
    </row>
    <row r="1180" spans="1:6">
      <c r="A1180" s="722"/>
      <c r="B1180" s="822" t="s">
        <v>2367</v>
      </c>
      <c r="C1180" s="813"/>
      <c r="D1180" s="814"/>
      <c r="E1180" s="1297"/>
      <c r="F1180" s="1297"/>
    </row>
    <row r="1181" spans="1:6">
      <c r="A1181" s="722"/>
      <c r="B1181" s="822" t="s">
        <v>2368</v>
      </c>
      <c r="C1181" s="813"/>
      <c r="D1181" s="814"/>
      <c r="E1181" s="1297"/>
      <c r="F1181" s="1297"/>
    </row>
    <row r="1182" spans="1:6">
      <c r="A1182" s="722"/>
      <c r="B1182" s="822" t="s">
        <v>2369</v>
      </c>
      <c r="C1182" s="813"/>
      <c r="D1182" s="814"/>
      <c r="E1182" s="1297"/>
      <c r="F1182" s="1297"/>
    </row>
    <row r="1183" spans="1:6">
      <c r="A1183" s="722"/>
      <c r="B1183" s="650"/>
      <c r="C1183" s="813"/>
      <c r="D1183" s="814"/>
      <c r="E1183" s="1297"/>
      <c r="F1183" s="1297"/>
    </row>
    <row r="1184" spans="1:6" ht="63.75">
      <c r="A1184" s="722"/>
      <c r="B1184" s="822" t="s">
        <v>2370</v>
      </c>
      <c r="C1184" s="499" t="s">
        <v>248</v>
      </c>
      <c r="D1184" s="500">
        <v>1</v>
      </c>
      <c r="E1184" s="1310">
        <v>0</v>
      </c>
      <c r="F1184" s="1297">
        <f t="shared" si="17"/>
        <v>0</v>
      </c>
    </row>
    <row r="1185" spans="1:6">
      <c r="A1185" s="722"/>
      <c r="B1185" s="822"/>
      <c r="C1185" s="813"/>
      <c r="D1185" s="814"/>
      <c r="E1185" s="1297"/>
      <c r="F1185" s="1297"/>
    </row>
    <row r="1186" spans="1:6" s="840" customFormat="1" ht="96.75" customHeight="1">
      <c r="A1186" s="891" t="s">
        <v>165</v>
      </c>
      <c r="B1186" s="892" t="s">
        <v>2371</v>
      </c>
      <c r="C1186" s="837" t="s">
        <v>21</v>
      </c>
      <c r="D1186" s="838">
        <v>32</v>
      </c>
      <c r="E1186" s="1456">
        <v>0</v>
      </c>
      <c r="F1186" s="1451">
        <f t="shared" si="17"/>
        <v>0</v>
      </c>
    </row>
    <row r="1187" spans="1:6">
      <c r="A1187" s="722"/>
      <c r="B1187" s="890"/>
      <c r="C1187" s="813"/>
      <c r="D1187" s="814"/>
      <c r="E1187" s="1297"/>
      <c r="F1187" s="1297"/>
    </row>
    <row r="1188" spans="1:6" ht="51">
      <c r="A1188" s="498" t="s">
        <v>54</v>
      </c>
      <c r="B1188" s="822" t="s">
        <v>3326</v>
      </c>
      <c r="C1188" s="813"/>
      <c r="D1188" s="814"/>
      <c r="E1188" s="1297"/>
      <c r="F1188" s="1297"/>
    </row>
    <row r="1189" spans="1:6">
      <c r="A1189" s="498"/>
      <c r="B1189" s="822"/>
      <c r="C1189" s="813"/>
      <c r="D1189" s="814"/>
      <c r="E1189" s="1297"/>
      <c r="F1189" s="1297"/>
    </row>
    <row r="1190" spans="1:6" s="840" customFormat="1">
      <c r="A1190" s="895"/>
      <c r="B1190" s="892" t="s">
        <v>2372</v>
      </c>
      <c r="C1190" s="837"/>
      <c r="D1190" s="838"/>
      <c r="E1190" s="1451"/>
      <c r="F1190" s="1451"/>
    </row>
    <row r="1191" spans="1:6" s="840" customFormat="1">
      <c r="A1191" s="891"/>
      <c r="B1191" s="892" t="s">
        <v>2373</v>
      </c>
      <c r="C1191" s="837" t="s">
        <v>21</v>
      </c>
      <c r="D1191" s="838">
        <v>17</v>
      </c>
      <c r="E1191" s="1456">
        <v>0</v>
      </c>
      <c r="F1191" s="1451">
        <f t="shared" si="17"/>
        <v>0</v>
      </c>
    </row>
    <row r="1192" spans="1:6">
      <c r="A1192" s="498"/>
      <c r="B1192" s="822" t="s">
        <v>2374</v>
      </c>
      <c r="C1192" s="499"/>
      <c r="D1192" s="500"/>
      <c r="E1192" s="1297"/>
      <c r="F1192" s="1297"/>
    </row>
    <row r="1193" spans="1:6">
      <c r="A1193" s="498"/>
      <c r="B1193" s="822" t="s">
        <v>2375</v>
      </c>
      <c r="C1193" s="499" t="s">
        <v>21</v>
      </c>
      <c r="D1193" s="500">
        <v>7</v>
      </c>
      <c r="E1193" s="1310">
        <v>0</v>
      </c>
      <c r="F1193" s="1297">
        <f t="shared" si="17"/>
        <v>0</v>
      </c>
    </row>
    <row r="1194" spans="1:6">
      <c r="A1194" s="498"/>
      <c r="B1194" s="822" t="s">
        <v>2376</v>
      </c>
      <c r="C1194" s="811"/>
      <c r="D1194" s="500"/>
      <c r="E1194" s="1297"/>
      <c r="F1194" s="1297"/>
    </row>
    <row r="1195" spans="1:6">
      <c r="A1195" s="498"/>
      <c r="B1195" s="822" t="s">
        <v>2377</v>
      </c>
      <c r="C1195" s="499" t="s">
        <v>21</v>
      </c>
      <c r="D1195" s="500">
        <v>3</v>
      </c>
      <c r="E1195" s="1310">
        <v>0</v>
      </c>
      <c r="F1195" s="1297">
        <f t="shared" si="17"/>
        <v>0</v>
      </c>
    </row>
    <row r="1196" spans="1:6">
      <c r="A1196" s="722"/>
      <c r="B1196" s="822"/>
      <c r="C1196" s="499"/>
      <c r="D1196" s="500"/>
      <c r="E1196" s="1297"/>
      <c r="F1196" s="1297"/>
    </row>
    <row r="1197" spans="1:6" ht="76.5">
      <c r="A1197" s="498" t="s">
        <v>55</v>
      </c>
      <c r="B1197" s="822" t="s">
        <v>2378</v>
      </c>
      <c r="C1197" s="499" t="s">
        <v>248</v>
      </c>
      <c r="D1197" s="500">
        <v>12</v>
      </c>
      <c r="E1197" s="1310">
        <v>0</v>
      </c>
      <c r="F1197" s="1297">
        <f t="shared" si="17"/>
        <v>0</v>
      </c>
    </row>
    <row r="1198" spans="1:6">
      <c r="A1198" s="722"/>
      <c r="B1198" s="822"/>
      <c r="C1198" s="813"/>
      <c r="D1198" s="814"/>
      <c r="E1198" s="1297"/>
      <c r="F1198" s="1297"/>
    </row>
    <row r="1199" spans="1:6" ht="38.25">
      <c r="A1199" s="498" t="s">
        <v>56</v>
      </c>
      <c r="B1199" s="822" t="s">
        <v>2379</v>
      </c>
      <c r="C1199" s="499" t="s">
        <v>248</v>
      </c>
      <c r="D1199" s="500">
        <v>1</v>
      </c>
      <c r="E1199" s="1310">
        <v>0</v>
      </c>
      <c r="F1199" s="1297">
        <f t="shared" si="17"/>
        <v>0</v>
      </c>
    </row>
    <row r="1200" spans="1:6">
      <c r="A1200" s="498"/>
      <c r="B1200" s="822"/>
      <c r="C1200" s="813"/>
      <c r="D1200" s="814"/>
      <c r="E1200" s="1297"/>
      <c r="F1200" s="1297"/>
    </row>
    <row r="1201" spans="1:6">
      <c r="A1201" s="802" t="s">
        <v>57</v>
      </c>
      <c r="B1201" s="871" t="s">
        <v>2380</v>
      </c>
      <c r="C1201" s="884"/>
      <c r="E1201" s="1297"/>
      <c r="F1201" s="1297"/>
    </row>
    <row r="1202" spans="1:6" ht="224.25" customHeight="1">
      <c r="A1202" s="722"/>
      <c r="B1202" s="822" t="s">
        <v>2381</v>
      </c>
      <c r="C1202" s="813"/>
      <c r="D1202" s="814"/>
      <c r="E1202" s="1297"/>
      <c r="F1202" s="1297"/>
    </row>
    <row r="1203" spans="1:6">
      <c r="A1203" s="722"/>
      <c r="B1203" s="822"/>
      <c r="C1203" s="813"/>
      <c r="D1203" s="814"/>
      <c r="E1203" s="1297"/>
      <c r="F1203" s="1297"/>
    </row>
    <row r="1204" spans="1:6" ht="99.75" customHeight="1">
      <c r="A1204" s="722"/>
      <c r="B1204" s="822" t="s">
        <v>2382</v>
      </c>
      <c r="C1204" s="813"/>
      <c r="D1204" s="814"/>
      <c r="E1204" s="1297"/>
      <c r="F1204" s="1297"/>
    </row>
    <row r="1205" spans="1:6">
      <c r="A1205" s="722"/>
      <c r="B1205" s="822"/>
      <c r="C1205" s="813"/>
      <c r="D1205" s="814"/>
      <c r="E1205" s="1297"/>
      <c r="F1205" s="1297"/>
    </row>
    <row r="1206" spans="1:6">
      <c r="A1206" s="722"/>
      <c r="B1206" s="822" t="s">
        <v>4711</v>
      </c>
      <c r="C1206" s="813"/>
      <c r="D1206" s="814"/>
      <c r="E1206" s="1297"/>
      <c r="F1206" s="1297"/>
    </row>
    <row r="1207" spans="1:6" ht="25.5">
      <c r="A1207" s="722"/>
      <c r="B1207" s="822" t="s">
        <v>2383</v>
      </c>
      <c r="C1207" s="813"/>
      <c r="D1207" s="814"/>
      <c r="E1207" s="1297"/>
      <c r="F1207" s="1297"/>
    </row>
    <row r="1208" spans="1:6">
      <c r="A1208" s="722"/>
      <c r="B1208" s="822" t="s">
        <v>2384</v>
      </c>
      <c r="C1208" s="813"/>
      <c r="D1208" s="814"/>
      <c r="E1208" s="1297"/>
      <c r="F1208" s="1297"/>
    </row>
    <row r="1209" spans="1:6">
      <c r="A1209" s="722"/>
      <c r="B1209" s="822" t="s">
        <v>2385</v>
      </c>
      <c r="C1209" s="813"/>
      <c r="D1209" s="814"/>
      <c r="E1209" s="1297"/>
      <c r="F1209" s="1297"/>
    </row>
    <row r="1210" spans="1:6">
      <c r="A1210" s="722"/>
      <c r="B1210" s="822" t="s">
        <v>2386</v>
      </c>
      <c r="C1210" s="813"/>
      <c r="D1210" s="814"/>
      <c r="E1210" s="1297"/>
      <c r="F1210" s="1297"/>
    </row>
    <row r="1211" spans="1:6">
      <c r="A1211" s="722"/>
      <c r="B1211" s="822" t="s">
        <v>2387</v>
      </c>
      <c r="C1211" s="813"/>
      <c r="D1211" s="814"/>
      <c r="E1211" s="1297"/>
      <c r="F1211" s="1297"/>
    </row>
    <row r="1212" spans="1:6">
      <c r="A1212" s="722"/>
      <c r="B1212" s="822" t="s">
        <v>2388</v>
      </c>
      <c r="C1212" s="813"/>
      <c r="D1212" s="814"/>
      <c r="E1212" s="1297"/>
      <c r="F1212" s="1297"/>
    </row>
    <row r="1213" spans="1:6">
      <c r="A1213" s="722"/>
      <c r="B1213" s="822" t="s">
        <v>2389</v>
      </c>
      <c r="C1213" s="813"/>
      <c r="D1213" s="814"/>
      <c r="E1213" s="1297"/>
      <c r="F1213" s="1297"/>
    </row>
    <row r="1214" spans="1:6">
      <c r="A1214" s="722"/>
      <c r="B1214" s="822" t="s">
        <v>2390</v>
      </c>
      <c r="C1214" s="813"/>
      <c r="D1214" s="814"/>
      <c r="E1214" s="1297"/>
      <c r="F1214" s="1297"/>
    </row>
    <row r="1215" spans="1:6">
      <c r="A1215" s="722"/>
      <c r="B1215" s="822" t="s">
        <v>2391</v>
      </c>
      <c r="C1215" s="813"/>
      <c r="D1215" s="814"/>
      <c r="E1215" s="1297"/>
      <c r="F1215" s="1297"/>
    </row>
    <row r="1216" spans="1:6">
      <c r="A1216" s="722"/>
      <c r="B1216" s="822" t="s">
        <v>2387</v>
      </c>
      <c r="C1216" s="813"/>
      <c r="D1216" s="814"/>
      <c r="E1216" s="1297"/>
      <c r="F1216" s="1297"/>
    </row>
    <row r="1217" spans="1:6" ht="25.5">
      <c r="A1217" s="722"/>
      <c r="B1217" s="822" t="s">
        <v>2392</v>
      </c>
      <c r="C1217" s="813"/>
      <c r="D1217" s="814"/>
      <c r="E1217" s="1297"/>
      <c r="F1217" s="1297"/>
    </row>
    <row r="1218" spans="1:6">
      <c r="A1218" s="722"/>
      <c r="B1218" s="822" t="s">
        <v>2393</v>
      </c>
      <c r="C1218" s="813"/>
      <c r="D1218" s="814"/>
      <c r="E1218" s="1297"/>
      <c r="F1218" s="1297"/>
    </row>
    <row r="1219" spans="1:6" ht="25.5">
      <c r="A1219" s="722"/>
      <c r="B1219" s="822" t="s">
        <v>4571</v>
      </c>
      <c r="C1219" s="813"/>
      <c r="D1219" s="814"/>
      <c r="E1219" s="1297"/>
      <c r="F1219" s="1297"/>
    </row>
    <row r="1220" spans="1:6">
      <c r="A1220" s="722"/>
      <c r="B1220" s="822" t="s">
        <v>2384</v>
      </c>
      <c r="C1220" s="813"/>
      <c r="D1220" s="814"/>
      <c r="E1220" s="1297"/>
      <c r="F1220" s="1297"/>
    </row>
    <row r="1221" spans="1:6">
      <c r="A1221" s="722"/>
      <c r="B1221" s="822" t="s">
        <v>2394</v>
      </c>
      <c r="C1221" s="813"/>
      <c r="D1221" s="814"/>
      <c r="E1221" s="1297"/>
      <c r="F1221" s="1297"/>
    </row>
    <row r="1222" spans="1:6">
      <c r="A1222" s="722"/>
      <c r="B1222" s="822" t="s">
        <v>2395</v>
      </c>
      <c r="C1222" s="813"/>
      <c r="D1222" s="814"/>
      <c r="E1222" s="1297"/>
      <c r="F1222" s="1297"/>
    </row>
    <row r="1223" spans="1:6">
      <c r="A1223" s="722"/>
      <c r="B1223" s="822" t="s">
        <v>2396</v>
      </c>
      <c r="C1223" s="813"/>
      <c r="D1223" s="814"/>
      <c r="E1223" s="1297"/>
      <c r="F1223" s="1297"/>
    </row>
    <row r="1224" spans="1:6">
      <c r="A1224" s="722"/>
      <c r="B1224" s="822" t="s">
        <v>2397</v>
      </c>
      <c r="C1224" s="813"/>
      <c r="D1224" s="814"/>
      <c r="E1224" s="1297"/>
      <c r="F1224" s="1297"/>
    </row>
    <row r="1225" spans="1:6">
      <c r="A1225" s="722"/>
      <c r="B1225" s="822" t="s">
        <v>2389</v>
      </c>
      <c r="C1225" s="813"/>
      <c r="D1225" s="814"/>
      <c r="E1225" s="1297"/>
      <c r="F1225" s="1297"/>
    </row>
    <row r="1226" spans="1:6">
      <c r="A1226" s="722"/>
      <c r="B1226" s="822" t="s">
        <v>2398</v>
      </c>
      <c r="C1226" s="813"/>
      <c r="D1226" s="814"/>
      <c r="E1226" s="1297"/>
      <c r="F1226" s="1297"/>
    </row>
    <row r="1227" spans="1:6">
      <c r="A1227" s="722"/>
      <c r="B1227" s="822" t="s">
        <v>2399</v>
      </c>
      <c r="C1227" s="813"/>
      <c r="D1227" s="814"/>
      <c r="E1227" s="1297"/>
      <c r="F1227" s="1297"/>
    </row>
    <row r="1228" spans="1:6">
      <c r="A1228" s="722"/>
      <c r="B1228" s="822" t="s">
        <v>2396</v>
      </c>
      <c r="C1228" s="813"/>
      <c r="D1228" s="814"/>
      <c r="E1228" s="1297"/>
      <c r="F1228" s="1297"/>
    </row>
    <row r="1229" spans="1:6">
      <c r="A1229" s="722"/>
      <c r="B1229" s="822" t="s">
        <v>2400</v>
      </c>
      <c r="C1229" s="813"/>
      <c r="D1229" s="814"/>
      <c r="E1229" s="1297"/>
      <c r="F1229" s="1297"/>
    </row>
    <row r="1230" spans="1:6">
      <c r="A1230" s="722"/>
      <c r="B1230" s="822" t="s">
        <v>2401</v>
      </c>
      <c r="C1230" s="813"/>
      <c r="D1230" s="814"/>
      <c r="E1230" s="1297"/>
      <c r="F1230" s="1297"/>
    </row>
    <row r="1231" spans="1:6">
      <c r="A1231" s="722"/>
      <c r="B1231" s="822" t="s">
        <v>2402</v>
      </c>
      <c r="C1231" s="813"/>
      <c r="D1231" s="814"/>
      <c r="E1231" s="1297"/>
      <c r="F1231" s="1297"/>
    </row>
    <row r="1232" spans="1:6">
      <c r="A1232" s="722"/>
      <c r="B1232" s="822" t="s">
        <v>2253</v>
      </c>
      <c r="C1232" s="813"/>
      <c r="D1232" s="814"/>
      <c r="E1232" s="1297"/>
      <c r="F1232" s="1297"/>
    </row>
    <row r="1233" spans="1:6">
      <c r="A1233" s="722"/>
      <c r="B1233" s="822" t="s">
        <v>2403</v>
      </c>
      <c r="C1233" s="813"/>
      <c r="D1233" s="814"/>
      <c r="E1233" s="1297"/>
      <c r="F1233" s="1297"/>
    </row>
    <row r="1234" spans="1:6">
      <c r="A1234" s="722"/>
      <c r="B1234" s="822" t="s">
        <v>2404</v>
      </c>
      <c r="C1234" s="813"/>
      <c r="D1234" s="814"/>
      <c r="E1234" s="1297"/>
      <c r="F1234" s="1297"/>
    </row>
    <row r="1235" spans="1:6">
      <c r="A1235" s="722"/>
      <c r="B1235" s="822"/>
      <c r="C1235" s="813"/>
      <c r="D1235" s="814"/>
      <c r="E1235" s="1297"/>
      <c r="F1235" s="1297"/>
    </row>
    <row r="1236" spans="1:6">
      <c r="A1236" s="722"/>
      <c r="B1236" s="822" t="s">
        <v>2405</v>
      </c>
      <c r="C1236" s="813"/>
      <c r="D1236" s="814"/>
      <c r="E1236" s="1297"/>
      <c r="F1236" s="1297"/>
    </row>
    <row r="1237" spans="1:6">
      <c r="A1237" s="722"/>
      <c r="B1237" s="822" t="s">
        <v>2406</v>
      </c>
      <c r="C1237" s="813"/>
      <c r="D1237" s="814"/>
      <c r="E1237" s="1297"/>
      <c r="F1237" s="1297"/>
    </row>
    <row r="1238" spans="1:6">
      <c r="A1238" s="722"/>
      <c r="B1238" s="822" t="s">
        <v>2407</v>
      </c>
      <c r="C1238" s="813"/>
      <c r="D1238" s="814"/>
      <c r="E1238" s="1297"/>
      <c r="F1238" s="1297"/>
    </row>
    <row r="1239" spans="1:6">
      <c r="A1239" s="722"/>
      <c r="B1239" s="822" t="s">
        <v>2408</v>
      </c>
      <c r="C1239" s="813"/>
      <c r="D1239" s="814"/>
      <c r="E1239" s="1297"/>
      <c r="F1239" s="1297"/>
    </row>
    <row r="1240" spans="1:6">
      <c r="A1240" s="722"/>
      <c r="B1240" s="822" t="s">
        <v>2409</v>
      </c>
      <c r="C1240" s="813"/>
      <c r="D1240" s="814"/>
      <c r="E1240" s="1297"/>
      <c r="F1240" s="1297"/>
    </row>
    <row r="1241" spans="1:6">
      <c r="A1241" s="722"/>
      <c r="B1241" s="822" t="s">
        <v>2410</v>
      </c>
      <c r="C1241" s="813"/>
      <c r="D1241" s="814"/>
      <c r="E1241" s="1297"/>
      <c r="F1241" s="1297"/>
    </row>
    <row r="1242" spans="1:6">
      <c r="A1242" s="722"/>
      <c r="B1242" s="822" t="s">
        <v>2303</v>
      </c>
      <c r="C1242" s="813"/>
      <c r="D1242" s="814"/>
      <c r="E1242" s="1297"/>
      <c r="F1242" s="1297"/>
    </row>
    <row r="1243" spans="1:6">
      <c r="A1243" s="722"/>
      <c r="B1243" s="822" t="s">
        <v>2411</v>
      </c>
      <c r="C1243" s="813"/>
      <c r="D1243" s="814"/>
      <c r="E1243" s="1297"/>
      <c r="F1243" s="1297"/>
    </row>
    <row r="1244" spans="1:6">
      <c r="A1244" s="722"/>
      <c r="B1244" s="822" t="s">
        <v>2412</v>
      </c>
      <c r="C1244" s="813"/>
      <c r="D1244" s="814"/>
      <c r="E1244" s="1297"/>
      <c r="F1244" s="1297"/>
    </row>
    <row r="1245" spans="1:6">
      <c r="A1245" s="722"/>
      <c r="B1245" s="822" t="s">
        <v>2413</v>
      </c>
      <c r="C1245" s="499"/>
      <c r="D1245" s="500"/>
      <c r="E1245" s="1297"/>
      <c r="F1245" s="1297"/>
    </row>
    <row r="1246" spans="1:6">
      <c r="A1246" s="722"/>
      <c r="B1246" s="822" t="s">
        <v>2127</v>
      </c>
      <c r="C1246" s="813"/>
      <c r="D1246" s="814"/>
      <c r="E1246" s="1297"/>
      <c r="F1246" s="1297"/>
    </row>
    <row r="1247" spans="1:6">
      <c r="A1247" s="722"/>
      <c r="B1247" s="822"/>
      <c r="C1247" s="813"/>
      <c r="D1247" s="814"/>
      <c r="E1247" s="1297"/>
      <c r="F1247" s="1297"/>
    </row>
    <row r="1248" spans="1:6">
      <c r="A1248" s="722"/>
      <c r="B1248" s="822" t="s">
        <v>2414</v>
      </c>
      <c r="C1248" s="813"/>
      <c r="D1248" s="814"/>
      <c r="E1248" s="1297"/>
      <c r="F1248" s="1297"/>
    </row>
    <row r="1249" spans="1:6">
      <c r="A1249" s="498"/>
      <c r="B1249" s="822" t="s">
        <v>2415</v>
      </c>
      <c r="C1249" s="813"/>
      <c r="D1249" s="814"/>
      <c r="E1249" s="1297"/>
      <c r="F1249" s="1297"/>
    </row>
    <row r="1250" spans="1:6">
      <c r="A1250" s="722"/>
      <c r="B1250" s="822" t="s">
        <v>2416</v>
      </c>
      <c r="C1250" s="813"/>
      <c r="D1250" s="814"/>
      <c r="E1250" s="1297"/>
      <c r="F1250" s="1297"/>
    </row>
    <row r="1251" spans="1:6">
      <c r="A1251" s="802"/>
      <c r="B1251" s="822" t="s">
        <v>2417</v>
      </c>
      <c r="C1251" s="884"/>
      <c r="E1251" s="1297"/>
      <c r="F1251" s="1297"/>
    </row>
    <row r="1252" spans="1:6">
      <c r="A1252" s="722"/>
      <c r="B1252" s="822" t="s">
        <v>2418</v>
      </c>
      <c r="C1252" s="813"/>
      <c r="D1252" s="814"/>
      <c r="E1252" s="1297"/>
      <c r="F1252" s="1297"/>
    </row>
    <row r="1253" spans="1:6">
      <c r="A1253" s="722"/>
      <c r="B1253" s="822" t="s">
        <v>2419</v>
      </c>
      <c r="C1253" s="813"/>
      <c r="D1253" s="814"/>
      <c r="E1253" s="1297"/>
      <c r="F1253" s="1297"/>
    </row>
    <row r="1254" spans="1:6">
      <c r="A1254" s="722"/>
      <c r="B1254" s="822" t="s">
        <v>2420</v>
      </c>
      <c r="C1254" s="813"/>
      <c r="D1254" s="814"/>
      <c r="E1254" s="1297"/>
      <c r="F1254" s="1297"/>
    </row>
    <row r="1255" spans="1:6">
      <c r="A1255" s="722"/>
      <c r="B1255" s="822" t="s">
        <v>2421</v>
      </c>
      <c r="C1255" s="813"/>
      <c r="D1255" s="814"/>
      <c r="E1255" s="1297"/>
      <c r="F1255" s="1297"/>
    </row>
    <row r="1256" spans="1:6" ht="38.25">
      <c r="A1256" s="722"/>
      <c r="B1256" s="822" t="s">
        <v>2422</v>
      </c>
      <c r="C1256" s="813"/>
      <c r="D1256" s="814"/>
      <c r="E1256" s="1297"/>
      <c r="F1256" s="1297"/>
    </row>
    <row r="1257" spans="1:6">
      <c r="A1257" s="722"/>
      <c r="B1257" s="822" t="s">
        <v>2423</v>
      </c>
      <c r="C1257" s="813"/>
      <c r="D1257" s="814"/>
      <c r="E1257" s="1297"/>
      <c r="F1257" s="1297"/>
    </row>
    <row r="1258" spans="1:6" ht="25.5">
      <c r="A1258" s="722"/>
      <c r="B1258" s="822" t="s">
        <v>2424</v>
      </c>
      <c r="C1258" s="499" t="s">
        <v>248</v>
      </c>
      <c r="D1258" s="500">
        <v>2</v>
      </c>
      <c r="E1258" s="1310">
        <v>0</v>
      </c>
      <c r="F1258" s="1297">
        <f t="shared" ref="F1258:F1286" si="18">$D1258*E1258</f>
        <v>0</v>
      </c>
    </row>
    <row r="1259" spans="1:6">
      <c r="B1259" s="719"/>
      <c r="E1259" s="1297"/>
      <c r="F1259" s="1297"/>
    </row>
    <row r="1260" spans="1:6" ht="76.5">
      <c r="A1260" s="768" t="s">
        <v>55</v>
      </c>
      <c r="B1260" s="822" t="s">
        <v>2425</v>
      </c>
      <c r="C1260" s="499" t="s">
        <v>248</v>
      </c>
      <c r="D1260" s="500">
        <v>2</v>
      </c>
      <c r="E1260" s="1310">
        <v>0</v>
      </c>
      <c r="F1260" s="1297">
        <f t="shared" si="18"/>
        <v>0</v>
      </c>
    </row>
    <row r="1261" spans="1:6">
      <c r="B1261" s="822"/>
      <c r="C1261" s="499"/>
      <c r="D1261" s="500"/>
      <c r="E1261" s="1297"/>
      <c r="F1261" s="1297"/>
    </row>
    <row r="1262" spans="1:6" ht="89.25">
      <c r="A1262" s="768" t="s">
        <v>56</v>
      </c>
      <c r="B1262" s="822" t="s">
        <v>3327</v>
      </c>
      <c r="C1262" s="499"/>
      <c r="D1262" s="500"/>
      <c r="E1262" s="1297"/>
      <c r="F1262" s="1297"/>
    </row>
    <row r="1263" spans="1:6">
      <c r="B1263" s="822" t="s">
        <v>2426</v>
      </c>
      <c r="C1263" s="499" t="s">
        <v>3287</v>
      </c>
      <c r="D1263" s="500">
        <v>119</v>
      </c>
      <c r="E1263" s="1310">
        <v>0</v>
      </c>
      <c r="F1263" s="1297">
        <f t="shared" si="18"/>
        <v>0</v>
      </c>
    </row>
    <row r="1264" spans="1:6">
      <c r="B1264" s="822" t="s">
        <v>2427</v>
      </c>
      <c r="C1264" s="499" t="s">
        <v>3287</v>
      </c>
      <c r="D1264" s="500">
        <v>292</v>
      </c>
      <c r="E1264" s="1310">
        <v>0</v>
      </c>
      <c r="F1264" s="1297">
        <f t="shared" si="18"/>
        <v>0</v>
      </c>
    </row>
    <row r="1265" spans="1:6">
      <c r="B1265" s="822" t="s">
        <v>2428</v>
      </c>
      <c r="C1265" s="499" t="s">
        <v>3287</v>
      </c>
      <c r="D1265" s="500">
        <v>123</v>
      </c>
      <c r="E1265" s="1310">
        <v>0</v>
      </c>
      <c r="F1265" s="1297">
        <f t="shared" si="18"/>
        <v>0</v>
      </c>
    </row>
    <row r="1266" spans="1:6">
      <c r="B1266" s="822" t="s">
        <v>2429</v>
      </c>
      <c r="C1266" s="499" t="s">
        <v>3287</v>
      </c>
      <c r="D1266" s="500">
        <v>290</v>
      </c>
      <c r="E1266" s="1310">
        <v>0</v>
      </c>
      <c r="F1266" s="1297">
        <f t="shared" si="18"/>
        <v>0</v>
      </c>
    </row>
    <row r="1267" spans="1:6">
      <c r="B1267" s="822" t="s">
        <v>2430</v>
      </c>
      <c r="C1267" s="499" t="s">
        <v>3287</v>
      </c>
      <c r="D1267" s="500">
        <v>68</v>
      </c>
      <c r="E1267" s="1310">
        <v>0</v>
      </c>
      <c r="F1267" s="1297">
        <f t="shared" si="18"/>
        <v>0</v>
      </c>
    </row>
    <row r="1268" spans="1:6">
      <c r="B1268" s="822" t="s">
        <v>2431</v>
      </c>
      <c r="C1268" s="499" t="s">
        <v>3287</v>
      </c>
      <c r="D1268" s="500">
        <v>28</v>
      </c>
      <c r="E1268" s="1310">
        <v>0</v>
      </c>
      <c r="F1268" s="1297">
        <f t="shared" si="18"/>
        <v>0</v>
      </c>
    </row>
    <row r="1269" spans="1:6">
      <c r="B1269" s="822"/>
      <c r="C1269" s="499"/>
      <c r="D1269" s="500"/>
      <c r="E1269" s="1297"/>
      <c r="F1269" s="1297"/>
    </row>
    <row r="1270" spans="1:6" ht="84.75" customHeight="1">
      <c r="A1270" s="768" t="s">
        <v>57</v>
      </c>
      <c r="B1270" s="822" t="s">
        <v>3328</v>
      </c>
      <c r="C1270" s="499"/>
      <c r="D1270" s="500"/>
      <c r="E1270" s="1297"/>
      <c r="F1270" s="1297"/>
    </row>
    <row r="1271" spans="1:6">
      <c r="B1271" s="822" t="s">
        <v>2432</v>
      </c>
      <c r="C1271" s="499" t="s">
        <v>3287</v>
      </c>
      <c r="D1271" s="500">
        <v>78</v>
      </c>
      <c r="E1271" s="1310">
        <v>0</v>
      </c>
      <c r="F1271" s="1297">
        <f t="shared" si="18"/>
        <v>0</v>
      </c>
    </row>
    <row r="1272" spans="1:6">
      <c r="B1272" s="822"/>
      <c r="C1272" s="499"/>
      <c r="D1272" s="500"/>
      <c r="E1272" s="1297"/>
      <c r="F1272" s="1297"/>
    </row>
    <row r="1273" spans="1:6" ht="114.75">
      <c r="A1273" s="768" t="s">
        <v>86</v>
      </c>
      <c r="B1273" s="822" t="s">
        <v>3329</v>
      </c>
      <c r="C1273" s="499"/>
      <c r="D1273" s="500"/>
      <c r="E1273" s="1297"/>
      <c r="F1273" s="1297"/>
    </row>
    <row r="1274" spans="1:6">
      <c r="B1274" s="822" t="s">
        <v>2432</v>
      </c>
      <c r="C1274" s="499" t="s">
        <v>3287</v>
      </c>
      <c r="D1274" s="500">
        <v>78</v>
      </c>
      <c r="E1274" s="1310">
        <v>0</v>
      </c>
      <c r="F1274" s="1297">
        <f t="shared" si="18"/>
        <v>0</v>
      </c>
    </row>
    <row r="1275" spans="1:6">
      <c r="A1275" s="896"/>
      <c r="B1275" s="548"/>
      <c r="C1275" s="831"/>
      <c r="D1275" s="832"/>
      <c r="E1275" s="1297"/>
      <c r="F1275" s="1297"/>
    </row>
    <row r="1276" spans="1:6" s="840" customFormat="1" ht="76.5">
      <c r="A1276" s="835"/>
      <c r="B1276" s="836" t="s">
        <v>5531</v>
      </c>
      <c r="C1276" s="837"/>
      <c r="D1276" s="838"/>
      <c r="E1276" s="1451"/>
      <c r="F1276" s="1451"/>
    </row>
    <row r="1277" spans="1:6" s="840" customFormat="1">
      <c r="A1277" s="835"/>
      <c r="B1277" s="892" t="s">
        <v>2426</v>
      </c>
      <c r="C1277" s="837" t="s">
        <v>1315</v>
      </c>
      <c r="D1277" s="838">
        <v>50</v>
      </c>
      <c r="E1277" s="1456">
        <v>0</v>
      </c>
      <c r="F1277" s="1451">
        <f t="shared" si="18"/>
        <v>0</v>
      </c>
    </row>
    <row r="1278" spans="1:6" s="840" customFormat="1">
      <c r="A1278" s="835"/>
      <c r="B1278" s="892" t="s">
        <v>2427</v>
      </c>
      <c r="C1278" s="837" t="s">
        <v>1315</v>
      </c>
      <c r="D1278" s="838">
        <v>85</v>
      </c>
      <c r="E1278" s="1456">
        <v>0</v>
      </c>
      <c r="F1278" s="1451">
        <f t="shared" si="18"/>
        <v>0</v>
      </c>
    </row>
    <row r="1279" spans="1:6" s="840" customFormat="1">
      <c r="A1279" s="835"/>
      <c r="B1279" s="892" t="s">
        <v>2428</v>
      </c>
      <c r="C1279" s="837" t="s">
        <v>1315</v>
      </c>
      <c r="D1279" s="838">
        <v>70</v>
      </c>
      <c r="E1279" s="1456">
        <v>0</v>
      </c>
      <c r="F1279" s="1451">
        <f t="shared" si="18"/>
        <v>0</v>
      </c>
    </row>
    <row r="1280" spans="1:6" s="840" customFormat="1">
      <c r="A1280" s="835"/>
      <c r="B1280" s="892"/>
      <c r="C1280" s="837"/>
      <c r="D1280" s="838"/>
      <c r="E1280" s="1451"/>
      <c r="F1280" s="1451"/>
    </row>
    <row r="1281" spans="1:6" s="840" customFormat="1">
      <c r="A1281" s="835"/>
      <c r="B1281" s="892" t="s">
        <v>2429</v>
      </c>
      <c r="C1281" s="837" t="s">
        <v>3287</v>
      </c>
      <c r="D1281" s="838">
        <v>160</v>
      </c>
      <c r="E1281" s="1456">
        <v>0</v>
      </c>
      <c r="F1281" s="1451">
        <f t="shared" si="18"/>
        <v>0</v>
      </c>
    </row>
    <row r="1282" spans="1:6">
      <c r="B1282" s="822" t="s">
        <v>2430</v>
      </c>
      <c r="C1282" s="499" t="s">
        <v>3287</v>
      </c>
      <c r="D1282" s="500">
        <v>68</v>
      </c>
      <c r="E1282" s="1310">
        <v>0</v>
      </c>
      <c r="F1282" s="1297">
        <f t="shared" si="18"/>
        <v>0</v>
      </c>
    </row>
    <row r="1283" spans="1:6">
      <c r="B1283" s="822" t="s">
        <v>2431</v>
      </c>
      <c r="C1283" s="499" t="s">
        <v>3287</v>
      </c>
      <c r="D1283" s="500">
        <v>28</v>
      </c>
      <c r="E1283" s="1310">
        <v>0</v>
      </c>
      <c r="F1283" s="1297">
        <f t="shared" si="18"/>
        <v>0</v>
      </c>
    </row>
    <row r="1284" spans="1:6">
      <c r="B1284" s="822" t="s">
        <v>2432</v>
      </c>
      <c r="C1284" s="499" t="s">
        <v>3287</v>
      </c>
      <c r="D1284" s="500">
        <v>78</v>
      </c>
      <c r="E1284" s="1310">
        <v>0</v>
      </c>
      <c r="F1284" s="1297">
        <f t="shared" si="18"/>
        <v>0</v>
      </c>
    </row>
    <row r="1285" spans="1:6">
      <c r="A1285" s="896"/>
      <c r="B1285" s="548"/>
      <c r="C1285" s="831"/>
      <c r="D1285" s="832"/>
      <c r="E1285" s="1297"/>
      <c r="F1285" s="1297"/>
    </row>
    <row r="1286" spans="1:6" s="840" customFormat="1" ht="38.25">
      <c r="A1286" s="897" t="s">
        <v>50</v>
      </c>
      <c r="B1286" s="850" t="s">
        <v>5532</v>
      </c>
      <c r="C1286" s="839" t="s">
        <v>1315</v>
      </c>
      <c r="D1286" s="898">
        <v>100</v>
      </c>
      <c r="E1286" s="1456">
        <v>0</v>
      </c>
      <c r="F1286" s="1451">
        <f t="shared" si="18"/>
        <v>0</v>
      </c>
    </row>
    <row r="1287" spans="1:6">
      <c r="A1287" s="642"/>
      <c r="B1287" s="688"/>
      <c r="D1287" s="832"/>
      <c r="E1287" s="1297"/>
      <c r="F1287" s="1297"/>
    </row>
    <row r="1288" spans="1:6" ht="63.75">
      <c r="A1288" s="802" t="s">
        <v>108</v>
      </c>
      <c r="B1288" s="11" t="s">
        <v>2433</v>
      </c>
      <c r="C1288" s="499"/>
      <c r="D1288" s="500"/>
      <c r="E1288" s="1297"/>
      <c r="F1288" s="1297"/>
    </row>
    <row r="1289" spans="1:6">
      <c r="B1289" s="822" t="s">
        <v>2862</v>
      </c>
      <c r="C1289" s="772" t="s">
        <v>1315</v>
      </c>
      <c r="D1289" s="772">
        <v>270</v>
      </c>
      <c r="E1289" s="1310">
        <v>0</v>
      </c>
      <c r="F1289" s="1297">
        <f t="shared" ref="F1289:F1301" si="19">$D1289*E1289</f>
        <v>0</v>
      </c>
    </row>
    <row r="1290" spans="1:6">
      <c r="A1290" s="642"/>
      <c r="B1290" s="548"/>
      <c r="C1290" s="831"/>
      <c r="D1290" s="832"/>
      <c r="E1290" s="1297"/>
      <c r="F1290" s="1297"/>
    </row>
    <row r="1291" spans="1:6" ht="25.5">
      <c r="A1291" s="502" t="s">
        <v>109</v>
      </c>
      <c r="B1291" s="822" t="s">
        <v>2434</v>
      </c>
      <c r="C1291" s="499" t="s">
        <v>92</v>
      </c>
      <c r="D1291" s="500">
        <v>42</v>
      </c>
      <c r="E1291" s="1310">
        <v>0</v>
      </c>
      <c r="F1291" s="1297">
        <f t="shared" si="19"/>
        <v>0</v>
      </c>
    </row>
    <row r="1292" spans="1:6">
      <c r="B1292" s="822"/>
      <c r="C1292" s="499"/>
      <c r="D1292" s="500"/>
      <c r="E1292" s="1297"/>
      <c r="F1292" s="1297"/>
    </row>
    <row r="1293" spans="1:6" ht="127.5">
      <c r="A1293" s="674" t="s">
        <v>110</v>
      </c>
      <c r="B1293" s="822" t="s">
        <v>2435</v>
      </c>
      <c r="C1293" s="772" t="s">
        <v>92</v>
      </c>
      <c r="D1293" s="772">
        <v>2200</v>
      </c>
      <c r="E1293" s="1379">
        <v>0</v>
      </c>
      <c r="F1293" s="1297">
        <f t="shared" si="19"/>
        <v>0</v>
      </c>
    </row>
    <row r="1294" spans="1:6">
      <c r="B1294" s="822"/>
      <c r="F1294" s="1297"/>
    </row>
    <row r="1295" spans="1:6" ht="114.75">
      <c r="A1295" s="674" t="s">
        <v>111</v>
      </c>
      <c r="B1295" s="822" t="s">
        <v>2436</v>
      </c>
      <c r="C1295" s="772" t="s">
        <v>248</v>
      </c>
      <c r="D1295" s="772">
        <v>10</v>
      </c>
      <c r="E1295" s="1379">
        <v>0</v>
      </c>
      <c r="F1295" s="1297">
        <f t="shared" si="19"/>
        <v>0</v>
      </c>
    </row>
    <row r="1296" spans="1:6">
      <c r="A1296" s="642"/>
      <c r="B1296" s="548"/>
      <c r="C1296" s="831"/>
      <c r="D1296" s="832"/>
      <c r="E1296" s="1297"/>
      <c r="F1296" s="1297"/>
    </row>
    <row r="1297" spans="1:6" ht="97.5" customHeight="1">
      <c r="A1297" s="899" t="s">
        <v>112</v>
      </c>
      <c r="B1297" s="11" t="s">
        <v>4572</v>
      </c>
      <c r="C1297" s="772" t="s">
        <v>92</v>
      </c>
      <c r="D1297" s="832">
        <v>90</v>
      </c>
      <c r="E1297" s="1310">
        <v>0</v>
      </c>
      <c r="F1297" s="1297">
        <f t="shared" si="19"/>
        <v>0</v>
      </c>
    </row>
    <row r="1298" spans="1:6">
      <c r="A1298" s="719"/>
      <c r="B1298" s="822"/>
      <c r="C1298" s="499"/>
      <c r="D1298" s="500"/>
      <c r="E1298" s="1297"/>
      <c r="F1298" s="1297"/>
    </row>
    <row r="1299" spans="1:6" ht="76.5">
      <c r="A1299" s="768" t="s">
        <v>113</v>
      </c>
      <c r="B1299" s="11" t="s">
        <v>2437</v>
      </c>
      <c r="C1299" s="499"/>
      <c r="D1299" s="500"/>
      <c r="E1299" s="1297"/>
      <c r="F1299" s="1297"/>
    </row>
    <row r="1300" spans="1:6" ht="72.75" customHeight="1">
      <c r="B1300" s="11" t="s">
        <v>2438</v>
      </c>
      <c r="C1300" s="499"/>
      <c r="D1300" s="500"/>
      <c r="E1300" s="1297"/>
      <c r="F1300" s="1297"/>
    </row>
    <row r="1301" spans="1:6" ht="63.75">
      <c r="B1301" s="11" t="s">
        <v>2439</v>
      </c>
      <c r="C1301" s="499" t="s">
        <v>248</v>
      </c>
      <c r="D1301" s="500">
        <v>1</v>
      </c>
      <c r="E1301" s="1310">
        <v>0</v>
      </c>
      <c r="F1301" s="1297">
        <f t="shared" si="19"/>
        <v>0</v>
      </c>
    </row>
    <row r="1302" spans="1:6">
      <c r="A1302" s="774"/>
      <c r="B1302" s="496"/>
      <c r="C1302" s="811"/>
      <c r="D1302" s="812"/>
      <c r="E1302" s="1447"/>
      <c r="F1302" s="1297"/>
    </row>
    <row r="1303" spans="1:6" ht="25.5">
      <c r="A1303" s="886" t="s">
        <v>157</v>
      </c>
      <c r="B1303" s="900" t="s">
        <v>2440</v>
      </c>
      <c r="C1303" s="901"/>
      <c r="D1303" s="901"/>
      <c r="E1303" s="1461"/>
      <c r="F1303" s="1460">
        <f>SUM(F665:F1302)</f>
        <v>0</v>
      </c>
    </row>
    <row r="1305" spans="1:6">
      <c r="A1305" s="639" t="s">
        <v>158</v>
      </c>
      <c r="B1305" s="492" t="s">
        <v>2442</v>
      </c>
      <c r="C1305" s="811"/>
      <c r="D1305" s="812"/>
      <c r="E1305" s="1304"/>
      <c r="F1305" s="1304"/>
    </row>
    <row r="1306" spans="1:6">
      <c r="B1306" s="492"/>
      <c r="C1306" s="813"/>
      <c r="D1306" s="814"/>
      <c r="E1306" s="1363"/>
    </row>
    <row r="1307" spans="1:6">
      <c r="A1307" s="780"/>
      <c r="B1307" s="816" t="s">
        <v>1827</v>
      </c>
      <c r="F1307" s="1297"/>
    </row>
    <row r="1308" spans="1:6" ht="25.5">
      <c r="A1308" s="780"/>
      <c r="B1308" s="816" t="s">
        <v>1828</v>
      </c>
      <c r="F1308" s="1297"/>
    </row>
    <row r="1309" spans="1:6" ht="60.75" customHeight="1">
      <c r="A1309" s="780"/>
      <c r="B1309" s="816" t="s">
        <v>2861</v>
      </c>
      <c r="F1309" s="1297"/>
    </row>
    <row r="1310" spans="1:6">
      <c r="A1310" s="780"/>
      <c r="B1310" s="816"/>
      <c r="F1310" s="1297"/>
    </row>
    <row r="1311" spans="1:6" ht="73.5" customHeight="1">
      <c r="A1311" s="780"/>
      <c r="B1311" s="818" t="s">
        <v>4834</v>
      </c>
      <c r="F1311" s="1297"/>
    </row>
    <row r="1312" spans="1:6">
      <c r="A1312" s="819"/>
      <c r="B1312" s="820"/>
      <c r="F1312" s="1297"/>
    </row>
    <row r="1313" spans="1:6">
      <c r="A1313" s="642" t="s">
        <v>155</v>
      </c>
      <c r="B1313" s="822" t="s">
        <v>2443</v>
      </c>
      <c r="C1313" s="499"/>
      <c r="D1313" s="500"/>
      <c r="E1313" s="1297"/>
      <c r="F1313" s="1297"/>
    </row>
    <row r="1314" spans="1:6">
      <c r="A1314" s="650"/>
      <c r="B1314" s="459" t="s">
        <v>2444</v>
      </c>
      <c r="C1314" s="827"/>
      <c r="D1314" s="500"/>
      <c r="E1314" s="1297"/>
      <c r="F1314" s="1297"/>
    </row>
    <row r="1315" spans="1:6">
      <c r="A1315" s="650"/>
      <c r="B1315" s="643" t="s">
        <v>2445</v>
      </c>
      <c r="C1315" s="827"/>
      <c r="D1315" s="500"/>
      <c r="E1315" s="1297"/>
      <c r="F1315" s="1297"/>
    </row>
    <row r="1316" spans="1:6">
      <c r="A1316" s="650"/>
      <c r="B1316" s="643" t="s">
        <v>2446</v>
      </c>
      <c r="C1316" s="827"/>
      <c r="D1316" s="500"/>
      <c r="E1316" s="1297"/>
      <c r="F1316" s="1297"/>
    </row>
    <row r="1317" spans="1:6">
      <c r="A1317" s="650"/>
      <c r="B1317" s="643" t="s">
        <v>2447</v>
      </c>
      <c r="C1317" s="827"/>
      <c r="D1317" s="500"/>
      <c r="E1317" s="1297"/>
      <c r="F1317" s="1297"/>
    </row>
    <row r="1318" spans="1:6">
      <c r="A1318" s="650"/>
      <c r="B1318" s="643" t="s">
        <v>2448</v>
      </c>
      <c r="C1318" s="827"/>
      <c r="D1318" s="500"/>
      <c r="E1318" s="1297"/>
      <c r="F1318" s="1297"/>
    </row>
    <row r="1319" spans="1:6">
      <c r="A1319" s="650"/>
      <c r="B1319" s="643" t="s">
        <v>2449</v>
      </c>
      <c r="C1319" s="827"/>
      <c r="D1319" s="500"/>
      <c r="E1319" s="1297"/>
      <c r="F1319" s="1297"/>
    </row>
    <row r="1320" spans="1:6">
      <c r="A1320" s="650"/>
      <c r="B1320" s="643" t="s">
        <v>2450</v>
      </c>
      <c r="C1320" s="827"/>
      <c r="D1320" s="500"/>
      <c r="E1320" s="1297"/>
      <c r="F1320" s="1297"/>
    </row>
    <row r="1321" spans="1:6">
      <c r="A1321" s="650"/>
      <c r="B1321" s="643" t="s">
        <v>2451</v>
      </c>
      <c r="C1321" s="827"/>
      <c r="D1321" s="500"/>
      <c r="E1321" s="1297"/>
      <c r="F1321" s="1297"/>
    </row>
    <row r="1322" spans="1:6">
      <c r="A1322" s="650"/>
      <c r="B1322" s="643" t="s">
        <v>2452</v>
      </c>
      <c r="C1322" s="827"/>
      <c r="D1322" s="500"/>
      <c r="E1322" s="1297"/>
      <c r="F1322" s="1297"/>
    </row>
    <row r="1323" spans="1:6">
      <c r="A1323" s="650"/>
      <c r="B1323" s="11" t="s">
        <v>2453</v>
      </c>
      <c r="C1323" s="902"/>
      <c r="D1323" s="673"/>
      <c r="E1323" s="1297"/>
      <c r="F1323" s="1297"/>
    </row>
    <row r="1324" spans="1:6">
      <c r="A1324" s="650"/>
      <c r="B1324" s="228"/>
      <c r="C1324" s="827"/>
      <c r="D1324" s="500"/>
      <c r="E1324" s="1297"/>
      <c r="F1324" s="1297"/>
    </row>
    <row r="1325" spans="1:6" ht="89.25">
      <c r="A1325" s="650"/>
      <c r="B1325" s="903" t="s">
        <v>2454</v>
      </c>
      <c r="C1325" s="827"/>
      <c r="D1325" s="500"/>
      <c r="E1325" s="1297"/>
      <c r="F1325" s="1297"/>
    </row>
    <row r="1326" spans="1:6" s="840" customFormat="1" ht="25.5">
      <c r="A1326" s="904"/>
      <c r="B1326" s="905" t="s">
        <v>2455</v>
      </c>
      <c r="C1326" s="906"/>
      <c r="D1326" s="838"/>
      <c r="E1326" s="1451"/>
      <c r="F1326" s="1451"/>
    </row>
    <row r="1327" spans="1:6" ht="72" customHeight="1">
      <c r="A1327" s="650"/>
      <c r="B1327" s="903" t="s">
        <v>2456</v>
      </c>
      <c r="C1327" s="902"/>
      <c r="D1327" s="673"/>
      <c r="E1327" s="1297"/>
      <c r="F1327" s="1297"/>
    </row>
    <row r="1328" spans="1:6" ht="73.5" customHeight="1">
      <c r="A1328" s="650"/>
      <c r="B1328" s="903" t="s">
        <v>2457</v>
      </c>
      <c r="C1328" s="902"/>
      <c r="D1328" s="673"/>
      <c r="E1328" s="1297"/>
      <c r="F1328" s="1297"/>
    </row>
    <row r="1329" spans="1:6" ht="63.75">
      <c r="A1329" s="650"/>
      <c r="B1329" s="903" t="s">
        <v>2458</v>
      </c>
      <c r="C1329" s="902"/>
      <c r="D1329" s="673"/>
      <c r="E1329" s="1297"/>
      <c r="F1329" s="1297"/>
    </row>
    <row r="1330" spans="1:6" ht="38.25">
      <c r="A1330" s="650"/>
      <c r="B1330" s="459" t="s">
        <v>4500</v>
      </c>
      <c r="C1330" s="902"/>
      <c r="D1330" s="673"/>
      <c r="E1330" s="1297"/>
      <c r="F1330" s="1297"/>
    </row>
    <row r="1331" spans="1:6">
      <c r="A1331" s="650"/>
      <c r="B1331" s="11" t="s">
        <v>2459</v>
      </c>
      <c r="C1331" s="902"/>
      <c r="D1331" s="500"/>
      <c r="E1331" s="1297"/>
      <c r="F1331" s="1297"/>
    </row>
    <row r="1332" spans="1:6" ht="25.5">
      <c r="A1332" s="650"/>
      <c r="B1332" s="11" t="s">
        <v>2460</v>
      </c>
      <c r="C1332" s="827"/>
      <c r="D1332" s="500"/>
      <c r="E1332" s="1297"/>
      <c r="F1332" s="1297"/>
    </row>
    <row r="1333" spans="1:6" ht="25.5">
      <c r="A1333" s="650"/>
      <c r="B1333" s="11" t="s">
        <v>2461</v>
      </c>
      <c r="C1333" s="827"/>
      <c r="D1333" s="500"/>
      <c r="E1333" s="1297"/>
      <c r="F1333" s="1297"/>
    </row>
    <row r="1334" spans="1:6" ht="25.5">
      <c r="A1334" s="907"/>
      <c r="B1334" s="11" t="s">
        <v>2462</v>
      </c>
      <c r="C1334" s="827"/>
      <c r="D1334" s="500"/>
      <c r="E1334" s="1297"/>
      <c r="F1334" s="1297"/>
    </row>
    <row r="1335" spans="1:6" ht="25.5">
      <c r="A1335" s="650"/>
      <c r="B1335" s="11" t="s">
        <v>2463</v>
      </c>
      <c r="C1335" s="827"/>
      <c r="D1335" s="500"/>
      <c r="E1335" s="1297"/>
      <c r="F1335" s="1297"/>
    </row>
    <row r="1336" spans="1:6">
      <c r="A1336" s="650"/>
      <c r="B1336" s="459" t="s">
        <v>2464</v>
      </c>
      <c r="C1336" s="827"/>
      <c r="D1336" s="500"/>
      <c r="E1336" s="1297"/>
      <c r="F1336" s="1297"/>
    </row>
    <row r="1337" spans="1:6">
      <c r="A1337" s="650"/>
      <c r="B1337" s="643" t="s">
        <v>2465</v>
      </c>
      <c r="C1337" s="827"/>
      <c r="D1337" s="500"/>
      <c r="E1337" s="1297"/>
      <c r="F1337" s="1297"/>
    </row>
    <row r="1338" spans="1:6" ht="25.5">
      <c r="A1338" s="650"/>
      <c r="B1338" s="643" t="s">
        <v>4501</v>
      </c>
      <c r="C1338" s="827"/>
      <c r="D1338" s="500"/>
      <c r="E1338" s="1297"/>
      <c r="F1338" s="1297"/>
    </row>
    <row r="1339" spans="1:6">
      <c r="A1339" s="650"/>
      <c r="B1339" s="643"/>
      <c r="C1339" s="827"/>
      <c r="D1339" s="500"/>
      <c r="E1339" s="1297"/>
      <c r="F1339" s="1297"/>
    </row>
    <row r="1340" spans="1:6">
      <c r="A1340" s="650"/>
      <c r="B1340" s="643" t="s">
        <v>2466</v>
      </c>
      <c r="C1340" s="827"/>
      <c r="D1340" s="500"/>
      <c r="E1340" s="1297"/>
      <c r="F1340" s="1297"/>
    </row>
    <row r="1341" spans="1:6">
      <c r="A1341" s="650"/>
      <c r="B1341" s="643" t="s">
        <v>2467</v>
      </c>
      <c r="C1341" s="827"/>
      <c r="D1341" s="500"/>
      <c r="E1341" s="1297"/>
      <c r="F1341" s="1297"/>
    </row>
    <row r="1342" spans="1:6">
      <c r="A1342" s="650"/>
      <c r="B1342" s="643" t="s">
        <v>2468</v>
      </c>
      <c r="C1342" s="827"/>
      <c r="D1342" s="500"/>
      <c r="E1342" s="1297"/>
      <c r="F1342" s="1297"/>
    </row>
    <row r="1343" spans="1:6">
      <c r="A1343" s="650"/>
      <c r="B1343" s="643" t="s">
        <v>2469</v>
      </c>
      <c r="C1343" s="827"/>
      <c r="D1343" s="500"/>
      <c r="E1343" s="1297"/>
      <c r="F1343" s="1297"/>
    </row>
    <row r="1344" spans="1:6">
      <c r="A1344" s="650"/>
      <c r="B1344" s="643" t="s">
        <v>2470</v>
      </c>
      <c r="C1344" s="827"/>
      <c r="D1344" s="500"/>
      <c r="E1344" s="1297"/>
      <c r="F1344" s="1297"/>
    </row>
    <row r="1345" spans="1:6">
      <c r="A1345" s="650"/>
      <c r="B1345" s="11"/>
      <c r="C1345" s="902"/>
      <c r="D1345" s="673"/>
      <c r="E1345" s="1297"/>
      <c r="F1345" s="1297"/>
    </row>
    <row r="1346" spans="1:6">
      <c r="A1346" s="650"/>
      <c r="B1346" s="228" t="s">
        <v>2471</v>
      </c>
      <c r="C1346" s="827"/>
      <c r="D1346" s="500"/>
      <c r="E1346" s="1297"/>
      <c r="F1346" s="1297"/>
    </row>
    <row r="1347" spans="1:6">
      <c r="A1347" s="650"/>
      <c r="B1347" s="903" t="s">
        <v>2472</v>
      </c>
      <c r="C1347" s="827"/>
      <c r="D1347" s="500"/>
      <c r="E1347" s="1297"/>
      <c r="F1347" s="1297"/>
    </row>
    <row r="1348" spans="1:6">
      <c r="A1348" s="650"/>
      <c r="B1348" s="903"/>
      <c r="C1348" s="902"/>
      <c r="D1348" s="673"/>
      <c r="E1348" s="1297"/>
      <c r="F1348" s="1297"/>
    </row>
    <row r="1349" spans="1:6">
      <c r="A1349" s="650"/>
      <c r="B1349" s="11" t="s">
        <v>2473</v>
      </c>
      <c r="C1349" s="827"/>
      <c r="D1349" s="500"/>
      <c r="E1349" s="1297"/>
      <c r="F1349" s="1297"/>
    </row>
    <row r="1350" spans="1:6" ht="127.5">
      <c r="A1350" s="650"/>
      <c r="B1350" s="11" t="s">
        <v>4502</v>
      </c>
      <c r="C1350" s="902"/>
      <c r="D1350" s="500"/>
      <c r="E1350" s="1297"/>
      <c r="F1350" s="1297"/>
    </row>
    <row r="1351" spans="1:6" ht="38.25">
      <c r="A1351" s="650"/>
      <c r="B1351" s="11" t="s">
        <v>4503</v>
      </c>
      <c r="C1351" s="827"/>
      <c r="D1351" s="500"/>
      <c r="E1351" s="1297"/>
      <c r="F1351" s="1297"/>
    </row>
    <row r="1352" spans="1:6" ht="38.25">
      <c r="A1352" s="650"/>
      <c r="B1352" s="11" t="s">
        <v>2474</v>
      </c>
      <c r="C1352" s="827"/>
      <c r="D1352" s="500"/>
      <c r="E1352" s="1297"/>
      <c r="F1352" s="1297"/>
    </row>
    <row r="1353" spans="1:6" ht="89.25">
      <c r="A1353" s="650"/>
      <c r="B1353" s="459" t="s">
        <v>2475</v>
      </c>
      <c r="C1353" s="827"/>
      <c r="D1353" s="500"/>
      <c r="E1353" s="1297"/>
      <c r="F1353" s="1297"/>
    </row>
    <row r="1354" spans="1:6" ht="140.25">
      <c r="A1354" s="650"/>
      <c r="B1354" s="643" t="s">
        <v>4504</v>
      </c>
      <c r="C1354" s="499"/>
      <c r="D1354" s="500"/>
      <c r="E1354" s="1297"/>
      <c r="F1354" s="1297"/>
    </row>
    <row r="1355" spans="1:6">
      <c r="A1355" s="650"/>
      <c r="B1355" s="643" t="s">
        <v>2476</v>
      </c>
      <c r="C1355" s="499"/>
      <c r="D1355" s="500"/>
      <c r="E1355" s="1297"/>
      <c r="F1355" s="1297"/>
    </row>
    <row r="1356" spans="1:6">
      <c r="A1356" s="650"/>
      <c r="B1356" s="643" t="s">
        <v>2477</v>
      </c>
      <c r="C1356" s="499"/>
      <c r="D1356" s="500"/>
      <c r="E1356" s="1297"/>
      <c r="F1356" s="1297"/>
    </row>
    <row r="1357" spans="1:6">
      <c r="A1357" s="650"/>
      <c r="B1357" s="643" t="s">
        <v>2478</v>
      </c>
      <c r="C1357" s="499"/>
      <c r="D1357" s="500"/>
      <c r="E1357" s="1297"/>
      <c r="F1357" s="1297"/>
    </row>
    <row r="1358" spans="1:6">
      <c r="A1358" s="650"/>
      <c r="B1358" s="643" t="s">
        <v>2479</v>
      </c>
      <c r="C1358" s="499"/>
      <c r="D1358" s="500"/>
      <c r="E1358" s="1297"/>
      <c r="F1358" s="1297"/>
    </row>
    <row r="1359" spans="1:6">
      <c r="A1359" s="650"/>
      <c r="B1359" s="643" t="s">
        <v>2480</v>
      </c>
      <c r="C1359" s="499"/>
      <c r="D1359" s="500"/>
      <c r="E1359" s="1297"/>
      <c r="F1359" s="1297"/>
    </row>
    <row r="1360" spans="1:6">
      <c r="A1360" s="650"/>
      <c r="B1360" s="11" t="s">
        <v>2481</v>
      </c>
      <c r="C1360" s="908"/>
      <c r="D1360" s="673"/>
      <c r="E1360" s="1297"/>
      <c r="F1360" s="1297"/>
    </row>
    <row r="1361" spans="1:6">
      <c r="A1361" s="650"/>
      <c r="B1361" s="228"/>
      <c r="C1361" s="499"/>
      <c r="D1361" s="500"/>
      <c r="E1361" s="1297"/>
      <c r="F1361" s="1297"/>
    </row>
    <row r="1362" spans="1:6">
      <c r="A1362" s="650"/>
      <c r="B1362" s="903" t="s">
        <v>2482</v>
      </c>
      <c r="C1362" s="499"/>
      <c r="D1362" s="500"/>
      <c r="E1362" s="1297"/>
      <c r="F1362" s="1297"/>
    </row>
    <row r="1363" spans="1:6" ht="89.25">
      <c r="A1363" s="650"/>
      <c r="B1363" s="903" t="s">
        <v>2483</v>
      </c>
      <c r="C1363" s="908"/>
      <c r="D1363" s="673"/>
      <c r="E1363" s="1297"/>
      <c r="F1363" s="1297"/>
    </row>
    <row r="1364" spans="1:6">
      <c r="A1364" s="650"/>
      <c r="B1364" s="903" t="s">
        <v>2445</v>
      </c>
      <c r="C1364" s="908"/>
      <c r="D1364" s="673"/>
      <c r="E1364" s="1297"/>
      <c r="F1364" s="1297"/>
    </row>
    <row r="1365" spans="1:6">
      <c r="A1365" s="650"/>
      <c r="B1365" s="903" t="s">
        <v>2484</v>
      </c>
      <c r="C1365" s="908"/>
      <c r="D1365" s="673"/>
      <c r="E1365" s="1297"/>
      <c r="F1365" s="1297"/>
    </row>
    <row r="1366" spans="1:6">
      <c r="A1366" s="650"/>
      <c r="B1366" s="11" t="s">
        <v>2485</v>
      </c>
      <c r="C1366" s="499"/>
      <c r="D1366" s="500"/>
      <c r="E1366" s="1297"/>
      <c r="F1366" s="1297"/>
    </row>
    <row r="1367" spans="1:6">
      <c r="A1367" s="650"/>
      <c r="B1367" s="459" t="s">
        <v>2486</v>
      </c>
      <c r="C1367" s="908"/>
      <c r="D1367" s="673"/>
      <c r="E1367" s="1297"/>
      <c r="F1367" s="1297"/>
    </row>
    <row r="1368" spans="1:6">
      <c r="A1368" s="650"/>
      <c r="B1368" s="11" t="s">
        <v>2487</v>
      </c>
      <c r="C1368" s="908"/>
      <c r="D1368" s="500"/>
      <c r="E1368" s="1297"/>
      <c r="F1368" s="1297"/>
    </row>
    <row r="1369" spans="1:6">
      <c r="A1369" s="650"/>
      <c r="B1369" s="11"/>
      <c r="C1369" s="499"/>
      <c r="D1369" s="500"/>
      <c r="E1369" s="1297"/>
      <c r="F1369" s="1297"/>
    </row>
    <row r="1370" spans="1:6">
      <c r="A1370" s="650"/>
      <c r="B1370" s="11" t="s">
        <v>2476</v>
      </c>
      <c r="C1370" s="499"/>
      <c r="D1370" s="500"/>
      <c r="E1370" s="1297"/>
      <c r="F1370" s="1297"/>
    </row>
    <row r="1371" spans="1:6">
      <c r="A1371" s="907"/>
      <c r="B1371" s="11" t="s">
        <v>2488</v>
      </c>
      <c r="C1371" s="499"/>
      <c r="D1371" s="500"/>
      <c r="E1371" s="1297"/>
      <c r="F1371" s="1297"/>
    </row>
    <row r="1372" spans="1:6">
      <c r="A1372" s="650"/>
      <c r="B1372" s="459" t="s">
        <v>2489</v>
      </c>
      <c r="C1372" s="908"/>
      <c r="D1372" s="500"/>
      <c r="E1372" s="1297"/>
      <c r="F1372" s="1297"/>
    </row>
    <row r="1373" spans="1:6">
      <c r="A1373" s="650"/>
      <c r="B1373" s="643" t="s">
        <v>2490</v>
      </c>
      <c r="C1373" s="908"/>
      <c r="D1373" s="500"/>
      <c r="E1373" s="1297"/>
      <c r="F1373" s="1297"/>
    </row>
    <row r="1374" spans="1:6">
      <c r="A1374" s="650"/>
      <c r="B1374" s="643" t="s">
        <v>2491</v>
      </c>
      <c r="C1374" s="908"/>
      <c r="D1374" s="500"/>
      <c r="E1374" s="1297"/>
      <c r="F1374" s="1297"/>
    </row>
    <row r="1375" spans="1:6">
      <c r="A1375" s="650"/>
      <c r="B1375" s="643" t="s">
        <v>2492</v>
      </c>
      <c r="C1375" s="908"/>
      <c r="D1375" s="500"/>
      <c r="E1375" s="1297"/>
      <c r="F1375" s="1297"/>
    </row>
    <row r="1376" spans="1:6">
      <c r="A1376" s="650"/>
      <c r="B1376" s="643"/>
      <c r="C1376" s="908"/>
      <c r="D1376" s="500"/>
      <c r="E1376" s="1297"/>
      <c r="F1376" s="1297"/>
    </row>
    <row r="1377" spans="1:6" ht="140.25">
      <c r="A1377" s="650"/>
      <c r="B1377" s="643" t="s">
        <v>2493</v>
      </c>
      <c r="C1377" s="908"/>
      <c r="D1377" s="500"/>
      <c r="E1377" s="1297"/>
      <c r="F1377" s="1297"/>
    </row>
    <row r="1378" spans="1:6" ht="75" customHeight="1">
      <c r="A1378" s="650"/>
      <c r="B1378" s="643" t="s">
        <v>4505</v>
      </c>
      <c r="C1378" s="908"/>
      <c r="D1378" s="500"/>
      <c r="E1378" s="1297"/>
      <c r="F1378" s="1297"/>
    </row>
    <row r="1379" spans="1:6" ht="89.25">
      <c r="A1379" s="650"/>
      <c r="B1379" s="11" t="s">
        <v>2494</v>
      </c>
      <c r="C1379" s="908"/>
      <c r="D1379" s="673"/>
      <c r="E1379" s="1297"/>
      <c r="F1379" s="1297"/>
    </row>
    <row r="1380" spans="1:6" ht="111" customHeight="1">
      <c r="A1380" s="650"/>
      <c r="B1380" s="11" t="s">
        <v>4506</v>
      </c>
      <c r="C1380" s="499"/>
      <c r="D1380" s="500"/>
      <c r="E1380" s="1297"/>
      <c r="F1380" s="1297"/>
    </row>
    <row r="1381" spans="1:6">
      <c r="A1381" s="650"/>
      <c r="B1381" s="909"/>
      <c r="C1381" s="499"/>
      <c r="D1381" s="500"/>
      <c r="E1381" s="1297"/>
      <c r="F1381" s="1297"/>
    </row>
    <row r="1382" spans="1:6" ht="25.5">
      <c r="A1382" s="650"/>
      <c r="B1382" s="903" t="s">
        <v>2495</v>
      </c>
      <c r="C1382" s="908"/>
      <c r="D1382" s="673"/>
      <c r="E1382" s="1297"/>
      <c r="F1382" s="1297"/>
    </row>
    <row r="1383" spans="1:6">
      <c r="A1383" s="650"/>
      <c r="B1383" s="822" t="s">
        <v>2496</v>
      </c>
      <c r="C1383" s="908"/>
      <c r="D1383" s="500"/>
      <c r="E1383" s="1297"/>
      <c r="F1383" s="1297"/>
    </row>
    <row r="1384" spans="1:6">
      <c r="A1384" s="650"/>
      <c r="B1384" s="822" t="s">
        <v>2497</v>
      </c>
      <c r="C1384" s="499"/>
      <c r="D1384" s="500"/>
      <c r="E1384" s="1297"/>
      <c r="F1384" s="1297"/>
    </row>
    <row r="1385" spans="1:6">
      <c r="A1385" s="650"/>
      <c r="B1385" s="822" t="s">
        <v>2498</v>
      </c>
      <c r="C1385" s="499"/>
      <c r="D1385" s="500"/>
      <c r="E1385" s="1297"/>
      <c r="F1385" s="1297"/>
    </row>
    <row r="1386" spans="1:6">
      <c r="A1386" s="650"/>
      <c r="B1386" s="822"/>
      <c r="C1386" s="499"/>
      <c r="D1386" s="500"/>
      <c r="E1386" s="1297"/>
      <c r="F1386" s="1297"/>
    </row>
    <row r="1387" spans="1:6" ht="89.25">
      <c r="A1387" s="650"/>
      <c r="B1387" s="822" t="s">
        <v>3609</v>
      </c>
      <c r="C1387" s="499"/>
      <c r="D1387" s="500"/>
      <c r="E1387" s="1297"/>
      <c r="F1387" s="1297"/>
    </row>
    <row r="1388" spans="1:6">
      <c r="A1388" s="907"/>
      <c r="B1388" s="11"/>
      <c r="C1388" s="499"/>
      <c r="D1388" s="500"/>
      <c r="E1388" s="1297"/>
      <c r="F1388" s="1297"/>
    </row>
    <row r="1389" spans="1:6" ht="38.25">
      <c r="A1389" s="907"/>
      <c r="B1389" s="459" t="s">
        <v>4878</v>
      </c>
      <c r="C1389" s="499"/>
      <c r="D1389" s="500"/>
      <c r="E1389" s="1297"/>
      <c r="F1389" s="1297"/>
    </row>
    <row r="1390" spans="1:6">
      <c r="A1390" s="907"/>
      <c r="B1390" s="11"/>
      <c r="C1390" s="499"/>
      <c r="D1390" s="500"/>
      <c r="E1390" s="1297"/>
      <c r="F1390" s="1297"/>
    </row>
    <row r="1391" spans="1:6">
      <c r="A1391" s="652"/>
      <c r="B1391" s="903" t="s">
        <v>2499</v>
      </c>
      <c r="C1391" s="499"/>
      <c r="D1391" s="500"/>
      <c r="E1391" s="1297"/>
      <c r="F1391" s="1297"/>
    </row>
    <row r="1392" spans="1:6" ht="25.5">
      <c r="A1392" s="650"/>
      <c r="B1392" s="459" t="s">
        <v>2500</v>
      </c>
      <c r="C1392" s="908"/>
      <c r="D1392" s="673"/>
      <c r="E1392" s="1297"/>
      <c r="F1392" s="1297"/>
    </row>
    <row r="1393" spans="1:6" ht="38.25">
      <c r="A1393" s="650"/>
      <c r="B1393" s="459" t="s">
        <v>2863</v>
      </c>
      <c r="C1393" s="908"/>
      <c r="D1393" s="673"/>
      <c r="E1393" s="1297"/>
      <c r="F1393" s="1297"/>
    </row>
    <row r="1394" spans="1:6" ht="51">
      <c r="A1394" s="650"/>
      <c r="B1394" s="459" t="s">
        <v>2864</v>
      </c>
      <c r="C1394" s="908"/>
      <c r="D1394" s="673"/>
      <c r="E1394" s="1297"/>
      <c r="F1394" s="1297"/>
    </row>
    <row r="1395" spans="1:6" ht="38.25">
      <c r="A1395" s="650"/>
      <c r="B1395" s="459" t="s">
        <v>2865</v>
      </c>
      <c r="C1395" s="908" t="s">
        <v>248</v>
      </c>
      <c r="D1395" s="501">
        <v>2</v>
      </c>
      <c r="E1395" s="1310">
        <v>0</v>
      </c>
      <c r="F1395" s="1297">
        <f t="shared" ref="F1395" si="20">$D1395*E1395</f>
        <v>0</v>
      </c>
    </row>
    <row r="1396" spans="1:6">
      <c r="A1396" s="650"/>
      <c r="B1396" s="643"/>
      <c r="C1396" s="908"/>
      <c r="D1396" s="500"/>
      <c r="E1396" s="1297"/>
      <c r="F1396" s="1297"/>
    </row>
    <row r="1397" spans="1:6">
      <c r="A1397" s="642" t="s">
        <v>156</v>
      </c>
      <c r="B1397" s="822" t="s">
        <v>2501</v>
      </c>
      <c r="C1397" s="908"/>
      <c r="D1397" s="500"/>
      <c r="E1397" s="1297"/>
      <c r="F1397" s="1297"/>
    </row>
    <row r="1398" spans="1:6">
      <c r="A1398" s="650"/>
      <c r="B1398" s="11" t="s">
        <v>2444</v>
      </c>
      <c r="C1398" s="827"/>
      <c r="D1398" s="500"/>
      <c r="E1398" s="1297"/>
      <c r="F1398" s="1297"/>
    </row>
    <row r="1399" spans="1:6">
      <c r="A1399" s="650"/>
      <c r="B1399" s="903" t="s">
        <v>2445</v>
      </c>
      <c r="C1399" s="827"/>
      <c r="D1399" s="500"/>
      <c r="E1399" s="1297"/>
      <c r="F1399" s="1297"/>
    </row>
    <row r="1400" spans="1:6">
      <c r="A1400" s="650"/>
      <c r="B1400" s="903" t="s">
        <v>2446</v>
      </c>
      <c r="C1400" s="902"/>
      <c r="D1400" s="673"/>
      <c r="E1400" s="1297"/>
      <c r="F1400" s="1297"/>
    </row>
    <row r="1401" spans="1:6">
      <c r="A1401" s="650"/>
      <c r="B1401" s="903" t="s">
        <v>2447</v>
      </c>
      <c r="C1401" s="902"/>
      <c r="D1401" s="673"/>
      <c r="E1401" s="1297"/>
      <c r="F1401" s="1297"/>
    </row>
    <row r="1402" spans="1:6">
      <c r="A1402" s="650"/>
      <c r="B1402" s="11" t="s">
        <v>2448</v>
      </c>
      <c r="C1402" s="902"/>
      <c r="D1402" s="500"/>
      <c r="E1402" s="1297"/>
      <c r="F1402" s="1297"/>
    </row>
    <row r="1403" spans="1:6">
      <c r="A1403" s="650"/>
      <c r="B1403" s="11" t="s">
        <v>2449</v>
      </c>
      <c r="C1403" s="827"/>
      <c r="D1403" s="500"/>
      <c r="E1403" s="1297"/>
      <c r="F1403" s="1297"/>
    </row>
    <row r="1404" spans="1:6">
      <c r="A1404" s="650"/>
      <c r="B1404" s="11" t="s">
        <v>2450</v>
      </c>
      <c r="C1404" s="827"/>
      <c r="D1404" s="500"/>
      <c r="E1404" s="1297"/>
      <c r="F1404" s="1297"/>
    </row>
    <row r="1405" spans="1:6">
      <c r="A1405" s="907"/>
      <c r="B1405" s="11" t="s">
        <v>2451</v>
      </c>
      <c r="C1405" s="827"/>
      <c r="D1405" s="500"/>
      <c r="E1405" s="1297"/>
      <c r="F1405" s="1297"/>
    </row>
    <row r="1406" spans="1:6">
      <c r="A1406" s="907"/>
      <c r="B1406" s="11"/>
      <c r="C1406" s="827"/>
      <c r="D1406" s="500"/>
      <c r="E1406" s="1297"/>
      <c r="F1406" s="1297"/>
    </row>
    <row r="1407" spans="1:6">
      <c r="A1407" s="650"/>
      <c r="B1407" s="11" t="s">
        <v>2452</v>
      </c>
      <c r="C1407" s="827"/>
      <c r="D1407" s="500"/>
      <c r="E1407" s="1297"/>
      <c r="F1407" s="1297"/>
    </row>
    <row r="1408" spans="1:6">
      <c r="A1408" s="650"/>
      <c r="B1408" s="643" t="s">
        <v>2453</v>
      </c>
      <c r="C1408" s="902"/>
      <c r="D1408" s="500"/>
      <c r="E1408" s="1297"/>
      <c r="F1408" s="1297"/>
    </row>
    <row r="1409" spans="1:6">
      <c r="A1409" s="650"/>
      <c r="B1409" s="643"/>
      <c r="C1409" s="902"/>
      <c r="D1409" s="500"/>
      <c r="E1409" s="1297"/>
      <c r="F1409" s="1297"/>
    </row>
    <row r="1410" spans="1:6" ht="89.25">
      <c r="A1410" s="650"/>
      <c r="B1410" s="643" t="s">
        <v>2454</v>
      </c>
      <c r="C1410" s="902"/>
      <c r="D1410" s="500"/>
      <c r="E1410" s="1297"/>
      <c r="F1410" s="1297"/>
    </row>
    <row r="1411" spans="1:6" s="840" customFormat="1" ht="25.5">
      <c r="A1411" s="904"/>
      <c r="B1411" s="905" t="s">
        <v>2455</v>
      </c>
      <c r="C1411" s="906"/>
      <c r="D1411" s="838"/>
      <c r="E1411" s="1451"/>
      <c r="F1411" s="1451"/>
    </row>
    <row r="1412" spans="1:6" ht="72" customHeight="1">
      <c r="A1412" s="650"/>
      <c r="B1412" s="643" t="s">
        <v>2456</v>
      </c>
      <c r="C1412" s="902"/>
      <c r="D1412" s="500"/>
      <c r="E1412" s="1297"/>
      <c r="F1412" s="1297"/>
    </row>
    <row r="1413" spans="1:6" ht="72.75" customHeight="1">
      <c r="A1413" s="650"/>
      <c r="B1413" s="643" t="s">
        <v>2457</v>
      </c>
      <c r="C1413" s="902"/>
      <c r="D1413" s="500"/>
      <c r="E1413" s="1297"/>
      <c r="F1413" s="1297"/>
    </row>
    <row r="1414" spans="1:6" ht="63.75">
      <c r="A1414" s="650"/>
      <c r="B1414" s="643" t="s">
        <v>2458</v>
      </c>
      <c r="C1414" s="902"/>
      <c r="D1414" s="500"/>
      <c r="E1414" s="1297"/>
      <c r="F1414" s="1297"/>
    </row>
    <row r="1415" spans="1:6" ht="38.25">
      <c r="A1415" s="650"/>
      <c r="B1415" s="11" t="s">
        <v>4507</v>
      </c>
      <c r="C1415" s="902"/>
      <c r="D1415" s="673"/>
      <c r="E1415" s="1297"/>
      <c r="F1415" s="1297"/>
    </row>
    <row r="1416" spans="1:6">
      <c r="A1416" s="650"/>
      <c r="B1416" s="11" t="s">
        <v>2459</v>
      </c>
      <c r="C1416" s="827"/>
      <c r="D1416" s="500"/>
      <c r="E1416" s="1297"/>
      <c r="F1416" s="1297"/>
    </row>
    <row r="1417" spans="1:6" ht="25.5">
      <c r="A1417" s="650"/>
      <c r="B1417" s="903" t="s">
        <v>2460</v>
      </c>
      <c r="C1417" s="827"/>
      <c r="D1417" s="500"/>
      <c r="E1417" s="1297"/>
      <c r="F1417" s="1297"/>
    </row>
    <row r="1418" spans="1:6" ht="25.5">
      <c r="A1418" s="650"/>
      <c r="B1418" s="903" t="s">
        <v>2461</v>
      </c>
      <c r="C1418" s="902"/>
      <c r="D1418" s="673"/>
      <c r="E1418" s="1297"/>
      <c r="F1418" s="1297"/>
    </row>
    <row r="1419" spans="1:6" ht="25.5">
      <c r="A1419" s="650"/>
      <c r="B1419" s="903" t="s">
        <v>2462</v>
      </c>
      <c r="C1419" s="902"/>
      <c r="D1419" s="673"/>
      <c r="E1419" s="1297"/>
      <c r="F1419" s="1297"/>
    </row>
    <row r="1420" spans="1:6" ht="25.5">
      <c r="A1420" s="650"/>
      <c r="B1420" s="11" t="s">
        <v>2463</v>
      </c>
      <c r="C1420" s="902"/>
      <c r="D1420" s="500"/>
      <c r="E1420" s="1297"/>
      <c r="F1420" s="1297"/>
    </row>
    <row r="1421" spans="1:6">
      <c r="A1421" s="650"/>
      <c r="B1421" s="11" t="s">
        <v>2464</v>
      </c>
      <c r="C1421" s="827"/>
      <c r="D1421" s="500"/>
      <c r="E1421" s="1297"/>
      <c r="F1421" s="1297"/>
    </row>
    <row r="1422" spans="1:6">
      <c r="A1422" s="650"/>
      <c r="B1422" s="11" t="s">
        <v>2465</v>
      </c>
      <c r="C1422" s="827"/>
      <c r="D1422" s="500"/>
      <c r="E1422" s="1297"/>
      <c r="F1422" s="1297"/>
    </row>
    <row r="1423" spans="1:6" ht="25.5">
      <c r="A1423" s="907"/>
      <c r="B1423" s="11" t="s">
        <v>4501</v>
      </c>
      <c r="C1423" s="827"/>
      <c r="D1423" s="500"/>
      <c r="E1423" s="1297"/>
      <c r="F1423" s="1297"/>
    </row>
    <row r="1424" spans="1:6">
      <c r="A1424" s="650"/>
      <c r="B1424" s="643" t="s">
        <v>2466</v>
      </c>
      <c r="C1424" s="902"/>
      <c r="D1424" s="500"/>
      <c r="E1424" s="1297"/>
      <c r="F1424" s="1297"/>
    </row>
    <row r="1425" spans="1:6">
      <c r="A1425" s="650"/>
      <c r="B1425" s="643" t="s">
        <v>2467</v>
      </c>
      <c r="C1425" s="902"/>
      <c r="D1425" s="500"/>
      <c r="E1425" s="1297"/>
      <c r="F1425" s="1297"/>
    </row>
    <row r="1426" spans="1:6">
      <c r="A1426" s="650"/>
      <c r="B1426" s="643" t="s">
        <v>2502</v>
      </c>
      <c r="C1426" s="902"/>
      <c r="D1426" s="500"/>
      <c r="E1426" s="1297"/>
      <c r="F1426" s="1297"/>
    </row>
    <row r="1427" spans="1:6">
      <c r="A1427" s="650"/>
      <c r="B1427" s="643" t="s">
        <v>2503</v>
      </c>
      <c r="C1427" s="902"/>
      <c r="D1427" s="500"/>
      <c r="E1427" s="1297"/>
      <c r="F1427" s="1297"/>
    </row>
    <row r="1428" spans="1:6">
      <c r="A1428" s="650"/>
      <c r="B1428" s="643" t="s">
        <v>2504</v>
      </c>
      <c r="C1428" s="902"/>
      <c r="D1428" s="500"/>
      <c r="E1428" s="1297"/>
      <c r="F1428" s="1297"/>
    </row>
    <row r="1429" spans="1:6">
      <c r="A1429" s="650"/>
      <c r="B1429" s="643" t="s">
        <v>2471</v>
      </c>
      <c r="C1429" s="902"/>
      <c r="D1429" s="500"/>
      <c r="E1429" s="1297"/>
      <c r="F1429" s="1297"/>
    </row>
    <row r="1430" spans="1:6">
      <c r="A1430" s="650"/>
      <c r="B1430" s="643" t="s">
        <v>2505</v>
      </c>
      <c r="C1430" s="902"/>
      <c r="D1430" s="500"/>
      <c r="E1430" s="1297"/>
      <c r="F1430" s="1297"/>
    </row>
    <row r="1431" spans="1:6">
      <c r="A1431" s="650"/>
      <c r="B1431" s="11"/>
      <c r="C1431" s="902"/>
      <c r="D1431" s="673"/>
      <c r="E1431" s="1297"/>
      <c r="F1431" s="1297"/>
    </row>
    <row r="1432" spans="1:6">
      <c r="A1432" s="650"/>
      <c r="B1432" s="903" t="s">
        <v>2473</v>
      </c>
      <c r="C1432" s="902"/>
      <c r="D1432" s="673"/>
      <c r="E1432" s="1297"/>
      <c r="F1432" s="1297"/>
    </row>
    <row r="1433" spans="1:6" ht="127.5">
      <c r="A1433" s="650"/>
      <c r="B1433" s="11" t="s">
        <v>4508</v>
      </c>
      <c r="C1433" s="827"/>
      <c r="D1433" s="500"/>
      <c r="E1433" s="1297"/>
      <c r="F1433" s="1297"/>
    </row>
    <row r="1434" spans="1:6" ht="76.5">
      <c r="A1434" s="907"/>
      <c r="B1434" s="11" t="s">
        <v>4509</v>
      </c>
      <c r="C1434" s="827"/>
      <c r="D1434" s="500"/>
      <c r="E1434" s="1297"/>
      <c r="F1434" s="1297"/>
    </row>
    <row r="1435" spans="1:6">
      <c r="A1435" s="650"/>
      <c r="B1435" s="643"/>
      <c r="C1435" s="902"/>
      <c r="D1435" s="500"/>
      <c r="E1435" s="1297"/>
      <c r="F1435" s="1297"/>
    </row>
    <row r="1436" spans="1:6" ht="89.25">
      <c r="A1436" s="650"/>
      <c r="B1436" s="643" t="s">
        <v>2506</v>
      </c>
      <c r="C1436" s="902"/>
      <c r="D1436" s="500"/>
      <c r="E1436" s="1297"/>
      <c r="F1436" s="1297"/>
    </row>
    <row r="1437" spans="1:6" ht="140.25">
      <c r="A1437" s="650"/>
      <c r="B1437" s="643" t="s">
        <v>4510</v>
      </c>
      <c r="C1437" s="908"/>
      <c r="D1437" s="500"/>
      <c r="E1437" s="1297"/>
      <c r="F1437" s="1297"/>
    </row>
    <row r="1438" spans="1:6">
      <c r="A1438" s="650"/>
      <c r="B1438" s="643" t="s">
        <v>2476</v>
      </c>
      <c r="C1438" s="908"/>
      <c r="D1438" s="500"/>
      <c r="E1438" s="1297"/>
      <c r="F1438" s="1297"/>
    </row>
    <row r="1439" spans="1:6">
      <c r="A1439" s="650"/>
      <c r="B1439" s="643" t="s">
        <v>2507</v>
      </c>
      <c r="C1439" s="908"/>
      <c r="D1439" s="500"/>
      <c r="E1439" s="1297"/>
      <c r="F1439" s="1297"/>
    </row>
    <row r="1440" spans="1:6">
      <c r="A1440" s="650"/>
      <c r="B1440" s="643" t="s">
        <v>2478</v>
      </c>
      <c r="C1440" s="908"/>
      <c r="D1440" s="500"/>
      <c r="E1440" s="1297"/>
      <c r="F1440" s="1297"/>
    </row>
    <row r="1441" spans="1:6">
      <c r="A1441" s="650"/>
      <c r="B1441" s="643" t="s">
        <v>2479</v>
      </c>
      <c r="C1441" s="908"/>
      <c r="D1441" s="500"/>
      <c r="E1441" s="1297"/>
      <c r="F1441" s="1297"/>
    </row>
    <row r="1442" spans="1:6">
      <c r="A1442" s="650"/>
      <c r="B1442" s="11" t="s">
        <v>2508</v>
      </c>
      <c r="C1442" s="908"/>
      <c r="D1442" s="673"/>
      <c r="E1442" s="1297"/>
      <c r="F1442" s="1297"/>
    </row>
    <row r="1443" spans="1:6">
      <c r="A1443" s="650"/>
      <c r="B1443" s="11" t="s">
        <v>2509</v>
      </c>
      <c r="C1443" s="499"/>
      <c r="D1443" s="500"/>
      <c r="E1443" s="1297"/>
      <c r="F1443" s="1297"/>
    </row>
    <row r="1444" spans="1:6">
      <c r="A1444" s="650"/>
      <c r="B1444" s="909"/>
      <c r="C1444" s="499"/>
      <c r="D1444" s="500"/>
      <c r="E1444" s="1297"/>
      <c r="F1444" s="1297"/>
    </row>
    <row r="1445" spans="1:6">
      <c r="A1445" s="650"/>
      <c r="B1445" s="903" t="s">
        <v>2482</v>
      </c>
      <c r="C1445" s="908"/>
      <c r="D1445" s="673"/>
      <c r="E1445" s="1297"/>
      <c r="F1445" s="1297"/>
    </row>
    <row r="1446" spans="1:6" ht="89.25">
      <c r="A1446" s="650"/>
      <c r="B1446" s="903" t="s">
        <v>2483</v>
      </c>
      <c r="C1446" s="908"/>
      <c r="D1446" s="673"/>
      <c r="E1446" s="1297"/>
      <c r="F1446" s="1297"/>
    </row>
    <row r="1447" spans="1:6">
      <c r="A1447" s="650"/>
      <c r="B1447" s="11" t="s">
        <v>2445</v>
      </c>
      <c r="C1447" s="499"/>
      <c r="D1447" s="500"/>
      <c r="E1447" s="1297"/>
      <c r="F1447" s="1297"/>
    </row>
    <row r="1448" spans="1:6">
      <c r="A1448" s="650"/>
      <c r="B1448" s="11" t="s">
        <v>2484</v>
      </c>
      <c r="C1448" s="499"/>
      <c r="D1448" s="500"/>
      <c r="E1448" s="1297"/>
      <c r="F1448" s="1297"/>
    </row>
    <row r="1449" spans="1:6">
      <c r="A1449" s="907"/>
      <c r="B1449" s="11" t="s">
        <v>2485</v>
      </c>
      <c r="C1449" s="499"/>
      <c r="D1449" s="500"/>
      <c r="E1449" s="1297"/>
      <c r="F1449" s="1297"/>
    </row>
    <row r="1450" spans="1:6">
      <c r="A1450" s="650"/>
      <c r="B1450" s="11" t="s">
        <v>2486</v>
      </c>
      <c r="C1450" s="499"/>
      <c r="D1450" s="500"/>
      <c r="E1450" s="1297"/>
      <c r="F1450" s="1297"/>
    </row>
    <row r="1451" spans="1:6">
      <c r="A1451" s="650"/>
      <c r="B1451" s="643" t="s">
        <v>2487</v>
      </c>
      <c r="C1451" s="908"/>
      <c r="D1451" s="500"/>
      <c r="E1451" s="1297"/>
      <c r="F1451" s="1297"/>
    </row>
    <row r="1452" spans="1:6">
      <c r="A1452" s="650"/>
      <c r="B1452" s="643"/>
      <c r="C1452" s="908"/>
      <c r="D1452" s="500"/>
      <c r="E1452" s="1297"/>
      <c r="F1452" s="1297"/>
    </row>
    <row r="1453" spans="1:6">
      <c r="A1453" s="650"/>
      <c r="B1453" s="643" t="s">
        <v>2476</v>
      </c>
      <c r="C1453" s="908"/>
      <c r="D1453" s="500"/>
      <c r="E1453" s="1297"/>
      <c r="F1453" s="1297"/>
    </row>
    <row r="1454" spans="1:6">
      <c r="A1454" s="650"/>
      <c r="B1454" s="643" t="s">
        <v>2488</v>
      </c>
      <c r="C1454" s="908"/>
      <c r="D1454" s="500"/>
      <c r="E1454" s="1297"/>
      <c r="F1454" s="1297"/>
    </row>
    <row r="1455" spans="1:6">
      <c r="A1455" s="650"/>
      <c r="B1455" s="643" t="s">
        <v>2489</v>
      </c>
      <c r="C1455" s="908"/>
      <c r="D1455" s="500"/>
      <c r="E1455" s="1297"/>
      <c r="F1455" s="1297"/>
    </row>
    <row r="1456" spans="1:6">
      <c r="A1456" s="650"/>
      <c r="B1456" s="643" t="s">
        <v>2510</v>
      </c>
      <c r="C1456" s="908"/>
      <c r="D1456" s="500"/>
      <c r="E1456" s="1297"/>
      <c r="F1456" s="1297"/>
    </row>
    <row r="1457" spans="1:6">
      <c r="A1457" s="650"/>
      <c r="B1457" s="643" t="s">
        <v>2491</v>
      </c>
      <c r="C1457" s="908"/>
      <c r="D1457" s="500"/>
      <c r="E1457" s="1297"/>
      <c r="F1457" s="1297"/>
    </row>
    <row r="1458" spans="1:6">
      <c r="A1458" s="650"/>
      <c r="B1458" s="643" t="s">
        <v>2492</v>
      </c>
      <c r="C1458" s="908"/>
      <c r="D1458" s="500"/>
      <c r="E1458" s="1297"/>
      <c r="F1458" s="1297"/>
    </row>
    <row r="1459" spans="1:6">
      <c r="A1459" s="650"/>
      <c r="B1459" s="11"/>
      <c r="C1459" s="908"/>
      <c r="D1459" s="673"/>
      <c r="E1459" s="1297"/>
      <c r="F1459" s="1297"/>
    </row>
    <row r="1460" spans="1:6" ht="140.25">
      <c r="A1460" s="650"/>
      <c r="B1460" s="11" t="s">
        <v>2493</v>
      </c>
      <c r="C1460" s="499"/>
      <c r="D1460" s="500"/>
      <c r="E1460" s="1297"/>
      <c r="F1460" s="1297"/>
    </row>
    <row r="1461" spans="1:6" ht="77.25" customHeight="1">
      <c r="A1461" s="650"/>
      <c r="B1461" s="903" t="s">
        <v>4505</v>
      </c>
      <c r="C1461" s="908"/>
      <c r="D1461" s="673"/>
      <c r="E1461" s="1297"/>
      <c r="F1461" s="1297"/>
    </row>
    <row r="1462" spans="1:6">
      <c r="A1462" s="650"/>
      <c r="B1462" s="903"/>
      <c r="C1462" s="908"/>
      <c r="D1462" s="673"/>
      <c r="E1462" s="1297"/>
      <c r="F1462" s="1297"/>
    </row>
    <row r="1463" spans="1:6" ht="89.25">
      <c r="A1463" s="650"/>
      <c r="B1463" s="11" t="s">
        <v>2511</v>
      </c>
      <c r="C1463" s="908"/>
      <c r="D1463" s="500"/>
      <c r="E1463" s="1297"/>
      <c r="F1463" s="1297"/>
    </row>
    <row r="1464" spans="1:6" ht="114.75">
      <c r="A1464" s="650"/>
      <c r="B1464" s="11" t="s">
        <v>4511</v>
      </c>
      <c r="C1464" s="499"/>
      <c r="D1464" s="500"/>
      <c r="E1464" s="1297"/>
      <c r="F1464" s="1297"/>
    </row>
    <row r="1465" spans="1:6" ht="89.25">
      <c r="A1465" s="650"/>
      <c r="B1465" s="822" t="s">
        <v>3609</v>
      </c>
      <c r="C1465" s="499"/>
      <c r="D1465" s="500"/>
      <c r="E1465" s="1297"/>
      <c r="F1465" s="1297"/>
    </row>
    <row r="1466" spans="1:6">
      <c r="A1466" s="650"/>
      <c r="B1466" s="822"/>
      <c r="C1466" s="499"/>
      <c r="D1466" s="500"/>
      <c r="E1466" s="1297"/>
      <c r="F1466" s="1297"/>
    </row>
    <row r="1467" spans="1:6" ht="38.25">
      <c r="A1467" s="650"/>
      <c r="B1467" s="459" t="s">
        <v>4879</v>
      </c>
      <c r="C1467" s="499"/>
      <c r="D1467" s="500"/>
      <c r="E1467" s="1297"/>
      <c r="F1467" s="1297"/>
    </row>
    <row r="1468" spans="1:6">
      <c r="A1468" s="650"/>
      <c r="B1468" s="822"/>
      <c r="C1468" s="499"/>
      <c r="D1468" s="500"/>
      <c r="E1468" s="1297"/>
      <c r="F1468" s="1297"/>
    </row>
    <row r="1469" spans="1:6">
      <c r="A1469" s="652"/>
      <c r="B1469" s="903" t="s">
        <v>2499</v>
      </c>
      <c r="C1469" s="499"/>
      <c r="D1469" s="500"/>
      <c r="E1469" s="1297"/>
      <c r="F1469" s="1297"/>
    </row>
    <row r="1470" spans="1:6" ht="25.5">
      <c r="A1470" s="650"/>
      <c r="B1470" s="459" t="s">
        <v>2500</v>
      </c>
      <c r="C1470" s="908"/>
      <c r="D1470" s="673"/>
      <c r="E1470" s="1297"/>
      <c r="F1470" s="1297"/>
    </row>
    <row r="1471" spans="1:6" ht="38.25">
      <c r="A1471" s="650"/>
      <c r="B1471" s="459" t="s">
        <v>2863</v>
      </c>
      <c r="C1471" s="908"/>
      <c r="D1471" s="673"/>
      <c r="E1471" s="1297"/>
      <c r="F1471" s="1297"/>
    </row>
    <row r="1472" spans="1:6" ht="51">
      <c r="A1472" s="650"/>
      <c r="B1472" s="459" t="s">
        <v>2864</v>
      </c>
      <c r="C1472" s="908"/>
      <c r="D1472" s="673"/>
      <c r="E1472" s="1297"/>
      <c r="F1472" s="1297"/>
    </row>
    <row r="1473" spans="1:6" ht="38.25">
      <c r="A1473" s="650"/>
      <c r="B1473" s="459" t="s">
        <v>2865</v>
      </c>
      <c r="C1473" s="908" t="s">
        <v>248</v>
      </c>
      <c r="D1473" s="501">
        <v>1</v>
      </c>
      <c r="E1473" s="1310">
        <v>0</v>
      </c>
      <c r="F1473" s="1297">
        <f t="shared" ref="F1473" si="21">$D1473*E1473</f>
        <v>0</v>
      </c>
    </row>
    <row r="1474" spans="1:6">
      <c r="A1474" s="650"/>
      <c r="B1474" s="11"/>
      <c r="C1474" s="499"/>
      <c r="D1474" s="500"/>
      <c r="E1474" s="1297"/>
      <c r="F1474" s="1297"/>
    </row>
    <row r="1475" spans="1:6">
      <c r="A1475" s="642" t="s">
        <v>157</v>
      </c>
      <c r="B1475" s="822" t="s">
        <v>2512</v>
      </c>
      <c r="C1475" s="499"/>
      <c r="D1475" s="500"/>
      <c r="E1475" s="1297"/>
      <c r="F1475" s="1297"/>
    </row>
    <row r="1476" spans="1:6" ht="38.25">
      <c r="A1476" s="650"/>
      <c r="B1476" s="11" t="s">
        <v>2513</v>
      </c>
      <c r="C1476" s="827"/>
      <c r="D1476" s="500"/>
      <c r="E1476" s="1297"/>
      <c r="F1476" s="1297"/>
    </row>
    <row r="1477" spans="1:6">
      <c r="A1477" s="650"/>
      <c r="B1477" s="11" t="s">
        <v>2445</v>
      </c>
      <c r="C1477" s="827"/>
      <c r="D1477" s="500"/>
      <c r="E1477" s="1297"/>
      <c r="F1477" s="1297"/>
    </row>
    <row r="1478" spans="1:6">
      <c r="A1478" s="650"/>
      <c r="B1478" s="824" t="s">
        <v>2866</v>
      </c>
      <c r="C1478" s="827"/>
      <c r="D1478" s="500"/>
      <c r="E1478" s="1297"/>
      <c r="F1478" s="1297"/>
    </row>
    <row r="1479" spans="1:6">
      <c r="A1479" s="650"/>
      <c r="B1479" s="824" t="s">
        <v>2867</v>
      </c>
      <c r="C1479" s="827"/>
      <c r="D1479" s="500"/>
      <c r="E1479" s="1297"/>
      <c r="F1479" s="1297"/>
    </row>
    <row r="1480" spans="1:6">
      <c r="A1480" s="650"/>
      <c r="B1480" s="824" t="s">
        <v>2868</v>
      </c>
      <c r="C1480" s="827"/>
      <c r="D1480" s="500"/>
      <c r="E1480" s="1297"/>
      <c r="F1480" s="1297"/>
    </row>
    <row r="1481" spans="1:6" ht="25.5">
      <c r="A1481" s="650"/>
      <c r="B1481" s="824" t="s">
        <v>2869</v>
      </c>
      <c r="C1481" s="827"/>
      <c r="D1481" s="500"/>
      <c r="E1481" s="1297"/>
      <c r="F1481" s="1297"/>
    </row>
    <row r="1482" spans="1:6">
      <c r="A1482" s="650"/>
      <c r="B1482" s="824" t="s">
        <v>2870</v>
      </c>
      <c r="C1482" s="827"/>
      <c r="D1482" s="500"/>
      <c r="E1482" s="1297"/>
      <c r="F1482" s="1297"/>
    </row>
    <row r="1483" spans="1:6">
      <c r="A1483" s="650"/>
      <c r="B1483" s="824" t="s">
        <v>2871</v>
      </c>
      <c r="C1483" s="827"/>
      <c r="D1483" s="500"/>
      <c r="E1483" s="1297"/>
      <c r="F1483" s="1297"/>
    </row>
    <row r="1484" spans="1:6">
      <c r="A1484" s="650"/>
      <c r="B1484" s="824" t="s">
        <v>2872</v>
      </c>
      <c r="C1484" s="827"/>
      <c r="D1484" s="500"/>
      <c r="E1484" s="1297"/>
      <c r="F1484" s="1297"/>
    </row>
    <row r="1485" spans="1:6">
      <c r="A1485" s="650"/>
      <c r="B1485" s="824" t="s">
        <v>2873</v>
      </c>
      <c r="C1485" s="827"/>
      <c r="D1485" s="500"/>
      <c r="E1485" s="1297"/>
      <c r="F1485" s="1297"/>
    </row>
    <row r="1486" spans="1:6">
      <c r="A1486" s="650"/>
      <c r="B1486" s="11"/>
      <c r="C1486" s="827"/>
      <c r="D1486" s="500"/>
      <c r="E1486" s="1297"/>
      <c r="F1486" s="1297"/>
    </row>
    <row r="1487" spans="1:6" ht="89.25">
      <c r="A1487" s="650"/>
      <c r="B1487" s="11" t="s">
        <v>2454</v>
      </c>
      <c r="C1487" s="827"/>
      <c r="D1487" s="500"/>
      <c r="E1487" s="1297"/>
      <c r="F1487" s="1297"/>
    </row>
    <row r="1488" spans="1:6" s="840" customFormat="1" ht="25.5">
      <c r="A1488" s="904"/>
      <c r="B1488" s="905" t="s">
        <v>2455</v>
      </c>
      <c r="C1488" s="906"/>
      <c r="D1488" s="838"/>
      <c r="E1488" s="1451"/>
      <c r="F1488" s="1451"/>
    </row>
    <row r="1489" spans="1:6" ht="73.5" customHeight="1">
      <c r="A1489" s="650"/>
      <c r="B1489" s="11" t="s">
        <v>2456</v>
      </c>
      <c r="C1489" s="827"/>
      <c r="D1489" s="500"/>
      <c r="E1489" s="1297"/>
      <c r="F1489" s="1297"/>
    </row>
    <row r="1490" spans="1:6" ht="75.75" customHeight="1">
      <c r="A1490" s="650"/>
      <c r="B1490" s="11" t="s">
        <v>2457</v>
      </c>
      <c r="C1490" s="827"/>
      <c r="D1490" s="500"/>
      <c r="E1490" s="1297"/>
      <c r="F1490" s="1297"/>
    </row>
    <row r="1491" spans="1:6" ht="63.75">
      <c r="A1491" s="650"/>
      <c r="B1491" s="11" t="s">
        <v>2458</v>
      </c>
      <c r="C1491" s="827"/>
      <c r="D1491" s="500"/>
      <c r="E1491" s="1297"/>
      <c r="F1491" s="1297"/>
    </row>
    <row r="1492" spans="1:6">
      <c r="A1492" s="650"/>
      <c r="B1492" s="11"/>
      <c r="C1492" s="827"/>
      <c r="D1492" s="500"/>
      <c r="E1492" s="1297"/>
      <c r="F1492" s="1297"/>
    </row>
    <row r="1493" spans="1:6" ht="38.25">
      <c r="A1493" s="650"/>
      <c r="B1493" s="11" t="s">
        <v>4512</v>
      </c>
      <c r="C1493" s="827"/>
      <c r="D1493" s="500"/>
      <c r="E1493" s="1297"/>
      <c r="F1493" s="1297"/>
    </row>
    <row r="1494" spans="1:6">
      <c r="A1494" s="650"/>
      <c r="B1494" s="824" t="s">
        <v>2874</v>
      </c>
      <c r="C1494" s="827"/>
      <c r="D1494" s="500"/>
      <c r="E1494" s="1297"/>
      <c r="F1494" s="1297"/>
    </row>
    <row r="1495" spans="1:6" ht="25.5">
      <c r="A1495" s="650"/>
      <c r="B1495" s="824" t="s">
        <v>2875</v>
      </c>
      <c r="C1495" s="827"/>
      <c r="D1495" s="500"/>
      <c r="E1495" s="1297"/>
      <c r="F1495" s="1297"/>
    </row>
    <row r="1496" spans="1:6" ht="25.5">
      <c r="A1496" s="650"/>
      <c r="B1496" s="824" t="s">
        <v>2876</v>
      </c>
      <c r="C1496" s="827"/>
      <c r="D1496" s="500"/>
      <c r="E1496" s="1297"/>
      <c r="F1496" s="1297"/>
    </row>
    <row r="1497" spans="1:6" ht="25.5">
      <c r="A1497" s="650"/>
      <c r="B1497" s="824" t="s">
        <v>2877</v>
      </c>
      <c r="C1497" s="827"/>
      <c r="D1497" s="500"/>
      <c r="E1497" s="1297"/>
      <c r="F1497" s="1297"/>
    </row>
    <row r="1498" spans="1:6" ht="25.5">
      <c r="A1498" s="650"/>
      <c r="B1498" s="824" t="s">
        <v>2878</v>
      </c>
      <c r="C1498" s="827"/>
      <c r="D1498" s="500"/>
      <c r="E1498" s="1297"/>
      <c r="F1498" s="1297"/>
    </row>
    <row r="1499" spans="1:6">
      <c r="A1499" s="650"/>
      <c r="B1499" s="824" t="s">
        <v>2879</v>
      </c>
      <c r="C1499" s="827"/>
      <c r="D1499" s="500"/>
      <c r="E1499" s="1297"/>
      <c r="F1499" s="1297"/>
    </row>
    <row r="1500" spans="1:6">
      <c r="A1500" s="650"/>
      <c r="B1500" s="824" t="s">
        <v>2880</v>
      </c>
      <c r="C1500" s="827"/>
      <c r="D1500" s="500"/>
      <c r="E1500" s="1297"/>
      <c r="F1500" s="1297"/>
    </row>
    <row r="1501" spans="1:6" ht="38.25">
      <c r="A1501" s="650"/>
      <c r="B1501" s="824" t="s">
        <v>4513</v>
      </c>
      <c r="C1501" s="827"/>
      <c r="D1501" s="500"/>
      <c r="E1501" s="1297"/>
      <c r="F1501" s="1297"/>
    </row>
    <row r="1502" spans="1:6">
      <c r="A1502" s="650"/>
      <c r="B1502" s="11"/>
      <c r="C1502" s="827"/>
      <c r="D1502" s="500"/>
      <c r="E1502" s="1297"/>
      <c r="F1502" s="1297"/>
    </row>
    <row r="1503" spans="1:6">
      <c r="A1503" s="650"/>
      <c r="B1503" s="11" t="s">
        <v>2514</v>
      </c>
      <c r="C1503" s="827"/>
      <c r="D1503" s="500"/>
      <c r="E1503" s="1297"/>
      <c r="F1503" s="1297"/>
    </row>
    <row r="1504" spans="1:6">
      <c r="A1504" s="650"/>
      <c r="B1504" s="11"/>
      <c r="C1504" s="827"/>
      <c r="D1504" s="500"/>
      <c r="E1504" s="1297"/>
      <c r="F1504" s="1297"/>
    </row>
    <row r="1505" spans="1:6">
      <c r="A1505" s="650"/>
      <c r="B1505" s="11" t="s">
        <v>2466</v>
      </c>
      <c r="C1505" s="827"/>
      <c r="D1505" s="500"/>
      <c r="E1505" s="1297"/>
      <c r="F1505" s="1297"/>
    </row>
    <row r="1506" spans="1:6">
      <c r="A1506" s="650"/>
      <c r="B1506" s="11" t="s">
        <v>2515</v>
      </c>
      <c r="C1506" s="827"/>
      <c r="D1506" s="500"/>
      <c r="E1506" s="1297"/>
      <c r="F1506" s="1297"/>
    </row>
    <row r="1507" spans="1:6">
      <c r="A1507" s="650"/>
      <c r="B1507" s="11" t="s">
        <v>2502</v>
      </c>
      <c r="C1507" s="827"/>
      <c r="D1507" s="500"/>
      <c r="E1507" s="1297"/>
      <c r="F1507" s="1297"/>
    </row>
    <row r="1508" spans="1:6">
      <c r="A1508" s="650"/>
      <c r="B1508" s="11" t="s">
        <v>2516</v>
      </c>
      <c r="C1508" s="827"/>
      <c r="D1508" s="500"/>
      <c r="E1508" s="1297"/>
      <c r="F1508" s="1297"/>
    </row>
    <row r="1509" spans="1:6">
      <c r="A1509" s="650"/>
      <c r="B1509" s="11" t="s">
        <v>2517</v>
      </c>
      <c r="C1509" s="827"/>
      <c r="D1509" s="500"/>
      <c r="E1509" s="1297"/>
      <c r="F1509" s="1297"/>
    </row>
    <row r="1510" spans="1:6">
      <c r="A1510" s="650"/>
      <c r="B1510" s="11"/>
      <c r="C1510" s="827"/>
      <c r="D1510" s="500"/>
      <c r="E1510" s="1297"/>
      <c r="F1510" s="1297"/>
    </row>
    <row r="1511" spans="1:6">
      <c r="A1511" s="650"/>
      <c r="B1511" s="11" t="s">
        <v>2518</v>
      </c>
      <c r="C1511" s="827"/>
      <c r="D1511" s="500"/>
      <c r="E1511" s="1297"/>
      <c r="F1511" s="1297"/>
    </row>
    <row r="1512" spans="1:6" ht="25.5">
      <c r="A1512" s="650"/>
      <c r="B1512" s="824" t="s">
        <v>2881</v>
      </c>
      <c r="C1512" s="827"/>
      <c r="D1512" s="500"/>
      <c r="E1512" s="1297"/>
      <c r="F1512" s="1297"/>
    </row>
    <row r="1513" spans="1:6">
      <c r="A1513" s="650"/>
      <c r="B1513" s="11"/>
      <c r="C1513" s="827"/>
      <c r="D1513" s="500"/>
      <c r="E1513" s="1297"/>
      <c r="F1513" s="1297"/>
    </row>
    <row r="1514" spans="1:6">
      <c r="A1514" s="650"/>
      <c r="B1514" s="11" t="s">
        <v>2519</v>
      </c>
      <c r="C1514" s="827"/>
      <c r="D1514" s="500"/>
      <c r="E1514" s="1297"/>
      <c r="F1514" s="1297"/>
    </row>
    <row r="1515" spans="1:6" ht="25.5">
      <c r="A1515" s="650"/>
      <c r="B1515" s="824" t="s">
        <v>2882</v>
      </c>
      <c r="C1515" s="827"/>
      <c r="D1515" s="500"/>
      <c r="E1515" s="1297"/>
      <c r="F1515" s="1297"/>
    </row>
    <row r="1516" spans="1:6">
      <c r="A1516" s="650"/>
      <c r="B1516" s="11"/>
      <c r="C1516" s="827"/>
      <c r="D1516" s="500"/>
      <c r="E1516" s="1297"/>
      <c r="F1516" s="1297"/>
    </row>
    <row r="1517" spans="1:6">
      <c r="A1517" s="650"/>
      <c r="B1517" s="11" t="s">
        <v>2471</v>
      </c>
      <c r="C1517" s="827"/>
      <c r="D1517" s="500"/>
      <c r="E1517" s="1297"/>
      <c r="F1517" s="1297"/>
    </row>
    <row r="1518" spans="1:6">
      <c r="A1518" s="650"/>
      <c r="B1518" s="11" t="s">
        <v>2520</v>
      </c>
      <c r="C1518" s="827"/>
      <c r="D1518" s="500"/>
      <c r="E1518" s="1297"/>
      <c r="F1518" s="1297"/>
    </row>
    <row r="1519" spans="1:6">
      <c r="A1519" s="650"/>
      <c r="B1519" s="11" t="s">
        <v>2521</v>
      </c>
      <c r="C1519" s="827"/>
      <c r="D1519" s="500"/>
      <c r="E1519" s="1297"/>
      <c r="F1519" s="1297"/>
    </row>
    <row r="1520" spans="1:6">
      <c r="A1520" s="650"/>
      <c r="B1520" s="11"/>
      <c r="C1520" s="827"/>
      <c r="D1520" s="500"/>
      <c r="E1520" s="1297"/>
      <c r="F1520" s="1297"/>
    </row>
    <row r="1521" spans="1:6">
      <c r="A1521" s="650"/>
      <c r="B1521" s="11" t="s">
        <v>2473</v>
      </c>
      <c r="C1521" s="827"/>
      <c r="D1521" s="500"/>
      <c r="E1521" s="1297"/>
      <c r="F1521" s="1297"/>
    </row>
    <row r="1522" spans="1:6" ht="127.5">
      <c r="A1522" s="650"/>
      <c r="B1522" s="11" t="s">
        <v>4508</v>
      </c>
      <c r="C1522" s="827"/>
      <c r="D1522" s="500"/>
      <c r="E1522" s="1297"/>
      <c r="F1522" s="1297"/>
    </row>
    <row r="1523" spans="1:6" ht="74.25" customHeight="1">
      <c r="A1523" s="650"/>
      <c r="B1523" s="11" t="s">
        <v>4514</v>
      </c>
      <c r="C1523" s="827"/>
      <c r="D1523" s="500"/>
      <c r="E1523" s="1297"/>
      <c r="F1523" s="1297"/>
    </row>
    <row r="1524" spans="1:6" ht="102">
      <c r="A1524" s="650"/>
      <c r="B1524" s="11" t="s">
        <v>2522</v>
      </c>
      <c r="C1524" s="827"/>
      <c r="D1524" s="500"/>
      <c r="E1524" s="1297"/>
      <c r="F1524" s="1297"/>
    </row>
    <row r="1525" spans="1:6">
      <c r="A1525" s="650"/>
      <c r="B1525" s="11"/>
      <c r="C1525" s="827"/>
      <c r="D1525" s="500"/>
      <c r="E1525" s="1297"/>
      <c r="F1525" s="1297"/>
    </row>
    <row r="1526" spans="1:6" ht="165.75">
      <c r="A1526" s="650"/>
      <c r="B1526" s="11" t="s">
        <v>2523</v>
      </c>
      <c r="C1526" s="499"/>
      <c r="D1526" s="500"/>
      <c r="E1526" s="1297"/>
      <c r="F1526" s="1297"/>
    </row>
    <row r="1527" spans="1:6">
      <c r="A1527" s="650"/>
      <c r="B1527" s="11"/>
      <c r="C1527" s="499"/>
      <c r="D1527" s="500"/>
      <c r="E1527" s="1297"/>
      <c r="F1527" s="1297"/>
    </row>
    <row r="1528" spans="1:6">
      <c r="A1528" s="650"/>
      <c r="B1528" s="11" t="s">
        <v>2524</v>
      </c>
      <c r="C1528" s="499"/>
      <c r="D1528" s="500"/>
      <c r="E1528" s="1297"/>
      <c r="F1528" s="1297"/>
    </row>
    <row r="1529" spans="1:6">
      <c r="A1529" s="650"/>
      <c r="B1529" s="824" t="s">
        <v>2883</v>
      </c>
      <c r="C1529" s="499"/>
      <c r="D1529" s="500"/>
      <c r="E1529" s="1297"/>
      <c r="F1529" s="1297"/>
    </row>
    <row r="1530" spans="1:6">
      <c r="A1530" s="650"/>
      <c r="B1530" s="824" t="s">
        <v>2884</v>
      </c>
      <c r="C1530" s="499"/>
      <c r="D1530" s="500"/>
      <c r="E1530" s="1297"/>
      <c r="F1530" s="1297"/>
    </row>
    <row r="1531" spans="1:6">
      <c r="A1531" s="650"/>
      <c r="B1531" s="11" t="s">
        <v>2527</v>
      </c>
      <c r="C1531" s="499"/>
      <c r="D1531" s="500"/>
      <c r="E1531" s="1297"/>
      <c r="F1531" s="1297"/>
    </row>
    <row r="1532" spans="1:6" ht="25.5">
      <c r="A1532" s="650"/>
      <c r="B1532" s="824" t="s">
        <v>2885</v>
      </c>
      <c r="C1532" s="499"/>
      <c r="D1532" s="500"/>
      <c r="E1532" s="1297"/>
      <c r="F1532" s="1297"/>
    </row>
    <row r="1533" spans="1:6" ht="25.5">
      <c r="A1533" s="650"/>
      <c r="B1533" s="824" t="s">
        <v>2886</v>
      </c>
      <c r="C1533" s="499"/>
      <c r="D1533" s="500"/>
      <c r="E1533" s="1297"/>
      <c r="F1533" s="1297"/>
    </row>
    <row r="1534" spans="1:6" ht="25.5">
      <c r="A1534" s="650"/>
      <c r="B1534" s="824" t="s">
        <v>2887</v>
      </c>
      <c r="C1534" s="499"/>
      <c r="D1534" s="500"/>
      <c r="E1534" s="1297"/>
      <c r="F1534" s="1297"/>
    </row>
    <row r="1535" spans="1:6">
      <c r="A1535" s="650"/>
      <c r="B1535" s="824" t="s">
        <v>2888</v>
      </c>
      <c r="C1535" s="499"/>
      <c r="D1535" s="500"/>
      <c r="E1535" s="1297"/>
      <c r="F1535" s="1297"/>
    </row>
    <row r="1536" spans="1:6">
      <c r="A1536" s="650"/>
      <c r="B1536" s="11" t="s">
        <v>2528</v>
      </c>
      <c r="C1536" s="499"/>
      <c r="D1536" s="500"/>
      <c r="E1536" s="1297"/>
      <c r="F1536" s="1297"/>
    </row>
    <row r="1537" spans="1:6" ht="25.5">
      <c r="A1537" s="650"/>
      <c r="B1537" s="824" t="s">
        <v>2889</v>
      </c>
      <c r="C1537" s="499"/>
      <c r="D1537" s="500"/>
      <c r="E1537" s="1297"/>
      <c r="F1537" s="1297"/>
    </row>
    <row r="1538" spans="1:6" ht="25.5">
      <c r="A1538" s="650"/>
      <c r="B1538" s="824" t="s">
        <v>2890</v>
      </c>
      <c r="C1538" s="499"/>
      <c r="D1538" s="500"/>
      <c r="E1538" s="1297"/>
      <c r="F1538" s="1297"/>
    </row>
    <row r="1539" spans="1:6" ht="25.5">
      <c r="A1539" s="650"/>
      <c r="B1539" s="824" t="s">
        <v>2891</v>
      </c>
      <c r="C1539" s="499"/>
      <c r="D1539" s="500"/>
      <c r="E1539" s="1297"/>
      <c r="F1539" s="1297"/>
    </row>
    <row r="1540" spans="1:6">
      <c r="A1540" s="650"/>
      <c r="B1540" s="824" t="s">
        <v>2892</v>
      </c>
      <c r="C1540" s="499"/>
      <c r="D1540" s="500"/>
      <c r="E1540" s="1297"/>
      <c r="F1540" s="1297"/>
    </row>
    <row r="1541" spans="1:6">
      <c r="A1541" s="650"/>
      <c r="B1541" s="11"/>
      <c r="C1541" s="499"/>
      <c r="D1541" s="500"/>
      <c r="E1541" s="1297"/>
      <c r="F1541" s="1297"/>
    </row>
    <row r="1542" spans="1:6" ht="153">
      <c r="A1542" s="650"/>
      <c r="B1542" s="11" t="s">
        <v>4515</v>
      </c>
      <c r="C1542" s="499"/>
      <c r="D1542" s="500"/>
      <c r="E1542" s="1297"/>
      <c r="F1542" s="1297"/>
    </row>
    <row r="1543" spans="1:6">
      <c r="A1543" s="650"/>
      <c r="B1543" s="11"/>
      <c r="C1543" s="499"/>
      <c r="D1543" s="500"/>
      <c r="E1543" s="1297"/>
      <c r="F1543" s="1297"/>
    </row>
    <row r="1544" spans="1:6">
      <c r="A1544" s="650"/>
      <c r="B1544" s="11" t="s">
        <v>2476</v>
      </c>
      <c r="C1544" s="499"/>
      <c r="D1544" s="500"/>
      <c r="E1544" s="1297"/>
      <c r="F1544" s="1297"/>
    </row>
    <row r="1545" spans="1:6">
      <c r="A1545" s="650"/>
      <c r="B1545" s="824" t="s">
        <v>2893</v>
      </c>
      <c r="C1545" s="499"/>
      <c r="D1545" s="500"/>
      <c r="E1545" s="1297"/>
      <c r="F1545" s="1297"/>
    </row>
    <row r="1546" spans="1:6">
      <c r="A1546" s="650"/>
      <c r="B1546" s="824" t="s">
        <v>2894</v>
      </c>
      <c r="C1546" s="499"/>
      <c r="D1546" s="500"/>
      <c r="E1546" s="1297"/>
      <c r="F1546" s="1297"/>
    </row>
    <row r="1547" spans="1:6">
      <c r="A1547" s="650"/>
      <c r="B1547" s="824" t="s">
        <v>2895</v>
      </c>
      <c r="C1547" s="499"/>
      <c r="D1547" s="500"/>
      <c r="E1547" s="1297"/>
      <c r="F1547" s="1297"/>
    </row>
    <row r="1548" spans="1:6">
      <c r="A1548" s="650"/>
      <c r="B1548" s="824" t="s">
        <v>2896</v>
      </c>
      <c r="C1548" s="499"/>
      <c r="D1548" s="500"/>
      <c r="E1548" s="1297"/>
      <c r="F1548" s="1297"/>
    </row>
    <row r="1549" spans="1:6">
      <c r="A1549" s="650"/>
      <c r="B1549" s="824" t="s">
        <v>2897</v>
      </c>
      <c r="C1549" s="499"/>
      <c r="D1549" s="500"/>
      <c r="E1549" s="1297"/>
      <c r="F1549" s="1297"/>
    </row>
    <row r="1550" spans="1:6">
      <c r="A1550" s="650"/>
      <c r="B1550" s="11"/>
      <c r="C1550" s="499"/>
      <c r="D1550" s="500"/>
      <c r="E1550" s="1297"/>
      <c r="F1550" s="1297"/>
    </row>
    <row r="1551" spans="1:6">
      <c r="A1551" s="650"/>
      <c r="B1551" s="11" t="s">
        <v>2530</v>
      </c>
      <c r="C1551" s="499"/>
      <c r="D1551" s="500"/>
      <c r="E1551" s="1297"/>
      <c r="F1551" s="1297"/>
    </row>
    <row r="1552" spans="1:6" ht="89.25">
      <c r="A1552" s="650"/>
      <c r="B1552" s="11" t="s">
        <v>2483</v>
      </c>
      <c r="C1552" s="499"/>
      <c r="D1552" s="500"/>
      <c r="E1552" s="1297"/>
      <c r="F1552" s="1297"/>
    </row>
    <row r="1553" spans="1:6">
      <c r="A1553" s="650"/>
      <c r="B1553" s="11" t="s">
        <v>2445</v>
      </c>
      <c r="C1553" s="499"/>
      <c r="D1553" s="500"/>
      <c r="E1553" s="1297"/>
      <c r="F1553" s="1297"/>
    </row>
    <row r="1554" spans="1:6">
      <c r="A1554" s="650"/>
      <c r="B1554" s="824" t="s">
        <v>2898</v>
      </c>
      <c r="C1554" s="499"/>
      <c r="D1554" s="500"/>
      <c r="E1554" s="1297"/>
      <c r="F1554" s="1297"/>
    </row>
    <row r="1555" spans="1:6">
      <c r="A1555" s="650"/>
      <c r="B1555" s="824" t="s">
        <v>2899</v>
      </c>
      <c r="C1555" s="499"/>
      <c r="D1555" s="500"/>
      <c r="E1555" s="1297"/>
      <c r="F1555" s="1297"/>
    </row>
    <row r="1556" spans="1:6">
      <c r="A1556" s="650"/>
      <c r="B1556" s="824" t="s">
        <v>2900</v>
      </c>
      <c r="C1556" s="499"/>
      <c r="D1556" s="500"/>
      <c r="E1556" s="1297"/>
      <c r="F1556" s="1297"/>
    </row>
    <row r="1557" spans="1:6">
      <c r="A1557" s="650"/>
      <c r="B1557" s="824" t="s">
        <v>2901</v>
      </c>
      <c r="C1557" s="499"/>
      <c r="D1557" s="500"/>
      <c r="E1557" s="1297"/>
      <c r="F1557" s="1297"/>
    </row>
    <row r="1558" spans="1:6">
      <c r="A1558" s="650"/>
      <c r="B1558" s="11"/>
      <c r="C1558" s="499"/>
      <c r="D1558" s="500"/>
      <c r="E1558" s="1297"/>
      <c r="F1558" s="1297"/>
    </row>
    <row r="1559" spans="1:6">
      <c r="A1559" s="650"/>
      <c r="B1559" s="11" t="s">
        <v>2476</v>
      </c>
      <c r="C1559" s="499"/>
      <c r="D1559" s="500"/>
      <c r="E1559" s="1297"/>
      <c r="F1559" s="1297"/>
    </row>
    <row r="1560" spans="1:6">
      <c r="A1560" s="650"/>
      <c r="B1560" s="824" t="s">
        <v>2902</v>
      </c>
      <c r="C1560" s="499"/>
      <c r="D1560" s="500"/>
      <c r="E1560" s="1297"/>
      <c r="F1560" s="1297"/>
    </row>
    <row r="1561" spans="1:6">
      <c r="A1561" s="650"/>
      <c r="B1561" s="824" t="s">
        <v>2903</v>
      </c>
      <c r="C1561" s="499"/>
      <c r="D1561" s="500"/>
      <c r="E1561" s="1297"/>
      <c r="F1561" s="1297"/>
    </row>
    <row r="1562" spans="1:6">
      <c r="A1562" s="650"/>
      <c r="B1562" s="824" t="s">
        <v>2904</v>
      </c>
      <c r="C1562" s="499"/>
      <c r="D1562" s="500"/>
      <c r="E1562" s="1297"/>
      <c r="F1562" s="1297"/>
    </row>
    <row r="1563" spans="1:6" ht="25.5">
      <c r="A1563" s="650"/>
      <c r="B1563" s="824" t="s">
        <v>2905</v>
      </c>
      <c r="C1563" s="499"/>
      <c r="D1563" s="500"/>
      <c r="E1563" s="1297"/>
      <c r="F1563" s="1297"/>
    </row>
    <row r="1564" spans="1:6">
      <c r="A1564" s="650"/>
      <c r="B1564" s="824" t="s">
        <v>2906</v>
      </c>
      <c r="C1564" s="499"/>
      <c r="D1564" s="500"/>
      <c r="E1564" s="1297"/>
      <c r="F1564" s="1297"/>
    </row>
    <row r="1565" spans="1:6">
      <c r="A1565" s="650"/>
      <c r="B1565" s="824" t="s">
        <v>2907</v>
      </c>
      <c r="C1565" s="499"/>
      <c r="D1565" s="500"/>
      <c r="E1565" s="1297"/>
      <c r="F1565" s="1297"/>
    </row>
    <row r="1566" spans="1:6">
      <c r="A1566" s="650"/>
      <c r="B1566" s="11"/>
      <c r="C1566" s="499"/>
      <c r="D1566" s="500"/>
      <c r="E1566" s="1297"/>
      <c r="F1566" s="1297"/>
    </row>
    <row r="1567" spans="1:6">
      <c r="A1567" s="650"/>
      <c r="B1567" s="11" t="s">
        <v>2531</v>
      </c>
      <c r="C1567" s="499"/>
      <c r="D1567" s="500"/>
      <c r="E1567" s="1297"/>
      <c r="F1567" s="1297"/>
    </row>
    <row r="1568" spans="1:6">
      <c r="A1568" s="650"/>
      <c r="B1568" s="824" t="s">
        <v>2902</v>
      </c>
      <c r="C1568" s="499"/>
      <c r="D1568" s="500"/>
      <c r="E1568" s="1297"/>
      <c r="F1568" s="1297"/>
    </row>
    <row r="1569" spans="1:6">
      <c r="A1569" s="650"/>
      <c r="B1569" s="824" t="s">
        <v>2908</v>
      </c>
      <c r="C1569" s="499"/>
      <c r="D1569" s="500"/>
      <c r="E1569" s="1297"/>
      <c r="F1569" s="1297"/>
    </row>
    <row r="1570" spans="1:6">
      <c r="A1570" s="650"/>
      <c r="B1570" s="824" t="s">
        <v>2909</v>
      </c>
      <c r="C1570" s="499"/>
      <c r="D1570" s="500"/>
      <c r="E1570" s="1297"/>
      <c r="F1570" s="1297"/>
    </row>
    <row r="1571" spans="1:6">
      <c r="A1571" s="650"/>
      <c r="B1571" s="824" t="s">
        <v>2910</v>
      </c>
      <c r="C1571" s="499"/>
      <c r="D1571" s="500"/>
      <c r="E1571" s="1297"/>
      <c r="F1571" s="1297"/>
    </row>
    <row r="1572" spans="1:6">
      <c r="A1572" s="650"/>
      <c r="B1572" s="824" t="s">
        <v>2911</v>
      </c>
      <c r="C1572" s="499"/>
      <c r="D1572" s="500"/>
      <c r="E1572" s="1297"/>
      <c r="F1572" s="1297"/>
    </row>
    <row r="1573" spans="1:6">
      <c r="A1573" s="650"/>
      <c r="B1573" s="11"/>
      <c r="C1573" s="499"/>
      <c r="D1573" s="500"/>
      <c r="E1573" s="1297"/>
      <c r="F1573" s="1297"/>
    </row>
    <row r="1574" spans="1:6" ht="140.25">
      <c r="A1574" s="650"/>
      <c r="B1574" s="11" t="s">
        <v>2493</v>
      </c>
      <c r="C1574" s="499"/>
      <c r="D1574" s="500"/>
      <c r="E1574" s="1297"/>
      <c r="F1574" s="1297"/>
    </row>
    <row r="1575" spans="1:6">
      <c r="A1575" s="650"/>
      <c r="B1575" s="11"/>
      <c r="C1575" s="499"/>
      <c r="D1575" s="500"/>
      <c r="E1575" s="1297"/>
      <c r="F1575" s="1297"/>
    </row>
    <row r="1576" spans="1:6" ht="102">
      <c r="A1576" s="650"/>
      <c r="B1576" s="11" t="s">
        <v>2532</v>
      </c>
      <c r="C1576" s="499"/>
      <c r="D1576" s="500"/>
      <c r="E1576" s="1297"/>
      <c r="F1576" s="1297"/>
    </row>
    <row r="1577" spans="1:6" ht="114.75">
      <c r="A1577" s="650"/>
      <c r="B1577" s="11" t="s">
        <v>4516</v>
      </c>
      <c r="C1577" s="499"/>
      <c r="D1577" s="500"/>
      <c r="E1577" s="1297"/>
      <c r="F1577" s="1297"/>
    </row>
    <row r="1578" spans="1:6">
      <c r="A1578" s="650"/>
      <c r="B1578" s="11"/>
      <c r="C1578" s="499"/>
      <c r="D1578" s="500"/>
      <c r="E1578" s="1297"/>
      <c r="F1578" s="1297"/>
    </row>
    <row r="1579" spans="1:6">
      <c r="A1579" s="650"/>
      <c r="B1579" s="11" t="s">
        <v>2533</v>
      </c>
      <c r="C1579" s="499"/>
      <c r="D1579" s="500"/>
      <c r="E1579" s="1297"/>
      <c r="F1579" s="1297"/>
    </row>
    <row r="1580" spans="1:6" ht="77.25" customHeight="1">
      <c r="A1580" s="650"/>
      <c r="B1580" s="11" t="s">
        <v>4514</v>
      </c>
      <c r="C1580" s="499"/>
      <c r="D1580" s="500"/>
      <c r="E1580" s="1297"/>
      <c r="F1580" s="1297"/>
    </row>
    <row r="1581" spans="1:6" ht="114.75">
      <c r="A1581" s="650"/>
      <c r="B1581" s="11" t="s">
        <v>4516</v>
      </c>
      <c r="C1581" s="499"/>
      <c r="D1581" s="500"/>
      <c r="E1581" s="1297"/>
      <c r="F1581" s="1297"/>
    </row>
    <row r="1582" spans="1:6" ht="102">
      <c r="A1582" s="650"/>
      <c r="B1582" s="11" t="s">
        <v>2534</v>
      </c>
      <c r="C1582" s="499"/>
      <c r="D1582" s="500"/>
      <c r="E1582" s="1297"/>
      <c r="F1582" s="1297"/>
    </row>
    <row r="1583" spans="1:6">
      <c r="A1583" s="650"/>
      <c r="B1583" s="496"/>
      <c r="C1583" s="499"/>
      <c r="D1583" s="500"/>
      <c r="E1583" s="1297"/>
      <c r="F1583" s="1297"/>
    </row>
    <row r="1584" spans="1:6" ht="153">
      <c r="A1584" s="650"/>
      <c r="B1584" s="11" t="s">
        <v>4517</v>
      </c>
      <c r="C1584" s="499"/>
      <c r="D1584" s="500"/>
      <c r="E1584" s="1297"/>
      <c r="F1584" s="1297"/>
    </row>
    <row r="1585" spans="1:6">
      <c r="A1585" s="650"/>
      <c r="B1585" s="11"/>
      <c r="C1585" s="499"/>
      <c r="D1585" s="500"/>
      <c r="E1585" s="1297"/>
      <c r="F1585" s="1297"/>
    </row>
    <row r="1586" spans="1:6">
      <c r="A1586" s="650"/>
      <c r="B1586" s="11" t="s">
        <v>2476</v>
      </c>
      <c r="C1586" s="499"/>
      <c r="D1586" s="500"/>
      <c r="E1586" s="1297"/>
      <c r="F1586" s="1297"/>
    </row>
    <row r="1587" spans="1:6">
      <c r="A1587" s="650"/>
      <c r="B1587" s="11" t="s">
        <v>2535</v>
      </c>
      <c r="C1587" s="499"/>
      <c r="D1587" s="500"/>
      <c r="E1587" s="1297"/>
      <c r="F1587" s="1297"/>
    </row>
    <row r="1588" spans="1:6">
      <c r="A1588" s="650"/>
      <c r="B1588" s="11" t="s">
        <v>2536</v>
      </c>
      <c r="C1588" s="499"/>
      <c r="D1588" s="500"/>
      <c r="E1588" s="1297"/>
      <c r="F1588" s="1297"/>
    </row>
    <row r="1589" spans="1:6">
      <c r="A1589" s="650"/>
      <c r="B1589" s="11" t="s">
        <v>2529</v>
      </c>
      <c r="C1589" s="499"/>
      <c r="D1589" s="500"/>
      <c r="E1589" s="1297"/>
      <c r="F1589" s="1297"/>
    </row>
    <row r="1590" spans="1:6">
      <c r="A1590" s="650"/>
      <c r="B1590" s="11" t="s">
        <v>2537</v>
      </c>
      <c r="C1590" s="499"/>
      <c r="D1590" s="500"/>
      <c r="E1590" s="1297"/>
      <c r="F1590" s="1297"/>
    </row>
    <row r="1591" spans="1:6">
      <c r="A1591" s="650"/>
      <c r="B1591" s="11" t="s">
        <v>2538</v>
      </c>
      <c r="C1591" s="499"/>
      <c r="D1591" s="500"/>
      <c r="E1591" s="1297"/>
      <c r="F1591" s="1297"/>
    </row>
    <row r="1592" spans="1:6">
      <c r="A1592" s="650"/>
      <c r="B1592" s="11"/>
      <c r="C1592" s="499"/>
      <c r="D1592" s="500"/>
      <c r="E1592" s="1297"/>
      <c r="F1592" s="1297"/>
    </row>
    <row r="1593" spans="1:6" ht="102">
      <c r="A1593" s="650"/>
      <c r="B1593" s="11" t="s">
        <v>2522</v>
      </c>
      <c r="C1593" s="499"/>
      <c r="D1593" s="500"/>
      <c r="E1593" s="1297"/>
      <c r="F1593" s="1297"/>
    </row>
    <row r="1594" spans="1:6" ht="127.5">
      <c r="A1594" s="650"/>
      <c r="B1594" s="11" t="s">
        <v>4502</v>
      </c>
      <c r="C1594" s="499"/>
      <c r="D1594" s="500"/>
      <c r="E1594" s="1297"/>
      <c r="F1594" s="1297"/>
    </row>
    <row r="1595" spans="1:6">
      <c r="A1595" s="650"/>
      <c r="B1595" s="11"/>
      <c r="C1595" s="499"/>
      <c r="D1595" s="500"/>
      <c r="E1595" s="1297"/>
      <c r="F1595" s="1297"/>
    </row>
    <row r="1596" spans="1:6" ht="89.25">
      <c r="A1596" s="650"/>
      <c r="B1596" s="11" t="s">
        <v>3330</v>
      </c>
      <c r="C1596" s="908" t="s">
        <v>248</v>
      </c>
      <c r="D1596" s="501">
        <v>1</v>
      </c>
      <c r="E1596" s="1310">
        <v>0</v>
      </c>
      <c r="F1596" s="1297">
        <f t="shared" ref="F1596" si="22">$D1596*E1596</f>
        <v>0</v>
      </c>
    </row>
    <row r="1597" spans="1:6">
      <c r="A1597" s="650"/>
      <c r="B1597" s="459"/>
      <c r="C1597" s="908"/>
      <c r="D1597" s="673"/>
      <c r="E1597" s="1297"/>
      <c r="F1597" s="1297"/>
    </row>
    <row r="1598" spans="1:6">
      <c r="A1598" s="642" t="s">
        <v>158</v>
      </c>
      <c r="B1598" s="822" t="s">
        <v>2539</v>
      </c>
      <c r="C1598" s="908"/>
      <c r="D1598" s="673"/>
      <c r="E1598" s="1297"/>
      <c r="F1598" s="1297"/>
    </row>
    <row r="1599" spans="1:6" ht="38.25">
      <c r="A1599" s="650"/>
      <c r="B1599" s="11" t="s">
        <v>2513</v>
      </c>
      <c r="C1599" s="827"/>
      <c r="D1599" s="673"/>
      <c r="E1599" s="1297"/>
      <c r="F1599" s="1297"/>
    </row>
    <row r="1600" spans="1:6">
      <c r="A1600" s="650"/>
      <c r="B1600" s="11" t="s">
        <v>2445</v>
      </c>
      <c r="C1600" s="827"/>
      <c r="D1600" s="500"/>
      <c r="E1600" s="1297"/>
      <c r="F1600" s="1297"/>
    </row>
    <row r="1601" spans="1:6">
      <c r="A1601" s="650"/>
      <c r="B1601" s="824" t="s">
        <v>2866</v>
      </c>
      <c r="C1601" s="827"/>
      <c r="D1601" s="500"/>
      <c r="E1601" s="1297"/>
      <c r="F1601" s="1297"/>
    </row>
    <row r="1602" spans="1:6">
      <c r="A1602" s="650"/>
      <c r="B1602" s="824" t="s">
        <v>2867</v>
      </c>
      <c r="C1602" s="827"/>
      <c r="D1602" s="500"/>
      <c r="E1602" s="1297"/>
      <c r="F1602" s="1297"/>
    </row>
    <row r="1603" spans="1:6">
      <c r="A1603" s="650"/>
      <c r="B1603" s="824" t="s">
        <v>2868</v>
      </c>
      <c r="C1603" s="827"/>
      <c r="D1603" s="500"/>
      <c r="E1603" s="1297"/>
      <c r="F1603" s="1297"/>
    </row>
    <row r="1604" spans="1:6" ht="25.5">
      <c r="A1604" s="650"/>
      <c r="B1604" s="824" t="s">
        <v>2869</v>
      </c>
      <c r="C1604" s="827"/>
      <c r="D1604" s="500"/>
      <c r="E1604" s="1297"/>
      <c r="F1604" s="1297"/>
    </row>
    <row r="1605" spans="1:6">
      <c r="A1605" s="650"/>
      <c r="B1605" s="824" t="s">
        <v>2870</v>
      </c>
      <c r="C1605" s="827"/>
      <c r="D1605" s="500"/>
      <c r="E1605" s="1297"/>
      <c r="F1605" s="1297"/>
    </row>
    <row r="1606" spans="1:6">
      <c r="A1606" s="650"/>
      <c r="B1606" s="824" t="s">
        <v>2871</v>
      </c>
      <c r="C1606" s="827"/>
      <c r="D1606" s="500"/>
      <c r="E1606" s="1297"/>
      <c r="F1606" s="1297"/>
    </row>
    <row r="1607" spans="1:6">
      <c r="A1607" s="650"/>
      <c r="B1607" s="824" t="s">
        <v>2872</v>
      </c>
      <c r="C1607" s="827"/>
      <c r="D1607" s="500"/>
      <c r="E1607" s="1297"/>
      <c r="F1607" s="1297"/>
    </row>
    <row r="1608" spans="1:6">
      <c r="A1608" s="650"/>
      <c r="B1608" s="824" t="s">
        <v>2873</v>
      </c>
      <c r="C1608" s="827"/>
      <c r="D1608" s="500"/>
      <c r="E1608" s="1297"/>
      <c r="F1608" s="1297"/>
    </row>
    <row r="1609" spans="1:6">
      <c r="A1609" s="650"/>
      <c r="B1609" s="11"/>
      <c r="C1609" s="827"/>
      <c r="D1609" s="500"/>
      <c r="E1609" s="1297"/>
      <c r="F1609" s="1297"/>
    </row>
    <row r="1610" spans="1:6" ht="89.25">
      <c r="A1610" s="650"/>
      <c r="B1610" s="11" t="s">
        <v>2454</v>
      </c>
      <c r="C1610" s="827"/>
      <c r="D1610" s="500"/>
      <c r="E1610" s="1297"/>
      <c r="F1610" s="1297"/>
    </row>
    <row r="1611" spans="1:6">
      <c r="A1611" s="650"/>
      <c r="B1611" s="11"/>
      <c r="C1611" s="827"/>
      <c r="D1611" s="500"/>
      <c r="E1611" s="1297"/>
      <c r="F1611" s="1297"/>
    </row>
    <row r="1612" spans="1:6" s="840" customFormat="1" ht="25.5">
      <c r="A1612" s="904"/>
      <c r="B1612" s="905" t="s">
        <v>2455</v>
      </c>
      <c r="C1612" s="906"/>
      <c r="D1612" s="838"/>
      <c r="E1612" s="1451"/>
      <c r="F1612" s="1451"/>
    </row>
    <row r="1613" spans="1:6" ht="74.25" customHeight="1">
      <c r="A1613" s="650"/>
      <c r="B1613" s="11" t="s">
        <v>2456</v>
      </c>
      <c r="C1613" s="827"/>
      <c r="D1613" s="500"/>
      <c r="E1613" s="1297"/>
      <c r="F1613" s="1297"/>
    </row>
    <row r="1614" spans="1:6" ht="72" customHeight="1">
      <c r="A1614" s="650"/>
      <c r="B1614" s="11" t="s">
        <v>2457</v>
      </c>
      <c r="C1614" s="827"/>
      <c r="D1614" s="500"/>
      <c r="E1614" s="1297"/>
      <c r="F1614" s="1297"/>
    </row>
    <row r="1615" spans="1:6" ht="63.75">
      <c r="A1615" s="650"/>
      <c r="B1615" s="11" t="s">
        <v>2458</v>
      </c>
      <c r="C1615" s="827"/>
      <c r="D1615" s="500"/>
      <c r="E1615" s="1297"/>
      <c r="F1615" s="1297"/>
    </row>
    <row r="1616" spans="1:6">
      <c r="A1616" s="650"/>
      <c r="B1616" s="11"/>
      <c r="C1616" s="827"/>
      <c r="D1616" s="500"/>
      <c r="E1616" s="1297"/>
      <c r="F1616" s="1297"/>
    </row>
    <row r="1617" spans="1:6" ht="38.25">
      <c r="A1617" s="650"/>
      <c r="B1617" s="11" t="s">
        <v>4518</v>
      </c>
      <c r="C1617" s="827"/>
      <c r="D1617" s="500"/>
      <c r="E1617" s="1297"/>
      <c r="F1617" s="1297"/>
    </row>
    <row r="1618" spans="1:6">
      <c r="A1618" s="650"/>
      <c r="B1618" s="824" t="s">
        <v>2874</v>
      </c>
      <c r="C1618" s="827"/>
      <c r="D1618" s="500"/>
      <c r="E1618" s="1297"/>
      <c r="F1618" s="1297"/>
    </row>
    <row r="1619" spans="1:6" ht="25.5">
      <c r="A1619" s="650"/>
      <c r="B1619" s="824" t="s">
        <v>2875</v>
      </c>
      <c r="C1619" s="827"/>
      <c r="D1619" s="500"/>
      <c r="E1619" s="1297"/>
      <c r="F1619" s="1297"/>
    </row>
    <row r="1620" spans="1:6" ht="25.5">
      <c r="A1620" s="650"/>
      <c r="B1620" s="824" t="s">
        <v>2876</v>
      </c>
      <c r="C1620" s="827"/>
      <c r="D1620" s="500"/>
      <c r="E1620" s="1297"/>
      <c r="F1620" s="1297"/>
    </row>
    <row r="1621" spans="1:6" ht="25.5">
      <c r="A1621" s="650"/>
      <c r="B1621" s="824" t="s">
        <v>2877</v>
      </c>
      <c r="C1621" s="827"/>
      <c r="D1621" s="500"/>
      <c r="E1621" s="1297"/>
      <c r="F1621" s="1297"/>
    </row>
    <row r="1622" spans="1:6" ht="25.5">
      <c r="A1622" s="650"/>
      <c r="B1622" s="824" t="s">
        <v>2878</v>
      </c>
      <c r="C1622" s="827"/>
      <c r="D1622" s="500"/>
      <c r="E1622" s="1297"/>
      <c r="F1622" s="1297"/>
    </row>
    <row r="1623" spans="1:6">
      <c r="A1623" s="650"/>
      <c r="B1623" s="824" t="s">
        <v>2879</v>
      </c>
      <c r="C1623" s="827"/>
      <c r="D1623" s="500"/>
      <c r="E1623" s="1297"/>
      <c r="F1623" s="1297"/>
    </row>
    <row r="1624" spans="1:6">
      <c r="A1624" s="650"/>
      <c r="B1624" s="824" t="s">
        <v>2880</v>
      </c>
      <c r="C1624" s="827"/>
      <c r="D1624" s="500"/>
      <c r="E1624" s="1297"/>
      <c r="F1624" s="1297"/>
    </row>
    <row r="1625" spans="1:6" ht="38.25">
      <c r="A1625" s="650"/>
      <c r="B1625" s="824" t="s">
        <v>4519</v>
      </c>
      <c r="C1625" s="827"/>
      <c r="D1625" s="500"/>
      <c r="E1625" s="1297"/>
      <c r="F1625" s="1297"/>
    </row>
    <row r="1626" spans="1:6">
      <c r="A1626" s="650"/>
      <c r="B1626" s="11"/>
      <c r="C1626" s="827"/>
      <c r="D1626" s="500"/>
      <c r="E1626" s="1297"/>
      <c r="F1626" s="1297"/>
    </row>
    <row r="1627" spans="1:6">
      <c r="A1627" s="650"/>
      <c r="B1627" s="11" t="s">
        <v>2514</v>
      </c>
      <c r="C1627" s="827"/>
      <c r="D1627" s="500"/>
      <c r="E1627" s="1297"/>
      <c r="F1627" s="1297"/>
    </row>
    <row r="1628" spans="1:6">
      <c r="A1628" s="650"/>
      <c r="B1628" s="11"/>
      <c r="C1628" s="827"/>
      <c r="D1628" s="500"/>
      <c r="E1628" s="1297"/>
      <c r="F1628" s="1297"/>
    </row>
    <row r="1629" spans="1:6">
      <c r="A1629" s="650"/>
      <c r="B1629" s="11" t="s">
        <v>2466</v>
      </c>
      <c r="C1629" s="827"/>
      <c r="D1629" s="500"/>
      <c r="E1629" s="1297"/>
      <c r="F1629" s="1297"/>
    </row>
    <row r="1630" spans="1:6">
      <c r="A1630" s="650"/>
      <c r="B1630" s="11" t="s">
        <v>2540</v>
      </c>
      <c r="C1630" s="827"/>
      <c r="D1630" s="500"/>
      <c r="E1630" s="1297"/>
      <c r="F1630" s="1297"/>
    </row>
    <row r="1631" spans="1:6">
      <c r="A1631" s="650"/>
      <c r="B1631" s="11" t="s">
        <v>2541</v>
      </c>
      <c r="C1631" s="827"/>
      <c r="D1631" s="500"/>
      <c r="E1631" s="1297"/>
      <c r="F1631" s="1297"/>
    </row>
    <row r="1632" spans="1:6">
      <c r="A1632" s="650"/>
      <c r="B1632" s="11" t="s">
        <v>2542</v>
      </c>
      <c r="C1632" s="827"/>
      <c r="D1632" s="500"/>
      <c r="E1632" s="1297"/>
      <c r="F1632" s="1297"/>
    </row>
    <row r="1633" spans="1:6">
      <c r="A1633" s="650"/>
      <c r="B1633" s="11" t="s">
        <v>2543</v>
      </c>
      <c r="C1633" s="827"/>
      <c r="D1633" s="500"/>
      <c r="E1633" s="1297"/>
      <c r="F1633" s="1297"/>
    </row>
    <row r="1634" spans="1:6">
      <c r="A1634" s="650"/>
      <c r="B1634" s="11"/>
      <c r="C1634" s="827"/>
      <c r="D1634" s="500"/>
      <c r="E1634" s="1297"/>
      <c r="F1634" s="1297"/>
    </row>
    <row r="1635" spans="1:6">
      <c r="A1635" s="650"/>
      <c r="B1635" s="11" t="s">
        <v>2518</v>
      </c>
      <c r="C1635" s="827"/>
      <c r="D1635" s="500"/>
      <c r="E1635" s="1297"/>
      <c r="F1635" s="1297"/>
    </row>
    <row r="1636" spans="1:6" ht="25.5">
      <c r="A1636" s="650"/>
      <c r="B1636" s="824" t="s">
        <v>2912</v>
      </c>
      <c r="C1636" s="827"/>
      <c r="D1636" s="500"/>
      <c r="E1636" s="1297"/>
      <c r="F1636" s="1297"/>
    </row>
    <row r="1637" spans="1:6">
      <c r="A1637" s="650"/>
      <c r="B1637" s="11"/>
      <c r="C1637" s="827"/>
      <c r="D1637" s="500"/>
      <c r="E1637" s="1297"/>
      <c r="F1637" s="1297"/>
    </row>
    <row r="1638" spans="1:6">
      <c r="A1638" s="650"/>
      <c r="B1638" s="11" t="s">
        <v>2519</v>
      </c>
      <c r="C1638" s="827"/>
      <c r="D1638" s="500"/>
      <c r="E1638" s="1297"/>
      <c r="F1638" s="1297"/>
    </row>
    <row r="1639" spans="1:6" ht="25.5">
      <c r="A1639" s="650"/>
      <c r="B1639" s="824" t="s">
        <v>2913</v>
      </c>
      <c r="C1639" s="827"/>
      <c r="D1639" s="500"/>
      <c r="E1639" s="1297"/>
      <c r="F1639" s="1297"/>
    </row>
    <row r="1640" spans="1:6">
      <c r="A1640" s="650"/>
      <c r="B1640" s="11"/>
      <c r="C1640" s="827"/>
      <c r="D1640" s="500"/>
      <c r="E1640" s="1297"/>
      <c r="F1640" s="1297"/>
    </row>
    <row r="1641" spans="1:6">
      <c r="A1641" s="650"/>
      <c r="B1641" s="11" t="s">
        <v>2471</v>
      </c>
      <c r="C1641" s="827"/>
      <c r="D1641" s="500"/>
      <c r="E1641" s="1297"/>
      <c r="F1641" s="1297"/>
    </row>
    <row r="1642" spans="1:6">
      <c r="A1642" s="650"/>
      <c r="B1642" s="11" t="s">
        <v>2544</v>
      </c>
      <c r="C1642" s="827"/>
      <c r="D1642" s="500"/>
      <c r="E1642" s="1297"/>
      <c r="F1642" s="1297"/>
    </row>
    <row r="1643" spans="1:6">
      <c r="A1643" s="650"/>
      <c r="B1643" s="11" t="s">
        <v>2545</v>
      </c>
      <c r="C1643" s="827"/>
      <c r="D1643" s="500"/>
      <c r="E1643" s="1297"/>
      <c r="F1643" s="1297"/>
    </row>
    <row r="1644" spans="1:6">
      <c r="A1644" s="650"/>
      <c r="B1644" s="11"/>
      <c r="C1644" s="827"/>
      <c r="D1644" s="500"/>
      <c r="E1644" s="1297"/>
      <c r="F1644" s="1297"/>
    </row>
    <row r="1645" spans="1:6">
      <c r="A1645" s="650"/>
      <c r="B1645" s="11" t="s">
        <v>2473</v>
      </c>
      <c r="C1645" s="827"/>
      <c r="D1645" s="500"/>
      <c r="E1645" s="1297"/>
      <c r="F1645" s="1297"/>
    </row>
    <row r="1646" spans="1:6" ht="127.5">
      <c r="A1646" s="650"/>
      <c r="B1646" s="11" t="s">
        <v>4520</v>
      </c>
      <c r="C1646" s="827"/>
      <c r="D1646" s="500"/>
      <c r="E1646" s="1297"/>
      <c r="F1646" s="1297"/>
    </row>
    <row r="1647" spans="1:6" ht="72.75" customHeight="1">
      <c r="A1647" s="650"/>
      <c r="B1647" s="11" t="s">
        <v>4521</v>
      </c>
      <c r="C1647" s="827"/>
      <c r="D1647" s="500"/>
      <c r="E1647" s="1297"/>
      <c r="F1647" s="1297"/>
    </row>
    <row r="1648" spans="1:6" ht="102">
      <c r="A1648" s="650"/>
      <c r="B1648" s="11" t="s">
        <v>2546</v>
      </c>
      <c r="C1648" s="827"/>
      <c r="D1648" s="500"/>
      <c r="E1648" s="1297"/>
      <c r="F1648" s="1297"/>
    </row>
    <row r="1649" spans="1:6" ht="165.75">
      <c r="A1649" s="650"/>
      <c r="B1649" s="11" t="s">
        <v>2523</v>
      </c>
      <c r="C1649" s="499"/>
      <c r="D1649" s="500"/>
      <c r="E1649" s="1297"/>
      <c r="F1649" s="1297"/>
    </row>
    <row r="1650" spans="1:6">
      <c r="A1650" s="650"/>
      <c r="B1650" s="11" t="s">
        <v>2524</v>
      </c>
      <c r="C1650" s="499"/>
      <c r="D1650" s="500"/>
      <c r="E1650" s="1297"/>
      <c r="F1650" s="1297"/>
    </row>
    <row r="1651" spans="1:6">
      <c r="A1651" s="650"/>
      <c r="B1651" s="11" t="s">
        <v>2525</v>
      </c>
      <c r="C1651" s="499"/>
      <c r="D1651" s="500"/>
      <c r="E1651" s="1297"/>
      <c r="F1651" s="1297"/>
    </row>
    <row r="1652" spans="1:6">
      <c r="A1652" s="650"/>
      <c r="B1652" s="11" t="s">
        <v>2526</v>
      </c>
      <c r="C1652" s="499"/>
      <c r="D1652" s="500"/>
      <c r="E1652" s="1297"/>
      <c r="F1652" s="1297"/>
    </row>
    <row r="1653" spans="1:6">
      <c r="A1653" s="650"/>
      <c r="B1653" s="11"/>
      <c r="C1653" s="499"/>
      <c r="D1653" s="500"/>
      <c r="E1653" s="1297"/>
      <c r="F1653" s="1297"/>
    </row>
    <row r="1654" spans="1:6">
      <c r="A1654" s="650"/>
      <c r="B1654" s="11" t="s">
        <v>2527</v>
      </c>
      <c r="C1654" s="499"/>
      <c r="D1654" s="500"/>
      <c r="E1654" s="1297"/>
      <c r="F1654" s="1297"/>
    </row>
    <row r="1655" spans="1:6" ht="25.5">
      <c r="A1655" s="650"/>
      <c r="B1655" s="824" t="s">
        <v>2914</v>
      </c>
      <c r="C1655" s="499"/>
      <c r="D1655" s="500"/>
      <c r="E1655" s="1297"/>
      <c r="F1655" s="1297"/>
    </row>
    <row r="1656" spans="1:6" ht="25.5">
      <c r="A1656" s="650"/>
      <c r="B1656" s="824" t="s">
        <v>2886</v>
      </c>
      <c r="C1656" s="499"/>
      <c r="D1656" s="500"/>
      <c r="E1656" s="1297"/>
      <c r="F1656" s="1297"/>
    </row>
    <row r="1657" spans="1:6" ht="25.5">
      <c r="A1657" s="650"/>
      <c r="B1657" s="824" t="s">
        <v>2915</v>
      </c>
      <c r="C1657" s="499"/>
      <c r="D1657" s="500"/>
      <c r="E1657" s="1297"/>
      <c r="F1657" s="1297"/>
    </row>
    <row r="1658" spans="1:6">
      <c r="A1658" s="650"/>
      <c r="B1658" s="824" t="s">
        <v>2916</v>
      </c>
      <c r="C1658" s="499"/>
      <c r="D1658" s="500"/>
      <c r="E1658" s="1297"/>
      <c r="F1658" s="1297"/>
    </row>
    <row r="1659" spans="1:6">
      <c r="A1659" s="650"/>
      <c r="B1659" s="11" t="s">
        <v>2528</v>
      </c>
      <c r="C1659" s="499"/>
      <c r="D1659" s="500"/>
      <c r="E1659" s="1297"/>
      <c r="F1659" s="1297"/>
    </row>
    <row r="1660" spans="1:6" ht="25.5">
      <c r="A1660" s="650"/>
      <c r="B1660" s="824" t="s">
        <v>2917</v>
      </c>
      <c r="C1660" s="499"/>
      <c r="D1660" s="500"/>
      <c r="E1660" s="1297"/>
      <c r="F1660" s="1297"/>
    </row>
    <row r="1661" spans="1:6" ht="25.5">
      <c r="A1661" s="650"/>
      <c r="B1661" s="824" t="s">
        <v>2890</v>
      </c>
      <c r="C1661" s="499"/>
      <c r="D1661" s="500"/>
      <c r="E1661" s="1297"/>
      <c r="F1661" s="1297"/>
    </row>
    <row r="1662" spans="1:6" ht="25.5">
      <c r="A1662" s="650"/>
      <c r="B1662" s="824" t="s">
        <v>2918</v>
      </c>
      <c r="C1662" s="499"/>
      <c r="D1662" s="500"/>
      <c r="E1662" s="1297"/>
      <c r="F1662" s="1297"/>
    </row>
    <row r="1663" spans="1:6">
      <c r="A1663" s="650"/>
      <c r="B1663" s="824" t="s">
        <v>2919</v>
      </c>
      <c r="C1663" s="499"/>
      <c r="D1663" s="500"/>
      <c r="E1663" s="1297"/>
      <c r="F1663" s="1297"/>
    </row>
    <row r="1664" spans="1:6">
      <c r="A1664" s="650"/>
      <c r="B1664" s="11"/>
      <c r="C1664" s="499"/>
      <c r="D1664" s="500"/>
      <c r="E1664" s="1297"/>
      <c r="F1664" s="1297"/>
    </row>
    <row r="1665" spans="1:6" ht="140.25">
      <c r="A1665" s="650"/>
      <c r="B1665" s="11" t="s">
        <v>2493</v>
      </c>
      <c r="C1665" s="499"/>
      <c r="D1665" s="500"/>
      <c r="E1665" s="1297"/>
      <c r="F1665" s="1297"/>
    </row>
    <row r="1666" spans="1:6">
      <c r="A1666" s="650"/>
      <c r="B1666" s="11"/>
      <c r="C1666" s="499"/>
      <c r="D1666" s="500"/>
      <c r="E1666" s="1297"/>
      <c r="F1666" s="1297"/>
    </row>
    <row r="1667" spans="1:6" ht="153">
      <c r="A1667" s="650"/>
      <c r="B1667" s="11" t="s">
        <v>4522</v>
      </c>
      <c r="C1667" s="499"/>
      <c r="D1667" s="500"/>
      <c r="E1667" s="1297"/>
      <c r="F1667" s="1297"/>
    </row>
    <row r="1668" spans="1:6">
      <c r="A1668" s="650"/>
      <c r="B1668" s="11"/>
      <c r="C1668" s="499"/>
      <c r="D1668" s="500"/>
      <c r="E1668" s="1297"/>
      <c r="F1668" s="1297"/>
    </row>
    <row r="1669" spans="1:6">
      <c r="A1669" s="650"/>
      <c r="B1669" s="11" t="s">
        <v>2476</v>
      </c>
      <c r="C1669" s="499"/>
      <c r="D1669" s="500"/>
      <c r="E1669" s="1297"/>
      <c r="F1669" s="1297"/>
    </row>
    <row r="1670" spans="1:6">
      <c r="A1670" s="650"/>
      <c r="B1670" s="824" t="s">
        <v>2920</v>
      </c>
      <c r="C1670" s="499"/>
      <c r="D1670" s="500"/>
      <c r="E1670" s="1297"/>
      <c r="F1670" s="1297"/>
    </row>
    <row r="1671" spans="1:6">
      <c r="A1671" s="650"/>
      <c r="B1671" s="824" t="s">
        <v>2894</v>
      </c>
      <c r="C1671" s="499"/>
      <c r="D1671" s="500"/>
      <c r="E1671" s="1297"/>
      <c r="F1671" s="1297"/>
    </row>
    <row r="1672" spans="1:6">
      <c r="A1672" s="650"/>
      <c r="B1672" s="824" t="s">
        <v>2921</v>
      </c>
      <c r="C1672" s="499"/>
      <c r="D1672" s="500"/>
      <c r="E1672" s="1297"/>
      <c r="F1672" s="1297"/>
    </row>
    <row r="1673" spans="1:6">
      <c r="A1673" s="650"/>
      <c r="B1673" s="824" t="s">
        <v>2922</v>
      </c>
      <c r="C1673" s="499"/>
      <c r="D1673" s="500"/>
      <c r="E1673" s="1297"/>
      <c r="F1673" s="1297"/>
    </row>
    <row r="1674" spans="1:6">
      <c r="A1674" s="650"/>
      <c r="B1674" s="824" t="s">
        <v>2923</v>
      </c>
      <c r="C1674" s="499"/>
      <c r="D1674" s="500"/>
      <c r="E1674" s="1297"/>
      <c r="F1674" s="1297"/>
    </row>
    <row r="1675" spans="1:6">
      <c r="A1675" s="650"/>
      <c r="B1675" s="11"/>
      <c r="C1675" s="499"/>
      <c r="D1675" s="500"/>
      <c r="E1675" s="1297"/>
      <c r="F1675" s="1297"/>
    </row>
    <row r="1676" spans="1:6">
      <c r="A1676" s="650"/>
      <c r="B1676" s="11" t="s">
        <v>2530</v>
      </c>
      <c r="C1676" s="499"/>
      <c r="D1676" s="500"/>
      <c r="E1676" s="1297"/>
      <c r="F1676" s="1297"/>
    </row>
    <row r="1677" spans="1:6" ht="89.25">
      <c r="A1677" s="650"/>
      <c r="B1677" s="11" t="s">
        <v>2483</v>
      </c>
      <c r="C1677" s="499"/>
      <c r="D1677" s="500"/>
      <c r="E1677" s="1297"/>
      <c r="F1677" s="1297"/>
    </row>
    <row r="1678" spans="1:6">
      <c r="A1678" s="650"/>
      <c r="B1678" s="11" t="s">
        <v>2445</v>
      </c>
      <c r="C1678" s="499"/>
      <c r="D1678" s="500"/>
      <c r="E1678" s="1297"/>
      <c r="F1678" s="1297"/>
    </row>
    <row r="1679" spans="1:6">
      <c r="A1679" s="650"/>
      <c r="B1679" s="824" t="s">
        <v>2898</v>
      </c>
      <c r="C1679" s="499"/>
      <c r="D1679" s="500"/>
      <c r="E1679" s="1297"/>
      <c r="F1679" s="1297"/>
    </row>
    <row r="1680" spans="1:6">
      <c r="A1680" s="650"/>
      <c r="B1680" s="824" t="s">
        <v>2899</v>
      </c>
      <c r="C1680" s="499"/>
      <c r="D1680" s="500"/>
      <c r="E1680" s="1297"/>
      <c r="F1680" s="1297"/>
    </row>
    <row r="1681" spans="1:6">
      <c r="A1681" s="650"/>
      <c r="B1681" s="824" t="s">
        <v>2900</v>
      </c>
      <c r="C1681" s="499"/>
      <c r="D1681" s="500"/>
      <c r="E1681" s="1297"/>
      <c r="F1681" s="1297"/>
    </row>
    <row r="1682" spans="1:6">
      <c r="A1682" s="650"/>
      <c r="B1682" s="824" t="s">
        <v>2901</v>
      </c>
      <c r="C1682" s="499"/>
      <c r="D1682" s="500"/>
      <c r="E1682" s="1297"/>
      <c r="F1682" s="1297"/>
    </row>
    <row r="1683" spans="1:6">
      <c r="A1683" s="650"/>
      <c r="B1683" s="11"/>
      <c r="C1683" s="499"/>
      <c r="D1683" s="500"/>
      <c r="E1683" s="1297"/>
      <c r="F1683" s="1297"/>
    </row>
    <row r="1684" spans="1:6">
      <c r="A1684" s="650"/>
      <c r="B1684" s="11" t="s">
        <v>2476</v>
      </c>
      <c r="C1684" s="499"/>
      <c r="D1684" s="500"/>
      <c r="E1684" s="1297"/>
      <c r="F1684" s="1297"/>
    </row>
    <row r="1685" spans="1:6">
      <c r="A1685" s="650"/>
      <c r="B1685" s="824" t="s">
        <v>2902</v>
      </c>
      <c r="C1685" s="499"/>
      <c r="D1685" s="500"/>
      <c r="E1685" s="1297"/>
      <c r="F1685" s="1297"/>
    </row>
    <row r="1686" spans="1:6">
      <c r="A1686" s="650"/>
      <c r="B1686" s="824" t="s">
        <v>2903</v>
      </c>
      <c r="C1686" s="499"/>
      <c r="D1686" s="500"/>
      <c r="E1686" s="1297"/>
      <c r="F1686" s="1297"/>
    </row>
    <row r="1687" spans="1:6">
      <c r="A1687" s="650"/>
      <c r="B1687" s="824" t="s">
        <v>2924</v>
      </c>
      <c r="C1687" s="499"/>
      <c r="D1687" s="500"/>
      <c r="E1687" s="1297"/>
      <c r="F1687" s="1297"/>
    </row>
    <row r="1688" spans="1:6" ht="25.5">
      <c r="A1688" s="650"/>
      <c r="B1688" s="824" t="s">
        <v>2925</v>
      </c>
      <c r="C1688" s="499"/>
      <c r="D1688" s="500"/>
      <c r="E1688" s="1297"/>
      <c r="F1688" s="1297"/>
    </row>
    <row r="1689" spans="1:6">
      <c r="A1689" s="650"/>
      <c r="B1689" s="824" t="s">
        <v>2926</v>
      </c>
      <c r="C1689" s="499"/>
      <c r="D1689" s="500"/>
      <c r="E1689" s="1297"/>
      <c r="F1689" s="1297"/>
    </row>
    <row r="1690" spans="1:6">
      <c r="A1690" s="650"/>
      <c r="B1690" s="824" t="s">
        <v>2927</v>
      </c>
      <c r="C1690" s="499"/>
      <c r="D1690" s="500"/>
      <c r="E1690" s="1297"/>
      <c r="F1690" s="1297"/>
    </row>
    <row r="1691" spans="1:6">
      <c r="A1691" s="650"/>
      <c r="B1691" s="11"/>
      <c r="C1691" s="499"/>
      <c r="D1691" s="500"/>
      <c r="E1691" s="1297"/>
      <c r="F1691" s="1297"/>
    </row>
    <row r="1692" spans="1:6">
      <c r="A1692" s="650"/>
      <c r="B1692" s="11" t="s">
        <v>2531</v>
      </c>
      <c r="C1692" s="499"/>
      <c r="D1692" s="500"/>
      <c r="E1692" s="1297"/>
      <c r="F1692" s="1297"/>
    </row>
    <row r="1693" spans="1:6">
      <c r="A1693" s="650"/>
      <c r="B1693" s="824" t="s">
        <v>2902</v>
      </c>
      <c r="C1693" s="499"/>
      <c r="D1693" s="500"/>
      <c r="E1693" s="1297"/>
      <c r="F1693" s="1297"/>
    </row>
    <row r="1694" spans="1:6">
      <c r="A1694" s="650"/>
      <c r="B1694" s="824" t="s">
        <v>2908</v>
      </c>
      <c r="C1694" s="499"/>
      <c r="D1694" s="500"/>
      <c r="E1694" s="1297"/>
      <c r="F1694" s="1297"/>
    </row>
    <row r="1695" spans="1:6">
      <c r="A1695" s="650"/>
      <c r="B1695" s="824" t="s">
        <v>2928</v>
      </c>
      <c r="C1695" s="499"/>
      <c r="D1695" s="500"/>
      <c r="E1695" s="1297"/>
      <c r="F1695" s="1297"/>
    </row>
    <row r="1696" spans="1:6">
      <c r="A1696" s="650"/>
      <c r="B1696" s="824" t="s">
        <v>2929</v>
      </c>
      <c r="C1696" s="499"/>
      <c r="D1696" s="500"/>
      <c r="E1696" s="1297"/>
      <c r="F1696" s="1297"/>
    </row>
    <row r="1697" spans="1:6">
      <c r="A1697" s="650"/>
      <c r="B1697" s="824" t="s">
        <v>2930</v>
      </c>
      <c r="C1697" s="499"/>
      <c r="D1697" s="500"/>
      <c r="E1697" s="1297"/>
      <c r="F1697" s="1297"/>
    </row>
    <row r="1698" spans="1:6">
      <c r="A1698" s="650"/>
      <c r="B1698" s="11"/>
      <c r="C1698" s="499"/>
      <c r="D1698" s="500"/>
      <c r="E1698" s="1297"/>
      <c r="F1698" s="1297"/>
    </row>
    <row r="1699" spans="1:6" ht="140.25">
      <c r="A1699" s="650"/>
      <c r="B1699" s="11" t="s">
        <v>2493</v>
      </c>
      <c r="C1699" s="499"/>
      <c r="D1699" s="500"/>
      <c r="E1699" s="1297"/>
      <c r="F1699" s="1297"/>
    </row>
    <row r="1700" spans="1:6">
      <c r="A1700" s="650"/>
      <c r="B1700" s="11"/>
      <c r="C1700" s="499"/>
      <c r="D1700" s="500"/>
      <c r="E1700" s="1297"/>
      <c r="F1700" s="1297"/>
    </row>
    <row r="1701" spans="1:6" ht="102">
      <c r="A1701" s="650"/>
      <c r="B1701" s="11" t="s">
        <v>2547</v>
      </c>
      <c r="C1701" s="499"/>
      <c r="D1701" s="500"/>
      <c r="E1701" s="1297"/>
      <c r="F1701" s="1297"/>
    </row>
    <row r="1702" spans="1:6" ht="114.75">
      <c r="A1702" s="650"/>
      <c r="B1702" s="11" t="s">
        <v>4523</v>
      </c>
      <c r="C1702" s="499"/>
      <c r="D1702" s="500"/>
      <c r="E1702" s="1297"/>
      <c r="F1702" s="1297"/>
    </row>
    <row r="1703" spans="1:6">
      <c r="A1703" s="650"/>
      <c r="B1703" s="11"/>
      <c r="C1703" s="499"/>
      <c r="D1703" s="500"/>
      <c r="E1703" s="1297"/>
      <c r="F1703" s="1297"/>
    </row>
    <row r="1704" spans="1:6">
      <c r="A1704" s="650"/>
      <c r="B1704" s="11" t="s">
        <v>2533</v>
      </c>
      <c r="C1704" s="499"/>
      <c r="D1704" s="500"/>
      <c r="E1704" s="1297"/>
      <c r="F1704" s="1297"/>
    </row>
    <row r="1705" spans="1:6" ht="73.5" customHeight="1">
      <c r="A1705" s="650"/>
      <c r="B1705" s="11" t="s">
        <v>4524</v>
      </c>
      <c r="C1705" s="499"/>
      <c r="D1705" s="500"/>
      <c r="E1705" s="1297"/>
      <c r="F1705" s="1297"/>
    </row>
    <row r="1706" spans="1:6" ht="114.75">
      <c r="A1706" s="650"/>
      <c r="B1706" s="11" t="s">
        <v>4525</v>
      </c>
      <c r="C1706" s="499"/>
      <c r="D1706" s="500"/>
      <c r="E1706" s="1297"/>
      <c r="F1706" s="1297"/>
    </row>
    <row r="1707" spans="1:6" ht="102">
      <c r="A1707" s="650"/>
      <c r="B1707" s="11" t="s">
        <v>2548</v>
      </c>
      <c r="C1707" s="499"/>
      <c r="D1707" s="500"/>
      <c r="E1707" s="1297"/>
      <c r="F1707" s="1297"/>
    </row>
    <row r="1708" spans="1:6" ht="153">
      <c r="A1708" s="650"/>
      <c r="B1708" s="11" t="s">
        <v>4526</v>
      </c>
      <c r="C1708" s="499"/>
      <c r="D1708" s="500"/>
      <c r="E1708" s="1297"/>
      <c r="F1708" s="1297"/>
    </row>
    <row r="1709" spans="1:6">
      <c r="A1709" s="650"/>
      <c r="B1709" s="11" t="s">
        <v>2476</v>
      </c>
      <c r="C1709" s="499"/>
      <c r="D1709" s="500"/>
      <c r="E1709" s="1297"/>
      <c r="F1709" s="1297"/>
    </row>
    <row r="1710" spans="1:6">
      <c r="A1710" s="650"/>
      <c r="B1710" s="824" t="s">
        <v>2931</v>
      </c>
      <c r="C1710" s="499"/>
      <c r="D1710" s="500"/>
      <c r="E1710" s="1297"/>
      <c r="F1710" s="1297"/>
    </row>
    <row r="1711" spans="1:6">
      <c r="A1711" s="650"/>
      <c r="B1711" s="824" t="s">
        <v>2932</v>
      </c>
      <c r="C1711" s="499"/>
      <c r="D1711" s="500"/>
      <c r="E1711" s="1297"/>
      <c r="F1711" s="1297"/>
    </row>
    <row r="1712" spans="1:6">
      <c r="A1712" s="650"/>
      <c r="B1712" s="824" t="s">
        <v>2921</v>
      </c>
      <c r="C1712" s="499"/>
      <c r="D1712" s="500"/>
      <c r="E1712" s="1297"/>
      <c r="F1712" s="1297"/>
    </row>
    <row r="1713" spans="1:6">
      <c r="A1713" s="650"/>
      <c r="B1713" s="824" t="s">
        <v>2933</v>
      </c>
      <c r="C1713" s="499"/>
      <c r="D1713" s="500"/>
      <c r="E1713" s="1297"/>
      <c r="F1713" s="1297"/>
    </row>
    <row r="1714" spans="1:6">
      <c r="A1714" s="650"/>
      <c r="B1714" s="824" t="s">
        <v>2934</v>
      </c>
      <c r="C1714" s="499"/>
      <c r="D1714" s="500"/>
      <c r="E1714" s="1297"/>
      <c r="F1714" s="1297"/>
    </row>
    <row r="1715" spans="1:6">
      <c r="A1715" s="650"/>
      <c r="B1715" s="11"/>
      <c r="C1715" s="499"/>
      <c r="D1715" s="500"/>
      <c r="E1715" s="1297"/>
      <c r="F1715" s="1297"/>
    </row>
    <row r="1716" spans="1:6" ht="102">
      <c r="A1716" s="650"/>
      <c r="B1716" s="11" t="s">
        <v>2546</v>
      </c>
      <c r="C1716" s="499"/>
      <c r="D1716" s="500"/>
      <c r="E1716" s="1297"/>
      <c r="F1716" s="1297"/>
    </row>
    <row r="1717" spans="1:6" ht="127.5">
      <c r="A1717" s="650"/>
      <c r="B1717" s="11" t="s">
        <v>4527</v>
      </c>
      <c r="C1717" s="499"/>
      <c r="D1717" s="500"/>
      <c r="E1717" s="1297"/>
      <c r="F1717" s="1297"/>
    </row>
    <row r="1718" spans="1:6">
      <c r="A1718" s="650"/>
      <c r="B1718" s="11"/>
      <c r="C1718" s="499"/>
      <c r="D1718" s="500"/>
      <c r="E1718" s="1297"/>
      <c r="F1718" s="1297"/>
    </row>
    <row r="1719" spans="1:6" ht="89.25">
      <c r="A1719" s="650"/>
      <c r="B1719" s="11" t="s">
        <v>3330</v>
      </c>
      <c r="C1719" s="908" t="s">
        <v>248</v>
      </c>
      <c r="D1719" s="501">
        <v>1</v>
      </c>
      <c r="E1719" s="1310">
        <v>0</v>
      </c>
      <c r="F1719" s="1297">
        <f t="shared" ref="F1719" si="23">$D1719*E1719</f>
        <v>0</v>
      </c>
    </row>
    <row r="1720" spans="1:6">
      <c r="A1720" s="650"/>
      <c r="B1720" s="822"/>
      <c r="C1720" s="499"/>
      <c r="D1720" s="500"/>
      <c r="E1720" s="1297"/>
      <c r="F1720" s="1297"/>
    </row>
    <row r="1721" spans="1:6">
      <c r="A1721" s="642" t="s">
        <v>160</v>
      </c>
      <c r="B1721" s="822" t="s">
        <v>2549</v>
      </c>
      <c r="C1721" s="499"/>
      <c r="D1721" s="500"/>
      <c r="E1721" s="1297"/>
      <c r="F1721" s="1297"/>
    </row>
    <row r="1722" spans="1:6" ht="38.25">
      <c r="A1722" s="650"/>
      <c r="B1722" s="11" t="s">
        <v>2513</v>
      </c>
      <c r="C1722" s="827"/>
      <c r="D1722" s="500"/>
      <c r="E1722" s="1297"/>
      <c r="F1722" s="1297"/>
    </row>
    <row r="1723" spans="1:6">
      <c r="A1723" s="650"/>
      <c r="B1723" s="11" t="s">
        <v>2445</v>
      </c>
      <c r="C1723" s="827"/>
      <c r="D1723" s="500"/>
      <c r="E1723" s="1297"/>
      <c r="F1723" s="1297"/>
    </row>
    <row r="1724" spans="1:6">
      <c r="A1724" s="650"/>
      <c r="B1724" s="824" t="s">
        <v>2866</v>
      </c>
      <c r="C1724" s="827"/>
      <c r="D1724" s="500"/>
      <c r="E1724" s="1297"/>
      <c r="F1724" s="1297"/>
    </row>
    <row r="1725" spans="1:6">
      <c r="A1725" s="650"/>
      <c r="B1725" s="824" t="s">
        <v>2867</v>
      </c>
      <c r="C1725" s="827"/>
      <c r="D1725" s="500"/>
      <c r="E1725" s="1297"/>
      <c r="F1725" s="1297"/>
    </row>
    <row r="1726" spans="1:6">
      <c r="A1726" s="650"/>
      <c r="B1726" s="824" t="s">
        <v>2868</v>
      </c>
      <c r="C1726" s="827"/>
      <c r="D1726" s="500"/>
      <c r="E1726" s="1297"/>
      <c r="F1726" s="1297"/>
    </row>
    <row r="1727" spans="1:6" ht="25.5">
      <c r="A1727" s="650"/>
      <c r="B1727" s="824" t="s">
        <v>2869</v>
      </c>
      <c r="C1727" s="827"/>
      <c r="D1727" s="500"/>
      <c r="E1727" s="1297"/>
      <c r="F1727" s="1297"/>
    </row>
    <row r="1728" spans="1:6">
      <c r="A1728" s="650"/>
      <c r="B1728" s="824" t="s">
        <v>2870</v>
      </c>
      <c r="C1728" s="827"/>
      <c r="D1728" s="500"/>
      <c r="E1728" s="1297"/>
      <c r="F1728" s="1297"/>
    </row>
    <row r="1729" spans="1:6">
      <c r="A1729" s="650"/>
      <c r="B1729" s="824" t="s">
        <v>2871</v>
      </c>
      <c r="C1729" s="827"/>
      <c r="D1729" s="500"/>
      <c r="E1729" s="1297"/>
      <c r="F1729" s="1297"/>
    </row>
    <row r="1730" spans="1:6">
      <c r="A1730" s="650"/>
      <c r="B1730" s="824" t="s">
        <v>2872</v>
      </c>
      <c r="C1730" s="827"/>
      <c r="D1730" s="500"/>
      <c r="E1730" s="1297"/>
      <c r="F1730" s="1297"/>
    </row>
    <row r="1731" spans="1:6">
      <c r="A1731" s="650"/>
      <c r="B1731" s="824" t="s">
        <v>2873</v>
      </c>
      <c r="C1731" s="827"/>
      <c r="D1731" s="500"/>
      <c r="E1731" s="1297"/>
      <c r="F1731" s="1297"/>
    </row>
    <row r="1732" spans="1:6">
      <c r="A1732" s="650"/>
      <c r="B1732" s="11"/>
      <c r="C1732" s="827"/>
      <c r="D1732" s="500"/>
      <c r="E1732" s="1297"/>
      <c r="F1732" s="1297"/>
    </row>
    <row r="1733" spans="1:6" ht="89.25">
      <c r="A1733" s="650"/>
      <c r="B1733" s="11" t="s">
        <v>2454</v>
      </c>
      <c r="C1733" s="827"/>
      <c r="D1733" s="500"/>
      <c r="E1733" s="1297"/>
      <c r="F1733" s="1297"/>
    </row>
    <row r="1734" spans="1:6" s="840" customFormat="1" ht="25.5">
      <c r="A1734" s="904"/>
      <c r="B1734" s="905" t="s">
        <v>2455</v>
      </c>
      <c r="C1734" s="906"/>
      <c r="D1734" s="838"/>
      <c r="E1734" s="1451"/>
      <c r="F1734" s="1451"/>
    </row>
    <row r="1735" spans="1:6" ht="73.5" customHeight="1">
      <c r="A1735" s="650"/>
      <c r="B1735" s="11" t="s">
        <v>2456</v>
      </c>
      <c r="C1735" s="827"/>
      <c r="D1735" s="500"/>
      <c r="E1735" s="1297"/>
      <c r="F1735" s="1297"/>
    </row>
    <row r="1736" spans="1:6" ht="71.25" customHeight="1">
      <c r="A1736" s="650"/>
      <c r="B1736" s="11" t="s">
        <v>2457</v>
      </c>
      <c r="C1736" s="827"/>
      <c r="D1736" s="500"/>
      <c r="E1736" s="1297"/>
      <c r="F1736" s="1297"/>
    </row>
    <row r="1737" spans="1:6" ht="63.75">
      <c r="A1737" s="650"/>
      <c r="B1737" s="11" t="s">
        <v>2458</v>
      </c>
      <c r="C1737" s="827"/>
      <c r="D1737" s="500"/>
      <c r="E1737" s="1297"/>
      <c r="F1737" s="1297"/>
    </row>
    <row r="1738" spans="1:6" ht="38.25">
      <c r="A1738" s="650"/>
      <c r="B1738" s="11" t="s">
        <v>4518</v>
      </c>
      <c r="C1738" s="827"/>
      <c r="D1738" s="500"/>
      <c r="E1738" s="1297"/>
      <c r="F1738" s="1297"/>
    </row>
    <row r="1739" spans="1:6">
      <c r="A1739" s="650"/>
      <c r="B1739" s="824" t="s">
        <v>2874</v>
      </c>
      <c r="C1739" s="827"/>
      <c r="D1739" s="500"/>
      <c r="E1739" s="1297"/>
      <c r="F1739" s="1297"/>
    </row>
    <row r="1740" spans="1:6" ht="25.5">
      <c r="A1740" s="650"/>
      <c r="B1740" s="824" t="s">
        <v>2875</v>
      </c>
      <c r="C1740" s="827"/>
      <c r="D1740" s="500"/>
      <c r="E1740" s="1297"/>
      <c r="F1740" s="1297"/>
    </row>
    <row r="1741" spans="1:6" ht="25.5">
      <c r="A1741" s="650"/>
      <c r="B1741" s="824" t="s">
        <v>2876</v>
      </c>
      <c r="C1741" s="827"/>
      <c r="D1741" s="500"/>
      <c r="E1741" s="1297"/>
      <c r="F1741" s="1297"/>
    </row>
    <row r="1742" spans="1:6" ht="25.5">
      <c r="A1742" s="650"/>
      <c r="B1742" s="824" t="s">
        <v>2877</v>
      </c>
      <c r="C1742" s="827"/>
      <c r="D1742" s="500"/>
      <c r="E1742" s="1297"/>
      <c r="F1742" s="1297"/>
    </row>
    <row r="1743" spans="1:6" ht="25.5">
      <c r="A1743" s="650"/>
      <c r="B1743" s="824" t="s">
        <v>2878</v>
      </c>
      <c r="C1743" s="827"/>
      <c r="D1743" s="500"/>
      <c r="E1743" s="1297"/>
      <c r="F1743" s="1297"/>
    </row>
    <row r="1744" spans="1:6">
      <c r="A1744" s="650"/>
      <c r="B1744" s="824" t="s">
        <v>2879</v>
      </c>
      <c r="C1744" s="827"/>
      <c r="D1744" s="500"/>
      <c r="E1744" s="1297"/>
      <c r="F1744" s="1297"/>
    </row>
    <row r="1745" spans="1:6">
      <c r="A1745" s="650"/>
      <c r="B1745" s="824" t="s">
        <v>2880</v>
      </c>
      <c r="C1745" s="827"/>
      <c r="D1745" s="500"/>
      <c r="E1745" s="1297"/>
      <c r="F1745" s="1297"/>
    </row>
    <row r="1746" spans="1:6" ht="38.25">
      <c r="A1746" s="650"/>
      <c r="B1746" s="824" t="s">
        <v>4528</v>
      </c>
      <c r="C1746" s="827"/>
      <c r="D1746" s="500"/>
      <c r="E1746" s="1297"/>
      <c r="F1746" s="1297"/>
    </row>
    <row r="1747" spans="1:6">
      <c r="A1747" s="650"/>
      <c r="B1747" s="11"/>
      <c r="C1747" s="827"/>
      <c r="D1747" s="500"/>
      <c r="E1747" s="1297"/>
      <c r="F1747" s="1297"/>
    </row>
    <row r="1748" spans="1:6">
      <c r="A1748" s="650"/>
      <c r="B1748" s="11" t="s">
        <v>2514</v>
      </c>
      <c r="C1748" s="827"/>
      <c r="D1748" s="500"/>
      <c r="E1748" s="1297"/>
      <c r="F1748" s="1297"/>
    </row>
    <row r="1749" spans="1:6">
      <c r="A1749" s="650"/>
      <c r="B1749" s="11"/>
      <c r="C1749" s="827"/>
      <c r="D1749" s="500"/>
      <c r="E1749" s="1297"/>
      <c r="F1749" s="1297"/>
    </row>
    <row r="1750" spans="1:6">
      <c r="A1750" s="650"/>
      <c r="B1750" s="11" t="s">
        <v>2466</v>
      </c>
      <c r="C1750" s="827"/>
      <c r="D1750" s="500"/>
      <c r="E1750" s="1297"/>
      <c r="F1750" s="1297"/>
    </row>
    <row r="1751" spans="1:6">
      <c r="A1751" s="650"/>
      <c r="B1751" s="11" t="s">
        <v>2550</v>
      </c>
      <c r="C1751" s="827"/>
      <c r="D1751" s="500"/>
      <c r="E1751" s="1297"/>
      <c r="F1751" s="1297"/>
    </row>
    <row r="1752" spans="1:6">
      <c r="A1752" s="650"/>
      <c r="B1752" s="11" t="s">
        <v>2551</v>
      </c>
      <c r="C1752" s="827"/>
      <c r="D1752" s="500"/>
      <c r="E1752" s="1297"/>
      <c r="F1752" s="1297"/>
    </row>
    <row r="1753" spans="1:6">
      <c r="A1753" s="650"/>
      <c r="B1753" s="11" t="s">
        <v>2516</v>
      </c>
      <c r="C1753" s="827"/>
      <c r="D1753" s="500"/>
      <c r="E1753" s="1297"/>
      <c r="F1753" s="1297"/>
    </row>
    <row r="1754" spans="1:6">
      <c r="A1754" s="650"/>
      <c r="B1754" s="11" t="s">
        <v>2552</v>
      </c>
      <c r="C1754" s="827"/>
      <c r="D1754" s="500"/>
      <c r="E1754" s="1297"/>
      <c r="F1754" s="1297"/>
    </row>
    <row r="1755" spans="1:6">
      <c r="A1755" s="650"/>
      <c r="B1755" s="11"/>
      <c r="C1755" s="827"/>
      <c r="D1755" s="500"/>
      <c r="E1755" s="1297"/>
      <c r="F1755" s="1297"/>
    </row>
    <row r="1756" spans="1:6">
      <c r="A1756" s="650"/>
      <c r="B1756" s="11" t="s">
        <v>2518</v>
      </c>
      <c r="C1756" s="827"/>
      <c r="D1756" s="500"/>
      <c r="E1756" s="1297"/>
      <c r="F1756" s="1297"/>
    </row>
    <row r="1757" spans="1:6" ht="25.5">
      <c r="A1757" s="650"/>
      <c r="B1757" s="824" t="s">
        <v>2935</v>
      </c>
      <c r="C1757" s="827"/>
      <c r="D1757" s="500"/>
      <c r="E1757" s="1297"/>
      <c r="F1757" s="1297"/>
    </row>
    <row r="1758" spans="1:6">
      <c r="A1758" s="650"/>
      <c r="B1758" s="11"/>
      <c r="C1758" s="827"/>
      <c r="D1758" s="500"/>
      <c r="E1758" s="1297"/>
      <c r="F1758" s="1297"/>
    </row>
    <row r="1759" spans="1:6">
      <c r="A1759" s="650"/>
      <c r="B1759" s="11" t="s">
        <v>2519</v>
      </c>
      <c r="C1759" s="827"/>
      <c r="D1759" s="500"/>
      <c r="E1759" s="1297"/>
      <c r="F1759" s="1297"/>
    </row>
    <row r="1760" spans="1:6" ht="25.5">
      <c r="A1760" s="650"/>
      <c r="B1760" s="824" t="s">
        <v>2936</v>
      </c>
      <c r="C1760" s="827"/>
      <c r="D1760" s="500"/>
      <c r="E1760" s="1297"/>
      <c r="F1760" s="1297"/>
    </row>
    <row r="1761" spans="1:6">
      <c r="A1761" s="650"/>
      <c r="B1761" s="11"/>
      <c r="C1761" s="827"/>
      <c r="D1761" s="500"/>
      <c r="E1761" s="1297"/>
      <c r="F1761" s="1297"/>
    </row>
    <row r="1762" spans="1:6">
      <c r="A1762" s="650"/>
      <c r="B1762" s="11" t="s">
        <v>2471</v>
      </c>
      <c r="C1762" s="827"/>
      <c r="D1762" s="500"/>
      <c r="E1762" s="1297"/>
      <c r="F1762" s="1297"/>
    </row>
    <row r="1763" spans="1:6">
      <c r="A1763" s="650"/>
      <c r="B1763" s="11" t="s">
        <v>2553</v>
      </c>
      <c r="C1763" s="827"/>
      <c r="D1763" s="500"/>
      <c r="E1763" s="1297"/>
      <c r="F1763" s="1297"/>
    </row>
    <row r="1764" spans="1:6">
      <c r="A1764" s="650"/>
      <c r="B1764" s="11" t="s">
        <v>2554</v>
      </c>
      <c r="C1764" s="827"/>
      <c r="D1764" s="500"/>
      <c r="E1764" s="1297"/>
      <c r="F1764" s="1297"/>
    </row>
    <row r="1765" spans="1:6">
      <c r="A1765" s="650"/>
      <c r="B1765" s="11"/>
      <c r="C1765" s="827"/>
      <c r="D1765" s="500"/>
      <c r="E1765" s="1297"/>
      <c r="F1765" s="1297"/>
    </row>
    <row r="1766" spans="1:6">
      <c r="A1766" s="650"/>
      <c r="B1766" s="11" t="s">
        <v>2473</v>
      </c>
      <c r="C1766" s="827"/>
      <c r="D1766" s="500"/>
      <c r="E1766" s="1297"/>
      <c r="F1766" s="1297"/>
    </row>
    <row r="1767" spans="1:6" ht="114.75">
      <c r="A1767" s="650"/>
      <c r="B1767" s="11" t="s">
        <v>4529</v>
      </c>
      <c r="C1767" s="827"/>
      <c r="D1767" s="500"/>
      <c r="E1767" s="1297"/>
      <c r="F1767" s="1297"/>
    </row>
    <row r="1768" spans="1:6" ht="72" customHeight="1">
      <c r="A1768" s="650"/>
      <c r="B1768" s="11" t="s">
        <v>4530</v>
      </c>
      <c r="C1768" s="827"/>
      <c r="D1768" s="500"/>
      <c r="E1768" s="1297"/>
      <c r="F1768" s="1297"/>
    </row>
    <row r="1769" spans="1:6" ht="102">
      <c r="A1769" s="650"/>
      <c r="B1769" s="11" t="s">
        <v>2555</v>
      </c>
      <c r="C1769" s="827"/>
      <c r="D1769" s="500"/>
      <c r="E1769" s="1297"/>
      <c r="F1769" s="1297"/>
    </row>
    <row r="1770" spans="1:6" ht="165.75">
      <c r="A1770" s="650"/>
      <c r="B1770" s="11" t="s">
        <v>2523</v>
      </c>
      <c r="C1770" s="499"/>
      <c r="D1770" s="500"/>
      <c r="E1770" s="1297"/>
      <c r="F1770" s="1297"/>
    </row>
    <row r="1771" spans="1:6">
      <c r="A1771" s="650"/>
      <c r="B1771" s="11" t="s">
        <v>2524</v>
      </c>
      <c r="C1771" s="499"/>
      <c r="D1771" s="500"/>
      <c r="E1771" s="1297"/>
      <c r="F1771" s="1297"/>
    </row>
    <row r="1772" spans="1:6">
      <c r="A1772" s="650"/>
      <c r="B1772" s="824" t="s">
        <v>2883</v>
      </c>
      <c r="C1772" s="499"/>
      <c r="D1772" s="500"/>
      <c r="E1772" s="1297"/>
      <c r="F1772" s="1297"/>
    </row>
    <row r="1773" spans="1:6">
      <c r="A1773" s="650"/>
      <c r="B1773" s="824" t="s">
        <v>2884</v>
      </c>
      <c r="C1773" s="499"/>
      <c r="D1773" s="500"/>
      <c r="E1773" s="1297"/>
      <c r="F1773" s="1297"/>
    </row>
    <row r="1774" spans="1:6">
      <c r="A1774" s="650"/>
      <c r="B1774" s="11"/>
      <c r="C1774" s="499"/>
      <c r="D1774" s="500"/>
      <c r="E1774" s="1297"/>
      <c r="F1774" s="1297"/>
    </row>
    <row r="1775" spans="1:6">
      <c r="A1775" s="650"/>
      <c r="B1775" s="11" t="s">
        <v>2527</v>
      </c>
      <c r="C1775" s="499"/>
      <c r="D1775" s="500"/>
      <c r="E1775" s="1297"/>
      <c r="F1775" s="1297"/>
    </row>
    <row r="1776" spans="1:6" ht="25.5">
      <c r="A1776" s="650"/>
      <c r="B1776" s="824" t="s">
        <v>2937</v>
      </c>
      <c r="C1776" s="499"/>
      <c r="D1776" s="500"/>
      <c r="E1776" s="1297"/>
      <c r="F1776" s="1297"/>
    </row>
    <row r="1777" spans="1:6" ht="25.5">
      <c r="A1777" s="650"/>
      <c r="B1777" s="824" t="s">
        <v>2886</v>
      </c>
      <c r="C1777" s="499"/>
      <c r="D1777" s="500"/>
      <c r="E1777" s="1297"/>
      <c r="F1777" s="1297"/>
    </row>
    <row r="1778" spans="1:6" ht="25.5">
      <c r="A1778" s="650"/>
      <c r="B1778" s="824" t="s">
        <v>2938</v>
      </c>
      <c r="C1778" s="499"/>
      <c r="D1778" s="500"/>
      <c r="E1778" s="1297"/>
      <c r="F1778" s="1297"/>
    </row>
    <row r="1779" spans="1:6">
      <c r="A1779" s="650"/>
      <c r="B1779" s="824" t="s">
        <v>2939</v>
      </c>
      <c r="C1779" s="499"/>
      <c r="D1779" s="500"/>
      <c r="E1779" s="1297"/>
      <c r="F1779" s="1297"/>
    </row>
    <row r="1780" spans="1:6">
      <c r="A1780" s="650"/>
      <c r="B1780" s="11"/>
      <c r="C1780" s="499"/>
      <c r="D1780" s="500"/>
      <c r="E1780" s="1297"/>
      <c r="F1780" s="1297"/>
    </row>
    <row r="1781" spans="1:6">
      <c r="A1781" s="650"/>
      <c r="B1781" s="11" t="s">
        <v>2528</v>
      </c>
      <c r="C1781" s="499"/>
      <c r="D1781" s="500"/>
      <c r="E1781" s="1297"/>
      <c r="F1781" s="1297"/>
    </row>
    <row r="1782" spans="1:6" ht="25.5">
      <c r="A1782" s="650"/>
      <c r="B1782" s="824" t="s">
        <v>2940</v>
      </c>
      <c r="C1782" s="499"/>
      <c r="D1782" s="500"/>
      <c r="E1782" s="1297"/>
      <c r="F1782" s="1297"/>
    </row>
    <row r="1783" spans="1:6" ht="25.5">
      <c r="A1783" s="650"/>
      <c r="B1783" s="824" t="s">
        <v>2890</v>
      </c>
      <c r="C1783" s="499"/>
      <c r="D1783" s="500"/>
      <c r="E1783" s="1297"/>
      <c r="F1783" s="1297"/>
    </row>
    <row r="1784" spans="1:6" ht="25.5">
      <c r="A1784" s="650"/>
      <c r="B1784" s="824" t="s">
        <v>2941</v>
      </c>
      <c r="C1784" s="499"/>
      <c r="D1784" s="500"/>
      <c r="E1784" s="1297"/>
      <c r="F1784" s="1297"/>
    </row>
    <row r="1785" spans="1:6">
      <c r="A1785" s="650"/>
      <c r="B1785" s="824" t="s">
        <v>2942</v>
      </c>
      <c r="C1785" s="499"/>
      <c r="D1785" s="500"/>
      <c r="E1785" s="1297"/>
      <c r="F1785" s="1297"/>
    </row>
    <row r="1786" spans="1:6">
      <c r="A1786" s="650"/>
      <c r="B1786" s="11"/>
      <c r="C1786" s="499"/>
      <c r="D1786" s="500"/>
      <c r="E1786" s="1297"/>
      <c r="F1786" s="1297"/>
    </row>
    <row r="1787" spans="1:6" ht="153">
      <c r="A1787" s="650"/>
      <c r="B1787" s="11" t="s">
        <v>4531</v>
      </c>
      <c r="C1787" s="499"/>
      <c r="D1787" s="500"/>
      <c r="E1787" s="1297"/>
      <c r="F1787" s="1297"/>
    </row>
    <row r="1788" spans="1:6">
      <c r="A1788" s="650"/>
      <c r="B1788" s="11"/>
      <c r="C1788" s="499"/>
      <c r="D1788" s="500"/>
      <c r="E1788" s="1297"/>
      <c r="F1788" s="1297"/>
    </row>
    <row r="1789" spans="1:6">
      <c r="A1789" s="650"/>
      <c r="B1789" s="11" t="s">
        <v>2476</v>
      </c>
      <c r="C1789" s="499"/>
      <c r="D1789" s="500"/>
      <c r="E1789" s="1297"/>
      <c r="F1789" s="1297"/>
    </row>
    <row r="1790" spans="1:6">
      <c r="A1790" s="650"/>
      <c r="B1790" s="824" t="s">
        <v>2943</v>
      </c>
      <c r="C1790" s="499"/>
      <c r="D1790" s="500"/>
      <c r="E1790" s="1297"/>
      <c r="F1790" s="1297"/>
    </row>
    <row r="1791" spans="1:6">
      <c r="A1791" s="650"/>
      <c r="B1791" s="824" t="s">
        <v>2894</v>
      </c>
      <c r="C1791" s="499"/>
      <c r="D1791" s="500"/>
      <c r="E1791" s="1297"/>
      <c r="F1791" s="1297"/>
    </row>
    <row r="1792" spans="1:6">
      <c r="A1792" s="650"/>
      <c r="B1792" s="824" t="s">
        <v>2895</v>
      </c>
      <c r="C1792" s="499"/>
      <c r="D1792" s="500"/>
      <c r="E1792" s="1297"/>
      <c r="F1792" s="1297"/>
    </row>
    <row r="1793" spans="1:6">
      <c r="A1793" s="650"/>
      <c r="B1793" s="824" t="s">
        <v>2944</v>
      </c>
      <c r="C1793" s="499"/>
      <c r="D1793" s="500"/>
      <c r="E1793" s="1297"/>
      <c r="F1793" s="1297"/>
    </row>
    <row r="1794" spans="1:6">
      <c r="A1794" s="650"/>
      <c r="B1794" s="824" t="s">
        <v>2897</v>
      </c>
      <c r="C1794" s="499"/>
      <c r="D1794" s="500"/>
      <c r="E1794" s="1297"/>
      <c r="F1794" s="1297"/>
    </row>
    <row r="1795" spans="1:6">
      <c r="A1795" s="650"/>
      <c r="B1795" s="11"/>
      <c r="C1795" s="499"/>
      <c r="D1795" s="500"/>
      <c r="E1795" s="1297"/>
      <c r="F1795" s="1297"/>
    </row>
    <row r="1796" spans="1:6">
      <c r="A1796" s="650"/>
      <c r="B1796" s="11" t="s">
        <v>2530</v>
      </c>
      <c r="C1796" s="499"/>
      <c r="D1796" s="500"/>
      <c r="E1796" s="1297"/>
      <c r="F1796" s="1297"/>
    </row>
    <row r="1797" spans="1:6" ht="89.25">
      <c r="A1797" s="650"/>
      <c r="B1797" s="11" t="s">
        <v>2483</v>
      </c>
      <c r="C1797" s="499"/>
      <c r="D1797" s="500"/>
      <c r="E1797" s="1297"/>
      <c r="F1797" s="1297"/>
    </row>
    <row r="1798" spans="1:6">
      <c r="A1798" s="650"/>
      <c r="B1798" s="11" t="s">
        <v>2445</v>
      </c>
      <c r="C1798" s="499"/>
      <c r="D1798" s="500"/>
      <c r="E1798" s="1297"/>
      <c r="F1798" s="1297"/>
    </row>
    <row r="1799" spans="1:6">
      <c r="A1799" s="650"/>
      <c r="B1799" s="824" t="s">
        <v>2898</v>
      </c>
      <c r="C1799" s="499"/>
      <c r="D1799" s="500"/>
      <c r="E1799" s="1297"/>
      <c r="F1799" s="1297"/>
    </row>
    <row r="1800" spans="1:6">
      <c r="A1800" s="650"/>
      <c r="B1800" s="824" t="s">
        <v>2899</v>
      </c>
      <c r="C1800" s="499"/>
      <c r="D1800" s="500"/>
      <c r="E1800" s="1297"/>
      <c r="F1800" s="1297"/>
    </row>
    <row r="1801" spans="1:6">
      <c r="A1801" s="650"/>
      <c r="B1801" s="824" t="s">
        <v>2900</v>
      </c>
      <c r="C1801" s="499"/>
      <c r="D1801" s="500"/>
      <c r="E1801" s="1297"/>
      <c r="F1801" s="1297"/>
    </row>
    <row r="1802" spans="1:6">
      <c r="A1802" s="650"/>
      <c r="B1802" s="824" t="s">
        <v>2901</v>
      </c>
      <c r="C1802" s="499"/>
      <c r="D1802" s="500"/>
      <c r="E1802" s="1297"/>
      <c r="F1802" s="1297"/>
    </row>
    <row r="1803" spans="1:6">
      <c r="A1803" s="650"/>
      <c r="B1803" s="11"/>
      <c r="C1803" s="499"/>
      <c r="D1803" s="500"/>
      <c r="E1803" s="1297"/>
      <c r="F1803" s="1297"/>
    </row>
    <row r="1804" spans="1:6">
      <c r="A1804" s="650"/>
      <c r="B1804" s="11" t="s">
        <v>2476</v>
      </c>
      <c r="C1804" s="499"/>
      <c r="D1804" s="500"/>
      <c r="E1804" s="1297"/>
      <c r="F1804" s="1297"/>
    </row>
    <row r="1805" spans="1:6">
      <c r="A1805" s="650"/>
      <c r="B1805" s="824" t="s">
        <v>2902</v>
      </c>
      <c r="C1805" s="499"/>
      <c r="D1805" s="500"/>
      <c r="E1805" s="1297"/>
      <c r="F1805" s="1297"/>
    </row>
    <row r="1806" spans="1:6">
      <c r="A1806" s="650"/>
      <c r="B1806" s="824" t="s">
        <v>2903</v>
      </c>
      <c r="C1806" s="499"/>
      <c r="D1806" s="500"/>
      <c r="E1806" s="1297"/>
      <c r="F1806" s="1297"/>
    </row>
    <row r="1807" spans="1:6">
      <c r="A1807" s="650"/>
      <c r="B1807" s="824" t="s">
        <v>2945</v>
      </c>
      <c r="C1807" s="499"/>
      <c r="D1807" s="500"/>
      <c r="E1807" s="1297"/>
      <c r="F1807" s="1297"/>
    </row>
    <row r="1808" spans="1:6" ht="25.5">
      <c r="A1808" s="650"/>
      <c r="B1808" s="824" t="s">
        <v>2946</v>
      </c>
      <c r="C1808" s="499"/>
      <c r="D1808" s="500"/>
      <c r="E1808" s="1297"/>
      <c r="F1808" s="1297"/>
    </row>
    <row r="1809" spans="1:6">
      <c r="A1809" s="650"/>
      <c r="B1809" s="824" t="s">
        <v>2947</v>
      </c>
      <c r="C1809" s="499"/>
      <c r="D1809" s="500"/>
      <c r="E1809" s="1297"/>
      <c r="F1809" s="1297"/>
    </row>
    <row r="1810" spans="1:6">
      <c r="A1810" s="650"/>
      <c r="B1810" s="824" t="s">
        <v>2948</v>
      </c>
      <c r="C1810" s="499"/>
      <c r="D1810" s="500"/>
      <c r="E1810" s="1297"/>
      <c r="F1810" s="1297"/>
    </row>
    <row r="1811" spans="1:6">
      <c r="A1811" s="650"/>
      <c r="B1811" s="11"/>
      <c r="C1811" s="499"/>
      <c r="D1811" s="500"/>
      <c r="E1811" s="1297"/>
      <c r="F1811" s="1297"/>
    </row>
    <row r="1812" spans="1:6">
      <c r="A1812" s="650"/>
      <c r="B1812" s="11" t="s">
        <v>2531</v>
      </c>
      <c r="C1812" s="499"/>
      <c r="D1812" s="500"/>
      <c r="E1812" s="1297"/>
      <c r="F1812" s="1297"/>
    </row>
    <row r="1813" spans="1:6">
      <c r="A1813" s="650"/>
      <c r="B1813" s="824" t="s">
        <v>2902</v>
      </c>
      <c r="C1813" s="499"/>
      <c r="D1813" s="500"/>
      <c r="E1813" s="1297"/>
      <c r="F1813" s="1297"/>
    </row>
    <row r="1814" spans="1:6">
      <c r="A1814" s="650"/>
      <c r="B1814" s="824" t="s">
        <v>2908</v>
      </c>
      <c r="C1814" s="499"/>
      <c r="D1814" s="500"/>
      <c r="E1814" s="1297"/>
      <c r="F1814" s="1297"/>
    </row>
    <row r="1815" spans="1:6">
      <c r="A1815" s="650"/>
      <c r="B1815" s="824" t="s">
        <v>2949</v>
      </c>
      <c r="C1815" s="499"/>
      <c r="D1815" s="500"/>
      <c r="E1815" s="1297"/>
      <c r="F1815" s="1297"/>
    </row>
    <row r="1816" spans="1:6">
      <c r="A1816" s="650"/>
      <c r="B1816" s="824" t="s">
        <v>2950</v>
      </c>
      <c r="C1816" s="499"/>
      <c r="D1816" s="500"/>
      <c r="E1816" s="1297"/>
      <c r="F1816" s="1297"/>
    </row>
    <row r="1817" spans="1:6">
      <c r="A1817" s="650"/>
      <c r="B1817" s="824" t="s">
        <v>2951</v>
      </c>
      <c r="C1817" s="499"/>
      <c r="D1817" s="500"/>
      <c r="E1817" s="1297"/>
      <c r="F1817" s="1297"/>
    </row>
    <row r="1818" spans="1:6">
      <c r="A1818" s="650"/>
      <c r="B1818" s="11"/>
      <c r="C1818" s="499"/>
      <c r="D1818" s="500"/>
      <c r="E1818" s="1297"/>
      <c r="F1818" s="1297"/>
    </row>
    <row r="1819" spans="1:6" ht="140.25">
      <c r="A1819" s="650"/>
      <c r="B1819" s="11" t="s">
        <v>2493</v>
      </c>
      <c r="C1819" s="499"/>
      <c r="D1819" s="500"/>
      <c r="E1819" s="1297"/>
      <c r="F1819" s="1297"/>
    </row>
    <row r="1820" spans="1:6" ht="102">
      <c r="A1820" s="650"/>
      <c r="B1820" s="11" t="s">
        <v>2555</v>
      </c>
      <c r="C1820" s="499"/>
      <c r="D1820" s="500"/>
      <c r="E1820" s="1297"/>
      <c r="F1820" s="1297"/>
    </row>
    <row r="1821" spans="1:6" ht="114.75">
      <c r="A1821" s="650"/>
      <c r="B1821" s="11" t="s">
        <v>4532</v>
      </c>
      <c r="C1821" s="499"/>
      <c r="D1821" s="500"/>
      <c r="E1821" s="1297"/>
      <c r="F1821" s="1297"/>
    </row>
    <row r="1822" spans="1:6">
      <c r="A1822" s="650"/>
      <c r="B1822" s="11"/>
      <c r="C1822" s="499"/>
      <c r="D1822" s="500"/>
      <c r="E1822" s="1297"/>
      <c r="F1822" s="1297"/>
    </row>
    <row r="1823" spans="1:6">
      <c r="A1823" s="650"/>
      <c r="B1823" s="11" t="s">
        <v>2533</v>
      </c>
      <c r="C1823" s="499"/>
      <c r="D1823" s="500"/>
      <c r="E1823" s="1297"/>
      <c r="F1823" s="1297"/>
    </row>
    <row r="1824" spans="1:6" ht="72.75" customHeight="1">
      <c r="A1824" s="650"/>
      <c r="B1824" s="11" t="s">
        <v>4524</v>
      </c>
      <c r="C1824" s="499"/>
      <c r="D1824" s="500"/>
      <c r="E1824" s="1297"/>
      <c r="F1824" s="1297"/>
    </row>
    <row r="1825" spans="1:6" ht="114.75">
      <c r="A1825" s="650"/>
      <c r="B1825" s="11" t="s">
        <v>4532</v>
      </c>
      <c r="C1825" s="499"/>
      <c r="D1825" s="500"/>
      <c r="E1825" s="1297"/>
      <c r="F1825" s="1297"/>
    </row>
    <row r="1826" spans="1:6" ht="102">
      <c r="A1826" s="650"/>
      <c r="B1826" s="11" t="s">
        <v>2555</v>
      </c>
      <c r="C1826" s="499"/>
      <c r="D1826" s="500"/>
      <c r="E1826" s="1297"/>
      <c r="F1826" s="1297"/>
    </row>
    <row r="1827" spans="1:6" ht="153">
      <c r="A1827" s="650"/>
      <c r="B1827" s="11" t="s">
        <v>4533</v>
      </c>
      <c r="C1827" s="499"/>
      <c r="D1827" s="500"/>
      <c r="E1827" s="1297"/>
      <c r="F1827" s="1297"/>
    </row>
    <row r="1828" spans="1:6">
      <c r="A1828" s="650"/>
      <c r="B1828" s="11"/>
      <c r="C1828" s="499"/>
      <c r="D1828" s="500"/>
      <c r="E1828" s="1297"/>
      <c r="F1828" s="1297"/>
    </row>
    <row r="1829" spans="1:6">
      <c r="A1829" s="650"/>
      <c r="B1829" s="11" t="s">
        <v>2476</v>
      </c>
      <c r="C1829" s="499"/>
      <c r="D1829" s="500"/>
      <c r="E1829" s="1297"/>
      <c r="F1829" s="1297"/>
    </row>
    <row r="1830" spans="1:6">
      <c r="A1830" s="650"/>
      <c r="B1830" s="824" t="s">
        <v>2943</v>
      </c>
      <c r="C1830" s="499"/>
      <c r="D1830" s="500"/>
      <c r="E1830" s="1297"/>
      <c r="F1830" s="1297"/>
    </row>
    <row r="1831" spans="1:6">
      <c r="A1831" s="650"/>
      <c r="B1831" s="824" t="s">
        <v>2932</v>
      </c>
      <c r="C1831" s="499"/>
      <c r="D1831" s="500"/>
      <c r="E1831" s="1297"/>
      <c r="F1831" s="1297"/>
    </row>
    <row r="1832" spans="1:6">
      <c r="A1832" s="650"/>
      <c r="B1832" s="824" t="s">
        <v>2895</v>
      </c>
      <c r="C1832" s="499"/>
      <c r="D1832" s="500"/>
      <c r="E1832" s="1297"/>
      <c r="F1832" s="1297"/>
    </row>
    <row r="1833" spans="1:6">
      <c r="A1833" s="650"/>
      <c r="B1833" s="824" t="s">
        <v>2952</v>
      </c>
      <c r="C1833" s="499"/>
      <c r="D1833" s="500"/>
      <c r="E1833" s="1297"/>
      <c r="F1833" s="1297"/>
    </row>
    <row r="1834" spans="1:6">
      <c r="A1834" s="650"/>
      <c r="B1834" s="824" t="s">
        <v>2897</v>
      </c>
      <c r="C1834" s="499"/>
      <c r="D1834" s="500"/>
      <c r="E1834" s="1297"/>
      <c r="F1834" s="1297"/>
    </row>
    <row r="1835" spans="1:6">
      <c r="A1835" s="650"/>
      <c r="B1835" s="11"/>
      <c r="C1835" s="499"/>
      <c r="D1835" s="500"/>
      <c r="E1835" s="1297"/>
      <c r="F1835" s="1297"/>
    </row>
    <row r="1836" spans="1:6" ht="102">
      <c r="A1836" s="650"/>
      <c r="B1836" s="11" t="s">
        <v>2555</v>
      </c>
      <c r="C1836" s="499"/>
      <c r="D1836" s="500"/>
      <c r="E1836" s="1297"/>
      <c r="F1836" s="1297"/>
    </row>
    <row r="1837" spans="1:6" ht="127.5">
      <c r="A1837" s="650"/>
      <c r="B1837" s="11" t="s">
        <v>4527</v>
      </c>
      <c r="C1837" s="499"/>
      <c r="D1837" s="500"/>
      <c r="E1837" s="1297"/>
      <c r="F1837" s="1297"/>
    </row>
    <row r="1838" spans="1:6" ht="89.25">
      <c r="A1838" s="650"/>
      <c r="B1838" s="11" t="s">
        <v>3330</v>
      </c>
      <c r="C1838" s="908" t="s">
        <v>248</v>
      </c>
      <c r="D1838" s="501">
        <v>1</v>
      </c>
      <c r="E1838" s="1310">
        <v>0</v>
      </c>
      <c r="F1838" s="1297">
        <f t="shared" ref="F1838" si="24">$D1838*E1838</f>
        <v>0</v>
      </c>
    </row>
    <row r="1839" spans="1:6">
      <c r="B1839" s="822"/>
      <c r="C1839" s="499"/>
      <c r="D1839" s="500"/>
      <c r="E1839" s="1297"/>
      <c r="F1839" s="1297"/>
    </row>
    <row r="1840" spans="1:6" ht="102">
      <c r="A1840" s="498" t="s">
        <v>161</v>
      </c>
      <c r="B1840" s="822" t="s">
        <v>3331</v>
      </c>
      <c r="F1840" s="1297"/>
    </row>
    <row r="1841" spans="1:6">
      <c r="B1841" s="822"/>
      <c r="C1841" s="499"/>
      <c r="D1841" s="500"/>
      <c r="F1841" s="1297"/>
    </row>
    <row r="1842" spans="1:6">
      <c r="A1842" s="768" t="s">
        <v>2556</v>
      </c>
      <c r="B1842" s="822" t="s">
        <v>2557</v>
      </c>
      <c r="C1842" s="499"/>
      <c r="D1842" s="500"/>
      <c r="F1842" s="1297"/>
    </row>
    <row r="1843" spans="1:6">
      <c r="B1843" s="822" t="s">
        <v>2558</v>
      </c>
      <c r="C1843" s="499"/>
      <c r="D1843" s="500"/>
      <c r="F1843" s="1297"/>
    </row>
    <row r="1844" spans="1:6">
      <c r="B1844" s="822" t="s">
        <v>2559</v>
      </c>
      <c r="C1844" s="499"/>
      <c r="D1844" s="500"/>
      <c r="F1844" s="1297"/>
    </row>
    <row r="1845" spans="1:6" ht="25.5">
      <c r="B1845" s="910" t="s">
        <v>4712</v>
      </c>
      <c r="C1845" s="499"/>
      <c r="D1845" s="500"/>
      <c r="E1845" s="1297"/>
      <c r="F1845" s="1462"/>
    </row>
    <row r="1846" spans="1:6" ht="25.5">
      <c r="B1846" s="824" t="s">
        <v>4713</v>
      </c>
      <c r="C1846" s="499"/>
      <c r="D1846" s="500"/>
      <c r="E1846" s="1297"/>
      <c r="F1846" s="1297"/>
    </row>
    <row r="1847" spans="1:6">
      <c r="B1847" s="822"/>
      <c r="C1847" s="880" t="s">
        <v>248</v>
      </c>
      <c r="D1847" s="880">
        <v>8</v>
      </c>
      <c r="E1847" s="1310">
        <v>0</v>
      </c>
      <c r="F1847" s="1297">
        <f>D1847*E1847</f>
        <v>0</v>
      </c>
    </row>
    <row r="1848" spans="1:6">
      <c r="B1848" s="822"/>
      <c r="E1848" s="1297"/>
      <c r="F1848" s="1297"/>
    </row>
    <row r="1849" spans="1:6">
      <c r="A1849" s="768" t="s">
        <v>2315</v>
      </c>
      <c r="B1849" s="822" t="s">
        <v>2557</v>
      </c>
      <c r="C1849" s="499"/>
      <c r="D1849" s="500"/>
      <c r="F1849" s="1297"/>
    </row>
    <row r="1850" spans="1:6">
      <c r="B1850" s="822" t="s">
        <v>2558</v>
      </c>
      <c r="C1850" s="499"/>
      <c r="D1850" s="500"/>
      <c r="F1850" s="1297"/>
    </row>
    <row r="1851" spans="1:6">
      <c r="B1851" s="822" t="s">
        <v>2559</v>
      </c>
      <c r="C1851" s="499"/>
      <c r="D1851" s="500"/>
      <c r="F1851" s="1297"/>
    </row>
    <row r="1852" spans="1:6" ht="25.5">
      <c r="B1852" s="910" t="s">
        <v>4712</v>
      </c>
      <c r="C1852" s="499"/>
      <c r="D1852" s="500"/>
      <c r="E1852" s="1297"/>
      <c r="F1852" s="1297"/>
    </row>
    <row r="1853" spans="1:6" ht="25.5">
      <c r="B1853" s="824" t="s">
        <v>4714</v>
      </c>
      <c r="C1853" s="499"/>
      <c r="D1853" s="500"/>
      <c r="E1853" s="1297"/>
      <c r="F1853" s="1297"/>
    </row>
    <row r="1854" spans="1:6">
      <c r="B1854" s="822"/>
      <c r="C1854" s="880" t="s">
        <v>248</v>
      </c>
      <c r="D1854" s="880">
        <v>2</v>
      </c>
      <c r="E1854" s="1310">
        <v>0</v>
      </c>
      <c r="F1854" s="1297">
        <f t="shared" ref="F1854" si="25">$D1854*E1854</f>
        <v>0</v>
      </c>
    </row>
    <row r="1855" spans="1:6">
      <c r="A1855" s="890"/>
      <c r="B1855" s="866"/>
      <c r="C1855" s="499"/>
      <c r="D1855" s="500"/>
      <c r="E1855" s="1297"/>
      <c r="F1855" s="1297"/>
    </row>
    <row r="1856" spans="1:6" ht="216.75">
      <c r="A1856" s="802" t="s">
        <v>162</v>
      </c>
      <c r="B1856" s="11" t="s">
        <v>2560</v>
      </c>
      <c r="C1856" s="499"/>
      <c r="D1856" s="500"/>
      <c r="F1856" s="1297"/>
    </row>
    <row r="1857" spans="1:6">
      <c r="B1857" s="822"/>
      <c r="C1857" s="499"/>
      <c r="D1857" s="500"/>
      <c r="F1857" s="1297"/>
    </row>
    <row r="1858" spans="1:6">
      <c r="A1858" s="768" t="s">
        <v>2334</v>
      </c>
      <c r="B1858" s="822" t="s">
        <v>2561</v>
      </c>
      <c r="C1858" s="499"/>
      <c r="D1858" s="500"/>
      <c r="F1858" s="1297"/>
    </row>
    <row r="1859" spans="1:6">
      <c r="A1859" s="780"/>
      <c r="B1859" s="679" t="s">
        <v>2562</v>
      </c>
      <c r="C1859" s="499"/>
      <c r="D1859" s="500"/>
      <c r="E1859" s="1297"/>
      <c r="F1859" s="1297"/>
    </row>
    <row r="1860" spans="1:6">
      <c r="B1860" s="679" t="s">
        <v>2563</v>
      </c>
      <c r="C1860" s="499"/>
      <c r="D1860" s="500"/>
      <c r="E1860" s="1297"/>
      <c r="F1860" s="1297"/>
    </row>
    <row r="1861" spans="1:6">
      <c r="B1861" s="679" t="s">
        <v>2564</v>
      </c>
      <c r="C1861" s="499"/>
      <c r="D1861" s="500"/>
      <c r="E1861" s="1297"/>
      <c r="F1861" s="1297"/>
    </row>
    <row r="1862" spans="1:6">
      <c r="B1862" s="679" t="s">
        <v>2565</v>
      </c>
      <c r="C1862" s="499"/>
      <c r="D1862" s="500"/>
      <c r="E1862" s="1297"/>
      <c r="F1862" s="1297"/>
    </row>
    <row r="1863" spans="1:6">
      <c r="B1863" s="679" t="s">
        <v>2566</v>
      </c>
      <c r="C1863" s="499"/>
      <c r="D1863" s="500"/>
      <c r="E1863" s="1297"/>
      <c r="F1863" s="1297"/>
    </row>
    <row r="1864" spans="1:6">
      <c r="B1864" s="679" t="s">
        <v>2567</v>
      </c>
      <c r="C1864" s="499"/>
      <c r="D1864" s="500"/>
      <c r="E1864" s="1297"/>
      <c r="F1864" s="1297"/>
    </row>
    <row r="1865" spans="1:6">
      <c r="B1865" s="679" t="s">
        <v>2568</v>
      </c>
      <c r="C1865" s="499"/>
      <c r="D1865" s="500"/>
      <c r="E1865" s="1297"/>
      <c r="F1865" s="1297"/>
    </row>
    <row r="1866" spans="1:6">
      <c r="B1866" s="679"/>
      <c r="C1866" s="499"/>
      <c r="D1866" s="500"/>
      <c r="E1866" s="1297"/>
      <c r="F1866" s="1297"/>
    </row>
    <row r="1867" spans="1:6">
      <c r="B1867" s="911" t="s">
        <v>2499</v>
      </c>
      <c r="C1867" s="499"/>
      <c r="D1867" s="500"/>
      <c r="E1867" s="1297"/>
      <c r="F1867" s="1297"/>
    </row>
    <row r="1868" spans="1:6" ht="25.5">
      <c r="B1868" s="912" t="s">
        <v>2953</v>
      </c>
      <c r="C1868" s="499"/>
      <c r="D1868" s="500"/>
      <c r="E1868" s="1297"/>
      <c r="F1868" s="1297"/>
    </row>
    <row r="1869" spans="1:6" ht="25.5">
      <c r="B1869" s="912" t="s">
        <v>2954</v>
      </c>
      <c r="C1869" s="499"/>
      <c r="D1869" s="500"/>
      <c r="E1869" s="1297"/>
      <c r="F1869" s="1297"/>
    </row>
    <row r="1870" spans="1:6" ht="25.5">
      <c r="B1870" s="912" t="s">
        <v>3610</v>
      </c>
      <c r="C1870" s="499"/>
      <c r="D1870" s="500"/>
      <c r="E1870" s="1297"/>
      <c r="F1870" s="1297"/>
    </row>
    <row r="1871" spans="1:6" ht="25.5">
      <c r="B1871" s="912" t="s">
        <v>2956</v>
      </c>
      <c r="C1871" s="499"/>
      <c r="D1871" s="500"/>
      <c r="E1871" s="1297"/>
      <c r="F1871" s="1297"/>
    </row>
    <row r="1872" spans="1:6" ht="38.25">
      <c r="B1872" s="695" t="s">
        <v>2957</v>
      </c>
      <c r="C1872" s="913"/>
      <c r="D1872" s="913"/>
      <c r="E1872" s="1463"/>
      <c r="F1872" s="1463"/>
    </row>
    <row r="1873" spans="1:6">
      <c r="B1873" s="695"/>
      <c r="C1873" s="772" t="s">
        <v>248</v>
      </c>
      <c r="D1873" s="772">
        <v>2</v>
      </c>
      <c r="E1873" s="1310">
        <v>0</v>
      </c>
      <c r="F1873" s="1297">
        <f>$D1873*E1873</f>
        <v>0</v>
      </c>
    </row>
    <row r="1874" spans="1:6">
      <c r="B1874" s="822"/>
      <c r="C1874" s="499"/>
      <c r="D1874" s="500"/>
      <c r="E1874" s="1297"/>
      <c r="F1874" s="1297"/>
    </row>
    <row r="1875" spans="1:6">
      <c r="A1875" s="768" t="s">
        <v>2339</v>
      </c>
      <c r="B1875" s="822" t="s">
        <v>2569</v>
      </c>
      <c r="C1875" s="499"/>
      <c r="D1875" s="500"/>
      <c r="F1875" s="1297"/>
    </row>
    <row r="1876" spans="1:6">
      <c r="B1876" s="679" t="s">
        <v>2570</v>
      </c>
      <c r="C1876" s="499"/>
      <c r="D1876" s="500"/>
      <c r="E1876" s="1297"/>
      <c r="F1876" s="1297"/>
    </row>
    <row r="1877" spans="1:6">
      <c r="B1877" s="679" t="s">
        <v>2571</v>
      </c>
      <c r="C1877" s="499"/>
      <c r="D1877" s="500"/>
      <c r="E1877" s="1297"/>
      <c r="F1877" s="1297"/>
    </row>
    <row r="1878" spans="1:6">
      <c r="B1878" s="679" t="s">
        <v>2564</v>
      </c>
      <c r="C1878" s="499"/>
      <c r="D1878" s="500"/>
      <c r="E1878" s="1297"/>
      <c r="F1878" s="1297"/>
    </row>
    <row r="1879" spans="1:6">
      <c r="B1879" s="679" t="s">
        <v>2572</v>
      </c>
      <c r="C1879" s="499"/>
      <c r="D1879" s="500"/>
      <c r="E1879" s="1297"/>
      <c r="F1879" s="1297"/>
    </row>
    <row r="1880" spans="1:6">
      <c r="B1880" s="679" t="s">
        <v>2573</v>
      </c>
      <c r="C1880" s="499"/>
      <c r="D1880" s="500"/>
      <c r="E1880" s="1297"/>
      <c r="F1880" s="1297"/>
    </row>
    <row r="1881" spans="1:6">
      <c r="B1881" s="679" t="s">
        <v>2574</v>
      </c>
      <c r="C1881" s="499"/>
      <c r="D1881" s="500"/>
      <c r="E1881" s="1297"/>
      <c r="F1881" s="1297"/>
    </row>
    <row r="1882" spans="1:6">
      <c r="B1882" s="679" t="s">
        <v>2575</v>
      </c>
      <c r="C1882" s="499"/>
      <c r="D1882" s="500"/>
      <c r="E1882" s="1297"/>
      <c r="F1882" s="1297"/>
    </row>
    <row r="1883" spans="1:6">
      <c r="B1883" s="679"/>
      <c r="C1883" s="499"/>
      <c r="D1883" s="500"/>
      <c r="E1883" s="1297"/>
      <c r="F1883" s="1297"/>
    </row>
    <row r="1884" spans="1:6">
      <c r="B1884" s="911" t="s">
        <v>2499</v>
      </c>
      <c r="C1884" s="499"/>
      <c r="D1884" s="500"/>
      <c r="E1884" s="1297"/>
      <c r="F1884" s="1297"/>
    </row>
    <row r="1885" spans="1:6" ht="25.5">
      <c r="B1885" s="912" t="s">
        <v>2953</v>
      </c>
      <c r="C1885" s="499"/>
      <c r="D1885" s="500"/>
      <c r="E1885" s="1297"/>
      <c r="F1885" s="1297"/>
    </row>
    <row r="1886" spans="1:6" ht="25.5">
      <c r="B1886" s="912" t="s">
        <v>2954</v>
      </c>
      <c r="C1886" s="499"/>
      <c r="D1886" s="500"/>
      <c r="E1886" s="1297"/>
      <c r="F1886" s="1297"/>
    </row>
    <row r="1887" spans="1:6" ht="25.5">
      <c r="B1887" s="912" t="s">
        <v>2955</v>
      </c>
      <c r="C1887" s="499"/>
      <c r="D1887" s="500"/>
      <c r="E1887" s="1297"/>
      <c r="F1887" s="1297"/>
    </row>
    <row r="1888" spans="1:6" ht="25.5">
      <c r="B1888" s="912" t="s">
        <v>2956</v>
      </c>
      <c r="C1888" s="499"/>
      <c r="D1888" s="500"/>
      <c r="E1888" s="1297"/>
      <c r="F1888" s="1297"/>
    </row>
    <row r="1889" spans="1:6" ht="38.25">
      <c r="B1889" s="695" t="s">
        <v>2957</v>
      </c>
      <c r="C1889" s="913"/>
      <c r="D1889" s="913"/>
      <c r="E1889" s="1463"/>
      <c r="F1889" s="1463"/>
    </row>
    <row r="1890" spans="1:6">
      <c r="B1890" s="695"/>
      <c r="C1890" s="772" t="s">
        <v>248</v>
      </c>
      <c r="D1890" s="772">
        <v>2</v>
      </c>
      <c r="E1890" s="1310">
        <v>0</v>
      </c>
      <c r="F1890" s="1297">
        <f>$D1890*E1890</f>
        <v>0</v>
      </c>
    </row>
    <row r="1891" spans="1:6">
      <c r="B1891" s="695"/>
      <c r="E1891" s="1297"/>
      <c r="F1891" s="1297"/>
    </row>
    <row r="1892" spans="1:6">
      <c r="A1892" s="768" t="s">
        <v>2342</v>
      </c>
      <c r="B1892" s="822" t="s">
        <v>2576</v>
      </c>
      <c r="C1892" s="499"/>
      <c r="D1892" s="500"/>
      <c r="F1892" s="1297"/>
    </row>
    <row r="1893" spans="1:6">
      <c r="B1893" s="679" t="s">
        <v>2577</v>
      </c>
      <c r="C1893" s="499"/>
      <c r="D1893" s="500"/>
      <c r="E1893" s="1297"/>
      <c r="F1893" s="1297"/>
    </row>
    <row r="1894" spans="1:6">
      <c r="B1894" s="679" t="s">
        <v>2563</v>
      </c>
      <c r="C1894" s="499"/>
      <c r="D1894" s="500"/>
      <c r="E1894" s="1297"/>
      <c r="F1894" s="1297"/>
    </row>
    <row r="1895" spans="1:6">
      <c r="B1895" s="679" t="s">
        <v>2564</v>
      </c>
      <c r="C1895" s="499"/>
      <c r="D1895" s="500"/>
      <c r="E1895" s="1297"/>
      <c r="F1895" s="1297"/>
    </row>
    <row r="1896" spans="1:6">
      <c r="B1896" s="679" t="s">
        <v>2572</v>
      </c>
      <c r="C1896" s="499"/>
      <c r="D1896" s="500"/>
      <c r="E1896" s="1297"/>
      <c r="F1896" s="1297"/>
    </row>
    <row r="1897" spans="1:6">
      <c r="B1897" s="679" t="s">
        <v>2573</v>
      </c>
      <c r="C1897" s="499"/>
      <c r="D1897" s="500"/>
      <c r="E1897" s="1297"/>
      <c r="F1897" s="1297"/>
    </row>
    <row r="1898" spans="1:6">
      <c r="B1898" s="679" t="s">
        <v>2574</v>
      </c>
      <c r="C1898" s="499"/>
      <c r="D1898" s="500"/>
      <c r="E1898" s="1297"/>
      <c r="F1898" s="1297"/>
    </row>
    <row r="1899" spans="1:6">
      <c r="B1899" s="679" t="s">
        <v>2575</v>
      </c>
      <c r="C1899" s="499"/>
      <c r="D1899" s="500"/>
      <c r="E1899" s="1297"/>
      <c r="F1899" s="1297"/>
    </row>
    <row r="1900" spans="1:6">
      <c r="B1900" s="679"/>
      <c r="C1900" s="499"/>
      <c r="D1900" s="500"/>
      <c r="E1900" s="1297"/>
      <c r="F1900" s="1297"/>
    </row>
    <row r="1901" spans="1:6">
      <c r="B1901" s="911" t="s">
        <v>2499</v>
      </c>
      <c r="C1901" s="499"/>
      <c r="D1901" s="500"/>
      <c r="E1901" s="1297"/>
      <c r="F1901" s="1297"/>
    </row>
    <row r="1902" spans="1:6" ht="25.5">
      <c r="B1902" s="912" t="s">
        <v>2953</v>
      </c>
      <c r="C1902" s="499"/>
      <c r="D1902" s="500"/>
      <c r="E1902" s="1297"/>
      <c r="F1902" s="1297"/>
    </row>
    <row r="1903" spans="1:6" ht="25.5">
      <c r="B1903" s="912" t="s">
        <v>2954</v>
      </c>
      <c r="C1903" s="499"/>
      <c r="D1903" s="500"/>
      <c r="E1903" s="1297"/>
      <c r="F1903" s="1297"/>
    </row>
    <row r="1904" spans="1:6" ht="25.5">
      <c r="B1904" s="912" t="s">
        <v>2955</v>
      </c>
      <c r="C1904" s="499"/>
      <c r="D1904" s="500"/>
      <c r="E1904" s="1297"/>
      <c r="F1904" s="1297"/>
    </row>
    <row r="1905" spans="1:6" ht="25.5">
      <c r="B1905" s="912" t="s">
        <v>2956</v>
      </c>
      <c r="C1905" s="499"/>
      <c r="D1905" s="500"/>
      <c r="E1905" s="1297"/>
      <c r="F1905" s="1297"/>
    </row>
    <row r="1906" spans="1:6" ht="38.25">
      <c r="B1906" s="695" t="s">
        <v>2957</v>
      </c>
      <c r="C1906" s="913"/>
      <c r="D1906" s="913"/>
      <c r="E1906" s="1463"/>
      <c r="F1906" s="1463"/>
    </row>
    <row r="1907" spans="1:6">
      <c r="B1907" s="695"/>
      <c r="C1907" s="772" t="s">
        <v>248</v>
      </c>
      <c r="D1907" s="772">
        <v>1</v>
      </c>
      <c r="E1907" s="1310">
        <v>0</v>
      </c>
      <c r="F1907" s="1297">
        <f>$D1907*E1907</f>
        <v>0</v>
      </c>
    </row>
    <row r="1908" spans="1:6">
      <c r="B1908" s="695"/>
      <c r="E1908" s="1297"/>
      <c r="F1908" s="1297"/>
    </row>
    <row r="1909" spans="1:6" ht="204">
      <c r="A1909" s="768" t="s">
        <v>163</v>
      </c>
      <c r="B1909" s="11" t="s">
        <v>2578</v>
      </c>
      <c r="E1909" s="1297"/>
      <c r="F1909" s="1297"/>
    </row>
    <row r="1910" spans="1:6">
      <c r="B1910" s="11"/>
      <c r="E1910" s="1297"/>
      <c r="F1910" s="1297"/>
    </row>
    <row r="1911" spans="1:6">
      <c r="B1911" s="822" t="s">
        <v>2579</v>
      </c>
      <c r="C1911" s="499"/>
      <c r="D1911" s="500"/>
      <c r="F1911" s="1297"/>
    </row>
    <row r="1912" spans="1:6">
      <c r="B1912" s="679" t="s">
        <v>2580</v>
      </c>
      <c r="E1912" s="1297"/>
      <c r="F1912" s="1297"/>
    </row>
    <row r="1913" spans="1:6">
      <c r="B1913" s="679" t="s">
        <v>2581</v>
      </c>
      <c r="E1913" s="1297"/>
      <c r="F1913" s="1297"/>
    </row>
    <row r="1914" spans="1:6">
      <c r="B1914" s="679" t="s">
        <v>2582</v>
      </c>
      <c r="E1914" s="1297"/>
      <c r="F1914" s="1297"/>
    </row>
    <row r="1915" spans="1:6">
      <c r="B1915" s="679" t="s">
        <v>2583</v>
      </c>
      <c r="E1915" s="1297"/>
      <c r="F1915" s="1297"/>
    </row>
    <row r="1916" spans="1:6">
      <c r="B1916" s="679" t="s">
        <v>2584</v>
      </c>
      <c r="E1916" s="1297"/>
      <c r="F1916" s="1297"/>
    </row>
    <row r="1917" spans="1:6">
      <c r="B1917" s="679" t="s">
        <v>2585</v>
      </c>
      <c r="E1917" s="1297"/>
      <c r="F1917" s="1297"/>
    </row>
    <row r="1918" spans="1:6">
      <c r="B1918" s="679" t="s">
        <v>2586</v>
      </c>
      <c r="E1918" s="1297"/>
      <c r="F1918" s="1297"/>
    </row>
    <row r="1919" spans="1:6">
      <c r="B1919" s="695"/>
      <c r="E1919" s="1297"/>
      <c r="F1919" s="1297"/>
    </row>
    <row r="1920" spans="1:6">
      <c r="B1920" s="911" t="s">
        <v>2499</v>
      </c>
      <c r="C1920" s="499"/>
      <c r="D1920" s="500"/>
      <c r="E1920" s="1297"/>
      <c r="F1920" s="1297"/>
    </row>
    <row r="1921" spans="1:6" ht="25.5">
      <c r="B1921" s="912" t="s">
        <v>2958</v>
      </c>
      <c r="C1921" s="913"/>
      <c r="D1921" s="913"/>
      <c r="E1921" s="1463"/>
      <c r="F1921" s="1463"/>
    </row>
    <row r="1922" spans="1:6">
      <c r="B1922" s="912"/>
      <c r="C1922" s="772" t="s">
        <v>248</v>
      </c>
      <c r="D1922" s="772">
        <v>1</v>
      </c>
      <c r="E1922" s="1310">
        <v>0</v>
      </c>
      <c r="F1922" s="1297">
        <f>$D1922*E1922</f>
        <v>0</v>
      </c>
    </row>
    <row r="1923" spans="1:6">
      <c r="B1923" s="695"/>
      <c r="E1923" s="1297"/>
      <c r="F1923" s="1297"/>
    </row>
    <row r="1924" spans="1:6" ht="204">
      <c r="A1924" s="768" t="s">
        <v>164</v>
      </c>
      <c r="B1924" s="11" t="s">
        <v>2587</v>
      </c>
      <c r="C1924" s="499"/>
      <c r="D1924" s="500"/>
      <c r="E1924" s="1297"/>
      <c r="F1924" s="1297"/>
    </row>
    <row r="1925" spans="1:6">
      <c r="A1925" s="802"/>
      <c r="B1925" s="492"/>
      <c r="C1925" s="499"/>
      <c r="F1925" s="1297"/>
    </row>
    <row r="1926" spans="1:6">
      <c r="A1926" s="768" t="s">
        <v>2588</v>
      </c>
      <c r="B1926" s="822" t="s">
        <v>2589</v>
      </c>
      <c r="C1926" s="499"/>
      <c r="D1926" s="500"/>
      <c r="F1926" s="1297"/>
    </row>
    <row r="1927" spans="1:6">
      <c r="B1927" s="679" t="s">
        <v>2590</v>
      </c>
      <c r="C1927" s="499"/>
      <c r="D1927" s="500"/>
      <c r="E1927" s="1297"/>
      <c r="F1927" s="1297"/>
    </row>
    <row r="1928" spans="1:6">
      <c r="A1928" s="802"/>
      <c r="B1928" s="679" t="s">
        <v>2591</v>
      </c>
      <c r="C1928" s="499"/>
      <c r="F1928" s="1297"/>
    </row>
    <row r="1929" spans="1:6">
      <c r="A1929" s="802"/>
      <c r="B1929" s="679" t="s">
        <v>2582</v>
      </c>
      <c r="C1929" s="499"/>
      <c r="F1929" s="1297"/>
    </row>
    <row r="1930" spans="1:6">
      <c r="B1930" s="679" t="s">
        <v>2592</v>
      </c>
      <c r="E1930" s="1297"/>
      <c r="F1930" s="1297"/>
    </row>
    <row r="1931" spans="1:6">
      <c r="B1931" s="679" t="s">
        <v>2593</v>
      </c>
      <c r="C1931" s="499"/>
      <c r="D1931" s="500"/>
      <c r="E1931" s="1297"/>
      <c r="F1931" s="1297"/>
    </row>
    <row r="1932" spans="1:6">
      <c r="B1932" s="679" t="s">
        <v>2594</v>
      </c>
      <c r="C1932" s="499"/>
      <c r="D1932" s="500"/>
      <c r="F1932" s="1297"/>
    </row>
    <row r="1933" spans="1:6">
      <c r="B1933" s="679" t="s">
        <v>2595</v>
      </c>
      <c r="F1933" s="1297"/>
    </row>
    <row r="1934" spans="1:6">
      <c r="B1934" s="679"/>
      <c r="F1934" s="1297"/>
    </row>
    <row r="1935" spans="1:6">
      <c r="B1935" s="911" t="s">
        <v>2499</v>
      </c>
      <c r="C1935" s="499"/>
      <c r="D1935" s="500"/>
      <c r="E1935" s="1297"/>
      <c r="F1935" s="1297"/>
    </row>
    <row r="1936" spans="1:6" ht="25.5">
      <c r="B1936" s="912" t="s">
        <v>2959</v>
      </c>
      <c r="C1936" s="499"/>
      <c r="D1936" s="500"/>
      <c r="F1936" s="1297"/>
    </row>
    <row r="1937" spans="1:6" ht="25.5">
      <c r="B1937" s="912" t="s">
        <v>2960</v>
      </c>
      <c r="C1937" s="913"/>
      <c r="D1937" s="913"/>
      <c r="E1937" s="1463"/>
      <c r="F1937" s="1463"/>
    </row>
    <row r="1938" spans="1:6">
      <c r="B1938" s="912"/>
      <c r="C1938" s="772" t="s">
        <v>248</v>
      </c>
      <c r="D1938" s="772">
        <v>1</v>
      </c>
      <c r="E1938" s="1310">
        <v>0</v>
      </c>
      <c r="F1938" s="1297">
        <f>$D1938*E1938</f>
        <v>0</v>
      </c>
    </row>
    <row r="1939" spans="1:6">
      <c r="A1939" s="914"/>
      <c r="B1939" s="866"/>
      <c r="C1939" s="829"/>
      <c r="D1939" s="830"/>
      <c r="E1939" s="1449"/>
      <c r="F1939" s="1297"/>
    </row>
    <row r="1940" spans="1:6">
      <c r="A1940" s="768" t="s">
        <v>2596</v>
      </c>
      <c r="B1940" s="822" t="s">
        <v>2597</v>
      </c>
      <c r="C1940" s="499"/>
      <c r="D1940" s="500"/>
      <c r="F1940" s="1297"/>
    </row>
    <row r="1941" spans="1:6">
      <c r="B1941" s="679" t="s">
        <v>2598</v>
      </c>
      <c r="C1941" s="499"/>
      <c r="D1941" s="500"/>
      <c r="E1941" s="1297"/>
      <c r="F1941" s="1297"/>
    </row>
    <row r="1942" spans="1:6">
      <c r="A1942" s="802"/>
      <c r="B1942" s="679" t="s">
        <v>2591</v>
      </c>
      <c r="C1942" s="499"/>
      <c r="F1942" s="1297"/>
    </row>
    <row r="1943" spans="1:6">
      <c r="A1943" s="802"/>
      <c r="B1943" s="679" t="s">
        <v>2582</v>
      </c>
      <c r="C1943" s="499"/>
      <c r="F1943" s="1297"/>
    </row>
    <row r="1944" spans="1:6">
      <c r="B1944" s="679" t="s">
        <v>2599</v>
      </c>
      <c r="E1944" s="1297"/>
      <c r="F1944" s="1297"/>
    </row>
    <row r="1945" spans="1:6">
      <c r="B1945" s="679" t="s">
        <v>2600</v>
      </c>
      <c r="C1945" s="499"/>
      <c r="D1945" s="500"/>
      <c r="E1945" s="1297"/>
      <c r="F1945" s="1297"/>
    </row>
    <row r="1946" spans="1:6">
      <c r="B1946" s="679" t="s">
        <v>2601</v>
      </c>
      <c r="C1946" s="499"/>
      <c r="D1946" s="500"/>
      <c r="F1946" s="1297"/>
    </row>
    <row r="1947" spans="1:6">
      <c r="B1947" s="679" t="s">
        <v>2336</v>
      </c>
      <c r="F1947" s="1297"/>
    </row>
    <row r="1948" spans="1:6">
      <c r="B1948" s="679"/>
      <c r="F1948" s="1297"/>
    </row>
    <row r="1949" spans="1:6">
      <c r="B1949" s="911" t="s">
        <v>2499</v>
      </c>
      <c r="C1949" s="499"/>
      <c r="D1949" s="500"/>
      <c r="E1949" s="1297"/>
      <c r="F1949" s="1297"/>
    </row>
    <row r="1950" spans="1:6" ht="25.5">
      <c r="B1950" s="912" t="s">
        <v>2961</v>
      </c>
      <c r="C1950" s="499"/>
      <c r="D1950" s="500"/>
      <c r="F1950" s="1297"/>
    </row>
    <row r="1951" spans="1:6" ht="25.5">
      <c r="B1951" s="912" t="s">
        <v>2960</v>
      </c>
      <c r="C1951" s="913"/>
      <c r="D1951" s="913"/>
      <c r="E1951" s="1463"/>
      <c r="F1951" s="1463"/>
    </row>
    <row r="1952" spans="1:6">
      <c r="B1952" s="912"/>
      <c r="C1952" s="772" t="s">
        <v>248</v>
      </c>
      <c r="D1952" s="772">
        <v>1</v>
      </c>
      <c r="E1952" s="1310">
        <v>0</v>
      </c>
      <c r="F1952" s="1297">
        <f>$D1952*E1952</f>
        <v>0</v>
      </c>
    </row>
    <row r="1953" spans="1:6">
      <c r="A1953" s="914"/>
      <c r="B1953" s="866"/>
      <c r="C1953" s="829"/>
      <c r="D1953" s="830"/>
      <c r="E1953" s="1449"/>
      <c r="F1953" s="1297"/>
    </row>
    <row r="1954" spans="1:6">
      <c r="A1954" s="768" t="s">
        <v>2602</v>
      </c>
      <c r="B1954" s="822" t="s">
        <v>2603</v>
      </c>
      <c r="C1954" s="499"/>
      <c r="D1954" s="500"/>
      <c r="F1954" s="1297"/>
    </row>
    <row r="1955" spans="1:6">
      <c r="B1955" s="679" t="s">
        <v>2604</v>
      </c>
      <c r="C1955" s="499"/>
      <c r="D1955" s="500"/>
      <c r="E1955" s="1297"/>
      <c r="F1955" s="1297"/>
    </row>
    <row r="1956" spans="1:6">
      <c r="A1956" s="802"/>
      <c r="B1956" s="679" t="s">
        <v>2591</v>
      </c>
      <c r="C1956" s="499"/>
      <c r="F1956" s="1297"/>
    </row>
    <row r="1957" spans="1:6">
      <c r="A1957" s="802"/>
      <c r="B1957" s="679" t="s">
        <v>2582</v>
      </c>
      <c r="C1957" s="499"/>
      <c r="F1957" s="1297"/>
    </row>
    <row r="1958" spans="1:6">
      <c r="B1958" s="679" t="s">
        <v>2592</v>
      </c>
      <c r="E1958" s="1297"/>
      <c r="F1958" s="1297"/>
    </row>
    <row r="1959" spans="1:6">
      <c r="B1959" s="679" t="s">
        <v>2593</v>
      </c>
      <c r="C1959" s="499"/>
      <c r="D1959" s="500"/>
      <c r="E1959" s="1297"/>
      <c r="F1959" s="1297"/>
    </row>
    <row r="1960" spans="1:6">
      <c r="B1960" s="679" t="s">
        <v>2594</v>
      </c>
      <c r="C1960" s="499"/>
      <c r="D1960" s="500"/>
      <c r="F1960" s="1297"/>
    </row>
    <row r="1961" spans="1:6">
      <c r="B1961" s="679" t="s">
        <v>2595</v>
      </c>
      <c r="F1961" s="1297"/>
    </row>
    <row r="1962" spans="1:6">
      <c r="B1962" s="679"/>
      <c r="F1962" s="1297"/>
    </row>
    <row r="1963" spans="1:6">
      <c r="B1963" s="911" t="s">
        <v>2499</v>
      </c>
      <c r="C1963" s="499"/>
      <c r="D1963" s="500"/>
      <c r="E1963" s="1297"/>
      <c r="F1963" s="1297"/>
    </row>
    <row r="1964" spans="1:6" ht="25.5">
      <c r="B1964" s="912" t="s">
        <v>2959</v>
      </c>
      <c r="C1964" s="499"/>
      <c r="D1964" s="500"/>
      <c r="F1964" s="1297"/>
    </row>
    <row r="1965" spans="1:6" ht="25.5">
      <c r="B1965" s="912" t="s">
        <v>2960</v>
      </c>
      <c r="C1965" s="913"/>
      <c r="D1965" s="913"/>
      <c r="E1965" s="1463"/>
      <c r="F1965" s="1463"/>
    </row>
    <row r="1966" spans="1:6">
      <c r="B1966" s="912"/>
      <c r="C1966" s="772" t="s">
        <v>248</v>
      </c>
      <c r="D1966" s="772">
        <v>1</v>
      </c>
      <c r="E1966" s="1310">
        <v>0</v>
      </c>
      <c r="F1966" s="1297">
        <f>$D1966*E1966</f>
        <v>0</v>
      </c>
    </row>
    <row r="1967" spans="1:6">
      <c r="A1967" s="914"/>
      <c r="B1967" s="866"/>
      <c r="C1967" s="829"/>
      <c r="D1967" s="830"/>
      <c r="E1967" s="1449"/>
      <c r="F1967" s="1297"/>
    </row>
    <row r="1968" spans="1:6">
      <c r="A1968" s="768" t="s">
        <v>2605</v>
      </c>
      <c r="B1968" s="822" t="s">
        <v>2606</v>
      </c>
      <c r="C1968" s="499"/>
      <c r="D1968" s="500"/>
      <c r="F1968" s="1297"/>
    </row>
    <row r="1969" spans="1:6">
      <c r="B1969" s="679" t="s">
        <v>2607</v>
      </c>
      <c r="C1969" s="499"/>
      <c r="D1969" s="500"/>
      <c r="E1969" s="1297"/>
      <c r="F1969" s="1297"/>
    </row>
    <row r="1970" spans="1:6">
      <c r="A1970" s="802"/>
      <c r="B1970" s="679" t="s">
        <v>2591</v>
      </c>
      <c r="C1970" s="499"/>
      <c r="F1970" s="1297"/>
    </row>
    <row r="1971" spans="1:6">
      <c r="A1971" s="802"/>
      <c r="B1971" s="679" t="s">
        <v>2582</v>
      </c>
      <c r="C1971" s="499"/>
      <c r="F1971" s="1297"/>
    </row>
    <row r="1972" spans="1:6">
      <c r="B1972" s="679" t="s">
        <v>2608</v>
      </c>
      <c r="E1972" s="1297"/>
      <c r="F1972" s="1297"/>
    </row>
    <row r="1973" spans="1:6">
      <c r="B1973" s="679" t="s">
        <v>2609</v>
      </c>
      <c r="C1973" s="499"/>
      <c r="D1973" s="500"/>
      <c r="E1973" s="1297"/>
      <c r="F1973" s="1297"/>
    </row>
    <row r="1974" spans="1:6">
      <c r="B1974" s="679" t="s">
        <v>2610</v>
      </c>
      <c r="C1974" s="499"/>
      <c r="D1974" s="500"/>
      <c r="F1974" s="1297"/>
    </row>
    <row r="1975" spans="1:6">
      <c r="B1975" s="679" t="s">
        <v>2611</v>
      </c>
      <c r="F1975" s="1297"/>
    </row>
    <row r="1976" spans="1:6">
      <c r="B1976" s="679"/>
      <c r="F1976" s="1297"/>
    </row>
    <row r="1977" spans="1:6">
      <c r="B1977" s="911" t="s">
        <v>2499</v>
      </c>
      <c r="C1977" s="499"/>
      <c r="D1977" s="500"/>
      <c r="E1977" s="1297"/>
      <c r="F1977" s="1297"/>
    </row>
    <row r="1978" spans="1:6" ht="25.5">
      <c r="B1978" s="912" t="s">
        <v>2962</v>
      </c>
      <c r="C1978" s="499"/>
      <c r="D1978" s="500"/>
      <c r="F1978" s="1297"/>
    </row>
    <row r="1979" spans="1:6" ht="25.5">
      <c r="B1979" s="912" t="s">
        <v>2960</v>
      </c>
      <c r="C1979" s="913"/>
      <c r="D1979" s="913"/>
      <c r="E1979" s="1463"/>
      <c r="F1979" s="1463"/>
    </row>
    <row r="1980" spans="1:6">
      <c r="B1980" s="912"/>
      <c r="C1980" s="772" t="s">
        <v>248</v>
      </c>
      <c r="D1980" s="772">
        <v>1</v>
      </c>
      <c r="E1980" s="1310">
        <v>0</v>
      </c>
      <c r="F1980" s="1297">
        <f>$D1980*E1980</f>
        <v>0</v>
      </c>
    </row>
    <row r="1981" spans="1:6">
      <c r="A1981" s="914"/>
      <c r="B1981" s="866"/>
      <c r="C1981" s="829"/>
      <c r="D1981" s="830"/>
      <c r="E1981" s="1449"/>
      <c r="F1981" s="1297"/>
    </row>
    <row r="1982" spans="1:6">
      <c r="A1982" s="768" t="s">
        <v>2612</v>
      </c>
      <c r="B1982" s="822" t="s">
        <v>2613</v>
      </c>
      <c r="C1982" s="499"/>
      <c r="D1982" s="500"/>
      <c r="F1982" s="1297"/>
    </row>
    <row r="1983" spans="1:6">
      <c r="B1983" s="679" t="s">
        <v>2614</v>
      </c>
      <c r="C1983" s="499"/>
      <c r="D1983" s="500"/>
      <c r="E1983" s="1297"/>
      <c r="F1983" s="1297"/>
    </row>
    <row r="1984" spans="1:6">
      <c r="A1984" s="802"/>
      <c r="B1984" s="679" t="s">
        <v>2615</v>
      </c>
      <c r="C1984" s="499"/>
      <c r="F1984" s="1297"/>
    </row>
    <row r="1985" spans="1:6">
      <c r="A1985" s="802"/>
      <c r="B1985" s="679" t="s">
        <v>2582</v>
      </c>
      <c r="C1985" s="499"/>
      <c r="F1985" s="1297"/>
    </row>
    <row r="1986" spans="1:6">
      <c r="B1986" s="679" t="s">
        <v>2608</v>
      </c>
      <c r="E1986" s="1297"/>
      <c r="F1986" s="1297"/>
    </row>
    <row r="1987" spans="1:6">
      <c r="B1987" s="679" t="s">
        <v>2609</v>
      </c>
      <c r="C1987" s="499"/>
      <c r="D1987" s="500"/>
      <c r="E1987" s="1297"/>
      <c r="F1987" s="1297"/>
    </row>
    <row r="1988" spans="1:6">
      <c r="B1988" s="679" t="s">
        <v>2610</v>
      </c>
      <c r="C1988" s="499"/>
      <c r="D1988" s="500"/>
      <c r="F1988" s="1297"/>
    </row>
    <row r="1989" spans="1:6">
      <c r="B1989" s="679" t="s">
        <v>2611</v>
      </c>
      <c r="F1989" s="1297"/>
    </row>
    <row r="1990" spans="1:6">
      <c r="B1990" s="679"/>
      <c r="F1990" s="1297"/>
    </row>
    <row r="1991" spans="1:6">
      <c r="B1991" s="911" t="s">
        <v>2499</v>
      </c>
      <c r="C1991" s="499"/>
      <c r="D1991" s="500"/>
      <c r="E1991" s="1297"/>
      <c r="F1991" s="1297"/>
    </row>
    <row r="1992" spans="1:6" ht="25.5">
      <c r="B1992" s="912" t="s">
        <v>2962</v>
      </c>
      <c r="C1992" s="499"/>
      <c r="D1992" s="500"/>
      <c r="F1992" s="1297"/>
    </row>
    <row r="1993" spans="1:6" ht="25.5">
      <c r="B1993" s="912" t="s">
        <v>2960</v>
      </c>
      <c r="C1993" s="913"/>
      <c r="D1993" s="913"/>
      <c r="E1993" s="1463"/>
      <c r="F1993" s="1463"/>
    </row>
    <row r="1994" spans="1:6">
      <c r="B1994" s="912"/>
      <c r="C1994" s="772" t="s">
        <v>248</v>
      </c>
      <c r="D1994" s="772">
        <v>1</v>
      </c>
      <c r="E1994" s="1310">
        <v>0</v>
      </c>
      <c r="F1994" s="1297">
        <f>$D1994*E1994</f>
        <v>0</v>
      </c>
    </row>
    <row r="1995" spans="1:6">
      <c r="A1995" s="914"/>
      <c r="B1995" s="866"/>
      <c r="C1995" s="829"/>
      <c r="D1995" s="830"/>
      <c r="E1995" s="1449"/>
      <c r="F1995" s="1297"/>
    </row>
    <row r="1996" spans="1:6" ht="25.5">
      <c r="A1996" s="915"/>
      <c r="B1996" s="916" t="s">
        <v>2616</v>
      </c>
      <c r="C1996" s="917"/>
      <c r="D1996" s="673"/>
      <c r="E1996" s="1464"/>
      <c r="F1996" s="1464"/>
    </row>
    <row r="1997" spans="1:6">
      <c r="A1997" s="915"/>
      <c r="B1997" s="459"/>
      <c r="C1997" s="917"/>
      <c r="D1997" s="673"/>
      <c r="E1997" s="1464"/>
      <c r="F1997" s="1464"/>
    </row>
    <row r="1998" spans="1:6">
      <c r="A1998" s="918" t="s">
        <v>165</v>
      </c>
      <c r="B1998" s="919" t="s">
        <v>2617</v>
      </c>
      <c r="C1998" s="917"/>
      <c r="D1998" s="673"/>
      <c r="E1998" s="1464"/>
      <c r="F1998" s="1464"/>
    </row>
    <row r="1999" spans="1:6">
      <c r="A1999" s="652"/>
      <c r="B1999" s="11"/>
      <c r="C1999" s="499"/>
      <c r="D1999" s="641"/>
      <c r="E1999" s="1465"/>
      <c r="F1999" s="1465"/>
    </row>
    <row r="2000" spans="1:6">
      <c r="A2000" s="920" t="s">
        <v>2618</v>
      </c>
      <c r="B2000" s="822" t="s">
        <v>2619</v>
      </c>
      <c r="C2000" s="499"/>
      <c r="D2000" s="641"/>
      <c r="E2000" s="1465"/>
      <c r="F2000" s="1465"/>
    </row>
    <row r="2001" spans="1:6" ht="331.5">
      <c r="A2001" s="920"/>
      <c r="B2001" s="11" t="s">
        <v>4534</v>
      </c>
      <c r="C2001" s="499"/>
      <c r="D2001" s="641"/>
      <c r="E2001" s="1465"/>
      <c r="F2001" s="1465"/>
    </row>
    <row r="2002" spans="1:6" ht="300" customHeight="1">
      <c r="A2002" s="667"/>
      <c r="B2002" s="459" t="s">
        <v>4535</v>
      </c>
      <c r="C2002" s="811"/>
      <c r="D2002" s="673"/>
      <c r="E2002" s="1465"/>
      <c r="F2002" s="1465"/>
    </row>
    <row r="2003" spans="1:6" ht="38.25">
      <c r="A2003" s="921"/>
      <c r="B2003" s="459" t="s">
        <v>2620</v>
      </c>
      <c r="C2003" s="922"/>
      <c r="D2003" s="673"/>
      <c r="E2003" s="1464"/>
      <c r="F2003" s="1464"/>
    </row>
    <row r="2004" spans="1:6" ht="113.25" customHeight="1">
      <c r="A2004" s="667"/>
      <c r="B2004" s="459" t="s">
        <v>2621</v>
      </c>
      <c r="C2004" s="811"/>
      <c r="D2004" s="673"/>
      <c r="E2004" s="1465"/>
      <c r="F2004" s="1465"/>
    </row>
    <row r="2005" spans="1:6" ht="38.25">
      <c r="A2005" s="667"/>
      <c r="B2005" s="688" t="s">
        <v>2622</v>
      </c>
      <c r="C2005" s="811"/>
      <c r="D2005" s="641"/>
      <c r="E2005" s="1465"/>
      <c r="F2005" s="1465"/>
    </row>
    <row r="2006" spans="1:6">
      <c r="A2006" s="907"/>
      <c r="B2006" s="11"/>
      <c r="C2006" s="499"/>
      <c r="D2006" s="641"/>
      <c r="E2006" s="1465"/>
      <c r="F2006" s="1465"/>
    </row>
    <row r="2007" spans="1:6" ht="63.75">
      <c r="A2007" s="667"/>
      <c r="B2007" s="11" t="s">
        <v>4536</v>
      </c>
      <c r="C2007" s="811"/>
      <c r="D2007" s="641"/>
      <c r="E2007" s="1465"/>
      <c r="F2007" s="1465"/>
    </row>
    <row r="2008" spans="1:6">
      <c r="A2008" s="667"/>
      <c r="B2008" s="11"/>
      <c r="C2008" s="499"/>
      <c r="D2008" s="641"/>
      <c r="E2008" s="1465"/>
      <c r="F2008" s="1465"/>
    </row>
    <row r="2009" spans="1:6">
      <c r="A2009" s="667"/>
      <c r="B2009" s="11" t="s">
        <v>2623</v>
      </c>
      <c r="C2009" s="499"/>
      <c r="D2009" s="641"/>
      <c r="E2009" s="1465"/>
      <c r="F2009" s="1465"/>
    </row>
    <row r="2010" spans="1:6">
      <c r="A2010" s="667"/>
      <c r="B2010" s="11" t="s">
        <v>2624</v>
      </c>
      <c r="C2010" s="499"/>
      <c r="D2010" s="641"/>
      <c r="E2010" s="1465"/>
      <c r="F2010" s="1465"/>
    </row>
    <row r="2011" spans="1:6">
      <c r="A2011" s="667"/>
      <c r="B2011" s="11" t="s">
        <v>2625</v>
      </c>
      <c r="C2011" s="499"/>
      <c r="D2011" s="641"/>
      <c r="E2011" s="1465"/>
      <c r="F2011" s="1465"/>
    </row>
    <row r="2012" spans="1:6">
      <c r="A2012" s="667"/>
      <c r="B2012" s="11" t="s">
        <v>2626</v>
      </c>
      <c r="C2012" s="499"/>
      <c r="D2012" s="641"/>
      <c r="E2012" s="1465"/>
      <c r="F2012" s="1465"/>
    </row>
    <row r="2013" spans="1:6">
      <c r="A2013" s="667"/>
      <c r="B2013" s="11"/>
      <c r="C2013" s="499"/>
      <c r="D2013" s="641"/>
      <c r="E2013" s="1465"/>
      <c r="F2013" s="1465"/>
    </row>
    <row r="2014" spans="1:6">
      <c r="A2014" s="667"/>
      <c r="B2014" s="11" t="s">
        <v>2627</v>
      </c>
      <c r="C2014" s="499"/>
      <c r="D2014" s="641"/>
      <c r="E2014" s="1465"/>
      <c r="F2014" s="1465"/>
    </row>
    <row r="2015" spans="1:6" ht="14.25">
      <c r="A2015" s="667"/>
      <c r="B2015" s="11" t="s">
        <v>2628</v>
      </c>
      <c r="C2015" s="499"/>
      <c r="D2015" s="641"/>
      <c r="E2015" s="1465"/>
      <c r="F2015" s="1465"/>
    </row>
    <row r="2016" spans="1:6" ht="14.25">
      <c r="A2016" s="667"/>
      <c r="B2016" s="11" t="s">
        <v>2629</v>
      </c>
      <c r="C2016" s="499"/>
      <c r="D2016" s="675"/>
      <c r="E2016" s="1465"/>
      <c r="F2016" s="1465"/>
    </row>
    <row r="2017" spans="1:6" ht="14.25">
      <c r="A2017" s="667"/>
      <c r="B2017" s="11" t="s">
        <v>2630</v>
      </c>
      <c r="C2017" s="499"/>
      <c r="D2017" s="675"/>
      <c r="E2017" s="1465"/>
      <c r="F2017" s="1465"/>
    </row>
    <row r="2018" spans="1:6">
      <c r="A2018" s="667"/>
      <c r="B2018" s="11"/>
      <c r="C2018" s="499"/>
      <c r="D2018" s="675"/>
      <c r="E2018" s="1465"/>
      <c r="F2018" s="1465"/>
    </row>
    <row r="2019" spans="1:6">
      <c r="A2019" s="667"/>
      <c r="B2019" s="11" t="s">
        <v>2631</v>
      </c>
      <c r="C2019" s="499"/>
      <c r="D2019" s="641"/>
      <c r="E2019" s="1465"/>
      <c r="F2019" s="1465"/>
    </row>
    <row r="2020" spans="1:6">
      <c r="A2020" s="907"/>
      <c r="B2020" s="11" t="s">
        <v>2632</v>
      </c>
      <c r="C2020" s="499"/>
      <c r="D2020" s="641"/>
      <c r="E2020" s="1465"/>
      <c r="F2020" s="1465"/>
    </row>
    <row r="2021" spans="1:6">
      <c r="A2021" s="667"/>
      <c r="B2021" s="11" t="s">
        <v>2633</v>
      </c>
      <c r="C2021" s="499"/>
      <c r="D2021" s="641"/>
      <c r="E2021" s="1465"/>
      <c r="F2021" s="1465"/>
    </row>
    <row r="2022" spans="1:6">
      <c r="A2022" s="667"/>
      <c r="B2022" s="11" t="s">
        <v>2634</v>
      </c>
      <c r="C2022" s="499"/>
      <c r="D2022" s="641"/>
      <c r="E2022" s="1465"/>
      <c r="F2022" s="1465"/>
    </row>
    <row r="2023" spans="1:6">
      <c r="A2023" s="667"/>
      <c r="B2023" s="11"/>
      <c r="C2023" s="499"/>
      <c r="D2023" s="641"/>
      <c r="E2023" s="1465"/>
      <c r="F2023" s="1465"/>
    </row>
    <row r="2024" spans="1:6" s="927" customFormat="1" ht="25.5">
      <c r="A2024" s="923"/>
      <c r="B2024" s="924" t="s">
        <v>2635</v>
      </c>
      <c r="C2024" s="925"/>
      <c r="D2024" s="926"/>
      <c r="E2024" s="1466"/>
      <c r="F2024" s="1466"/>
    </row>
    <row r="2025" spans="1:6" s="927" customFormat="1" ht="76.5">
      <c r="A2025" s="928"/>
      <c r="B2025" s="905" t="s">
        <v>2636</v>
      </c>
      <c r="C2025" s="929"/>
      <c r="D2025" s="930"/>
      <c r="E2025" s="1467"/>
      <c r="F2025" s="1467"/>
    </row>
    <row r="2026" spans="1:6">
      <c r="A2026" s="667"/>
      <c r="B2026" s="11"/>
      <c r="C2026" s="499"/>
      <c r="D2026" s="641"/>
      <c r="E2026" s="1465"/>
      <c r="F2026" s="1465"/>
    </row>
    <row r="2027" spans="1:6">
      <c r="A2027" s="667"/>
      <c r="B2027" s="11" t="s">
        <v>2637</v>
      </c>
      <c r="C2027" s="499"/>
      <c r="D2027" s="641"/>
      <c r="E2027" s="1465"/>
      <c r="F2027" s="1465"/>
    </row>
    <row r="2028" spans="1:6" ht="151.5" customHeight="1">
      <c r="A2028" s="667"/>
      <c r="B2028" s="11" t="s">
        <v>2638</v>
      </c>
      <c r="C2028" s="499"/>
      <c r="D2028" s="931"/>
      <c r="E2028" s="1465"/>
      <c r="F2028" s="1465"/>
    </row>
    <row r="2029" spans="1:6">
      <c r="A2029" s="667"/>
      <c r="B2029" s="11"/>
      <c r="C2029" s="499"/>
      <c r="D2029" s="641"/>
      <c r="E2029" s="1465"/>
      <c r="F2029" s="1465"/>
    </row>
    <row r="2030" spans="1:6">
      <c r="A2030" s="932"/>
      <c r="B2030" s="11" t="s">
        <v>2639</v>
      </c>
      <c r="C2030" s="499"/>
      <c r="D2030" s="933"/>
      <c r="E2030" s="1468"/>
      <c r="F2030" s="1468"/>
    </row>
    <row r="2031" spans="1:6" ht="75" customHeight="1">
      <c r="A2031" s="668"/>
      <c r="B2031" s="11" t="s">
        <v>2640</v>
      </c>
      <c r="C2031" s="499"/>
      <c r="D2031" s="931"/>
      <c r="E2031" s="1465"/>
      <c r="F2031" s="1465"/>
    </row>
    <row r="2032" spans="1:6" ht="25.5">
      <c r="A2032" s="668"/>
      <c r="B2032" s="11" t="s">
        <v>2641</v>
      </c>
      <c r="C2032" s="772" t="s">
        <v>248</v>
      </c>
      <c r="D2032" s="772">
        <v>1</v>
      </c>
      <c r="E2032" s="1310">
        <v>0</v>
      </c>
      <c r="F2032" s="1297">
        <f>$D2032*E2032</f>
        <v>0</v>
      </c>
    </row>
    <row r="2033" spans="1:6">
      <c r="A2033" s="668"/>
      <c r="B2033" s="11"/>
      <c r="C2033" s="499"/>
      <c r="D2033" s="931"/>
      <c r="E2033" s="1465"/>
      <c r="F2033" s="1465"/>
    </row>
    <row r="2034" spans="1:6" ht="38.25">
      <c r="A2034" s="920" t="s">
        <v>2642</v>
      </c>
      <c r="B2034" s="11" t="s">
        <v>2643</v>
      </c>
      <c r="C2034" s="934"/>
      <c r="D2034" s="648"/>
      <c r="E2034" s="1469"/>
      <c r="F2034" s="1465"/>
    </row>
    <row r="2035" spans="1:6" ht="25.5">
      <c r="A2035" s="935"/>
      <c r="B2035" s="713" t="s">
        <v>2644</v>
      </c>
      <c r="C2035" s="936"/>
      <c r="D2035" s="641"/>
      <c r="E2035" s="1465"/>
      <c r="F2035" s="1465"/>
    </row>
    <row r="2036" spans="1:6">
      <c r="A2036" s="935"/>
      <c r="B2036" s="713" t="s">
        <v>2645</v>
      </c>
      <c r="C2036" s="936"/>
      <c r="D2036" s="641"/>
      <c r="E2036" s="1465"/>
      <c r="F2036" s="1465"/>
    </row>
    <row r="2037" spans="1:6" ht="51">
      <c r="A2037" s="935"/>
      <c r="B2037" s="735" t="s">
        <v>2646</v>
      </c>
      <c r="C2037" s="936"/>
      <c r="D2037" s="641"/>
      <c r="E2037" s="1465"/>
      <c r="F2037" s="1465"/>
    </row>
    <row r="2038" spans="1:6">
      <c r="A2038" s="935"/>
      <c r="B2038" s="735"/>
      <c r="C2038" s="936"/>
      <c r="D2038" s="641"/>
      <c r="E2038" s="1465"/>
      <c r="F2038" s="1465"/>
    </row>
    <row r="2039" spans="1:6" ht="38.25">
      <c r="A2039" s="935"/>
      <c r="B2039" s="713" t="s">
        <v>2647</v>
      </c>
      <c r="C2039" s="936"/>
      <c r="D2039" s="641"/>
      <c r="E2039" s="1465"/>
      <c r="F2039" s="1465"/>
    </row>
    <row r="2040" spans="1:6" ht="153.75" customHeight="1">
      <c r="A2040" s="907"/>
      <c r="B2040" s="713" t="s">
        <v>2648</v>
      </c>
      <c r="C2040" s="936"/>
      <c r="D2040" s="641"/>
      <c r="E2040" s="1465"/>
      <c r="F2040" s="1465"/>
    </row>
    <row r="2041" spans="1:6" ht="38.25">
      <c r="A2041" s="907"/>
      <c r="B2041" s="713" t="s">
        <v>2649</v>
      </c>
      <c r="C2041" s="936"/>
      <c r="D2041" s="641"/>
      <c r="E2041" s="1465"/>
      <c r="F2041" s="1465"/>
    </row>
    <row r="2042" spans="1:6" ht="25.5">
      <c r="A2042" s="907"/>
      <c r="B2042" s="713" t="s">
        <v>2650</v>
      </c>
      <c r="C2042" s="936"/>
      <c r="D2042" s="641"/>
      <c r="E2042" s="1465"/>
      <c r="F2042" s="1465"/>
    </row>
    <row r="2043" spans="1:6">
      <c r="A2043" s="907"/>
      <c r="B2043" s="713" t="s">
        <v>2651</v>
      </c>
      <c r="C2043" s="936"/>
      <c r="D2043" s="641"/>
      <c r="E2043" s="1465"/>
      <c r="F2043" s="1465"/>
    </row>
    <row r="2044" spans="1:6">
      <c r="A2044" s="907"/>
      <c r="B2044" s="713" t="s">
        <v>2652</v>
      </c>
      <c r="C2044" s="936"/>
      <c r="D2044" s="641"/>
      <c r="E2044" s="1465"/>
      <c r="F2044" s="1465"/>
    </row>
    <row r="2045" spans="1:6">
      <c r="A2045" s="907"/>
      <c r="B2045" s="713" t="s">
        <v>2653</v>
      </c>
      <c r="C2045" s="936"/>
      <c r="D2045" s="641"/>
      <c r="E2045" s="1465"/>
      <c r="F2045" s="1465"/>
    </row>
    <row r="2046" spans="1:6">
      <c r="A2046" s="937"/>
      <c r="B2046" s="938"/>
      <c r="C2046" s="939"/>
      <c r="D2046" s="933"/>
      <c r="E2046" s="1468"/>
      <c r="F2046" s="1465"/>
    </row>
    <row r="2047" spans="1:6" ht="25.5">
      <c r="A2047" s="667"/>
      <c r="B2047" s="695" t="s">
        <v>2654</v>
      </c>
      <c r="C2047" s="936"/>
      <c r="D2047" s="933"/>
      <c r="E2047" s="1468"/>
      <c r="F2047" s="1465"/>
    </row>
    <row r="2048" spans="1:6" ht="229.5">
      <c r="A2048" s="693"/>
      <c r="B2048" s="940" t="s">
        <v>2655</v>
      </c>
      <c r="C2048" s="936"/>
      <c r="D2048" s="673"/>
      <c r="E2048" s="1464"/>
      <c r="F2048" s="1465"/>
    </row>
    <row r="2049" spans="1:6" ht="90" customHeight="1">
      <c r="A2049" s="693"/>
      <c r="B2049" s="940" t="s">
        <v>2656</v>
      </c>
      <c r="C2049" s="908"/>
      <c r="D2049" s="673"/>
      <c r="E2049" s="1464"/>
      <c r="F2049" s="1465"/>
    </row>
    <row r="2050" spans="1:6" ht="63.75">
      <c r="A2050" s="693"/>
      <c r="B2050" s="940" t="s">
        <v>2657</v>
      </c>
      <c r="C2050" s="936"/>
      <c r="D2050" s="673"/>
      <c r="E2050" s="1464"/>
      <c r="F2050" s="1465"/>
    </row>
    <row r="2051" spans="1:6" ht="114.75">
      <c r="A2051" s="693"/>
      <c r="B2051" s="940" t="s">
        <v>2658</v>
      </c>
      <c r="C2051" s="936"/>
      <c r="D2051" s="673"/>
      <c r="E2051" s="1464"/>
      <c r="F2051" s="1465"/>
    </row>
    <row r="2052" spans="1:6" ht="25.5">
      <c r="A2052" s="669"/>
      <c r="B2052" s="11" t="s">
        <v>2659</v>
      </c>
      <c r="C2052" s="772" t="s">
        <v>248</v>
      </c>
      <c r="D2052" s="772">
        <v>1</v>
      </c>
      <c r="E2052" s="1310">
        <v>0</v>
      </c>
      <c r="F2052" s="1297">
        <f>$D2052*E2052</f>
        <v>0</v>
      </c>
    </row>
    <row r="2053" spans="1:6">
      <c r="A2053" s="652"/>
      <c r="B2053" s="941"/>
      <c r="C2053" s="936"/>
      <c r="D2053" s="641"/>
      <c r="E2053" s="1465"/>
      <c r="F2053" s="1465"/>
    </row>
    <row r="2054" spans="1:6" ht="25.5">
      <c r="A2054" s="920" t="s">
        <v>2660</v>
      </c>
      <c r="B2054" s="695" t="s">
        <v>2661</v>
      </c>
      <c r="C2054" s="942"/>
      <c r="D2054" s="648"/>
      <c r="E2054" s="1469"/>
      <c r="F2054" s="1465"/>
    </row>
    <row r="2055" spans="1:6" ht="38.25">
      <c r="A2055" s="907"/>
      <c r="B2055" s="688" t="s">
        <v>2662</v>
      </c>
      <c r="C2055" s="934"/>
      <c r="D2055" s="648"/>
      <c r="E2055" s="1469"/>
      <c r="F2055" s="1465"/>
    </row>
    <row r="2056" spans="1:6" ht="25.5">
      <c r="A2056" s="907"/>
      <c r="B2056" s="713" t="s">
        <v>2663</v>
      </c>
      <c r="C2056" s="936"/>
      <c r="D2056" s="641"/>
      <c r="E2056" s="1465"/>
      <c r="F2056" s="1465"/>
    </row>
    <row r="2057" spans="1:6" ht="38.25">
      <c r="A2057" s="907"/>
      <c r="B2057" s="713" t="s">
        <v>2664</v>
      </c>
      <c r="C2057" s="936"/>
      <c r="D2057" s="641"/>
      <c r="E2057" s="1465"/>
      <c r="F2057" s="1465"/>
    </row>
    <row r="2058" spans="1:6">
      <c r="A2058" s="907"/>
      <c r="B2058" s="713" t="s">
        <v>2665</v>
      </c>
      <c r="C2058" s="936"/>
      <c r="D2058" s="641"/>
      <c r="E2058" s="1465"/>
      <c r="F2058" s="1465"/>
    </row>
    <row r="2059" spans="1:6">
      <c r="A2059" s="943"/>
      <c r="B2059" s="695"/>
      <c r="C2059" s="908"/>
      <c r="D2059" s="673"/>
      <c r="E2059" s="1464"/>
      <c r="F2059" s="1465"/>
    </row>
    <row r="2060" spans="1:6" ht="25.5">
      <c r="A2060" s="667"/>
      <c r="B2060" s="688" t="s">
        <v>2666</v>
      </c>
      <c r="C2060" s="936"/>
      <c r="D2060" s="641"/>
      <c r="E2060" s="1465"/>
      <c r="F2060" s="1465"/>
    </row>
    <row r="2061" spans="1:6" ht="25.5">
      <c r="A2061" s="915"/>
      <c r="B2061" s="688" t="s">
        <v>2667</v>
      </c>
      <c r="C2061" s="936"/>
      <c r="D2061" s="641"/>
      <c r="E2061" s="1465"/>
      <c r="F2061" s="1465"/>
    </row>
    <row r="2062" spans="1:6">
      <c r="A2062" s="915"/>
      <c r="B2062" s="688" t="s">
        <v>2668</v>
      </c>
      <c r="C2062" s="936"/>
      <c r="D2062" s="641"/>
      <c r="E2062" s="1465"/>
      <c r="F2062" s="1465"/>
    </row>
    <row r="2063" spans="1:6">
      <c r="A2063" s="921"/>
      <c r="B2063" s="938"/>
      <c r="C2063" s="939"/>
      <c r="D2063" s="933"/>
      <c r="E2063" s="1464"/>
      <c r="F2063" s="1465"/>
    </row>
    <row r="2064" spans="1:6" ht="25.5">
      <c r="A2064" s="921"/>
      <c r="B2064" s="695" t="s">
        <v>2669</v>
      </c>
      <c r="C2064" s="939"/>
      <c r="D2064" s="933"/>
      <c r="E2064" s="1464"/>
      <c r="F2064" s="1465"/>
    </row>
    <row r="2065" spans="1:6" ht="25.5">
      <c r="A2065" s="915"/>
      <c r="B2065" s="688" t="s">
        <v>2670</v>
      </c>
      <c r="C2065" s="936"/>
      <c r="D2065" s="641"/>
      <c r="E2065" s="1465"/>
      <c r="F2065" s="1465"/>
    </row>
    <row r="2066" spans="1:6" ht="38.25">
      <c r="A2066" s="915"/>
      <c r="B2066" s="695" t="s">
        <v>2671</v>
      </c>
      <c r="C2066" s="908"/>
      <c r="D2066" s="673"/>
      <c r="E2066" s="1464"/>
      <c r="F2066" s="1465"/>
    </row>
    <row r="2067" spans="1:6">
      <c r="A2067" s="915"/>
      <c r="B2067" s="695"/>
      <c r="C2067" s="908"/>
      <c r="D2067" s="673"/>
      <c r="E2067" s="1464"/>
      <c r="F2067" s="1465"/>
    </row>
    <row r="2068" spans="1:6" ht="25.5">
      <c r="A2068" s="921"/>
      <c r="B2068" s="695" t="s">
        <v>2672</v>
      </c>
      <c r="C2068" s="908"/>
      <c r="D2068" s="673"/>
      <c r="E2068" s="1464"/>
      <c r="F2068" s="1465"/>
    </row>
    <row r="2069" spans="1:6" ht="38.25">
      <c r="A2069" s="915"/>
      <c r="B2069" s="695" t="s">
        <v>2673</v>
      </c>
      <c r="C2069" s="908"/>
      <c r="D2069" s="673"/>
      <c r="E2069" s="1464"/>
      <c r="F2069" s="1465"/>
    </row>
    <row r="2070" spans="1:6" ht="25.5">
      <c r="A2070" s="915"/>
      <c r="B2070" s="695" t="s">
        <v>2674</v>
      </c>
      <c r="C2070" s="913"/>
      <c r="D2070" s="913"/>
      <c r="E2070" s="1463"/>
      <c r="F2070" s="1463"/>
    </row>
    <row r="2071" spans="1:6">
      <c r="A2071" s="915"/>
      <c r="B2071" s="695"/>
      <c r="C2071" s="772" t="s">
        <v>248</v>
      </c>
      <c r="D2071" s="772">
        <v>1</v>
      </c>
      <c r="E2071" s="1310">
        <v>0</v>
      </c>
      <c r="F2071" s="1297">
        <f>$D2071*E2071</f>
        <v>0</v>
      </c>
    </row>
    <row r="2072" spans="1:6">
      <c r="A2072" s="921"/>
      <c r="B2072" s="700"/>
      <c r="C2072" s="908"/>
      <c r="D2072" s="673"/>
      <c r="E2072" s="1464"/>
      <c r="F2072" s="1465"/>
    </row>
    <row r="2073" spans="1:6">
      <c r="A2073" s="920" t="s">
        <v>2675</v>
      </c>
      <c r="B2073" s="459" t="s">
        <v>2676</v>
      </c>
      <c r="C2073" s="944"/>
      <c r="D2073" s="701"/>
      <c r="E2073" s="1470"/>
      <c r="F2073" s="1465"/>
    </row>
    <row r="2074" spans="1:6" ht="51">
      <c r="A2074" s="921"/>
      <c r="B2074" s="11" t="s">
        <v>2677</v>
      </c>
      <c r="C2074" s="772" t="s">
        <v>21</v>
      </c>
      <c r="D2074" s="772">
        <v>1</v>
      </c>
      <c r="E2074" s="1310">
        <v>0</v>
      </c>
      <c r="F2074" s="1297">
        <f>$D2074*E2074</f>
        <v>0</v>
      </c>
    </row>
    <row r="2075" spans="1:6">
      <c r="A2075" s="667"/>
      <c r="B2075" s="11"/>
      <c r="C2075" s="936"/>
      <c r="D2075" s="641"/>
      <c r="E2075" s="1465"/>
      <c r="F2075" s="1465"/>
    </row>
    <row r="2076" spans="1:6">
      <c r="A2076" s="918" t="s">
        <v>54</v>
      </c>
      <c r="B2076" s="919" t="s">
        <v>2678</v>
      </c>
      <c r="C2076" s="917"/>
      <c r="D2076" s="673"/>
      <c r="E2076" s="1464"/>
      <c r="F2076" s="1464"/>
    </row>
    <row r="2077" spans="1:6">
      <c r="A2077" s="652"/>
      <c r="B2077" s="11"/>
      <c r="C2077" s="499"/>
      <c r="D2077" s="641"/>
      <c r="E2077" s="1465"/>
      <c r="F2077" s="1465"/>
    </row>
    <row r="2078" spans="1:6" ht="25.5">
      <c r="A2078" s="920" t="s">
        <v>2679</v>
      </c>
      <c r="B2078" s="822" t="s">
        <v>2680</v>
      </c>
      <c r="C2078" s="499"/>
      <c r="D2078" s="641"/>
      <c r="E2078" s="1465"/>
      <c r="F2078" s="1465"/>
    </row>
    <row r="2079" spans="1:6" ht="344.25">
      <c r="A2079" s="920"/>
      <c r="B2079" s="11" t="s">
        <v>4537</v>
      </c>
      <c r="C2079" s="499"/>
      <c r="D2079" s="641"/>
      <c r="E2079" s="1465"/>
      <c r="F2079" s="1465"/>
    </row>
    <row r="2080" spans="1:6" ht="293.25">
      <c r="A2080" s="667"/>
      <c r="B2080" s="459" t="s">
        <v>4538</v>
      </c>
      <c r="C2080" s="811"/>
      <c r="D2080" s="673"/>
      <c r="E2080" s="1465"/>
      <c r="F2080" s="1465"/>
    </row>
    <row r="2081" spans="1:6" ht="38.25">
      <c r="A2081" s="921"/>
      <c r="B2081" s="459" t="s">
        <v>2620</v>
      </c>
      <c r="C2081" s="922"/>
      <c r="D2081" s="673"/>
      <c r="E2081" s="1464"/>
      <c r="F2081" s="1465"/>
    </row>
    <row r="2082" spans="1:6" ht="117" customHeight="1">
      <c r="A2082" s="667"/>
      <c r="B2082" s="459" t="s">
        <v>2621</v>
      </c>
      <c r="C2082" s="811"/>
      <c r="D2082" s="673"/>
      <c r="E2082" s="1465"/>
      <c r="F2082" s="1465"/>
    </row>
    <row r="2083" spans="1:6">
      <c r="A2083" s="907"/>
      <c r="B2083" s="941"/>
      <c r="C2083" s="499"/>
      <c r="D2083" s="641"/>
      <c r="E2083" s="1465"/>
      <c r="F2083" s="1465"/>
    </row>
    <row r="2084" spans="1:6" ht="65.25" customHeight="1">
      <c r="A2084" s="667"/>
      <c r="B2084" s="11" t="s">
        <v>4591</v>
      </c>
      <c r="C2084" s="811"/>
      <c r="D2084" s="641"/>
      <c r="E2084" s="1465"/>
      <c r="F2084" s="1465"/>
    </row>
    <row r="2085" spans="1:6">
      <c r="A2085" s="667"/>
      <c r="B2085" s="11"/>
      <c r="C2085" s="499"/>
      <c r="D2085" s="641"/>
      <c r="E2085" s="1465"/>
      <c r="F2085" s="1465"/>
    </row>
    <row r="2086" spans="1:6">
      <c r="A2086" s="667"/>
      <c r="B2086" s="11" t="s">
        <v>2682</v>
      </c>
      <c r="C2086" s="499"/>
      <c r="D2086" s="641"/>
      <c r="E2086" s="1465"/>
      <c r="F2086" s="1465"/>
    </row>
    <row r="2087" spans="1:6">
      <c r="A2087" s="667"/>
      <c r="B2087" s="11" t="s">
        <v>2683</v>
      </c>
      <c r="C2087" s="499"/>
      <c r="D2087" s="641"/>
      <c r="E2087" s="1465"/>
      <c r="F2087" s="1465"/>
    </row>
    <row r="2088" spans="1:6">
      <c r="A2088" s="667"/>
      <c r="B2088" s="11" t="s">
        <v>2684</v>
      </c>
      <c r="C2088" s="499"/>
      <c r="D2088" s="641"/>
      <c r="E2088" s="1465"/>
      <c r="F2088" s="1465"/>
    </row>
    <row r="2089" spans="1:6">
      <c r="A2089" s="667"/>
      <c r="B2089" s="11" t="s">
        <v>2626</v>
      </c>
      <c r="C2089" s="499"/>
      <c r="D2089" s="641"/>
      <c r="E2089" s="1465"/>
      <c r="F2089" s="1465"/>
    </row>
    <row r="2090" spans="1:6">
      <c r="A2090" s="667"/>
      <c r="B2090" s="11"/>
      <c r="C2090" s="499"/>
      <c r="D2090" s="641"/>
      <c r="E2090" s="1465"/>
      <c r="F2090" s="1465"/>
    </row>
    <row r="2091" spans="1:6">
      <c r="A2091" s="667"/>
      <c r="B2091" s="11" t="s">
        <v>2627</v>
      </c>
      <c r="C2091" s="499"/>
      <c r="D2091" s="641"/>
      <c r="E2091" s="1465"/>
      <c r="F2091" s="1465"/>
    </row>
    <row r="2092" spans="1:6" ht="14.25">
      <c r="A2092" s="667"/>
      <c r="B2092" s="11" t="s">
        <v>2685</v>
      </c>
      <c r="C2092" s="499"/>
      <c r="D2092" s="641"/>
      <c r="E2092" s="1465"/>
      <c r="F2092" s="1465"/>
    </row>
    <row r="2093" spans="1:6" ht="14.25">
      <c r="A2093" s="667"/>
      <c r="B2093" s="11" t="s">
        <v>2629</v>
      </c>
      <c r="C2093" s="499"/>
      <c r="D2093" s="675"/>
      <c r="E2093" s="1465"/>
      <c r="F2093" s="1465"/>
    </row>
    <row r="2094" spans="1:6" ht="14.25">
      <c r="A2094" s="667"/>
      <c r="B2094" s="11" t="s">
        <v>2686</v>
      </c>
      <c r="C2094" s="499"/>
      <c r="D2094" s="675"/>
      <c r="E2094" s="1465"/>
      <c r="F2094" s="1465"/>
    </row>
    <row r="2095" spans="1:6">
      <c r="A2095" s="667"/>
      <c r="B2095" s="11"/>
      <c r="C2095" s="499"/>
      <c r="D2095" s="675"/>
      <c r="E2095" s="1465"/>
      <c r="F2095" s="1465"/>
    </row>
    <row r="2096" spans="1:6">
      <c r="A2096" s="667"/>
      <c r="B2096" s="11" t="s">
        <v>2631</v>
      </c>
      <c r="C2096" s="499"/>
      <c r="D2096" s="641"/>
      <c r="E2096" s="1465"/>
      <c r="F2096" s="1465"/>
    </row>
    <row r="2097" spans="1:6">
      <c r="A2097" s="907"/>
      <c r="B2097" s="11" t="s">
        <v>2687</v>
      </c>
      <c r="C2097" s="499"/>
      <c r="D2097" s="641"/>
      <c r="E2097" s="1465"/>
      <c r="F2097" s="1465"/>
    </row>
    <row r="2098" spans="1:6">
      <c r="A2098" s="667"/>
      <c r="B2098" s="11" t="s">
        <v>2688</v>
      </c>
      <c r="C2098" s="499"/>
      <c r="D2098" s="641"/>
      <c r="E2098" s="1465"/>
      <c r="F2098" s="1465"/>
    </row>
    <row r="2099" spans="1:6">
      <c r="A2099" s="667"/>
      <c r="B2099" s="11" t="s">
        <v>2634</v>
      </c>
      <c r="C2099" s="499"/>
      <c r="D2099" s="641"/>
      <c r="E2099" s="1465"/>
      <c r="F2099" s="1465"/>
    </row>
    <row r="2100" spans="1:6">
      <c r="A2100" s="667"/>
      <c r="B2100" s="945"/>
      <c r="C2100" s="499"/>
      <c r="D2100" s="641"/>
      <c r="E2100" s="1465"/>
      <c r="F2100" s="1465"/>
    </row>
    <row r="2101" spans="1:6" s="840" customFormat="1" ht="25.5">
      <c r="A2101" s="946"/>
      <c r="B2101" s="905" t="s">
        <v>2635</v>
      </c>
      <c r="C2101" s="875"/>
      <c r="D2101" s="876"/>
      <c r="E2101" s="1471"/>
      <c r="F2101" s="1472"/>
    </row>
    <row r="2102" spans="1:6" s="840" customFormat="1" ht="76.5">
      <c r="A2102" s="947"/>
      <c r="B2102" s="905" t="s">
        <v>2636</v>
      </c>
      <c r="C2102" s="948"/>
      <c r="D2102" s="949"/>
      <c r="E2102" s="1473"/>
      <c r="F2102" s="1472"/>
    </row>
    <row r="2103" spans="1:6">
      <c r="A2103" s="667"/>
      <c r="B2103" s="11"/>
      <c r="C2103" s="499"/>
      <c r="D2103" s="641"/>
      <c r="E2103" s="1465"/>
      <c r="F2103" s="1465"/>
    </row>
    <row r="2104" spans="1:6">
      <c r="A2104" s="667"/>
      <c r="B2104" s="11" t="s">
        <v>2637</v>
      </c>
      <c r="C2104" s="499"/>
      <c r="D2104" s="641"/>
      <c r="E2104" s="1465"/>
      <c r="F2104" s="1465"/>
    </row>
    <row r="2105" spans="1:6" ht="155.25" customHeight="1">
      <c r="A2105" s="667"/>
      <c r="B2105" s="11" t="s">
        <v>2638</v>
      </c>
      <c r="C2105" s="499"/>
      <c r="D2105" s="931"/>
      <c r="E2105" s="1465"/>
      <c r="F2105" s="1465"/>
    </row>
    <row r="2106" spans="1:6">
      <c r="A2106" s="667"/>
      <c r="B2106" s="11"/>
      <c r="C2106" s="499"/>
      <c r="D2106" s="641"/>
      <c r="E2106" s="1465"/>
      <c r="F2106" s="1465"/>
    </row>
    <row r="2107" spans="1:6">
      <c r="A2107" s="932"/>
      <c r="B2107" s="11" t="s">
        <v>2639</v>
      </c>
      <c r="C2107" s="499"/>
      <c r="D2107" s="933"/>
      <c r="E2107" s="1468"/>
      <c r="F2107" s="1465"/>
    </row>
    <row r="2108" spans="1:6" ht="77.25" customHeight="1">
      <c r="A2108" s="668"/>
      <c r="B2108" s="11" t="s">
        <v>2640</v>
      </c>
      <c r="C2108" s="499"/>
      <c r="D2108" s="931"/>
      <c r="E2108" s="1465"/>
      <c r="F2108" s="1465"/>
    </row>
    <row r="2109" spans="1:6" ht="25.5">
      <c r="A2109" s="668"/>
      <c r="B2109" s="11" t="s">
        <v>2641</v>
      </c>
      <c r="C2109" s="772" t="s">
        <v>248</v>
      </c>
      <c r="D2109" s="772">
        <v>1</v>
      </c>
      <c r="E2109" s="1310">
        <v>0</v>
      </c>
      <c r="F2109" s="1297">
        <f>$D2109*E2109</f>
        <v>0</v>
      </c>
    </row>
    <row r="2110" spans="1:6">
      <c r="A2110" s="667"/>
      <c r="B2110" s="11"/>
      <c r="C2110" s="499"/>
      <c r="D2110" s="641"/>
      <c r="E2110" s="1465"/>
      <c r="F2110" s="1465"/>
    </row>
    <row r="2111" spans="1:6">
      <c r="A2111" s="920" t="s">
        <v>2689</v>
      </c>
      <c r="B2111" s="950" t="s">
        <v>2690</v>
      </c>
      <c r="C2111" s="499"/>
      <c r="D2111" s="641"/>
      <c r="E2111" s="1469"/>
      <c r="F2111" s="1465"/>
    </row>
    <row r="2112" spans="1:6" ht="25.5">
      <c r="A2112" s="951"/>
      <c r="B2112" s="950" t="s">
        <v>2691</v>
      </c>
      <c r="C2112" s="499"/>
      <c r="D2112" s="641"/>
      <c r="E2112" s="1465"/>
      <c r="F2112" s="1465"/>
    </row>
    <row r="2113" spans="1:6">
      <c r="A2113" s="951"/>
      <c r="B2113" s="950" t="s">
        <v>2692</v>
      </c>
      <c r="C2113" s="499"/>
      <c r="D2113" s="641"/>
      <c r="E2113" s="1465"/>
      <c r="F2113" s="1465"/>
    </row>
    <row r="2114" spans="1:6">
      <c r="A2114" s="951"/>
      <c r="B2114" s="950" t="s">
        <v>2693</v>
      </c>
      <c r="C2114" s="499"/>
      <c r="D2114" s="641"/>
      <c r="E2114" s="1465"/>
      <c r="F2114" s="1465"/>
    </row>
    <row r="2115" spans="1:6">
      <c r="A2115" s="935"/>
      <c r="B2115" s="950" t="s">
        <v>2694</v>
      </c>
      <c r="C2115" s="499"/>
      <c r="D2115" s="500"/>
      <c r="E2115" s="1465"/>
      <c r="F2115" s="1465"/>
    </row>
    <row r="2116" spans="1:6">
      <c r="A2116" s="951"/>
      <c r="B2116" s="11" t="s">
        <v>2695</v>
      </c>
      <c r="C2116" s="499"/>
      <c r="D2116" s="641"/>
      <c r="E2116" s="1465"/>
      <c r="F2116" s="1465"/>
    </row>
    <row r="2117" spans="1:6" ht="38.25">
      <c r="A2117" s="951"/>
      <c r="B2117" s="11" t="s">
        <v>2620</v>
      </c>
      <c r="C2117" s="499"/>
      <c r="D2117" s="641"/>
      <c r="E2117" s="1465"/>
      <c r="F2117" s="1465"/>
    </row>
    <row r="2118" spans="1:6">
      <c r="A2118" s="669"/>
      <c r="B2118" s="11" t="s">
        <v>2696</v>
      </c>
      <c r="E2118" s="1297"/>
      <c r="F2118" s="1297"/>
    </row>
    <row r="2119" spans="1:6" ht="25.5">
      <c r="A2119" s="951"/>
      <c r="B2119" s="11" t="s">
        <v>2697</v>
      </c>
      <c r="C2119" s="772" t="s">
        <v>21</v>
      </c>
      <c r="D2119" s="772">
        <v>1</v>
      </c>
      <c r="E2119" s="1310">
        <v>0</v>
      </c>
      <c r="F2119" s="1297">
        <f>$D2119*E2119</f>
        <v>0</v>
      </c>
    </row>
    <row r="2120" spans="1:6">
      <c r="A2120" s="951"/>
      <c r="B2120" s="11"/>
      <c r="C2120" s="952"/>
      <c r="D2120" s="931"/>
      <c r="E2120" s="1465"/>
      <c r="F2120" s="1465"/>
    </row>
    <row r="2121" spans="1:6" ht="38.25">
      <c r="A2121" s="920" t="s">
        <v>2698</v>
      </c>
      <c r="B2121" s="459" t="s">
        <v>2643</v>
      </c>
      <c r="C2121" s="944"/>
      <c r="D2121" s="701"/>
      <c r="E2121" s="1470"/>
      <c r="F2121" s="1465"/>
    </row>
    <row r="2122" spans="1:6" ht="25.5">
      <c r="A2122" s="953"/>
      <c r="B2122" s="954" t="s">
        <v>2644</v>
      </c>
      <c r="C2122" s="908"/>
      <c r="D2122" s="673"/>
      <c r="E2122" s="1464"/>
      <c r="F2122" s="1465"/>
    </row>
    <row r="2123" spans="1:6">
      <c r="A2123" s="935"/>
      <c r="B2123" s="713" t="s">
        <v>2645</v>
      </c>
      <c r="C2123" s="936"/>
      <c r="D2123" s="641"/>
      <c r="E2123" s="1465"/>
      <c r="F2123" s="1465"/>
    </row>
    <row r="2124" spans="1:6" ht="38.25">
      <c r="A2124" s="955"/>
      <c r="B2124" s="713" t="s">
        <v>2647</v>
      </c>
      <c r="C2124" s="939"/>
      <c r="D2124" s="933"/>
      <c r="E2124" s="1468"/>
      <c r="F2124" s="1465"/>
    </row>
    <row r="2125" spans="1:6" ht="158.25" customHeight="1">
      <c r="A2125" s="907"/>
      <c r="B2125" s="713" t="s">
        <v>2648</v>
      </c>
      <c r="C2125" s="936"/>
      <c r="D2125" s="641"/>
      <c r="E2125" s="1465"/>
      <c r="F2125" s="1465"/>
    </row>
    <row r="2126" spans="1:6" ht="38.25">
      <c r="A2126" s="956"/>
      <c r="B2126" s="713" t="s">
        <v>2649</v>
      </c>
      <c r="C2126" s="939"/>
      <c r="D2126" s="933"/>
      <c r="E2126" s="1468"/>
      <c r="F2126" s="1465"/>
    </row>
    <row r="2127" spans="1:6" ht="25.5">
      <c r="A2127" s="907"/>
      <c r="B2127" s="954" t="s">
        <v>2650</v>
      </c>
      <c r="C2127" s="936"/>
      <c r="D2127" s="641"/>
      <c r="E2127" s="1465"/>
      <c r="F2127" s="1465"/>
    </row>
    <row r="2128" spans="1:6">
      <c r="A2128" s="907"/>
      <c r="B2128" s="713" t="s">
        <v>2651</v>
      </c>
      <c r="C2128" s="936"/>
      <c r="D2128" s="641"/>
      <c r="E2128" s="1465"/>
      <c r="F2128" s="1465"/>
    </row>
    <row r="2129" spans="1:6">
      <c r="A2129" s="956"/>
      <c r="B2129" s="713" t="s">
        <v>2652</v>
      </c>
      <c r="C2129" s="939"/>
      <c r="D2129" s="933"/>
      <c r="E2129" s="1468"/>
      <c r="F2129" s="1465"/>
    </row>
    <row r="2130" spans="1:6">
      <c r="A2130" s="907"/>
      <c r="B2130" s="713" t="s">
        <v>2653</v>
      </c>
      <c r="C2130" s="936"/>
      <c r="D2130" s="641"/>
      <c r="E2130" s="1465"/>
      <c r="F2130" s="1465"/>
    </row>
    <row r="2131" spans="1:6">
      <c r="A2131" s="667"/>
      <c r="B2131" s="688"/>
      <c r="C2131" s="936"/>
      <c r="D2131" s="641"/>
      <c r="E2131" s="1465"/>
      <c r="F2131" s="1465"/>
    </row>
    <row r="2132" spans="1:6" ht="25.5">
      <c r="A2132" s="920"/>
      <c r="B2132" s="695" t="s">
        <v>2654</v>
      </c>
      <c r="C2132" s="936"/>
      <c r="D2132" s="933"/>
      <c r="E2132" s="1468"/>
      <c r="F2132" s="1465"/>
    </row>
    <row r="2133" spans="1:6" ht="238.5" customHeight="1">
      <c r="A2133" s="693"/>
      <c r="B2133" s="940" t="s">
        <v>2655</v>
      </c>
      <c r="C2133" s="936"/>
      <c r="D2133" s="673"/>
      <c r="E2133" s="1464"/>
      <c r="F2133" s="1465"/>
    </row>
    <row r="2134" spans="1:6" ht="88.5" customHeight="1">
      <c r="A2134" s="693"/>
      <c r="B2134" s="940" t="s">
        <v>2656</v>
      </c>
      <c r="C2134" s="908"/>
      <c r="D2134" s="673"/>
      <c r="E2134" s="1464"/>
      <c r="F2134" s="1465"/>
    </row>
    <row r="2135" spans="1:6" ht="58.5" customHeight="1">
      <c r="A2135" s="693"/>
      <c r="B2135" s="940" t="s">
        <v>2657</v>
      </c>
      <c r="C2135" s="936"/>
      <c r="D2135" s="673"/>
      <c r="E2135" s="1464"/>
      <c r="F2135" s="1465"/>
    </row>
    <row r="2136" spans="1:6" ht="114.75">
      <c r="A2136" s="693"/>
      <c r="B2136" s="940" t="s">
        <v>2658</v>
      </c>
      <c r="C2136" s="499"/>
      <c r="D2136" s="500"/>
      <c r="E2136" s="1297"/>
      <c r="F2136" s="1297"/>
    </row>
    <row r="2137" spans="1:6" ht="25.5">
      <c r="A2137" s="669"/>
      <c r="B2137" s="11" t="s">
        <v>2699</v>
      </c>
      <c r="C2137" s="772" t="s">
        <v>21</v>
      </c>
      <c r="D2137" s="772">
        <v>1</v>
      </c>
      <c r="E2137" s="1310">
        <v>0</v>
      </c>
      <c r="F2137" s="1297">
        <f>$D2137*E2137</f>
        <v>0</v>
      </c>
    </row>
    <row r="2138" spans="1:6" ht="25.5">
      <c r="A2138" s="935"/>
      <c r="B2138" s="11" t="s">
        <v>2700</v>
      </c>
      <c r="C2138" s="772" t="s">
        <v>21</v>
      </c>
      <c r="D2138" s="772">
        <v>1</v>
      </c>
      <c r="E2138" s="1310">
        <v>0</v>
      </c>
      <c r="F2138" s="1297">
        <f>$D2138*E2138</f>
        <v>0</v>
      </c>
    </row>
    <row r="2139" spans="1:6">
      <c r="A2139" s="652"/>
      <c r="B2139" s="941"/>
      <c r="C2139" s="936"/>
      <c r="D2139" s="641"/>
      <c r="E2139" s="1465"/>
      <c r="F2139" s="1465"/>
    </row>
    <row r="2140" spans="1:6">
      <c r="A2140" s="920" t="s">
        <v>2701</v>
      </c>
      <c r="B2140" s="11" t="s">
        <v>2702</v>
      </c>
      <c r="C2140" s="934"/>
      <c r="D2140" s="648"/>
      <c r="E2140" s="1469"/>
      <c r="F2140" s="1465"/>
    </row>
    <row r="2141" spans="1:6" ht="78.75" customHeight="1">
      <c r="A2141" s="650"/>
      <c r="B2141" s="11" t="s">
        <v>2703</v>
      </c>
      <c r="C2141" s="936"/>
      <c r="D2141" s="641"/>
      <c r="E2141" s="1465"/>
      <c r="F2141" s="1465"/>
    </row>
    <row r="2142" spans="1:6">
      <c r="A2142" s="937"/>
      <c r="B2142" s="938"/>
      <c r="C2142" s="939"/>
      <c r="D2142" s="933"/>
      <c r="E2142" s="1468"/>
      <c r="F2142" s="1465"/>
    </row>
    <row r="2143" spans="1:6">
      <c r="A2143" s="667"/>
      <c r="B2143" s="11" t="s">
        <v>2704</v>
      </c>
      <c r="C2143" s="936"/>
      <c r="D2143" s="641"/>
      <c r="E2143" s="1465"/>
      <c r="F2143" s="1465"/>
    </row>
    <row r="2144" spans="1:6" ht="102">
      <c r="A2144" s="650"/>
      <c r="B2144" s="11" t="s">
        <v>2705</v>
      </c>
      <c r="C2144" s="936"/>
      <c r="D2144" s="641"/>
      <c r="E2144" s="1465"/>
      <c r="F2144" s="1465"/>
    </row>
    <row r="2145" spans="1:6">
      <c r="A2145" s="669"/>
      <c r="B2145" s="459" t="s">
        <v>2706</v>
      </c>
      <c r="C2145" s="908"/>
      <c r="D2145" s="673"/>
      <c r="E2145" s="1465"/>
      <c r="F2145" s="1465"/>
    </row>
    <row r="2146" spans="1:6">
      <c r="A2146" s="669"/>
      <c r="B2146" s="11" t="s">
        <v>2707</v>
      </c>
      <c r="C2146" s="936"/>
      <c r="D2146" s="641"/>
      <c r="E2146" s="1465"/>
      <c r="F2146" s="1465"/>
    </row>
    <row r="2147" spans="1:6" ht="25.5">
      <c r="A2147" s="669"/>
      <c r="B2147" s="11" t="s">
        <v>2708</v>
      </c>
      <c r="C2147" s="772" t="s">
        <v>248</v>
      </c>
      <c r="D2147" s="772">
        <v>1</v>
      </c>
      <c r="E2147" s="1310">
        <v>0</v>
      </c>
      <c r="F2147" s="1297">
        <f>$D2147*E2147</f>
        <v>0</v>
      </c>
    </row>
    <row r="2148" spans="1:6">
      <c r="A2148" s="667"/>
      <c r="B2148" s="695"/>
      <c r="C2148" s="939"/>
      <c r="D2148" s="641"/>
      <c r="E2148" s="1465"/>
      <c r="F2148" s="1465"/>
    </row>
    <row r="2149" spans="1:6" ht="25.5">
      <c r="A2149" s="920" t="s">
        <v>2709</v>
      </c>
      <c r="B2149" s="695" t="s">
        <v>2661</v>
      </c>
      <c r="C2149" s="942"/>
      <c r="D2149" s="648"/>
      <c r="E2149" s="1469"/>
      <c r="F2149" s="1465"/>
    </row>
    <row r="2150" spans="1:6" ht="38.25">
      <c r="A2150" s="907"/>
      <c r="B2150" s="688" t="s">
        <v>2662</v>
      </c>
      <c r="C2150" s="934"/>
      <c r="D2150" s="648"/>
      <c r="E2150" s="1469"/>
      <c r="F2150" s="1465"/>
    </row>
    <row r="2151" spans="1:6" ht="25.5">
      <c r="A2151" s="907"/>
      <c r="B2151" s="713" t="s">
        <v>2663</v>
      </c>
      <c r="C2151" s="936"/>
      <c r="D2151" s="641"/>
      <c r="E2151" s="1465"/>
      <c r="F2151" s="1465"/>
    </row>
    <row r="2152" spans="1:6" ht="38.25">
      <c r="A2152" s="907"/>
      <c r="B2152" s="713" t="s">
        <v>2664</v>
      </c>
      <c r="C2152" s="936"/>
      <c r="D2152" s="641"/>
      <c r="E2152" s="1465"/>
      <c r="F2152" s="1465"/>
    </row>
    <row r="2153" spans="1:6">
      <c r="A2153" s="907"/>
      <c r="B2153" s="713" t="s">
        <v>2665</v>
      </c>
      <c r="C2153" s="936"/>
      <c r="D2153" s="641"/>
      <c r="E2153" s="1465"/>
      <c r="F2153" s="1465"/>
    </row>
    <row r="2154" spans="1:6">
      <c r="A2154" s="943"/>
      <c r="B2154" s="695"/>
      <c r="C2154" s="908"/>
      <c r="D2154" s="673"/>
      <c r="E2154" s="1464"/>
      <c r="F2154" s="1465"/>
    </row>
    <row r="2155" spans="1:6" ht="25.5">
      <c r="A2155" s="667"/>
      <c r="B2155" s="688" t="s">
        <v>2666</v>
      </c>
      <c r="C2155" s="936"/>
      <c r="D2155" s="641"/>
      <c r="E2155" s="1465"/>
      <c r="F2155" s="1465"/>
    </row>
    <row r="2156" spans="1:6" ht="25.5">
      <c r="A2156" s="915"/>
      <c r="B2156" s="688" t="s">
        <v>2710</v>
      </c>
      <c r="C2156" s="936"/>
      <c r="D2156" s="641"/>
      <c r="E2156" s="1465"/>
      <c r="F2156" s="1465"/>
    </row>
    <row r="2157" spans="1:6">
      <c r="A2157" s="915"/>
      <c r="B2157" s="688" t="s">
        <v>2711</v>
      </c>
      <c r="C2157" s="936"/>
      <c r="D2157" s="641"/>
      <c r="E2157" s="1465"/>
      <c r="F2157" s="1465"/>
    </row>
    <row r="2158" spans="1:6" ht="102">
      <c r="A2158" s="957"/>
      <c r="B2158" s="688" t="s">
        <v>2712</v>
      </c>
      <c r="C2158" s="908"/>
      <c r="D2158" s="673"/>
      <c r="E2158" s="1470"/>
      <c r="F2158" s="1465"/>
    </row>
    <row r="2159" spans="1:6" ht="38.25">
      <c r="A2159" s="958"/>
      <c r="B2159" s="954" t="s">
        <v>2713</v>
      </c>
      <c r="C2159" s="959"/>
      <c r="D2159" s="960"/>
      <c r="E2159" s="1464"/>
      <c r="F2159" s="1465"/>
    </row>
    <row r="2160" spans="1:6">
      <c r="A2160" s="921"/>
      <c r="B2160" s="938"/>
      <c r="C2160" s="939"/>
      <c r="D2160" s="933"/>
      <c r="E2160" s="1464"/>
      <c r="F2160" s="1465"/>
    </row>
    <row r="2161" spans="1:6" ht="25.5">
      <c r="A2161" s="921"/>
      <c r="B2161" s="695" t="s">
        <v>2669</v>
      </c>
      <c r="C2161" s="939"/>
      <c r="D2161" s="933"/>
      <c r="E2161" s="1464"/>
      <c r="F2161" s="1465"/>
    </row>
    <row r="2162" spans="1:6" ht="25.5">
      <c r="A2162" s="915"/>
      <c r="B2162" s="688" t="s">
        <v>2714</v>
      </c>
      <c r="C2162" s="936"/>
      <c r="D2162" s="641"/>
      <c r="E2162" s="1465"/>
      <c r="F2162" s="1465"/>
    </row>
    <row r="2163" spans="1:6" ht="38.25">
      <c r="A2163" s="915"/>
      <c r="B2163" s="695" t="s">
        <v>2715</v>
      </c>
      <c r="C2163" s="908"/>
      <c r="D2163" s="673"/>
      <c r="E2163" s="1464"/>
      <c r="F2163" s="1465"/>
    </row>
    <row r="2164" spans="1:6">
      <c r="A2164" s="915"/>
      <c r="B2164" s="695"/>
      <c r="C2164" s="908"/>
      <c r="D2164" s="673"/>
      <c r="E2164" s="1464"/>
      <c r="F2164" s="1465"/>
    </row>
    <row r="2165" spans="1:6" ht="25.5">
      <c r="A2165" s="921"/>
      <c r="B2165" s="695" t="s">
        <v>2672</v>
      </c>
      <c r="C2165" s="908"/>
      <c r="D2165" s="673"/>
      <c r="E2165" s="1464"/>
      <c r="F2165" s="1465"/>
    </row>
    <row r="2166" spans="1:6" ht="38.25">
      <c r="A2166" s="915"/>
      <c r="B2166" s="695" t="s">
        <v>2673</v>
      </c>
      <c r="C2166" s="908"/>
      <c r="D2166" s="673"/>
      <c r="E2166" s="1464"/>
      <c r="F2166" s="1465"/>
    </row>
    <row r="2167" spans="1:6" ht="25.5">
      <c r="A2167" s="915"/>
      <c r="B2167" s="695" t="s">
        <v>2716</v>
      </c>
      <c r="C2167" s="908"/>
      <c r="D2167" s="673"/>
      <c r="E2167" s="1464"/>
      <c r="F2167" s="1465"/>
    </row>
    <row r="2168" spans="1:6">
      <c r="A2168" s="937"/>
      <c r="B2168" s="961"/>
      <c r="C2168" s="829"/>
      <c r="D2168" s="830"/>
      <c r="E2168" s="1468"/>
      <c r="F2168" s="1465"/>
    </row>
    <row r="2169" spans="1:6" ht="38.25">
      <c r="A2169" s="667"/>
      <c r="B2169" s="688" t="s">
        <v>2717</v>
      </c>
      <c r="C2169" s="936"/>
      <c r="D2169" s="641"/>
      <c r="E2169" s="1465"/>
      <c r="F2169" s="1465"/>
    </row>
    <row r="2170" spans="1:6" ht="38.25">
      <c r="A2170" s="667"/>
      <c r="B2170" s="688" t="s">
        <v>2718</v>
      </c>
      <c r="C2170" s="936"/>
      <c r="D2170" s="641"/>
      <c r="E2170" s="1465"/>
      <c r="F2170" s="1465"/>
    </row>
    <row r="2171" spans="1:6" ht="38.25">
      <c r="A2171" s="872"/>
      <c r="B2171" s="713" t="s">
        <v>2719</v>
      </c>
      <c r="C2171" s="936"/>
      <c r="D2171" s="931"/>
      <c r="E2171" s="1465"/>
      <c r="F2171" s="1465"/>
    </row>
    <row r="2172" spans="1:6" ht="25.5">
      <c r="A2172" s="652"/>
      <c r="B2172" s="688" t="s">
        <v>2720</v>
      </c>
      <c r="C2172" s="913"/>
      <c r="D2172" s="913"/>
      <c r="E2172" s="1463"/>
      <c r="F2172" s="1463"/>
    </row>
    <row r="2173" spans="1:6">
      <c r="A2173" s="652"/>
      <c r="B2173" s="688"/>
      <c r="C2173" s="772" t="s">
        <v>248</v>
      </c>
      <c r="D2173" s="772">
        <v>1</v>
      </c>
      <c r="E2173" s="1310">
        <v>0</v>
      </c>
      <c r="F2173" s="1297">
        <f>$D2173*E2173</f>
        <v>0</v>
      </c>
    </row>
    <row r="2174" spans="1:6">
      <c r="A2174" s="943"/>
      <c r="B2174" s="938"/>
      <c r="C2174" s="811"/>
      <c r="D2174" s="648"/>
      <c r="E2174" s="1468"/>
      <c r="F2174" s="1297"/>
    </row>
    <row r="2175" spans="1:6">
      <c r="A2175" s="920" t="s">
        <v>2721</v>
      </c>
      <c r="B2175" s="459" t="s">
        <v>2676</v>
      </c>
      <c r="C2175" s="944"/>
      <c r="D2175" s="701"/>
      <c r="E2175" s="1470"/>
      <c r="F2175" s="1297"/>
    </row>
    <row r="2176" spans="1:6" ht="51">
      <c r="A2176" s="921"/>
      <c r="B2176" s="11" t="s">
        <v>2722</v>
      </c>
      <c r="C2176" s="772" t="s">
        <v>21</v>
      </c>
      <c r="D2176" s="772">
        <v>1</v>
      </c>
      <c r="E2176" s="1474">
        <v>0</v>
      </c>
      <c r="F2176" s="1297">
        <f t="shared" ref="F2176:F2178" si="26">$D2176*E2176</f>
        <v>0</v>
      </c>
    </row>
    <row r="2177" spans="1:6" ht="51">
      <c r="A2177" s="695"/>
      <c r="B2177" s="11" t="s">
        <v>2723</v>
      </c>
      <c r="C2177" s="772" t="s">
        <v>21</v>
      </c>
      <c r="D2177" s="772">
        <v>1</v>
      </c>
      <c r="E2177" s="1474">
        <v>0</v>
      </c>
      <c r="F2177" s="1297">
        <f t="shared" si="26"/>
        <v>0</v>
      </c>
    </row>
    <row r="2178" spans="1:6" ht="60" customHeight="1">
      <c r="A2178" s="688"/>
      <c r="B2178" s="11" t="s">
        <v>2724</v>
      </c>
      <c r="C2178" s="772" t="s">
        <v>21</v>
      </c>
      <c r="D2178" s="772">
        <v>1</v>
      </c>
      <c r="E2178" s="1310">
        <v>0</v>
      </c>
      <c r="F2178" s="1297">
        <f t="shared" si="26"/>
        <v>0</v>
      </c>
    </row>
    <row r="2179" spans="1:6">
      <c r="A2179" s="652"/>
      <c r="B2179" s="11"/>
      <c r="C2179" s="499"/>
      <c r="D2179" s="641"/>
      <c r="E2179" s="1465"/>
      <c r="F2179" s="1465"/>
    </row>
    <row r="2180" spans="1:6" ht="25.5">
      <c r="A2180" s="920" t="s">
        <v>2709</v>
      </c>
      <c r="B2180" s="822" t="s">
        <v>2725</v>
      </c>
      <c r="C2180" s="499"/>
      <c r="D2180" s="641"/>
      <c r="E2180" s="1465"/>
      <c r="F2180" s="1465"/>
    </row>
    <row r="2181" spans="1:6" ht="191.25">
      <c r="A2181" s="920"/>
      <c r="B2181" s="11" t="s">
        <v>4331</v>
      </c>
      <c r="C2181" s="499"/>
      <c r="D2181" s="641"/>
      <c r="E2181" s="1465"/>
      <c r="F2181" s="1465"/>
    </row>
    <row r="2182" spans="1:6" ht="153">
      <c r="A2182" s="920"/>
      <c r="B2182" s="11" t="s">
        <v>4539</v>
      </c>
      <c r="C2182" s="499"/>
      <c r="D2182" s="641"/>
      <c r="E2182" s="1465"/>
      <c r="F2182" s="1465"/>
    </row>
    <row r="2183" spans="1:6" ht="293.25">
      <c r="A2183" s="667"/>
      <c r="B2183" s="459" t="s">
        <v>4540</v>
      </c>
      <c r="C2183" s="811"/>
      <c r="D2183" s="673"/>
      <c r="E2183" s="1465"/>
      <c r="F2183" s="1465"/>
    </row>
    <row r="2184" spans="1:6" ht="38.25">
      <c r="A2184" s="921"/>
      <c r="B2184" s="459" t="s">
        <v>2620</v>
      </c>
      <c r="C2184" s="922"/>
      <c r="D2184" s="673"/>
      <c r="E2184" s="1464"/>
      <c r="F2184" s="1465"/>
    </row>
    <row r="2185" spans="1:6" ht="117" customHeight="1">
      <c r="A2185" s="667"/>
      <c r="B2185" s="459" t="s">
        <v>2621</v>
      </c>
      <c r="C2185" s="811"/>
      <c r="D2185" s="673"/>
      <c r="E2185" s="1465"/>
      <c r="F2185" s="1465"/>
    </row>
    <row r="2186" spans="1:6">
      <c r="A2186" s="907"/>
      <c r="B2186" s="941"/>
      <c r="C2186" s="499"/>
      <c r="D2186" s="641"/>
      <c r="E2186" s="1465"/>
      <c r="F2186" s="1465"/>
    </row>
    <row r="2187" spans="1:6" ht="51">
      <c r="A2187" s="667"/>
      <c r="B2187" s="11" t="s">
        <v>2681</v>
      </c>
      <c r="C2187" s="811"/>
      <c r="D2187" s="641"/>
      <c r="E2187" s="1465"/>
      <c r="F2187" s="1465"/>
    </row>
    <row r="2188" spans="1:6">
      <c r="A2188" s="667"/>
      <c r="B2188" s="11"/>
      <c r="C2188" s="499"/>
      <c r="D2188" s="641"/>
      <c r="E2188" s="1465"/>
      <c r="F2188" s="1465"/>
    </row>
    <row r="2189" spans="1:6">
      <c r="A2189" s="667"/>
      <c r="B2189" s="11" t="s">
        <v>2682</v>
      </c>
      <c r="C2189" s="499"/>
      <c r="D2189" s="641"/>
      <c r="E2189" s="1465"/>
      <c r="F2189" s="1465"/>
    </row>
    <row r="2190" spans="1:6">
      <c r="A2190" s="667"/>
      <c r="B2190" s="11" t="s">
        <v>2683</v>
      </c>
      <c r="C2190" s="499"/>
      <c r="D2190" s="641"/>
      <c r="E2190" s="1465"/>
      <c r="F2190" s="1465"/>
    </row>
    <row r="2191" spans="1:6">
      <c r="A2191" s="667"/>
      <c r="B2191" s="11" t="s">
        <v>2684</v>
      </c>
      <c r="C2191" s="499"/>
      <c r="D2191" s="641"/>
      <c r="E2191" s="1465"/>
      <c r="F2191" s="1465"/>
    </row>
    <row r="2192" spans="1:6">
      <c r="A2192" s="667"/>
      <c r="B2192" s="11" t="s">
        <v>2626</v>
      </c>
      <c r="C2192" s="499"/>
      <c r="D2192" s="641"/>
      <c r="E2192" s="1465"/>
      <c r="F2192" s="1465"/>
    </row>
    <row r="2193" spans="1:6">
      <c r="A2193" s="667"/>
      <c r="B2193" s="11"/>
      <c r="C2193" s="499"/>
      <c r="D2193" s="641"/>
      <c r="E2193" s="1465"/>
      <c r="F2193" s="1465"/>
    </row>
    <row r="2194" spans="1:6">
      <c r="A2194" s="667"/>
      <c r="B2194" s="11" t="s">
        <v>2627</v>
      </c>
      <c r="C2194" s="499"/>
      <c r="D2194" s="641"/>
      <c r="E2194" s="1465"/>
      <c r="F2194" s="1465"/>
    </row>
    <row r="2195" spans="1:6" ht="14.25">
      <c r="A2195" s="667"/>
      <c r="B2195" s="11" t="s">
        <v>2685</v>
      </c>
      <c r="C2195" s="499"/>
      <c r="D2195" s="641"/>
      <c r="E2195" s="1465"/>
      <c r="F2195" s="1465"/>
    </row>
    <row r="2196" spans="1:6" ht="14.25">
      <c r="A2196" s="667"/>
      <c r="B2196" s="11" t="s">
        <v>2629</v>
      </c>
      <c r="C2196" s="499"/>
      <c r="D2196" s="675"/>
      <c r="E2196" s="1465"/>
      <c r="F2196" s="1465"/>
    </row>
    <row r="2197" spans="1:6" ht="14.25">
      <c r="A2197" s="667"/>
      <c r="B2197" s="11" t="s">
        <v>2686</v>
      </c>
      <c r="C2197" s="499"/>
      <c r="D2197" s="675"/>
      <c r="E2197" s="1465"/>
      <c r="F2197" s="1465"/>
    </row>
    <row r="2198" spans="1:6">
      <c r="A2198" s="667"/>
      <c r="B2198" s="11"/>
      <c r="C2198" s="499"/>
      <c r="D2198" s="675"/>
      <c r="E2198" s="1465"/>
      <c r="F2198" s="1465"/>
    </row>
    <row r="2199" spans="1:6">
      <c r="A2199" s="667"/>
      <c r="B2199" s="11" t="s">
        <v>2631</v>
      </c>
      <c r="C2199" s="499"/>
      <c r="D2199" s="641"/>
      <c r="E2199" s="1465"/>
      <c r="F2199" s="1465"/>
    </row>
    <row r="2200" spans="1:6">
      <c r="A2200" s="907"/>
      <c r="B2200" s="11" t="s">
        <v>2687</v>
      </c>
      <c r="C2200" s="499"/>
      <c r="D2200" s="641"/>
      <c r="E2200" s="1465"/>
      <c r="F2200" s="1465"/>
    </row>
    <row r="2201" spans="1:6">
      <c r="A2201" s="667"/>
      <c r="B2201" s="11" t="s">
        <v>2688</v>
      </c>
      <c r="C2201" s="499"/>
      <c r="D2201" s="641"/>
      <c r="E2201" s="1465"/>
      <c r="F2201" s="1465"/>
    </row>
    <row r="2202" spans="1:6">
      <c r="A2202" s="667"/>
      <c r="B2202" s="11" t="s">
        <v>2634</v>
      </c>
      <c r="C2202" s="499"/>
      <c r="D2202" s="641"/>
      <c r="E2202" s="1465"/>
      <c r="F2202" s="1465"/>
    </row>
    <row r="2203" spans="1:6">
      <c r="A2203" s="668"/>
      <c r="B2203" s="945"/>
      <c r="C2203" s="499"/>
      <c r="D2203" s="641"/>
      <c r="E2203" s="1465"/>
      <c r="F2203" s="1465"/>
    </row>
    <row r="2204" spans="1:6" s="840" customFormat="1" ht="25.5">
      <c r="A2204" s="962"/>
      <c r="B2204" s="924" t="s">
        <v>2635</v>
      </c>
      <c r="C2204" s="875"/>
      <c r="D2204" s="876"/>
      <c r="E2204" s="1475"/>
      <c r="F2204" s="1472"/>
    </row>
    <row r="2205" spans="1:6" s="840" customFormat="1" ht="76.5">
      <c r="A2205" s="947"/>
      <c r="B2205" s="905" t="s">
        <v>2636</v>
      </c>
      <c r="C2205" s="948"/>
      <c r="D2205" s="949"/>
      <c r="E2205" s="1473"/>
      <c r="F2205" s="1472"/>
    </row>
    <row r="2206" spans="1:6">
      <c r="A2206" s="667"/>
      <c r="B2206" s="11"/>
      <c r="C2206" s="499"/>
      <c r="D2206" s="641"/>
      <c r="E2206" s="1465"/>
      <c r="F2206" s="1465"/>
    </row>
    <row r="2207" spans="1:6">
      <c r="A2207" s="667"/>
      <c r="B2207" s="11" t="s">
        <v>2726</v>
      </c>
      <c r="C2207" s="499"/>
      <c r="D2207" s="641"/>
      <c r="E2207" s="1465"/>
      <c r="F2207" s="1465"/>
    </row>
    <row r="2208" spans="1:6" ht="154.5" customHeight="1">
      <c r="A2208" s="667"/>
      <c r="B2208" s="11" t="s">
        <v>2638</v>
      </c>
      <c r="C2208" s="499"/>
      <c r="D2208" s="931"/>
      <c r="E2208" s="1465"/>
      <c r="F2208" s="1465"/>
    </row>
    <row r="2209" spans="1:6">
      <c r="A2209" s="667"/>
      <c r="B2209" s="11"/>
      <c r="C2209" s="811"/>
      <c r="D2209" s="648"/>
      <c r="E2209" s="1465"/>
      <c r="F2209" s="1465"/>
    </row>
    <row r="2210" spans="1:6">
      <c r="A2210" s="932"/>
      <c r="B2210" s="11" t="s">
        <v>2639</v>
      </c>
      <c r="C2210" s="499"/>
      <c r="D2210" s="933"/>
      <c r="E2210" s="1468"/>
      <c r="F2210" s="1465"/>
    </row>
    <row r="2211" spans="1:6" ht="76.5" customHeight="1">
      <c r="A2211" s="668"/>
      <c r="B2211" s="11" t="s">
        <v>2640</v>
      </c>
      <c r="C2211" s="499"/>
      <c r="D2211" s="931"/>
      <c r="E2211" s="1465"/>
      <c r="F2211" s="1465"/>
    </row>
    <row r="2212" spans="1:6" ht="25.5">
      <c r="A2212" s="668"/>
      <c r="B2212" s="11" t="s">
        <v>2641</v>
      </c>
      <c r="C2212" s="772" t="s">
        <v>248</v>
      </c>
      <c r="D2212" s="772">
        <v>1</v>
      </c>
      <c r="E2212" s="1310">
        <v>0</v>
      </c>
      <c r="F2212" s="1297">
        <f>$D2212*E2212</f>
        <v>0</v>
      </c>
    </row>
    <row r="2213" spans="1:6">
      <c r="A2213" s="667"/>
      <c r="B2213" s="11"/>
      <c r="C2213" s="811"/>
      <c r="D2213" s="648"/>
      <c r="E2213" s="1465"/>
      <c r="F2213" s="1465"/>
    </row>
    <row r="2214" spans="1:6">
      <c r="A2214" s="920" t="s">
        <v>2727</v>
      </c>
      <c r="B2214" s="950" t="s">
        <v>2728</v>
      </c>
      <c r="C2214" s="499"/>
      <c r="D2214" s="641"/>
      <c r="E2214" s="1469"/>
      <c r="F2214" s="1465"/>
    </row>
    <row r="2215" spans="1:6" ht="25.5">
      <c r="A2215" s="951"/>
      <c r="B2215" s="950" t="s">
        <v>2691</v>
      </c>
      <c r="C2215" s="499"/>
      <c r="D2215" s="641"/>
      <c r="E2215" s="1465"/>
      <c r="F2215" s="1465"/>
    </row>
    <row r="2216" spans="1:6">
      <c r="A2216" s="951"/>
      <c r="B2216" s="950" t="s">
        <v>2692</v>
      </c>
      <c r="C2216" s="499"/>
      <c r="D2216" s="641"/>
      <c r="E2216" s="1465"/>
      <c r="F2216" s="1465"/>
    </row>
    <row r="2217" spans="1:6">
      <c r="A2217" s="951"/>
      <c r="B2217" s="950" t="s">
        <v>2693</v>
      </c>
      <c r="C2217" s="499"/>
      <c r="D2217" s="641"/>
      <c r="E2217" s="1465"/>
      <c r="F2217" s="1465"/>
    </row>
    <row r="2218" spans="1:6">
      <c r="A2218" s="935"/>
      <c r="B2218" s="950" t="s">
        <v>2694</v>
      </c>
      <c r="C2218" s="499"/>
      <c r="D2218" s="500"/>
      <c r="E2218" s="1465"/>
      <c r="F2218" s="1465"/>
    </row>
    <row r="2219" spans="1:6" ht="38.25">
      <c r="A2219" s="951"/>
      <c r="B2219" s="11" t="s">
        <v>2620</v>
      </c>
      <c r="C2219" s="499"/>
      <c r="D2219" s="641"/>
      <c r="E2219" s="1465"/>
      <c r="F2219" s="1465"/>
    </row>
    <row r="2220" spans="1:6">
      <c r="A2220" s="669"/>
      <c r="B2220" s="11" t="s">
        <v>2729</v>
      </c>
      <c r="C2220" s="499"/>
      <c r="D2220" s="641"/>
      <c r="E2220" s="1465"/>
      <c r="F2220" s="1465"/>
    </row>
    <row r="2221" spans="1:6" ht="25.5">
      <c r="A2221" s="951"/>
      <c r="B2221" s="11" t="s">
        <v>2730</v>
      </c>
      <c r="C2221" s="772" t="s">
        <v>248</v>
      </c>
      <c r="D2221" s="772">
        <v>1</v>
      </c>
      <c r="E2221" s="1310">
        <v>0</v>
      </c>
      <c r="F2221" s="1297">
        <f>$D2221*E2221</f>
        <v>0</v>
      </c>
    </row>
    <row r="2222" spans="1:6">
      <c r="A2222" s="951"/>
      <c r="B2222" s="11"/>
      <c r="C2222" s="952"/>
      <c r="D2222" s="931"/>
      <c r="E2222" s="1465"/>
      <c r="F2222" s="1465"/>
    </row>
    <row r="2223" spans="1:6" ht="38.25">
      <c r="A2223" s="920" t="s">
        <v>2731</v>
      </c>
      <c r="B2223" s="459" t="s">
        <v>2643</v>
      </c>
      <c r="C2223" s="908"/>
      <c r="D2223" s="673"/>
      <c r="E2223" s="1464"/>
      <c r="F2223" s="1465"/>
    </row>
    <row r="2224" spans="1:6" ht="25.5">
      <c r="A2224" s="953"/>
      <c r="B2224" s="954" t="s">
        <v>2644</v>
      </c>
      <c r="C2224" s="908"/>
      <c r="D2224" s="673"/>
      <c r="E2224" s="1464"/>
      <c r="F2224" s="1465"/>
    </row>
    <row r="2225" spans="1:6">
      <c r="A2225" s="935"/>
      <c r="B2225" s="713" t="s">
        <v>2645</v>
      </c>
      <c r="C2225" s="936"/>
      <c r="D2225" s="641"/>
      <c r="E2225" s="1465"/>
      <c r="F2225" s="1465"/>
    </row>
    <row r="2226" spans="1:6" ht="38.25">
      <c r="A2226" s="955"/>
      <c r="B2226" s="713" t="s">
        <v>2647</v>
      </c>
      <c r="C2226" s="939"/>
      <c r="D2226" s="933"/>
      <c r="E2226" s="1468"/>
      <c r="F2226" s="1465"/>
    </row>
    <row r="2227" spans="1:6" ht="157.5" customHeight="1">
      <c r="A2227" s="907"/>
      <c r="B2227" s="713" t="s">
        <v>2648</v>
      </c>
      <c r="C2227" s="936"/>
      <c r="D2227" s="641"/>
      <c r="E2227" s="1465"/>
      <c r="F2227" s="1465"/>
    </row>
    <row r="2228" spans="1:6" ht="38.25">
      <c r="A2228" s="956"/>
      <c r="B2228" s="713" t="s">
        <v>2649</v>
      </c>
      <c r="C2228" s="939"/>
      <c r="D2228" s="933"/>
      <c r="E2228" s="1468"/>
      <c r="F2228" s="1465"/>
    </row>
    <row r="2229" spans="1:6" ht="25.5">
      <c r="A2229" s="907"/>
      <c r="B2229" s="954" t="s">
        <v>2650</v>
      </c>
      <c r="C2229" s="936"/>
      <c r="D2229" s="641"/>
      <c r="E2229" s="1465"/>
      <c r="F2229" s="1465"/>
    </row>
    <row r="2230" spans="1:6">
      <c r="A2230" s="907"/>
      <c r="B2230" s="713" t="s">
        <v>2651</v>
      </c>
      <c r="C2230" s="936"/>
      <c r="D2230" s="641"/>
      <c r="E2230" s="1465"/>
      <c r="F2230" s="1465"/>
    </row>
    <row r="2231" spans="1:6">
      <c r="A2231" s="956"/>
      <c r="B2231" s="713" t="s">
        <v>2652</v>
      </c>
      <c r="C2231" s="939"/>
      <c r="D2231" s="933"/>
      <c r="E2231" s="1468"/>
      <c r="F2231" s="1465"/>
    </row>
    <row r="2232" spans="1:6">
      <c r="A2232" s="907"/>
      <c r="B2232" s="713" t="s">
        <v>2653</v>
      </c>
      <c r="C2232" s="936"/>
      <c r="D2232" s="641"/>
      <c r="E2232" s="1465"/>
      <c r="F2232" s="1465"/>
    </row>
    <row r="2233" spans="1:6">
      <c r="A2233" s="937"/>
      <c r="B2233" s="938"/>
      <c r="C2233" s="939"/>
      <c r="D2233" s="933"/>
      <c r="E2233" s="1468"/>
      <c r="F2233" s="1465"/>
    </row>
    <row r="2234" spans="1:6" ht="25.5">
      <c r="A2234" s="920"/>
      <c r="B2234" s="695" t="s">
        <v>2654</v>
      </c>
      <c r="C2234" s="936"/>
      <c r="D2234" s="933"/>
      <c r="E2234" s="1468"/>
      <c r="F2234" s="1465"/>
    </row>
    <row r="2235" spans="1:6" ht="246" customHeight="1">
      <c r="A2235" s="693"/>
      <c r="B2235" s="940" t="s">
        <v>2655</v>
      </c>
      <c r="C2235" s="936"/>
      <c r="D2235" s="673"/>
      <c r="E2235" s="1464"/>
      <c r="F2235" s="1465"/>
    </row>
    <row r="2236" spans="1:6" ht="90" customHeight="1">
      <c r="A2236" s="693"/>
      <c r="B2236" s="940" t="s">
        <v>2656</v>
      </c>
      <c r="C2236" s="908"/>
      <c r="D2236" s="673"/>
      <c r="E2236" s="1464"/>
      <c r="F2236" s="1465"/>
    </row>
    <row r="2237" spans="1:6" ht="63.75">
      <c r="A2237" s="693"/>
      <c r="B2237" s="940" t="s">
        <v>2657</v>
      </c>
      <c r="C2237" s="936"/>
      <c r="D2237" s="673"/>
      <c r="E2237" s="1464"/>
      <c r="F2237" s="1465"/>
    </row>
    <row r="2238" spans="1:6" ht="114.75">
      <c r="A2238" s="693"/>
      <c r="B2238" s="940" t="s">
        <v>2658</v>
      </c>
      <c r="C2238" s="936"/>
      <c r="D2238" s="673"/>
      <c r="E2238" s="1464"/>
      <c r="F2238" s="1465"/>
    </row>
    <row r="2239" spans="1:6" ht="25.5">
      <c r="A2239" s="669"/>
      <c r="B2239" s="11" t="s">
        <v>2699</v>
      </c>
      <c r="C2239" s="772" t="s">
        <v>21</v>
      </c>
      <c r="D2239" s="772">
        <v>1</v>
      </c>
      <c r="E2239" s="1310">
        <v>0</v>
      </c>
      <c r="F2239" s="1297">
        <f>$D2239*E2239</f>
        <v>0</v>
      </c>
    </row>
    <row r="2240" spans="1:6" ht="25.5">
      <c r="A2240" s="935"/>
      <c r="B2240" s="11" t="s">
        <v>2700</v>
      </c>
      <c r="C2240" s="772" t="s">
        <v>21</v>
      </c>
      <c r="D2240" s="772">
        <v>1</v>
      </c>
      <c r="E2240" s="1310">
        <v>0</v>
      </c>
      <c r="F2240" s="1297">
        <f>$D2240*E2240</f>
        <v>0</v>
      </c>
    </row>
    <row r="2241" spans="1:6">
      <c r="A2241" s="953"/>
      <c r="B2241" s="941"/>
      <c r="C2241" s="939"/>
      <c r="D2241" s="933"/>
      <c r="E2241" s="1464"/>
      <c r="F2241" s="1465"/>
    </row>
    <row r="2242" spans="1:6" ht="25.5">
      <c r="A2242" s="920" t="s">
        <v>2732</v>
      </c>
      <c r="B2242" s="688" t="s">
        <v>2661</v>
      </c>
      <c r="C2242" s="942"/>
      <c r="D2242" s="648"/>
      <c r="E2242" s="1469"/>
      <c r="F2242" s="1465"/>
    </row>
    <row r="2243" spans="1:6" ht="38.25">
      <c r="A2243" s="907"/>
      <c r="B2243" s="688" t="s">
        <v>2662</v>
      </c>
      <c r="C2243" s="934"/>
      <c r="D2243" s="648"/>
      <c r="E2243" s="1469"/>
      <c r="F2243" s="1465"/>
    </row>
    <row r="2244" spans="1:6" ht="25.5">
      <c r="A2244" s="907"/>
      <c r="B2244" s="713" t="s">
        <v>2663</v>
      </c>
      <c r="C2244" s="936"/>
      <c r="D2244" s="641"/>
      <c r="E2244" s="1465"/>
      <c r="F2244" s="1465"/>
    </row>
    <row r="2245" spans="1:6" ht="38.25">
      <c r="A2245" s="907"/>
      <c r="B2245" s="713" t="s">
        <v>2664</v>
      </c>
      <c r="C2245" s="936"/>
      <c r="D2245" s="641"/>
      <c r="E2245" s="1465"/>
      <c r="F2245" s="1465"/>
    </row>
    <row r="2246" spans="1:6">
      <c r="A2246" s="907"/>
      <c r="B2246" s="713" t="s">
        <v>2665</v>
      </c>
      <c r="C2246" s="936"/>
      <c r="D2246" s="641"/>
      <c r="E2246" s="1465"/>
      <c r="F2246" s="1465"/>
    </row>
    <row r="2247" spans="1:6">
      <c r="A2247" s="943"/>
      <c r="B2247" s="688"/>
      <c r="C2247" s="908"/>
      <c r="D2247" s="673"/>
      <c r="E2247" s="1464"/>
      <c r="F2247" s="1465"/>
    </row>
    <row r="2248" spans="1:6" ht="25.5">
      <c r="A2248" s="667"/>
      <c r="B2248" s="688" t="s">
        <v>2666</v>
      </c>
      <c r="C2248" s="936"/>
      <c r="D2248" s="641"/>
      <c r="E2248" s="1465"/>
      <c r="F2248" s="1465"/>
    </row>
    <row r="2249" spans="1:6" ht="25.5">
      <c r="A2249" s="915"/>
      <c r="B2249" s="688" t="s">
        <v>2720</v>
      </c>
      <c r="C2249" s="936"/>
      <c r="D2249" s="641"/>
      <c r="E2249" s="1465"/>
      <c r="F2249" s="1465"/>
    </row>
    <row r="2250" spans="1:6">
      <c r="A2250" s="915"/>
      <c r="B2250" s="688" t="s">
        <v>2711</v>
      </c>
      <c r="C2250" s="936"/>
      <c r="D2250" s="641"/>
      <c r="E2250" s="1465"/>
      <c r="F2250" s="1465"/>
    </row>
    <row r="2251" spans="1:6" ht="87" customHeight="1">
      <c r="A2251" s="957"/>
      <c r="B2251" s="688" t="s">
        <v>2733</v>
      </c>
      <c r="C2251" s="908"/>
      <c r="D2251" s="673"/>
      <c r="E2251" s="1470"/>
      <c r="F2251" s="1465"/>
    </row>
    <row r="2252" spans="1:6" ht="38.25">
      <c r="A2252" s="958"/>
      <c r="B2252" s="954" t="s">
        <v>2713</v>
      </c>
      <c r="C2252" s="959"/>
      <c r="D2252" s="960"/>
      <c r="E2252" s="1464"/>
      <c r="F2252" s="1465"/>
    </row>
    <row r="2253" spans="1:6">
      <c r="A2253" s="921"/>
      <c r="B2253" s="938"/>
      <c r="C2253" s="939"/>
      <c r="D2253" s="933"/>
      <c r="E2253" s="1464"/>
      <c r="F2253" s="1465"/>
    </row>
    <row r="2254" spans="1:6" ht="25.5">
      <c r="A2254" s="921"/>
      <c r="B2254" s="695" t="s">
        <v>2672</v>
      </c>
      <c r="C2254" s="908"/>
      <c r="D2254" s="673"/>
      <c r="E2254" s="1464"/>
      <c r="F2254" s="1465"/>
    </row>
    <row r="2255" spans="1:6" ht="38.25">
      <c r="A2255" s="915"/>
      <c r="B2255" s="695" t="s">
        <v>2673</v>
      </c>
      <c r="C2255" s="908"/>
      <c r="D2255" s="673"/>
      <c r="E2255" s="1464"/>
      <c r="F2255" s="1465"/>
    </row>
    <row r="2256" spans="1:6" ht="25.5">
      <c r="A2256" s="915"/>
      <c r="B2256" s="695" t="s">
        <v>2716</v>
      </c>
      <c r="C2256" s="908"/>
      <c r="D2256" s="673"/>
      <c r="E2256" s="1464"/>
      <c r="F2256" s="1465"/>
    </row>
    <row r="2257" spans="1:6">
      <c r="A2257" s="937"/>
      <c r="B2257" s="961"/>
      <c r="C2257" s="829"/>
      <c r="D2257" s="830"/>
      <c r="E2257" s="1468"/>
      <c r="F2257" s="1465"/>
    </row>
    <row r="2258" spans="1:6" ht="38.25">
      <c r="A2258" s="667"/>
      <c r="B2258" s="688" t="s">
        <v>2734</v>
      </c>
      <c r="C2258" s="936"/>
      <c r="D2258" s="641"/>
      <c r="E2258" s="1465"/>
      <c r="F2258" s="1465"/>
    </row>
    <row r="2259" spans="1:6" ht="38.25">
      <c r="A2259" s="667"/>
      <c r="B2259" s="688" t="s">
        <v>2718</v>
      </c>
      <c r="C2259" s="936"/>
      <c r="D2259" s="641"/>
      <c r="E2259" s="1465"/>
      <c r="F2259" s="1465"/>
    </row>
    <row r="2260" spans="1:6" ht="38.25">
      <c r="A2260" s="872"/>
      <c r="B2260" s="713" t="s">
        <v>2735</v>
      </c>
      <c r="C2260" s="936"/>
      <c r="D2260" s="931"/>
      <c r="E2260" s="1465"/>
      <c r="F2260" s="1465"/>
    </row>
    <row r="2261" spans="1:6" ht="25.5">
      <c r="A2261" s="652"/>
      <c r="B2261" s="688" t="s">
        <v>2736</v>
      </c>
      <c r="C2261" s="772" t="s">
        <v>21</v>
      </c>
      <c r="D2261" s="772">
        <v>1</v>
      </c>
      <c r="E2261" s="1310">
        <v>0</v>
      </c>
      <c r="F2261" s="1297">
        <f>$D2261*E2261</f>
        <v>0</v>
      </c>
    </row>
    <row r="2262" spans="1:6">
      <c r="A2262" s="943"/>
      <c r="B2262" s="938"/>
      <c r="C2262" s="934"/>
      <c r="D2262" s="648"/>
      <c r="E2262" s="1465"/>
      <c r="F2262" s="1297"/>
    </row>
    <row r="2263" spans="1:6">
      <c r="A2263" s="920" t="s">
        <v>2737</v>
      </c>
      <c r="B2263" s="459" t="s">
        <v>2676</v>
      </c>
      <c r="C2263" s="944"/>
      <c r="D2263" s="701"/>
      <c r="E2263" s="1470"/>
      <c r="F2263" s="1297"/>
    </row>
    <row r="2264" spans="1:6" ht="58.5" customHeight="1">
      <c r="A2264" s="921"/>
      <c r="B2264" s="11" t="s">
        <v>2738</v>
      </c>
      <c r="C2264" s="772" t="s">
        <v>21</v>
      </c>
      <c r="D2264" s="772">
        <v>1</v>
      </c>
      <c r="E2264" s="1474">
        <v>0</v>
      </c>
      <c r="F2264" s="1297">
        <f>$D2264*E2264</f>
        <v>0</v>
      </c>
    </row>
    <row r="2265" spans="1:6" ht="57.75" customHeight="1">
      <c r="A2265" s="695"/>
      <c r="B2265" s="11" t="s">
        <v>2739</v>
      </c>
      <c r="C2265" s="772" t="s">
        <v>21</v>
      </c>
      <c r="D2265" s="772">
        <v>1</v>
      </c>
      <c r="E2265" s="1310">
        <v>0</v>
      </c>
      <c r="F2265" s="1297">
        <f>$D2265*E2265</f>
        <v>0</v>
      </c>
    </row>
    <row r="2266" spans="1:6">
      <c r="A2266" s="667"/>
      <c r="B2266" s="11"/>
      <c r="C2266" s="936"/>
      <c r="D2266" s="641"/>
      <c r="E2266" s="1465"/>
      <c r="F2266" s="1465"/>
    </row>
    <row r="2267" spans="1:6">
      <c r="A2267" s="918" t="s">
        <v>55</v>
      </c>
      <c r="B2267" s="919" t="s">
        <v>2740</v>
      </c>
      <c r="C2267" s="917"/>
      <c r="D2267" s="673"/>
      <c r="E2267" s="1464"/>
      <c r="F2267" s="1464"/>
    </row>
    <row r="2268" spans="1:6">
      <c r="A2268" s="652"/>
      <c r="B2268" s="11"/>
      <c r="C2268" s="499"/>
      <c r="D2268" s="641"/>
      <c r="E2268" s="1465"/>
      <c r="F2268" s="1465"/>
    </row>
    <row r="2269" spans="1:6" ht="25.5">
      <c r="A2269" s="920" t="s">
        <v>2741</v>
      </c>
      <c r="B2269" s="822" t="s">
        <v>2680</v>
      </c>
      <c r="C2269" s="499"/>
      <c r="D2269" s="641"/>
      <c r="E2269" s="1465"/>
      <c r="F2269" s="1465"/>
    </row>
    <row r="2270" spans="1:6" ht="344.25">
      <c r="A2270" s="920"/>
      <c r="B2270" s="11" t="s">
        <v>4537</v>
      </c>
      <c r="C2270" s="499"/>
      <c r="D2270" s="641"/>
      <c r="E2270" s="1465"/>
      <c r="F2270" s="1465"/>
    </row>
    <row r="2271" spans="1:6" ht="293.25">
      <c r="A2271" s="667"/>
      <c r="B2271" s="459" t="s">
        <v>4541</v>
      </c>
      <c r="C2271" s="811"/>
      <c r="D2271" s="673"/>
      <c r="E2271" s="1465"/>
      <c r="F2271" s="1465"/>
    </row>
    <row r="2272" spans="1:6" ht="38.25">
      <c r="A2272" s="921"/>
      <c r="B2272" s="459" t="s">
        <v>2620</v>
      </c>
      <c r="C2272" s="922"/>
      <c r="D2272" s="673"/>
      <c r="E2272" s="1464"/>
      <c r="F2272" s="1465"/>
    </row>
    <row r="2273" spans="1:6" ht="113.25" customHeight="1">
      <c r="A2273" s="667"/>
      <c r="B2273" s="459" t="s">
        <v>2621</v>
      </c>
      <c r="C2273" s="811"/>
      <c r="D2273" s="673"/>
      <c r="E2273" s="1465"/>
      <c r="F2273" s="1465"/>
    </row>
    <row r="2274" spans="1:6">
      <c r="A2274" s="907"/>
      <c r="B2274" s="941"/>
      <c r="C2274" s="499"/>
      <c r="D2274" s="641"/>
      <c r="E2274" s="1465"/>
      <c r="F2274" s="1465"/>
    </row>
    <row r="2275" spans="1:6" ht="51">
      <c r="A2275" s="667"/>
      <c r="B2275" s="11" t="s">
        <v>2681</v>
      </c>
      <c r="C2275" s="811"/>
      <c r="D2275" s="641"/>
      <c r="E2275" s="1465"/>
      <c r="F2275" s="1465"/>
    </row>
    <row r="2276" spans="1:6">
      <c r="A2276" s="667"/>
      <c r="B2276" s="11"/>
      <c r="C2276" s="499"/>
      <c r="D2276" s="641"/>
      <c r="E2276" s="1465"/>
      <c r="F2276" s="1465"/>
    </row>
    <row r="2277" spans="1:6">
      <c r="A2277" s="667"/>
      <c r="B2277" s="11" t="s">
        <v>2682</v>
      </c>
      <c r="C2277" s="499"/>
      <c r="D2277" s="641"/>
      <c r="E2277" s="1465"/>
      <c r="F2277" s="1465"/>
    </row>
    <row r="2278" spans="1:6">
      <c r="A2278" s="667"/>
      <c r="B2278" s="11" t="s">
        <v>2683</v>
      </c>
      <c r="C2278" s="499"/>
      <c r="D2278" s="641"/>
      <c r="E2278" s="1465"/>
      <c r="F2278" s="1465"/>
    </row>
    <row r="2279" spans="1:6">
      <c r="A2279" s="667"/>
      <c r="B2279" s="11" t="s">
        <v>2684</v>
      </c>
      <c r="C2279" s="499"/>
      <c r="D2279" s="641"/>
      <c r="E2279" s="1465"/>
      <c r="F2279" s="1465"/>
    </row>
    <row r="2280" spans="1:6">
      <c r="A2280" s="667"/>
      <c r="B2280" s="11" t="s">
        <v>2626</v>
      </c>
      <c r="C2280" s="499"/>
      <c r="D2280" s="641"/>
      <c r="E2280" s="1465"/>
      <c r="F2280" s="1465"/>
    </row>
    <row r="2281" spans="1:6">
      <c r="A2281" s="667"/>
      <c r="B2281" s="11"/>
      <c r="C2281" s="499"/>
      <c r="D2281" s="641"/>
      <c r="E2281" s="1465"/>
      <c r="F2281" s="1465"/>
    </row>
    <row r="2282" spans="1:6">
      <c r="A2282" s="667"/>
      <c r="B2282" s="11" t="s">
        <v>2627</v>
      </c>
      <c r="C2282" s="499"/>
      <c r="D2282" s="641"/>
      <c r="E2282" s="1465"/>
      <c r="F2282" s="1465"/>
    </row>
    <row r="2283" spans="1:6" ht="14.25">
      <c r="A2283" s="667"/>
      <c r="B2283" s="11" t="s">
        <v>2685</v>
      </c>
      <c r="C2283" s="499"/>
      <c r="D2283" s="641"/>
      <c r="E2283" s="1465"/>
      <c r="F2283" s="1465"/>
    </row>
    <row r="2284" spans="1:6" ht="14.25">
      <c r="A2284" s="667"/>
      <c r="B2284" s="11" t="s">
        <v>2629</v>
      </c>
      <c r="C2284" s="499"/>
      <c r="D2284" s="675"/>
      <c r="E2284" s="1465"/>
      <c r="F2284" s="1465"/>
    </row>
    <row r="2285" spans="1:6" ht="14.25">
      <c r="A2285" s="667"/>
      <c r="B2285" s="11" t="s">
        <v>2686</v>
      </c>
      <c r="C2285" s="499"/>
      <c r="D2285" s="675"/>
      <c r="E2285" s="1465"/>
      <c r="F2285" s="1465"/>
    </row>
    <row r="2286" spans="1:6">
      <c r="A2286" s="667"/>
      <c r="B2286" s="11"/>
      <c r="C2286" s="499"/>
      <c r="D2286" s="675"/>
      <c r="E2286" s="1465"/>
      <c r="F2286" s="1465"/>
    </row>
    <row r="2287" spans="1:6">
      <c r="A2287" s="667"/>
      <c r="B2287" s="11" t="s">
        <v>2631</v>
      </c>
      <c r="C2287" s="499"/>
      <c r="D2287" s="641"/>
      <c r="E2287" s="1465"/>
      <c r="F2287" s="1465"/>
    </row>
    <row r="2288" spans="1:6">
      <c r="A2288" s="907"/>
      <c r="B2288" s="11" t="s">
        <v>2687</v>
      </c>
      <c r="C2288" s="499"/>
      <c r="D2288" s="641"/>
      <c r="E2288" s="1465"/>
      <c r="F2288" s="1465"/>
    </row>
    <row r="2289" spans="1:6">
      <c r="A2289" s="667"/>
      <c r="B2289" s="11" t="s">
        <v>2688</v>
      </c>
      <c r="C2289" s="499"/>
      <c r="D2289" s="641"/>
      <c r="E2289" s="1465"/>
      <c r="F2289" s="1465"/>
    </row>
    <row r="2290" spans="1:6">
      <c r="A2290" s="667"/>
      <c r="B2290" s="11" t="s">
        <v>2634</v>
      </c>
      <c r="C2290" s="499"/>
      <c r="D2290" s="641"/>
      <c r="E2290" s="1465"/>
      <c r="F2290" s="1465"/>
    </row>
    <row r="2291" spans="1:6">
      <c r="A2291" s="667"/>
      <c r="B2291" s="945"/>
      <c r="C2291" s="499"/>
      <c r="D2291" s="641"/>
      <c r="E2291" s="1465"/>
      <c r="F2291" s="1465"/>
    </row>
    <row r="2292" spans="1:6" s="840" customFormat="1" ht="25.5">
      <c r="A2292" s="946"/>
      <c r="B2292" s="924" t="s">
        <v>2635</v>
      </c>
      <c r="C2292" s="875"/>
      <c r="D2292" s="876"/>
      <c r="E2292" s="1471"/>
      <c r="F2292" s="1472"/>
    </row>
    <row r="2293" spans="1:6" s="840" customFormat="1" ht="76.5">
      <c r="A2293" s="947"/>
      <c r="B2293" s="905" t="s">
        <v>2636</v>
      </c>
      <c r="C2293" s="948"/>
      <c r="D2293" s="949"/>
      <c r="E2293" s="1473"/>
      <c r="F2293" s="1472"/>
    </row>
    <row r="2294" spans="1:6">
      <c r="A2294" s="667"/>
      <c r="B2294" s="11"/>
      <c r="C2294" s="499"/>
      <c r="D2294" s="641"/>
      <c r="E2294" s="1465"/>
      <c r="F2294" s="1465"/>
    </row>
    <row r="2295" spans="1:6">
      <c r="A2295" s="667"/>
      <c r="B2295" s="11" t="s">
        <v>2637</v>
      </c>
      <c r="C2295" s="499"/>
      <c r="D2295" s="641"/>
      <c r="E2295" s="1465"/>
      <c r="F2295" s="1465"/>
    </row>
    <row r="2296" spans="1:6" ht="153" customHeight="1">
      <c r="A2296" s="667"/>
      <c r="B2296" s="11" t="s">
        <v>2638</v>
      </c>
      <c r="C2296" s="499"/>
      <c r="D2296" s="931"/>
      <c r="E2296" s="1465"/>
      <c r="F2296" s="1465"/>
    </row>
    <row r="2297" spans="1:6">
      <c r="A2297" s="667"/>
      <c r="B2297" s="11"/>
      <c r="C2297" s="499"/>
      <c r="D2297" s="641"/>
      <c r="E2297" s="1465"/>
      <c r="F2297" s="1465"/>
    </row>
    <row r="2298" spans="1:6">
      <c r="A2298" s="932"/>
      <c r="B2298" s="11" t="s">
        <v>2639</v>
      </c>
      <c r="C2298" s="499"/>
      <c r="D2298" s="933"/>
      <c r="E2298" s="1468"/>
      <c r="F2298" s="1465"/>
    </row>
    <row r="2299" spans="1:6" ht="81" customHeight="1">
      <c r="A2299" s="668"/>
      <c r="B2299" s="11" t="s">
        <v>2640</v>
      </c>
      <c r="C2299" s="499"/>
      <c r="D2299" s="931"/>
      <c r="E2299" s="1465"/>
      <c r="F2299" s="1465"/>
    </row>
    <row r="2300" spans="1:6" ht="25.5">
      <c r="A2300" s="668"/>
      <c r="B2300" s="11" t="s">
        <v>2641</v>
      </c>
      <c r="C2300" s="772" t="s">
        <v>248</v>
      </c>
      <c r="D2300" s="772">
        <v>1</v>
      </c>
      <c r="E2300" s="1310">
        <v>0</v>
      </c>
      <c r="F2300" s="1297">
        <f>$D2300*E2300</f>
        <v>0</v>
      </c>
    </row>
    <row r="2301" spans="1:6">
      <c r="A2301" s="667"/>
      <c r="B2301" s="11"/>
      <c r="C2301" s="499"/>
      <c r="D2301" s="641"/>
      <c r="E2301" s="1465"/>
      <c r="F2301" s="1465"/>
    </row>
    <row r="2302" spans="1:6">
      <c r="A2302" s="920" t="s">
        <v>2742</v>
      </c>
      <c r="B2302" s="950" t="s">
        <v>2690</v>
      </c>
      <c r="C2302" s="499"/>
      <c r="D2302" s="641"/>
      <c r="E2302" s="1469"/>
      <c r="F2302" s="1465"/>
    </row>
    <row r="2303" spans="1:6" ht="25.5">
      <c r="A2303" s="951"/>
      <c r="B2303" s="950" t="s">
        <v>2691</v>
      </c>
      <c r="C2303" s="499"/>
      <c r="D2303" s="641"/>
      <c r="E2303" s="1465"/>
      <c r="F2303" s="1465"/>
    </row>
    <row r="2304" spans="1:6">
      <c r="A2304" s="951"/>
      <c r="B2304" s="950" t="s">
        <v>2692</v>
      </c>
      <c r="C2304" s="499"/>
      <c r="D2304" s="641"/>
      <c r="E2304" s="1465"/>
      <c r="F2304" s="1465"/>
    </row>
    <row r="2305" spans="1:6">
      <c r="A2305" s="951"/>
      <c r="B2305" s="950" t="s">
        <v>2693</v>
      </c>
      <c r="C2305" s="499"/>
      <c r="D2305" s="641"/>
      <c r="E2305" s="1465"/>
      <c r="F2305" s="1465"/>
    </row>
    <row r="2306" spans="1:6">
      <c r="A2306" s="935"/>
      <c r="B2306" s="950" t="s">
        <v>2694</v>
      </c>
      <c r="C2306" s="499"/>
      <c r="D2306" s="500"/>
      <c r="E2306" s="1465"/>
      <c r="F2306" s="1465"/>
    </row>
    <row r="2307" spans="1:6">
      <c r="A2307" s="951"/>
      <c r="B2307" s="11" t="s">
        <v>2695</v>
      </c>
      <c r="C2307" s="499"/>
      <c r="D2307" s="641"/>
      <c r="E2307" s="1465"/>
      <c r="F2307" s="1465"/>
    </row>
    <row r="2308" spans="1:6" ht="38.25">
      <c r="A2308" s="951"/>
      <c r="B2308" s="11" t="s">
        <v>2620</v>
      </c>
      <c r="C2308" s="499"/>
      <c r="D2308" s="641"/>
      <c r="E2308" s="1465"/>
      <c r="F2308" s="1465"/>
    </row>
    <row r="2309" spans="1:6">
      <c r="A2309" s="669"/>
      <c r="B2309" s="11" t="s">
        <v>2696</v>
      </c>
      <c r="E2309" s="1297"/>
      <c r="F2309" s="1297"/>
    </row>
    <row r="2310" spans="1:6" ht="25.5">
      <c r="A2310" s="951"/>
      <c r="B2310" s="11" t="s">
        <v>2697</v>
      </c>
      <c r="C2310" s="772" t="s">
        <v>21</v>
      </c>
      <c r="D2310" s="772">
        <v>1</v>
      </c>
      <c r="E2310" s="1310">
        <v>0</v>
      </c>
      <c r="F2310" s="1297">
        <f>$D2310*E2310</f>
        <v>0</v>
      </c>
    </row>
    <row r="2311" spans="1:6">
      <c r="A2311" s="951"/>
      <c r="B2311" s="11"/>
      <c r="C2311" s="952"/>
      <c r="D2311" s="931"/>
      <c r="E2311" s="1465"/>
      <c r="F2311" s="1465"/>
    </row>
    <row r="2312" spans="1:6" ht="38.25">
      <c r="A2312" s="920" t="s">
        <v>2743</v>
      </c>
      <c r="B2312" s="459" t="s">
        <v>2643</v>
      </c>
      <c r="C2312" s="944"/>
      <c r="D2312" s="701"/>
      <c r="E2312" s="1470"/>
      <c r="F2312" s="1465"/>
    </row>
    <row r="2313" spans="1:6" ht="25.5">
      <c r="A2313" s="953"/>
      <c r="B2313" s="954" t="s">
        <v>2644</v>
      </c>
      <c r="C2313" s="908"/>
      <c r="D2313" s="673"/>
      <c r="E2313" s="1464"/>
      <c r="F2313" s="1465"/>
    </row>
    <row r="2314" spans="1:6">
      <c r="A2314" s="935"/>
      <c r="B2314" s="713" t="s">
        <v>2645</v>
      </c>
      <c r="C2314" s="936"/>
      <c r="D2314" s="641"/>
      <c r="E2314" s="1465"/>
      <c r="F2314" s="1465"/>
    </row>
    <row r="2315" spans="1:6" ht="38.25">
      <c r="A2315" s="955"/>
      <c r="B2315" s="713" t="s">
        <v>2647</v>
      </c>
      <c r="C2315" s="939"/>
      <c r="D2315" s="933"/>
      <c r="E2315" s="1468"/>
      <c r="F2315" s="1465"/>
    </row>
    <row r="2316" spans="1:6" ht="154.5" customHeight="1">
      <c r="A2316" s="907"/>
      <c r="B2316" s="713" t="s">
        <v>2648</v>
      </c>
      <c r="C2316" s="936"/>
      <c r="D2316" s="641"/>
      <c r="E2316" s="1465"/>
      <c r="F2316" s="1465"/>
    </row>
    <row r="2317" spans="1:6" ht="38.25">
      <c r="A2317" s="956"/>
      <c r="B2317" s="713" t="s">
        <v>2649</v>
      </c>
      <c r="C2317" s="939"/>
      <c r="D2317" s="933"/>
      <c r="E2317" s="1468"/>
      <c r="F2317" s="1465"/>
    </row>
    <row r="2318" spans="1:6" ht="25.5">
      <c r="A2318" s="907"/>
      <c r="B2318" s="954" t="s">
        <v>2650</v>
      </c>
      <c r="C2318" s="936"/>
      <c r="D2318" s="641"/>
      <c r="E2318" s="1465"/>
      <c r="F2318" s="1465"/>
    </row>
    <row r="2319" spans="1:6">
      <c r="A2319" s="907"/>
      <c r="B2319" s="713" t="s">
        <v>2651</v>
      </c>
      <c r="C2319" s="936"/>
      <c r="D2319" s="641"/>
      <c r="E2319" s="1465"/>
      <c r="F2319" s="1465"/>
    </row>
    <row r="2320" spans="1:6">
      <c r="A2320" s="956"/>
      <c r="B2320" s="713" t="s">
        <v>2652</v>
      </c>
      <c r="C2320" s="939"/>
      <c r="D2320" s="933"/>
      <c r="E2320" s="1468"/>
      <c r="F2320" s="1465"/>
    </row>
    <row r="2321" spans="1:6">
      <c r="A2321" s="907"/>
      <c r="B2321" s="713" t="s">
        <v>2653</v>
      </c>
      <c r="C2321" s="936"/>
      <c r="D2321" s="641"/>
      <c r="E2321" s="1465"/>
      <c r="F2321" s="1465"/>
    </row>
    <row r="2322" spans="1:6">
      <c r="A2322" s="907"/>
      <c r="B2322" s="713"/>
      <c r="C2322" s="936"/>
      <c r="D2322" s="641"/>
      <c r="E2322" s="1465"/>
      <c r="F2322" s="1465"/>
    </row>
    <row r="2323" spans="1:6" ht="25.5">
      <c r="A2323" s="920"/>
      <c r="B2323" s="695" t="s">
        <v>2654</v>
      </c>
      <c r="C2323" s="936"/>
      <c r="D2323" s="933"/>
      <c r="E2323" s="1468"/>
      <c r="F2323" s="1465"/>
    </row>
    <row r="2324" spans="1:6" ht="240.75" customHeight="1">
      <c r="A2324" s="693"/>
      <c r="B2324" s="940" t="s">
        <v>2655</v>
      </c>
      <c r="C2324" s="936"/>
      <c r="D2324" s="673"/>
      <c r="E2324" s="1464"/>
      <c r="F2324" s="1465"/>
    </row>
    <row r="2325" spans="1:6" ht="88.5" customHeight="1">
      <c r="A2325" s="693"/>
      <c r="B2325" s="940" t="s">
        <v>2656</v>
      </c>
      <c r="C2325" s="908"/>
      <c r="D2325" s="673"/>
      <c r="E2325" s="1464"/>
      <c r="F2325" s="1465"/>
    </row>
    <row r="2326" spans="1:6" ht="63.75">
      <c r="A2326" s="693"/>
      <c r="B2326" s="940" t="s">
        <v>2657</v>
      </c>
      <c r="C2326" s="936"/>
      <c r="D2326" s="673"/>
      <c r="E2326" s="1464"/>
      <c r="F2326" s="1465"/>
    </row>
    <row r="2327" spans="1:6" ht="114.75">
      <c r="A2327" s="693"/>
      <c r="B2327" s="940" t="s">
        <v>2658</v>
      </c>
      <c r="C2327" s="499"/>
      <c r="D2327" s="500"/>
      <c r="E2327" s="1297"/>
      <c r="F2327" s="1297"/>
    </row>
    <row r="2328" spans="1:6" ht="25.5">
      <c r="A2328" s="669"/>
      <c r="B2328" s="11" t="s">
        <v>2699</v>
      </c>
      <c r="C2328" s="772" t="s">
        <v>21</v>
      </c>
      <c r="D2328" s="772">
        <v>1</v>
      </c>
      <c r="E2328" s="1310">
        <v>0</v>
      </c>
      <c r="F2328" s="1297">
        <f>$D2328*E2328</f>
        <v>0</v>
      </c>
    </row>
    <row r="2329" spans="1:6" ht="25.5">
      <c r="A2329" s="935"/>
      <c r="B2329" s="11" t="s">
        <v>2700</v>
      </c>
      <c r="C2329" s="772" t="s">
        <v>21</v>
      </c>
      <c r="D2329" s="772">
        <v>1</v>
      </c>
      <c r="E2329" s="1310">
        <v>0</v>
      </c>
      <c r="F2329" s="1297">
        <f>$D2329*E2329</f>
        <v>0</v>
      </c>
    </row>
    <row r="2330" spans="1:6">
      <c r="A2330" s="652"/>
      <c r="B2330" s="941"/>
      <c r="C2330" s="936"/>
      <c r="D2330" s="641"/>
      <c r="E2330" s="1465"/>
      <c r="F2330" s="1465"/>
    </row>
    <row r="2331" spans="1:6">
      <c r="A2331" s="920" t="s">
        <v>4880</v>
      </c>
      <c r="B2331" s="11" t="s">
        <v>2702</v>
      </c>
      <c r="C2331" s="934"/>
      <c r="D2331" s="648"/>
      <c r="E2331" s="1469"/>
      <c r="F2331" s="1465"/>
    </row>
    <row r="2332" spans="1:6" ht="73.5" customHeight="1">
      <c r="A2332" s="650"/>
      <c r="B2332" s="11" t="s">
        <v>2703</v>
      </c>
      <c r="C2332" s="936"/>
      <c r="D2332" s="641"/>
      <c r="E2332" s="1465"/>
      <c r="F2332" s="1465"/>
    </row>
    <row r="2333" spans="1:6">
      <c r="A2333" s="937"/>
      <c r="B2333" s="938"/>
      <c r="C2333" s="939"/>
      <c r="D2333" s="933"/>
      <c r="E2333" s="1468"/>
      <c r="F2333" s="1465"/>
    </row>
    <row r="2334" spans="1:6">
      <c r="A2334" s="667"/>
      <c r="B2334" s="11" t="s">
        <v>2704</v>
      </c>
      <c r="C2334" s="936"/>
      <c r="D2334" s="641"/>
      <c r="E2334" s="1465"/>
      <c r="F2334" s="1465"/>
    </row>
    <row r="2335" spans="1:6" ht="102">
      <c r="A2335" s="650"/>
      <c r="B2335" s="11" t="s">
        <v>2705</v>
      </c>
      <c r="C2335" s="936"/>
      <c r="D2335" s="641"/>
      <c r="E2335" s="1465"/>
      <c r="F2335" s="1465"/>
    </row>
    <row r="2336" spans="1:6">
      <c r="A2336" s="669"/>
      <c r="B2336" s="11"/>
      <c r="C2336" s="936"/>
      <c r="D2336" s="641"/>
      <c r="E2336" s="1465"/>
      <c r="F2336" s="1465"/>
    </row>
    <row r="2337" spans="1:6">
      <c r="A2337" s="669"/>
      <c r="B2337" s="459" t="s">
        <v>2706</v>
      </c>
      <c r="C2337" s="908"/>
      <c r="D2337" s="673"/>
      <c r="E2337" s="1465"/>
      <c r="F2337" s="1465"/>
    </row>
    <row r="2338" spans="1:6">
      <c r="A2338" s="669"/>
      <c r="B2338" s="11" t="s">
        <v>2707</v>
      </c>
      <c r="C2338" s="936"/>
      <c r="D2338" s="641"/>
      <c r="E2338" s="1465"/>
      <c r="F2338" s="1465"/>
    </row>
    <row r="2339" spans="1:6" ht="25.5">
      <c r="A2339" s="669"/>
      <c r="B2339" s="11" t="s">
        <v>2708</v>
      </c>
      <c r="C2339" s="772" t="s">
        <v>248</v>
      </c>
      <c r="D2339" s="772">
        <v>1</v>
      </c>
      <c r="E2339" s="1310">
        <v>0</v>
      </c>
      <c r="F2339" s="1297">
        <f>$D2339*E2339</f>
        <v>0</v>
      </c>
    </row>
    <row r="2340" spans="1:6">
      <c r="A2340" s="667"/>
      <c r="B2340" s="695"/>
      <c r="C2340" s="939"/>
      <c r="D2340" s="641"/>
      <c r="E2340" s="1465"/>
      <c r="F2340" s="1465"/>
    </row>
    <row r="2341" spans="1:6" ht="25.5">
      <c r="A2341" s="920" t="s">
        <v>2744</v>
      </c>
      <c r="B2341" s="695" t="s">
        <v>2661</v>
      </c>
      <c r="C2341" s="942"/>
      <c r="D2341" s="648"/>
      <c r="E2341" s="1469"/>
      <c r="F2341" s="1465"/>
    </row>
    <row r="2342" spans="1:6" ht="38.25">
      <c r="A2342" s="907"/>
      <c r="B2342" s="688" t="s">
        <v>2662</v>
      </c>
      <c r="C2342" s="934"/>
      <c r="D2342" s="648"/>
      <c r="E2342" s="1469"/>
      <c r="F2342" s="1465"/>
    </row>
    <row r="2343" spans="1:6" ht="25.5">
      <c r="A2343" s="907"/>
      <c r="B2343" s="713" t="s">
        <v>2663</v>
      </c>
      <c r="C2343" s="936"/>
      <c r="D2343" s="641"/>
      <c r="E2343" s="1465"/>
      <c r="F2343" s="1465"/>
    </row>
    <row r="2344" spans="1:6" ht="38.25">
      <c r="A2344" s="907"/>
      <c r="B2344" s="713" t="s">
        <v>2664</v>
      </c>
      <c r="C2344" s="936"/>
      <c r="D2344" s="641"/>
      <c r="E2344" s="1465"/>
      <c r="F2344" s="1465"/>
    </row>
    <row r="2345" spans="1:6">
      <c r="A2345" s="907"/>
      <c r="B2345" s="713" t="s">
        <v>2665</v>
      </c>
      <c r="C2345" s="936"/>
      <c r="D2345" s="641"/>
      <c r="E2345" s="1465"/>
      <c r="F2345" s="1465"/>
    </row>
    <row r="2346" spans="1:6">
      <c r="A2346" s="943"/>
      <c r="B2346" s="695"/>
      <c r="C2346" s="908"/>
      <c r="D2346" s="673"/>
      <c r="E2346" s="1464"/>
      <c r="F2346" s="1465"/>
    </row>
    <row r="2347" spans="1:6" ht="25.5">
      <c r="A2347" s="667"/>
      <c r="B2347" s="688" t="s">
        <v>2666</v>
      </c>
      <c r="C2347" s="936"/>
      <c r="D2347" s="641"/>
      <c r="E2347" s="1465"/>
      <c r="F2347" s="1465"/>
    </row>
    <row r="2348" spans="1:6" ht="25.5">
      <c r="A2348" s="915"/>
      <c r="B2348" s="688" t="s">
        <v>2710</v>
      </c>
      <c r="C2348" s="936"/>
      <c r="D2348" s="641"/>
      <c r="E2348" s="1465"/>
      <c r="F2348" s="1465"/>
    </row>
    <row r="2349" spans="1:6">
      <c r="A2349" s="915"/>
      <c r="B2349" s="688" t="s">
        <v>2711</v>
      </c>
      <c r="C2349" s="936"/>
      <c r="D2349" s="641"/>
      <c r="E2349" s="1465"/>
      <c r="F2349" s="1465"/>
    </row>
    <row r="2350" spans="1:6" ht="102">
      <c r="A2350" s="957"/>
      <c r="B2350" s="688" t="s">
        <v>2712</v>
      </c>
      <c r="C2350" s="908"/>
      <c r="D2350" s="673"/>
      <c r="E2350" s="1470"/>
      <c r="F2350" s="1465"/>
    </row>
    <row r="2351" spans="1:6" ht="38.25">
      <c r="A2351" s="958"/>
      <c r="B2351" s="954" t="s">
        <v>2713</v>
      </c>
      <c r="C2351" s="959"/>
      <c r="D2351" s="960"/>
      <c r="E2351" s="1464"/>
      <c r="F2351" s="1465"/>
    </row>
    <row r="2352" spans="1:6">
      <c r="A2352" s="921"/>
      <c r="B2352" s="938"/>
      <c r="C2352" s="939"/>
      <c r="D2352" s="933"/>
      <c r="E2352" s="1464"/>
      <c r="F2352" s="1465"/>
    </row>
    <row r="2353" spans="1:6" ht="25.5">
      <c r="A2353" s="921"/>
      <c r="B2353" s="695" t="s">
        <v>2669</v>
      </c>
      <c r="C2353" s="939"/>
      <c r="D2353" s="933"/>
      <c r="E2353" s="1464"/>
      <c r="F2353" s="1465"/>
    </row>
    <row r="2354" spans="1:6" ht="25.5">
      <c r="A2354" s="915"/>
      <c r="B2354" s="688" t="s">
        <v>2714</v>
      </c>
      <c r="C2354" s="936"/>
      <c r="D2354" s="641"/>
      <c r="E2354" s="1465"/>
      <c r="F2354" s="1465"/>
    </row>
    <row r="2355" spans="1:6" ht="38.25">
      <c r="A2355" s="915"/>
      <c r="B2355" s="695" t="s">
        <v>2715</v>
      </c>
      <c r="C2355" s="908"/>
      <c r="D2355" s="673"/>
      <c r="E2355" s="1464"/>
      <c r="F2355" s="1465"/>
    </row>
    <row r="2356" spans="1:6">
      <c r="A2356" s="915"/>
      <c r="B2356" s="695"/>
      <c r="C2356" s="908"/>
      <c r="D2356" s="673"/>
      <c r="E2356" s="1464"/>
      <c r="F2356" s="1465"/>
    </row>
    <row r="2357" spans="1:6" ht="25.5">
      <c r="A2357" s="921"/>
      <c r="B2357" s="695" t="s">
        <v>2672</v>
      </c>
      <c r="C2357" s="908"/>
      <c r="D2357" s="673"/>
      <c r="E2357" s="1464"/>
      <c r="F2357" s="1465"/>
    </row>
    <row r="2358" spans="1:6" ht="38.25">
      <c r="A2358" s="915"/>
      <c r="B2358" s="695" t="s">
        <v>2673</v>
      </c>
      <c r="C2358" s="908"/>
      <c r="D2358" s="673"/>
      <c r="E2358" s="1464"/>
      <c r="F2358" s="1465"/>
    </row>
    <row r="2359" spans="1:6" ht="25.5">
      <c r="A2359" s="915"/>
      <c r="B2359" s="695" t="s">
        <v>2716</v>
      </c>
      <c r="C2359" s="908"/>
      <c r="D2359" s="673"/>
      <c r="E2359" s="1464"/>
      <c r="F2359" s="1465"/>
    </row>
    <row r="2360" spans="1:6">
      <c r="A2360" s="937"/>
      <c r="B2360" s="961"/>
      <c r="C2360" s="829"/>
      <c r="D2360" s="830"/>
      <c r="E2360" s="1468"/>
      <c r="F2360" s="1465"/>
    </row>
    <row r="2361" spans="1:6" ht="38.25">
      <c r="A2361" s="667"/>
      <c r="B2361" s="688" t="s">
        <v>2717</v>
      </c>
      <c r="C2361" s="936"/>
      <c r="D2361" s="641"/>
      <c r="E2361" s="1465"/>
      <c r="F2361" s="1465"/>
    </row>
    <row r="2362" spans="1:6" ht="38.25">
      <c r="A2362" s="667"/>
      <c r="B2362" s="688" t="s">
        <v>2718</v>
      </c>
      <c r="C2362" s="936"/>
      <c r="D2362" s="641"/>
      <c r="E2362" s="1465"/>
      <c r="F2362" s="1465"/>
    </row>
    <row r="2363" spans="1:6" ht="38.25">
      <c r="A2363" s="872"/>
      <c r="B2363" s="713" t="s">
        <v>2719</v>
      </c>
      <c r="C2363" s="936"/>
      <c r="D2363" s="931"/>
      <c r="E2363" s="1465"/>
      <c r="F2363" s="1465"/>
    </row>
    <row r="2364" spans="1:6" ht="25.5">
      <c r="A2364" s="652"/>
      <c r="B2364" s="688" t="s">
        <v>2720</v>
      </c>
      <c r="C2364" s="913"/>
      <c r="D2364" s="913"/>
      <c r="E2364" s="1463"/>
      <c r="F2364" s="1463"/>
    </row>
    <row r="2365" spans="1:6">
      <c r="A2365" s="652"/>
      <c r="B2365" s="688"/>
      <c r="C2365" s="772" t="s">
        <v>248</v>
      </c>
      <c r="D2365" s="772">
        <v>1</v>
      </c>
      <c r="E2365" s="1310">
        <v>0</v>
      </c>
      <c r="F2365" s="1297">
        <f>$D2365*E2365</f>
        <v>0</v>
      </c>
    </row>
    <row r="2366" spans="1:6">
      <c r="A2366" s="943"/>
      <c r="B2366" s="938"/>
      <c r="C2366" s="811"/>
      <c r="D2366" s="648"/>
      <c r="E2366" s="1468"/>
      <c r="F2366" s="1297"/>
    </row>
    <row r="2367" spans="1:6">
      <c r="A2367" s="920" t="s">
        <v>2745</v>
      </c>
      <c r="B2367" s="459" t="s">
        <v>2676</v>
      </c>
      <c r="C2367" s="944"/>
      <c r="D2367" s="701"/>
      <c r="E2367" s="1470"/>
      <c r="F2367" s="1297"/>
    </row>
    <row r="2368" spans="1:6" ht="51">
      <c r="A2368" s="921"/>
      <c r="B2368" s="11" t="s">
        <v>2722</v>
      </c>
      <c r="C2368" s="772" t="s">
        <v>21</v>
      </c>
      <c r="D2368" s="772">
        <v>1</v>
      </c>
      <c r="E2368" s="1474">
        <v>0</v>
      </c>
      <c r="F2368" s="1297">
        <f t="shared" ref="F2368:F2370" si="27">$D2368*E2368</f>
        <v>0</v>
      </c>
    </row>
    <row r="2369" spans="1:6" ht="51">
      <c r="A2369" s="695"/>
      <c r="B2369" s="11" t="s">
        <v>2723</v>
      </c>
      <c r="C2369" s="772" t="s">
        <v>21</v>
      </c>
      <c r="D2369" s="772">
        <v>1</v>
      </c>
      <c r="E2369" s="1474">
        <v>0</v>
      </c>
      <c r="F2369" s="1297">
        <f t="shared" si="27"/>
        <v>0</v>
      </c>
    </row>
    <row r="2370" spans="1:6" ht="62.25" customHeight="1">
      <c r="A2370" s="688"/>
      <c r="B2370" s="11" t="s">
        <v>2724</v>
      </c>
      <c r="C2370" s="772" t="s">
        <v>21</v>
      </c>
      <c r="D2370" s="772">
        <v>1</v>
      </c>
      <c r="E2370" s="1310">
        <v>0</v>
      </c>
      <c r="F2370" s="1297">
        <f t="shared" si="27"/>
        <v>0</v>
      </c>
    </row>
    <row r="2371" spans="1:6">
      <c r="A2371" s="652"/>
      <c r="B2371" s="11"/>
      <c r="C2371" s="499"/>
      <c r="D2371" s="641"/>
      <c r="E2371" s="1465"/>
      <c r="F2371" s="1465"/>
    </row>
    <row r="2372" spans="1:6" ht="25.5">
      <c r="A2372" s="920" t="s">
        <v>2746</v>
      </c>
      <c r="B2372" s="822" t="s">
        <v>2725</v>
      </c>
      <c r="C2372" s="499"/>
      <c r="D2372" s="641"/>
      <c r="E2372" s="1465"/>
      <c r="F2372" s="1465"/>
    </row>
    <row r="2373" spans="1:6" ht="127.5">
      <c r="A2373" s="920"/>
      <c r="B2373" s="11" t="s">
        <v>3286</v>
      </c>
      <c r="C2373" s="499"/>
      <c r="D2373" s="641"/>
      <c r="E2373" s="1465"/>
      <c r="F2373" s="1465"/>
    </row>
    <row r="2374" spans="1:6" ht="216.75">
      <c r="A2374" s="920"/>
      <c r="B2374" s="11" t="s">
        <v>4542</v>
      </c>
      <c r="C2374" s="499"/>
      <c r="D2374" s="641"/>
      <c r="E2374" s="1465"/>
      <c r="F2374" s="1465"/>
    </row>
    <row r="2375" spans="1:6" ht="100.5" customHeight="1">
      <c r="A2375" s="667"/>
      <c r="B2375" s="459" t="s">
        <v>4543</v>
      </c>
      <c r="C2375" s="811"/>
      <c r="D2375" s="673"/>
      <c r="E2375" s="1465"/>
      <c r="F2375" s="1465"/>
    </row>
    <row r="2376" spans="1:6" ht="201.75" customHeight="1">
      <c r="A2376" s="667"/>
      <c r="B2376" s="459" t="s">
        <v>4544</v>
      </c>
      <c r="C2376" s="811"/>
      <c r="D2376" s="673"/>
      <c r="E2376" s="1465"/>
      <c r="F2376" s="1465"/>
    </row>
    <row r="2377" spans="1:6" ht="38.25">
      <c r="A2377" s="921"/>
      <c r="B2377" s="459" t="s">
        <v>2620</v>
      </c>
      <c r="C2377" s="922"/>
      <c r="D2377" s="673"/>
      <c r="E2377" s="1464"/>
      <c r="F2377" s="1465"/>
    </row>
    <row r="2378" spans="1:6" ht="114" customHeight="1">
      <c r="A2378" s="667"/>
      <c r="B2378" s="459" t="s">
        <v>2621</v>
      </c>
      <c r="C2378" s="811"/>
      <c r="D2378" s="673"/>
      <c r="E2378" s="1465"/>
      <c r="F2378" s="1465"/>
    </row>
    <row r="2379" spans="1:6">
      <c r="A2379" s="907"/>
      <c r="B2379" s="941"/>
      <c r="C2379" s="499"/>
      <c r="D2379" s="641"/>
      <c r="E2379" s="1465"/>
      <c r="F2379" s="1465"/>
    </row>
    <row r="2380" spans="1:6" ht="61.5" customHeight="1">
      <c r="A2380" s="667"/>
      <c r="B2380" s="11" t="s">
        <v>4545</v>
      </c>
      <c r="C2380" s="811"/>
      <c r="D2380" s="641"/>
      <c r="E2380" s="1465"/>
      <c r="F2380" s="1465"/>
    </row>
    <row r="2381" spans="1:6">
      <c r="A2381" s="667"/>
      <c r="B2381" s="11"/>
      <c r="C2381" s="499"/>
      <c r="D2381" s="641"/>
      <c r="E2381" s="1465"/>
      <c r="F2381" s="1465"/>
    </row>
    <row r="2382" spans="1:6">
      <c r="A2382" s="667"/>
      <c r="B2382" s="11" t="s">
        <v>2682</v>
      </c>
      <c r="C2382" s="499"/>
      <c r="D2382" s="641"/>
      <c r="E2382" s="1465"/>
      <c r="F2382" s="1465"/>
    </row>
    <row r="2383" spans="1:6">
      <c r="A2383" s="667"/>
      <c r="B2383" s="11" t="s">
        <v>2683</v>
      </c>
      <c r="C2383" s="499"/>
      <c r="D2383" s="641"/>
      <c r="E2383" s="1465"/>
      <c r="F2383" s="1465"/>
    </row>
    <row r="2384" spans="1:6">
      <c r="A2384" s="667"/>
      <c r="B2384" s="11" t="s">
        <v>2684</v>
      </c>
      <c r="C2384" s="499"/>
      <c r="D2384" s="641"/>
      <c r="E2384" s="1465"/>
      <c r="F2384" s="1465"/>
    </row>
    <row r="2385" spans="1:6">
      <c r="A2385" s="667"/>
      <c r="B2385" s="11" t="s">
        <v>2626</v>
      </c>
      <c r="C2385" s="499"/>
      <c r="D2385" s="641"/>
      <c r="E2385" s="1465"/>
      <c r="F2385" s="1465"/>
    </row>
    <row r="2386" spans="1:6">
      <c r="A2386" s="667"/>
      <c r="B2386" s="11"/>
      <c r="C2386" s="499"/>
      <c r="D2386" s="641"/>
      <c r="E2386" s="1465"/>
      <c r="F2386" s="1465"/>
    </row>
    <row r="2387" spans="1:6">
      <c r="A2387" s="667"/>
      <c r="B2387" s="11" t="s">
        <v>2627</v>
      </c>
      <c r="C2387" s="499"/>
      <c r="D2387" s="641"/>
      <c r="E2387" s="1465"/>
      <c r="F2387" s="1465"/>
    </row>
    <row r="2388" spans="1:6" ht="14.25">
      <c r="A2388" s="667"/>
      <c r="B2388" s="11" t="s">
        <v>2685</v>
      </c>
      <c r="C2388" s="499"/>
      <c r="D2388" s="641"/>
      <c r="E2388" s="1465"/>
      <c r="F2388" s="1465"/>
    </row>
    <row r="2389" spans="1:6" ht="14.25">
      <c r="A2389" s="667"/>
      <c r="B2389" s="11" t="s">
        <v>2629</v>
      </c>
      <c r="C2389" s="499"/>
      <c r="D2389" s="675"/>
      <c r="E2389" s="1465"/>
      <c r="F2389" s="1465"/>
    </row>
    <row r="2390" spans="1:6" ht="14.25">
      <c r="A2390" s="667"/>
      <c r="B2390" s="11" t="s">
        <v>2686</v>
      </c>
      <c r="C2390" s="499"/>
      <c r="D2390" s="675"/>
      <c r="E2390" s="1465"/>
      <c r="F2390" s="1465"/>
    </row>
    <row r="2391" spans="1:6">
      <c r="A2391" s="667"/>
      <c r="B2391" s="11"/>
      <c r="C2391" s="499"/>
      <c r="D2391" s="675"/>
      <c r="E2391" s="1465"/>
      <c r="F2391" s="1465"/>
    </row>
    <row r="2392" spans="1:6">
      <c r="A2392" s="667"/>
      <c r="B2392" s="11" t="s">
        <v>2631</v>
      </c>
      <c r="C2392" s="499"/>
      <c r="D2392" s="641"/>
      <c r="E2392" s="1465"/>
      <c r="F2392" s="1465"/>
    </row>
    <row r="2393" spans="1:6">
      <c r="A2393" s="907"/>
      <c r="B2393" s="11" t="s">
        <v>2687</v>
      </c>
      <c r="C2393" s="499"/>
      <c r="D2393" s="641"/>
      <c r="E2393" s="1465"/>
      <c r="F2393" s="1465"/>
    </row>
    <row r="2394" spans="1:6">
      <c r="A2394" s="667"/>
      <c r="B2394" s="11" t="s">
        <v>2688</v>
      </c>
      <c r="C2394" s="499"/>
      <c r="D2394" s="641"/>
      <c r="E2394" s="1465"/>
      <c r="F2394" s="1465"/>
    </row>
    <row r="2395" spans="1:6">
      <c r="A2395" s="667"/>
      <c r="B2395" s="11" t="s">
        <v>2634</v>
      </c>
      <c r="C2395" s="499"/>
      <c r="D2395" s="641"/>
      <c r="E2395" s="1465"/>
      <c r="F2395" s="1465"/>
    </row>
    <row r="2396" spans="1:6">
      <c r="A2396" s="668"/>
      <c r="B2396" s="945"/>
      <c r="C2396" s="499"/>
      <c r="D2396" s="641"/>
      <c r="E2396" s="1465"/>
      <c r="F2396" s="1465"/>
    </row>
    <row r="2397" spans="1:6" ht="25.5">
      <c r="A2397" s="957"/>
      <c r="B2397" s="459" t="s">
        <v>2635</v>
      </c>
      <c r="C2397" s="917"/>
      <c r="D2397" s="673"/>
      <c r="E2397" s="1464"/>
      <c r="F2397" s="1465"/>
    </row>
    <row r="2398" spans="1:6" ht="76.5">
      <c r="A2398" s="943"/>
      <c r="B2398" s="11" t="s">
        <v>2636</v>
      </c>
      <c r="C2398" s="811"/>
      <c r="D2398" s="933"/>
      <c r="E2398" s="1476"/>
      <c r="F2398" s="1465"/>
    </row>
    <row r="2399" spans="1:6">
      <c r="A2399" s="667"/>
      <c r="B2399" s="11" t="s">
        <v>2726</v>
      </c>
      <c r="C2399" s="499"/>
      <c r="D2399" s="641"/>
      <c r="E2399" s="1465"/>
      <c r="F2399" s="1465"/>
    </row>
    <row r="2400" spans="1:6" ht="150" customHeight="1">
      <c r="A2400" s="667"/>
      <c r="B2400" s="11" t="s">
        <v>2638</v>
      </c>
      <c r="C2400" s="499"/>
      <c r="D2400" s="931"/>
      <c r="E2400" s="1465"/>
      <c r="F2400" s="1465"/>
    </row>
    <row r="2401" spans="1:6">
      <c r="A2401" s="932"/>
      <c r="B2401" s="11" t="s">
        <v>2639</v>
      </c>
      <c r="C2401" s="499"/>
      <c r="D2401" s="933"/>
      <c r="E2401" s="1468"/>
      <c r="F2401" s="1465"/>
    </row>
    <row r="2402" spans="1:6" ht="73.5" customHeight="1">
      <c r="A2402" s="668"/>
      <c r="B2402" s="11" t="s">
        <v>2640</v>
      </c>
      <c r="C2402" s="499"/>
      <c r="D2402" s="931"/>
      <c r="E2402" s="1465"/>
      <c r="F2402" s="1465"/>
    </row>
    <row r="2403" spans="1:6" ht="25.5">
      <c r="A2403" s="668"/>
      <c r="B2403" s="11" t="s">
        <v>2641</v>
      </c>
      <c r="C2403" s="772" t="s">
        <v>248</v>
      </c>
      <c r="D2403" s="772">
        <v>1</v>
      </c>
      <c r="E2403" s="1310">
        <v>0</v>
      </c>
      <c r="F2403" s="1297">
        <f>$D2403*E2403</f>
        <v>0</v>
      </c>
    </row>
    <row r="2404" spans="1:6">
      <c r="A2404" s="667"/>
      <c r="B2404" s="11"/>
      <c r="C2404" s="811"/>
      <c r="D2404" s="648"/>
      <c r="E2404" s="1465"/>
      <c r="F2404" s="1465"/>
    </row>
    <row r="2405" spans="1:6">
      <c r="A2405" s="920" t="s">
        <v>2747</v>
      </c>
      <c r="B2405" s="950" t="s">
        <v>2728</v>
      </c>
      <c r="C2405" s="499"/>
      <c r="D2405" s="641"/>
      <c r="E2405" s="1469"/>
      <c r="F2405" s="1465"/>
    </row>
    <row r="2406" spans="1:6" ht="25.5">
      <c r="A2406" s="951"/>
      <c r="B2406" s="950" t="s">
        <v>2691</v>
      </c>
      <c r="C2406" s="499"/>
      <c r="D2406" s="641"/>
      <c r="E2406" s="1465"/>
      <c r="F2406" s="1465"/>
    </row>
    <row r="2407" spans="1:6">
      <c r="A2407" s="951"/>
      <c r="B2407" s="950" t="s">
        <v>2692</v>
      </c>
      <c r="C2407" s="499"/>
      <c r="D2407" s="641"/>
      <c r="E2407" s="1465"/>
      <c r="F2407" s="1465"/>
    </row>
    <row r="2408" spans="1:6">
      <c r="A2408" s="951"/>
      <c r="B2408" s="950" t="s">
        <v>2693</v>
      </c>
      <c r="C2408" s="499"/>
      <c r="D2408" s="641"/>
      <c r="E2408" s="1465"/>
      <c r="F2408" s="1465"/>
    </row>
    <row r="2409" spans="1:6">
      <c r="A2409" s="935"/>
      <c r="B2409" s="950" t="s">
        <v>2694</v>
      </c>
      <c r="C2409" s="499"/>
      <c r="D2409" s="500"/>
      <c r="E2409" s="1465"/>
      <c r="F2409" s="1465"/>
    </row>
    <row r="2410" spans="1:6" ht="38.25">
      <c r="A2410" s="951"/>
      <c r="B2410" s="11" t="s">
        <v>2620</v>
      </c>
      <c r="C2410" s="499"/>
      <c r="D2410" s="641"/>
      <c r="E2410" s="1465"/>
      <c r="F2410" s="1465"/>
    </row>
    <row r="2411" spans="1:6">
      <c r="A2411" s="669"/>
      <c r="B2411" s="11" t="s">
        <v>2729</v>
      </c>
      <c r="C2411" s="499"/>
      <c r="D2411" s="641"/>
      <c r="E2411" s="1465"/>
      <c r="F2411" s="1465"/>
    </row>
    <row r="2412" spans="1:6" ht="25.5">
      <c r="A2412" s="951"/>
      <c r="B2412" s="11" t="s">
        <v>2730</v>
      </c>
      <c r="C2412" s="772" t="s">
        <v>248</v>
      </c>
      <c r="D2412" s="772">
        <v>1</v>
      </c>
      <c r="E2412" s="1310">
        <v>0</v>
      </c>
      <c r="F2412" s="1297">
        <f>$D2412*E2412</f>
        <v>0</v>
      </c>
    </row>
    <row r="2413" spans="1:6">
      <c r="A2413" s="951"/>
      <c r="B2413" s="11"/>
      <c r="C2413" s="952"/>
      <c r="D2413" s="931"/>
      <c r="E2413" s="1465"/>
      <c r="F2413" s="1465"/>
    </row>
    <row r="2414" spans="1:6" ht="38.25">
      <c r="A2414" s="920" t="s">
        <v>4881</v>
      </c>
      <c r="B2414" s="459" t="s">
        <v>2643</v>
      </c>
      <c r="C2414" s="908"/>
      <c r="D2414" s="673"/>
      <c r="E2414" s="1464"/>
      <c r="F2414" s="1465"/>
    </row>
    <row r="2415" spans="1:6" ht="25.5">
      <c r="A2415" s="953"/>
      <c r="B2415" s="954" t="s">
        <v>2644</v>
      </c>
      <c r="C2415" s="908"/>
      <c r="D2415" s="673"/>
      <c r="E2415" s="1464"/>
      <c r="F2415" s="1465"/>
    </row>
    <row r="2416" spans="1:6">
      <c r="A2416" s="935"/>
      <c r="B2416" s="713" t="s">
        <v>2645</v>
      </c>
      <c r="C2416" s="936"/>
      <c r="D2416" s="641"/>
      <c r="E2416" s="1465"/>
      <c r="F2416" s="1465"/>
    </row>
    <row r="2417" spans="1:6" ht="38.25">
      <c r="A2417" s="955"/>
      <c r="B2417" s="713" t="s">
        <v>2647</v>
      </c>
      <c r="C2417" s="939"/>
      <c r="D2417" s="933"/>
      <c r="E2417" s="1468"/>
      <c r="F2417" s="1465"/>
    </row>
    <row r="2418" spans="1:6" ht="147" customHeight="1">
      <c r="A2418" s="907"/>
      <c r="B2418" s="713" t="s">
        <v>2648</v>
      </c>
      <c r="C2418" s="936"/>
      <c r="D2418" s="641"/>
      <c r="E2418" s="1465"/>
      <c r="F2418" s="1465"/>
    </row>
    <row r="2419" spans="1:6" ht="38.25">
      <c r="A2419" s="956"/>
      <c r="B2419" s="713" t="s">
        <v>2649</v>
      </c>
      <c r="C2419" s="939"/>
      <c r="D2419" s="933"/>
      <c r="E2419" s="1468"/>
      <c r="F2419" s="1465"/>
    </row>
    <row r="2420" spans="1:6" ht="25.5">
      <c r="A2420" s="907"/>
      <c r="B2420" s="954" t="s">
        <v>2650</v>
      </c>
      <c r="C2420" s="936"/>
      <c r="D2420" s="641"/>
      <c r="E2420" s="1465"/>
      <c r="F2420" s="1465"/>
    </row>
    <row r="2421" spans="1:6">
      <c r="A2421" s="907"/>
      <c r="B2421" s="713" t="s">
        <v>2651</v>
      </c>
      <c r="C2421" s="936"/>
      <c r="D2421" s="641"/>
      <c r="E2421" s="1465"/>
      <c r="F2421" s="1465"/>
    </row>
    <row r="2422" spans="1:6">
      <c r="A2422" s="956"/>
      <c r="B2422" s="713" t="s">
        <v>2652</v>
      </c>
      <c r="C2422" s="939"/>
      <c r="D2422" s="933"/>
      <c r="E2422" s="1468"/>
      <c r="F2422" s="1465"/>
    </row>
    <row r="2423" spans="1:6">
      <c r="A2423" s="907"/>
      <c r="B2423" s="713" t="s">
        <v>2653</v>
      </c>
      <c r="C2423" s="936"/>
      <c r="D2423" s="641"/>
      <c r="E2423" s="1465"/>
      <c r="F2423" s="1465"/>
    </row>
    <row r="2424" spans="1:6">
      <c r="A2424" s="937"/>
      <c r="B2424" s="938"/>
      <c r="C2424" s="939"/>
      <c r="D2424" s="933"/>
      <c r="E2424" s="1468"/>
      <c r="F2424" s="1465"/>
    </row>
    <row r="2425" spans="1:6" ht="25.5">
      <c r="A2425" s="920"/>
      <c r="B2425" s="695" t="s">
        <v>2654</v>
      </c>
      <c r="C2425" s="936"/>
      <c r="D2425" s="933"/>
      <c r="E2425" s="1468"/>
      <c r="F2425" s="1465"/>
    </row>
    <row r="2426" spans="1:6" ht="229.5">
      <c r="A2426" s="693"/>
      <c r="B2426" s="940" t="s">
        <v>2655</v>
      </c>
      <c r="C2426" s="936"/>
      <c r="D2426" s="673"/>
      <c r="E2426" s="1464"/>
      <c r="F2426" s="1465"/>
    </row>
    <row r="2427" spans="1:6" ht="89.25" customHeight="1">
      <c r="A2427" s="693"/>
      <c r="B2427" s="940" t="s">
        <v>2656</v>
      </c>
      <c r="C2427" s="908"/>
      <c r="D2427" s="673"/>
      <c r="E2427" s="1464"/>
      <c r="F2427" s="1465"/>
    </row>
    <row r="2428" spans="1:6">
      <c r="A2428" s="693"/>
      <c r="B2428" s="940"/>
      <c r="C2428" s="908"/>
      <c r="D2428" s="673"/>
      <c r="E2428" s="1464"/>
      <c r="F2428" s="1465"/>
    </row>
    <row r="2429" spans="1:6" ht="63.75">
      <c r="A2429" s="693"/>
      <c r="B2429" s="940" t="s">
        <v>2657</v>
      </c>
      <c r="C2429" s="936"/>
      <c r="D2429" s="673"/>
      <c r="E2429" s="1464"/>
      <c r="F2429" s="1465"/>
    </row>
    <row r="2430" spans="1:6" ht="114.75">
      <c r="A2430" s="693"/>
      <c r="B2430" s="940" t="s">
        <v>2658</v>
      </c>
      <c r="C2430" s="936"/>
      <c r="D2430" s="673"/>
      <c r="E2430" s="1464"/>
      <c r="F2430" s="1465"/>
    </row>
    <row r="2431" spans="1:6" ht="25.5">
      <c r="A2431" s="669"/>
      <c r="B2431" s="11" t="s">
        <v>2699</v>
      </c>
      <c r="C2431" s="772" t="s">
        <v>21</v>
      </c>
      <c r="D2431" s="772">
        <v>1</v>
      </c>
      <c r="E2431" s="1310">
        <v>0</v>
      </c>
      <c r="F2431" s="1297">
        <f>$D2431*E2431</f>
        <v>0</v>
      </c>
    </row>
    <row r="2432" spans="1:6" ht="25.5">
      <c r="A2432" s="935"/>
      <c r="B2432" s="11" t="s">
        <v>2700</v>
      </c>
      <c r="C2432" s="772" t="s">
        <v>21</v>
      </c>
      <c r="D2432" s="772">
        <v>1</v>
      </c>
      <c r="E2432" s="1310">
        <v>0</v>
      </c>
      <c r="F2432" s="1297">
        <f>$D2432*E2432</f>
        <v>0</v>
      </c>
    </row>
    <row r="2433" spans="1:6">
      <c r="A2433" s="953"/>
      <c r="B2433" s="941"/>
      <c r="C2433" s="939"/>
      <c r="D2433" s="933"/>
      <c r="E2433" s="1464"/>
      <c r="F2433" s="1465"/>
    </row>
    <row r="2434" spans="1:6" ht="25.5">
      <c r="A2434" s="920" t="s">
        <v>4882</v>
      </c>
      <c r="B2434" s="688" t="s">
        <v>2661</v>
      </c>
      <c r="C2434" s="942"/>
      <c r="D2434" s="648"/>
      <c r="E2434" s="1469"/>
      <c r="F2434" s="1465"/>
    </row>
    <row r="2435" spans="1:6" ht="38.25">
      <c r="A2435" s="907"/>
      <c r="B2435" s="688" t="s">
        <v>2662</v>
      </c>
      <c r="C2435" s="934"/>
      <c r="D2435" s="648"/>
      <c r="E2435" s="1469"/>
      <c r="F2435" s="1465"/>
    </row>
    <row r="2436" spans="1:6" ht="25.5">
      <c r="A2436" s="907"/>
      <c r="B2436" s="713" t="s">
        <v>2663</v>
      </c>
      <c r="C2436" s="936"/>
      <c r="D2436" s="641"/>
      <c r="E2436" s="1465"/>
      <c r="F2436" s="1465"/>
    </row>
    <row r="2437" spans="1:6" ht="38.25">
      <c r="A2437" s="907"/>
      <c r="B2437" s="713" t="s">
        <v>2664</v>
      </c>
      <c r="C2437" s="936"/>
      <c r="D2437" s="641"/>
      <c r="E2437" s="1465"/>
      <c r="F2437" s="1465"/>
    </row>
    <row r="2438" spans="1:6">
      <c r="A2438" s="907"/>
      <c r="B2438" s="713" t="s">
        <v>2665</v>
      </c>
      <c r="C2438" s="936"/>
      <c r="D2438" s="641"/>
      <c r="E2438" s="1465"/>
      <c r="F2438" s="1465"/>
    </row>
    <row r="2439" spans="1:6">
      <c r="A2439" s="943"/>
      <c r="B2439" s="688"/>
      <c r="C2439" s="908"/>
      <c r="D2439" s="673"/>
      <c r="E2439" s="1464"/>
      <c r="F2439" s="1465"/>
    </row>
    <row r="2440" spans="1:6" ht="25.5">
      <c r="A2440" s="667"/>
      <c r="B2440" s="688" t="s">
        <v>2666</v>
      </c>
      <c r="C2440" s="936"/>
      <c r="D2440" s="641"/>
      <c r="E2440" s="1465"/>
      <c r="F2440" s="1465"/>
    </row>
    <row r="2441" spans="1:6" ht="25.5">
      <c r="A2441" s="915"/>
      <c r="B2441" s="688" t="s">
        <v>2720</v>
      </c>
      <c r="C2441" s="936"/>
      <c r="D2441" s="641"/>
      <c r="E2441" s="1465"/>
      <c r="F2441" s="1465"/>
    </row>
    <row r="2442" spans="1:6">
      <c r="A2442" s="915"/>
      <c r="B2442" s="688" t="s">
        <v>2711</v>
      </c>
      <c r="C2442" s="936"/>
      <c r="D2442" s="641"/>
      <c r="E2442" s="1465"/>
      <c r="F2442" s="1465"/>
    </row>
    <row r="2443" spans="1:6" ht="87.75" customHeight="1">
      <c r="A2443" s="957"/>
      <c r="B2443" s="688" t="s">
        <v>2733</v>
      </c>
      <c r="C2443" s="908"/>
      <c r="D2443" s="673"/>
      <c r="E2443" s="1470"/>
      <c r="F2443" s="1465"/>
    </row>
    <row r="2444" spans="1:6" ht="38.25">
      <c r="A2444" s="958"/>
      <c r="B2444" s="954" t="s">
        <v>2713</v>
      </c>
      <c r="C2444" s="959"/>
      <c r="D2444" s="960"/>
      <c r="E2444" s="1464"/>
      <c r="F2444" s="1465"/>
    </row>
    <row r="2445" spans="1:6">
      <c r="A2445" s="921"/>
      <c r="B2445" s="938"/>
      <c r="C2445" s="939"/>
      <c r="D2445" s="933"/>
      <c r="E2445" s="1464"/>
      <c r="F2445" s="1465"/>
    </row>
    <row r="2446" spans="1:6" ht="25.5">
      <c r="A2446" s="921"/>
      <c r="B2446" s="695" t="s">
        <v>2672</v>
      </c>
      <c r="C2446" s="908"/>
      <c r="D2446" s="673"/>
      <c r="E2446" s="1464"/>
      <c r="F2446" s="1465"/>
    </row>
    <row r="2447" spans="1:6" ht="38.25">
      <c r="A2447" s="915"/>
      <c r="B2447" s="695" t="s">
        <v>2673</v>
      </c>
      <c r="C2447" s="908"/>
      <c r="D2447" s="673"/>
      <c r="E2447" s="1464"/>
      <c r="F2447" s="1465"/>
    </row>
    <row r="2448" spans="1:6" ht="25.5">
      <c r="A2448" s="915"/>
      <c r="B2448" s="695" t="s">
        <v>2716</v>
      </c>
      <c r="C2448" s="908"/>
      <c r="D2448" s="673"/>
      <c r="E2448" s="1464"/>
      <c r="F2448" s="1465"/>
    </row>
    <row r="2449" spans="1:6">
      <c r="A2449" s="937"/>
      <c r="B2449" s="961"/>
      <c r="C2449" s="829"/>
      <c r="D2449" s="830"/>
      <c r="E2449" s="1468"/>
      <c r="F2449" s="1465"/>
    </row>
    <row r="2450" spans="1:6" ht="38.25">
      <c r="A2450" s="667"/>
      <c r="B2450" s="688" t="s">
        <v>2734</v>
      </c>
      <c r="C2450" s="936"/>
      <c r="D2450" s="641"/>
      <c r="E2450" s="1465"/>
      <c r="F2450" s="1465"/>
    </row>
    <row r="2451" spans="1:6" ht="38.25">
      <c r="A2451" s="667"/>
      <c r="B2451" s="688" t="s">
        <v>2718</v>
      </c>
      <c r="C2451" s="936"/>
      <c r="D2451" s="641"/>
      <c r="E2451" s="1465"/>
      <c r="F2451" s="1465"/>
    </row>
    <row r="2452" spans="1:6" ht="38.25">
      <c r="A2452" s="872"/>
      <c r="B2452" s="713" t="s">
        <v>2735</v>
      </c>
      <c r="C2452" s="936"/>
      <c r="D2452" s="931"/>
      <c r="E2452" s="1465"/>
      <c r="F2452" s="1465"/>
    </row>
    <row r="2453" spans="1:6" ht="25.5">
      <c r="A2453" s="652"/>
      <c r="B2453" s="688" t="s">
        <v>2720</v>
      </c>
      <c r="C2453" s="913"/>
      <c r="D2453" s="913"/>
      <c r="E2453" s="1463"/>
      <c r="F2453" s="1463"/>
    </row>
    <row r="2454" spans="1:6">
      <c r="A2454" s="652"/>
      <c r="B2454" s="688"/>
      <c r="C2454" s="772" t="s">
        <v>248</v>
      </c>
      <c r="D2454" s="772">
        <v>1</v>
      </c>
      <c r="E2454" s="1310">
        <v>0</v>
      </c>
      <c r="F2454" s="1297">
        <f>$D2454*E2454</f>
        <v>0</v>
      </c>
    </row>
    <row r="2455" spans="1:6">
      <c r="A2455" s="943"/>
      <c r="B2455" s="938"/>
      <c r="C2455" s="934"/>
      <c r="D2455" s="648"/>
      <c r="E2455" s="1465"/>
      <c r="F2455" s="1297"/>
    </row>
    <row r="2456" spans="1:6">
      <c r="A2456" s="920" t="s">
        <v>2748</v>
      </c>
      <c r="B2456" s="459" t="s">
        <v>2676</v>
      </c>
      <c r="C2456" s="944"/>
      <c r="D2456" s="701"/>
      <c r="E2456" s="1470"/>
      <c r="F2456" s="1297"/>
    </row>
    <row r="2457" spans="1:6" ht="51">
      <c r="A2457" s="921"/>
      <c r="B2457" s="11" t="s">
        <v>2738</v>
      </c>
      <c r="C2457" s="772" t="s">
        <v>21</v>
      </c>
      <c r="D2457" s="772">
        <v>1</v>
      </c>
      <c r="E2457" s="1474">
        <v>0</v>
      </c>
      <c r="F2457" s="1297">
        <f>$D2457*E2457</f>
        <v>0</v>
      </c>
    </row>
    <row r="2458" spans="1:6" ht="51">
      <c r="A2458" s="695"/>
      <c r="B2458" s="11" t="s">
        <v>2739</v>
      </c>
      <c r="C2458" s="772" t="s">
        <v>21</v>
      </c>
      <c r="D2458" s="772">
        <v>1</v>
      </c>
      <c r="E2458" s="1310">
        <v>0</v>
      </c>
      <c r="F2458" s="1297">
        <f>$D2458*E2458</f>
        <v>0</v>
      </c>
    </row>
    <row r="2459" spans="1:6">
      <c r="A2459" s="667"/>
      <c r="B2459" s="11"/>
      <c r="C2459" s="936"/>
      <c r="D2459" s="641"/>
      <c r="E2459" s="1465"/>
      <c r="F2459" s="1465"/>
    </row>
    <row r="2460" spans="1:6" ht="140.25">
      <c r="A2460" s="802" t="s">
        <v>56</v>
      </c>
      <c r="B2460" s="822" t="s">
        <v>2749</v>
      </c>
      <c r="C2460" s="499"/>
      <c r="D2460" s="500"/>
      <c r="F2460" s="1297"/>
    </row>
    <row r="2461" spans="1:6" ht="38.25">
      <c r="B2461" s="822" t="s">
        <v>4546</v>
      </c>
      <c r="C2461" s="499"/>
      <c r="D2461" s="500"/>
      <c r="F2461" s="1297"/>
    </row>
    <row r="2462" spans="1:6" ht="25.5">
      <c r="B2462" s="822" t="s">
        <v>2750</v>
      </c>
      <c r="C2462" s="499"/>
      <c r="D2462" s="500"/>
      <c r="F2462" s="1297"/>
    </row>
    <row r="2463" spans="1:6">
      <c r="B2463" s="822"/>
      <c r="C2463" s="499"/>
      <c r="D2463" s="500"/>
      <c r="F2463" s="1297"/>
    </row>
    <row r="2464" spans="1:6">
      <c r="A2464" s="802"/>
      <c r="B2464" s="822" t="s">
        <v>2751</v>
      </c>
      <c r="F2464" s="1297"/>
    </row>
    <row r="2465" spans="1:6">
      <c r="B2465" s="822" t="s">
        <v>2752</v>
      </c>
      <c r="E2465" s="1297"/>
      <c r="F2465" s="1297"/>
    </row>
    <row r="2466" spans="1:6">
      <c r="B2466" s="963" t="s">
        <v>2753</v>
      </c>
      <c r="C2466" s="499" t="s">
        <v>21</v>
      </c>
      <c r="D2466" s="964">
        <v>2</v>
      </c>
      <c r="E2466" s="1310">
        <v>0</v>
      </c>
      <c r="F2466" s="1297">
        <f t="shared" ref="F2466:F2469" si="28">$D2466*E2466</f>
        <v>0</v>
      </c>
    </row>
    <row r="2467" spans="1:6">
      <c r="B2467" s="963" t="s">
        <v>2754</v>
      </c>
      <c r="C2467" s="499" t="s">
        <v>21</v>
      </c>
      <c r="D2467" s="964">
        <v>4</v>
      </c>
      <c r="E2467" s="1310">
        <v>0</v>
      </c>
      <c r="F2467" s="1297">
        <f t="shared" si="28"/>
        <v>0</v>
      </c>
    </row>
    <row r="2468" spans="1:6">
      <c r="B2468" s="963" t="s">
        <v>2755</v>
      </c>
      <c r="C2468" s="499" t="s">
        <v>21</v>
      </c>
      <c r="D2468" s="964">
        <v>2</v>
      </c>
      <c r="E2468" s="1310">
        <v>0</v>
      </c>
      <c r="F2468" s="1297">
        <f t="shared" si="28"/>
        <v>0</v>
      </c>
    </row>
    <row r="2469" spans="1:6">
      <c r="B2469" s="963" t="s">
        <v>2756</v>
      </c>
      <c r="C2469" s="499" t="s">
        <v>21</v>
      </c>
      <c r="D2469" s="964">
        <v>3</v>
      </c>
      <c r="E2469" s="1310">
        <v>0</v>
      </c>
      <c r="F2469" s="1297">
        <f t="shared" si="28"/>
        <v>0</v>
      </c>
    </row>
    <row r="2470" spans="1:6">
      <c r="B2470" s="963" t="s">
        <v>2757</v>
      </c>
      <c r="C2470" s="499" t="s">
        <v>21</v>
      </c>
      <c r="D2470" s="964">
        <v>2</v>
      </c>
      <c r="E2470" s="1310">
        <v>0</v>
      </c>
      <c r="F2470" s="1297">
        <f>$D2470*E2470</f>
        <v>0</v>
      </c>
    </row>
    <row r="2471" spans="1:6">
      <c r="B2471" s="963" t="s">
        <v>2758</v>
      </c>
      <c r="C2471" s="499" t="s">
        <v>21</v>
      </c>
      <c r="D2471" s="964">
        <v>3</v>
      </c>
      <c r="E2471" s="1310">
        <v>0</v>
      </c>
      <c r="F2471" s="1297">
        <f>$D2471*E2471</f>
        <v>0</v>
      </c>
    </row>
    <row r="2472" spans="1:6">
      <c r="B2472" s="963" t="s">
        <v>2759</v>
      </c>
      <c r="C2472" s="499" t="s">
        <v>21</v>
      </c>
      <c r="D2472" s="964">
        <v>1</v>
      </c>
      <c r="E2472" s="1310">
        <v>0</v>
      </c>
      <c r="F2472" s="1297">
        <f>$D2472*E2472</f>
        <v>0</v>
      </c>
    </row>
    <row r="2473" spans="1:6">
      <c r="B2473" s="822"/>
      <c r="C2473" s="499"/>
      <c r="D2473" s="500"/>
      <c r="E2473" s="1297"/>
      <c r="F2473" s="1297"/>
    </row>
    <row r="2474" spans="1:6">
      <c r="B2474" s="822" t="s">
        <v>2760</v>
      </c>
      <c r="F2474" s="1297"/>
    </row>
    <row r="2475" spans="1:6">
      <c r="B2475" s="822" t="s">
        <v>2965</v>
      </c>
      <c r="C2475" s="499" t="s">
        <v>21</v>
      </c>
      <c r="D2475" s="964">
        <v>2</v>
      </c>
      <c r="E2475" s="1310">
        <v>0</v>
      </c>
      <c r="F2475" s="1297">
        <f t="shared" ref="F2475:F2535" si="29">$D2475*E2475</f>
        <v>0</v>
      </c>
    </row>
    <row r="2476" spans="1:6">
      <c r="B2476" s="822" t="s">
        <v>2964</v>
      </c>
      <c r="C2476" s="499" t="s">
        <v>21</v>
      </c>
      <c r="D2476" s="964">
        <v>1</v>
      </c>
      <c r="E2476" s="1310">
        <v>0</v>
      </c>
      <c r="F2476" s="1297">
        <f>$D2476*E2476</f>
        <v>0</v>
      </c>
    </row>
    <row r="2477" spans="1:6">
      <c r="B2477" s="822" t="s">
        <v>2963</v>
      </c>
      <c r="C2477" s="499" t="s">
        <v>21</v>
      </c>
      <c r="D2477" s="964">
        <v>1</v>
      </c>
      <c r="E2477" s="1310">
        <v>0</v>
      </c>
      <c r="F2477" s="1297">
        <f t="shared" si="29"/>
        <v>0</v>
      </c>
    </row>
    <row r="2478" spans="1:6">
      <c r="B2478" s="822" t="s">
        <v>2966</v>
      </c>
      <c r="C2478" s="499" t="s">
        <v>21</v>
      </c>
      <c r="D2478" s="964">
        <v>4</v>
      </c>
      <c r="E2478" s="1310">
        <v>0</v>
      </c>
      <c r="F2478" s="1297">
        <f t="shared" si="29"/>
        <v>0</v>
      </c>
    </row>
    <row r="2479" spans="1:6">
      <c r="B2479" s="11"/>
      <c r="C2479" s="823"/>
      <c r="D2479" s="500"/>
      <c r="E2479" s="1297"/>
      <c r="F2479" s="1297"/>
    </row>
    <row r="2480" spans="1:6" ht="38.25">
      <c r="A2480" s="768" t="s">
        <v>57</v>
      </c>
      <c r="B2480" s="822" t="s">
        <v>2761</v>
      </c>
      <c r="F2480" s="1297"/>
    </row>
    <row r="2481" spans="1:6">
      <c r="B2481" s="822" t="s">
        <v>2762</v>
      </c>
      <c r="F2481" s="1297"/>
    </row>
    <row r="2482" spans="1:6">
      <c r="B2482" s="822" t="s">
        <v>2763</v>
      </c>
      <c r="C2482" s="499" t="s">
        <v>21</v>
      </c>
      <c r="D2482" s="500">
        <v>1</v>
      </c>
      <c r="E2482" s="1310">
        <v>0</v>
      </c>
      <c r="F2482" s="1297">
        <f t="shared" si="29"/>
        <v>0</v>
      </c>
    </row>
    <row r="2483" spans="1:6">
      <c r="B2483" s="822"/>
      <c r="C2483" s="499"/>
      <c r="D2483" s="500"/>
      <c r="E2483" s="1297"/>
      <c r="F2483" s="1297"/>
    </row>
    <row r="2484" spans="1:6" ht="89.25">
      <c r="A2484" s="768" t="s">
        <v>86</v>
      </c>
      <c r="B2484" s="822" t="s">
        <v>2764</v>
      </c>
      <c r="C2484" s="499"/>
      <c r="D2484" s="965"/>
      <c r="F2484" s="1297"/>
    </row>
    <row r="2485" spans="1:6">
      <c r="B2485" s="822" t="s">
        <v>2765</v>
      </c>
      <c r="C2485" s="499"/>
      <c r="D2485" s="500"/>
      <c r="E2485" s="1297"/>
      <c r="F2485" s="1297"/>
    </row>
    <row r="2486" spans="1:6">
      <c r="B2486" s="822" t="s">
        <v>2766</v>
      </c>
      <c r="C2486" s="499" t="s">
        <v>21</v>
      </c>
      <c r="D2486" s="500">
        <v>1</v>
      </c>
      <c r="E2486" s="1310">
        <v>0</v>
      </c>
      <c r="F2486" s="1297">
        <f t="shared" si="29"/>
        <v>0</v>
      </c>
    </row>
    <row r="2487" spans="1:6">
      <c r="B2487" s="822" t="s">
        <v>2767</v>
      </c>
      <c r="C2487" s="499" t="s">
        <v>21</v>
      </c>
      <c r="D2487" s="500">
        <v>7</v>
      </c>
      <c r="E2487" s="1310">
        <v>0</v>
      </c>
      <c r="F2487" s="1297">
        <f t="shared" si="29"/>
        <v>0</v>
      </c>
    </row>
    <row r="2488" spans="1:6">
      <c r="B2488" s="822" t="s">
        <v>2768</v>
      </c>
      <c r="C2488" s="499" t="s">
        <v>21</v>
      </c>
      <c r="D2488" s="500">
        <v>1</v>
      </c>
      <c r="E2488" s="1310">
        <v>0</v>
      </c>
      <c r="F2488" s="1297">
        <f>$D2488*E2488</f>
        <v>0</v>
      </c>
    </row>
    <row r="2489" spans="1:6">
      <c r="B2489" s="822" t="s">
        <v>2769</v>
      </c>
      <c r="C2489" s="499" t="s">
        <v>21</v>
      </c>
      <c r="D2489" s="500">
        <v>3</v>
      </c>
      <c r="E2489" s="1310">
        <v>0</v>
      </c>
      <c r="F2489" s="1297">
        <f>$D2489*E2489</f>
        <v>0</v>
      </c>
    </row>
    <row r="2490" spans="1:6">
      <c r="B2490" s="822"/>
      <c r="C2490" s="499"/>
      <c r="D2490" s="500"/>
      <c r="E2490" s="1297"/>
      <c r="F2490" s="1297"/>
    </row>
    <row r="2491" spans="1:6" ht="204">
      <c r="A2491" s="768" t="s">
        <v>4883</v>
      </c>
      <c r="B2491" s="822" t="s">
        <v>4884</v>
      </c>
      <c r="C2491" s="499"/>
      <c r="D2491" s="500"/>
      <c r="F2491" s="1297"/>
    </row>
    <row r="2492" spans="1:6">
      <c r="B2492" s="822" t="s">
        <v>3268</v>
      </c>
      <c r="C2492" s="499" t="s">
        <v>21</v>
      </c>
      <c r="D2492" s="500">
        <v>17</v>
      </c>
      <c r="E2492" s="1379">
        <v>0</v>
      </c>
      <c r="F2492" s="1297">
        <f t="shared" ref="F2492:F2493" si="30">$D2492*E2492</f>
        <v>0</v>
      </c>
    </row>
    <row r="2493" spans="1:6">
      <c r="B2493" s="822" t="s">
        <v>3265</v>
      </c>
      <c r="C2493" s="499" t="s">
        <v>21</v>
      </c>
      <c r="D2493" s="500">
        <v>29</v>
      </c>
      <c r="E2493" s="1379">
        <v>0</v>
      </c>
      <c r="F2493" s="1297">
        <f t="shared" si="30"/>
        <v>0</v>
      </c>
    </row>
    <row r="2494" spans="1:6">
      <c r="B2494" s="822"/>
      <c r="C2494" s="499"/>
      <c r="D2494" s="500"/>
      <c r="E2494" s="1297"/>
      <c r="F2494" s="1297"/>
    </row>
    <row r="2495" spans="1:6" ht="63.75">
      <c r="A2495" s="802" t="s">
        <v>50</v>
      </c>
      <c r="B2495" s="822" t="s">
        <v>3332</v>
      </c>
      <c r="F2495" s="1297"/>
    </row>
    <row r="2496" spans="1:6">
      <c r="A2496" s="650"/>
      <c r="B2496" s="822" t="s">
        <v>2752</v>
      </c>
      <c r="E2496" s="1441"/>
      <c r="F2496" s="1297"/>
    </row>
    <row r="2497" spans="1:6">
      <c r="B2497" s="822" t="s">
        <v>2770</v>
      </c>
      <c r="C2497" s="499" t="s">
        <v>21</v>
      </c>
      <c r="D2497" s="500">
        <v>1</v>
      </c>
      <c r="E2497" s="1379">
        <v>0</v>
      </c>
      <c r="F2497" s="1297">
        <f t="shared" si="29"/>
        <v>0</v>
      </c>
    </row>
    <row r="2498" spans="1:6">
      <c r="A2498" s="650"/>
      <c r="B2498" s="822" t="s">
        <v>2771</v>
      </c>
      <c r="C2498" s="499" t="s">
        <v>21</v>
      </c>
      <c r="D2498" s="500">
        <v>1</v>
      </c>
      <c r="E2498" s="1442">
        <v>0</v>
      </c>
      <c r="F2498" s="1297">
        <f>$D2498*E2498</f>
        <v>0</v>
      </c>
    </row>
    <row r="2499" spans="1:6">
      <c r="A2499" s="650"/>
      <c r="B2499" s="822" t="s">
        <v>2772</v>
      </c>
      <c r="C2499" s="499" t="s">
        <v>21</v>
      </c>
      <c r="D2499" s="500">
        <v>1</v>
      </c>
      <c r="E2499" s="1442">
        <v>0</v>
      </c>
      <c r="F2499" s="1297">
        <f>$D2499*E2499</f>
        <v>0</v>
      </c>
    </row>
    <row r="2500" spans="1:6">
      <c r="A2500" s="650"/>
      <c r="B2500" s="822" t="s">
        <v>2773</v>
      </c>
      <c r="C2500" s="499" t="s">
        <v>21</v>
      </c>
      <c r="D2500" s="500">
        <v>1</v>
      </c>
      <c r="E2500" s="1442">
        <v>0</v>
      </c>
      <c r="F2500" s="1297">
        <f>$D2500*E2500</f>
        <v>0</v>
      </c>
    </row>
    <row r="2501" spans="1:6">
      <c r="A2501" s="650"/>
      <c r="B2501" s="822" t="s">
        <v>2774</v>
      </c>
      <c r="C2501" s="499" t="s">
        <v>21</v>
      </c>
      <c r="D2501" s="500">
        <v>1</v>
      </c>
      <c r="E2501" s="1442">
        <v>0</v>
      </c>
      <c r="F2501" s="1297">
        <f>$D2501*E2501</f>
        <v>0</v>
      </c>
    </row>
    <row r="2502" spans="1:6">
      <c r="A2502" s="650"/>
      <c r="B2502" s="822" t="s">
        <v>2775</v>
      </c>
      <c r="C2502" s="499" t="s">
        <v>21</v>
      </c>
      <c r="D2502" s="500">
        <v>2</v>
      </c>
      <c r="E2502" s="1442">
        <v>0</v>
      </c>
      <c r="F2502" s="1297">
        <f>$D2502*E2502</f>
        <v>0</v>
      </c>
    </row>
    <row r="2503" spans="1:6">
      <c r="A2503" s="650"/>
      <c r="B2503" s="822" t="s">
        <v>2776</v>
      </c>
      <c r="C2503" s="499" t="s">
        <v>21</v>
      </c>
      <c r="D2503" s="500">
        <v>2</v>
      </c>
      <c r="E2503" s="1442">
        <v>0</v>
      </c>
      <c r="F2503" s="1297">
        <f t="shared" si="29"/>
        <v>0</v>
      </c>
    </row>
    <row r="2504" spans="1:6">
      <c r="B2504" s="822"/>
      <c r="C2504" s="499"/>
      <c r="D2504" s="500"/>
      <c r="F2504" s="1297"/>
    </row>
    <row r="2505" spans="1:6" ht="51">
      <c r="A2505" s="802" t="s">
        <v>108</v>
      </c>
      <c r="B2505" s="822" t="s">
        <v>2777</v>
      </c>
      <c r="F2505" s="1297"/>
    </row>
    <row r="2506" spans="1:6">
      <c r="B2506" s="822" t="s">
        <v>3285</v>
      </c>
      <c r="C2506" s="499" t="s">
        <v>21</v>
      </c>
      <c r="D2506" s="500">
        <v>2</v>
      </c>
      <c r="E2506" s="1442">
        <v>0</v>
      </c>
      <c r="F2506" s="1297">
        <f t="shared" si="29"/>
        <v>0</v>
      </c>
    </row>
    <row r="2507" spans="1:6">
      <c r="B2507" s="820"/>
      <c r="C2507" s="499"/>
      <c r="F2507" s="1297"/>
    </row>
    <row r="2508" spans="1:6" ht="38.25">
      <c r="A2508" s="966" t="s">
        <v>109</v>
      </c>
      <c r="B2508" s="643" t="s">
        <v>2778</v>
      </c>
      <c r="E2508" s="1477"/>
      <c r="F2508" s="1297"/>
    </row>
    <row r="2509" spans="1:6">
      <c r="B2509" s="822" t="s">
        <v>3284</v>
      </c>
      <c r="C2509" s="499" t="s">
        <v>21</v>
      </c>
      <c r="D2509" s="500">
        <v>8</v>
      </c>
      <c r="E2509" s="1442">
        <v>0</v>
      </c>
      <c r="F2509" s="1297">
        <f t="shared" si="29"/>
        <v>0</v>
      </c>
    </row>
    <row r="2510" spans="1:6">
      <c r="A2510" s="650"/>
      <c r="B2510" s="822"/>
      <c r="C2510" s="499"/>
      <c r="D2510" s="500"/>
      <c r="E2510" s="1441"/>
      <c r="F2510" s="1297"/>
    </row>
    <row r="2511" spans="1:6" ht="89.25">
      <c r="A2511" s="802" t="s">
        <v>110</v>
      </c>
      <c r="B2511" s="822" t="s">
        <v>2779</v>
      </c>
      <c r="C2511" s="499"/>
      <c r="D2511" s="500"/>
      <c r="E2511" s="1297"/>
      <c r="F2511" s="1297"/>
    </row>
    <row r="2512" spans="1:6">
      <c r="A2512" s="802"/>
      <c r="B2512" s="822"/>
      <c r="C2512" s="499"/>
      <c r="D2512" s="500"/>
      <c r="E2512" s="1297"/>
      <c r="F2512" s="1297"/>
    </row>
    <row r="2513" spans="1:6">
      <c r="A2513" s="802"/>
      <c r="B2513" s="822" t="s">
        <v>2780</v>
      </c>
      <c r="C2513" s="499"/>
      <c r="E2513" s="1297"/>
      <c r="F2513" s="1297"/>
    </row>
    <row r="2514" spans="1:6" s="840" customFormat="1">
      <c r="A2514" s="835"/>
      <c r="B2514" s="892" t="s">
        <v>2781</v>
      </c>
      <c r="C2514" s="837" t="s">
        <v>21</v>
      </c>
      <c r="D2514" s="838">
        <v>13</v>
      </c>
      <c r="E2514" s="1454">
        <v>0</v>
      </c>
      <c r="F2514" s="1451">
        <f t="shared" si="29"/>
        <v>0</v>
      </c>
    </row>
    <row r="2515" spans="1:6">
      <c r="B2515" s="822" t="s">
        <v>2782</v>
      </c>
      <c r="C2515" s="499" t="s">
        <v>21</v>
      </c>
      <c r="D2515" s="500">
        <v>11</v>
      </c>
      <c r="E2515" s="1379">
        <v>0</v>
      </c>
      <c r="F2515" s="1297">
        <f>$D2515*E2515</f>
        <v>0</v>
      </c>
    </row>
    <row r="2516" spans="1:6">
      <c r="B2516" s="822" t="s">
        <v>2783</v>
      </c>
      <c r="C2516" s="499" t="s">
        <v>21</v>
      </c>
      <c r="D2516" s="500">
        <v>15</v>
      </c>
      <c r="E2516" s="1379">
        <v>0</v>
      </c>
      <c r="F2516" s="1297">
        <f>$D2516*E2516</f>
        <v>0</v>
      </c>
    </row>
    <row r="2517" spans="1:6">
      <c r="B2517" s="967"/>
      <c r="C2517" s="499"/>
      <c r="D2517" s="500"/>
      <c r="E2517" s="1477"/>
      <c r="F2517" s="1297"/>
    </row>
    <row r="2518" spans="1:6">
      <c r="A2518" s="802"/>
      <c r="B2518" s="822" t="s">
        <v>2784</v>
      </c>
      <c r="C2518" s="499"/>
      <c r="E2518" s="1297"/>
      <c r="F2518" s="1297"/>
    </row>
    <row r="2519" spans="1:6" s="840" customFormat="1">
      <c r="A2519" s="835"/>
      <c r="B2519" s="892" t="s">
        <v>2781</v>
      </c>
      <c r="C2519" s="837" t="s">
        <v>21</v>
      </c>
      <c r="D2519" s="838">
        <v>13</v>
      </c>
      <c r="E2519" s="1454">
        <v>0</v>
      </c>
      <c r="F2519" s="1451">
        <f>$D2519*E2519</f>
        <v>0</v>
      </c>
    </row>
    <row r="2520" spans="1:6">
      <c r="B2520" s="822" t="s">
        <v>2783</v>
      </c>
      <c r="C2520" s="499" t="s">
        <v>21</v>
      </c>
      <c r="D2520" s="500">
        <v>14</v>
      </c>
      <c r="E2520" s="1379">
        <v>0</v>
      </c>
      <c r="F2520" s="1297">
        <f>$D2520*E2520</f>
        <v>0</v>
      </c>
    </row>
    <row r="2521" spans="1:6">
      <c r="B2521" s="967"/>
      <c r="C2521" s="499"/>
      <c r="D2521" s="500"/>
      <c r="E2521" s="1477"/>
      <c r="F2521" s="1297"/>
    </row>
    <row r="2522" spans="1:6" ht="38.25">
      <c r="A2522" s="768" t="s">
        <v>111</v>
      </c>
      <c r="B2522" s="822" t="s">
        <v>3333</v>
      </c>
      <c r="C2522" s="499"/>
      <c r="D2522" s="500"/>
      <c r="F2522" s="1297"/>
    </row>
    <row r="2523" spans="1:6">
      <c r="B2523" s="822" t="s">
        <v>2966</v>
      </c>
      <c r="C2523" s="499" t="s">
        <v>21</v>
      </c>
      <c r="D2523" s="500">
        <v>39</v>
      </c>
      <c r="E2523" s="1442">
        <v>0</v>
      </c>
      <c r="F2523" s="1297">
        <f t="shared" si="29"/>
        <v>0</v>
      </c>
    </row>
    <row r="2524" spans="1:6">
      <c r="B2524" s="967"/>
      <c r="C2524" s="499"/>
      <c r="D2524" s="500"/>
      <c r="E2524" s="1477"/>
      <c r="F2524" s="1297"/>
    </row>
    <row r="2525" spans="1:6" ht="63.75">
      <c r="A2525" s="802" t="s">
        <v>112</v>
      </c>
      <c r="B2525" s="822" t="s">
        <v>3334</v>
      </c>
      <c r="C2525" s="499"/>
      <c r="D2525" s="500"/>
      <c r="F2525" s="1297"/>
    </row>
    <row r="2526" spans="1:6">
      <c r="B2526" s="822" t="s">
        <v>2785</v>
      </c>
      <c r="E2526" s="1441"/>
      <c r="F2526" s="1297"/>
    </row>
    <row r="2527" spans="1:6" s="840" customFormat="1">
      <c r="A2527" s="835"/>
      <c r="B2527" s="892" t="s">
        <v>5533</v>
      </c>
      <c r="C2527" s="837" t="s">
        <v>21</v>
      </c>
      <c r="D2527" s="838">
        <v>3</v>
      </c>
      <c r="E2527" s="1454">
        <v>0</v>
      </c>
      <c r="F2527" s="1451">
        <f t="shared" ref="F2527" si="31">$D2527*E2527</f>
        <v>0</v>
      </c>
    </row>
    <row r="2528" spans="1:6" s="840" customFormat="1">
      <c r="A2528" s="835"/>
      <c r="B2528" s="892" t="s">
        <v>2786</v>
      </c>
      <c r="C2528" s="837" t="s">
        <v>21</v>
      </c>
      <c r="D2528" s="838">
        <v>15</v>
      </c>
      <c r="E2528" s="1454">
        <v>0</v>
      </c>
      <c r="F2528" s="1451">
        <f t="shared" si="29"/>
        <v>0</v>
      </c>
    </row>
    <row r="2529" spans="1:6">
      <c r="B2529" s="822" t="s">
        <v>2787</v>
      </c>
      <c r="C2529" s="499" t="s">
        <v>21</v>
      </c>
      <c r="D2529" s="500">
        <v>4</v>
      </c>
      <c r="E2529" s="1442">
        <v>0</v>
      </c>
      <c r="F2529" s="1297">
        <f t="shared" si="29"/>
        <v>0</v>
      </c>
    </row>
    <row r="2530" spans="1:6">
      <c r="B2530" s="822"/>
      <c r="C2530" s="499"/>
      <c r="D2530" s="500"/>
      <c r="E2530" s="1441"/>
      <c r="F2530" s="1297"/>
    </row>
    <row r="2531" spans="1:6" ht="60" customHeight="1">
      <c r="A2531" s="768" t="s">
        <v>113</v>
      </c>
      <c r="B2531" s="822" t="s">
        <v>3335</v>
      </c>
      <c r="F2531" s="1297"/>
    </row>
    <row r="2532" spans="1:6">
      <c r="B2532" s="822" t="s">
        <v>2785</v>
      </c>
      <c r="F2532" s="1297"/>
    </row>
    <row r="2533" spans="1:6">
      <c r="B2533" s="822" t="s">
        <v>2788</v>
      </c>
      <c r="C2533" s="499" t="s">
        <v>21</v>
      </c>
      <c r="D2533" s="500">
        <v>10</v>
      </c>
      <c r="E2533" s="1379">
        <v>0</v>
      </c>
      <c r="F2533" s="1297">
        <f t="shared" si="29"/>
        <v>0</v>
      </c>
    </row>
    <row r="2534" spans="1:6">
      <c r="B2534" s="822" t="s">
        <v>2789</v>
      </c>
      <c r="C2534" s="499" t="s">
        <v>21</v>
      </c>
      <c r="D2534" s="500">
        <v>2</v>
      </c>
      <c r="E2534" s="1379">
        <v>0</v>
      </c>
      <c r="F2534" s="1297">
        <f t="shared" si="29"/>
        <v>0</v>
      </c>
    </row>
    <row r="2535" spans="1:6">
      <c r="B2535" s="822" t="s">
        <v>2790</v>
      </c>
      <c r="C2535" s="499" t="s">
        <v>21</v>
      </c>
      <c r="D2535" s="500">
        <v>33</v>
      </c>
      <c r="E2535" s="1379">
        <v>0</v>
      </c>
      <c r="F2535" s="1297">
        <f t="shared" si="29"/>
        <v>0</v>
      </c>
    </row>
    <row r="2536" spans="1:6">
      <c r="B2536" s="822"/>
      <c r="C2536" s="499"/>
      <c r="D2536" s="500"/>
      <c r="F2536" s="1297"/>
    </row>
    <row r="2537" spans="1:6" ht="38.25">
      <c r="A2537" s="768" t="s">
        <v>114</v>
      </c>
      <c r="B2537" s="822" t="s">
        <v>2791</v>
      </c>
      <c r="C2537" s="499"/>
      <c r="D2537" s="500"/>
      <c r="F2537" s="1297"/>
    </row>
    <row r="2538" spans="1:6">
      <c r="B2538" s="822"/>
      <c r="C2538" s="499"/>
      <c r="D2538" s="500"/>
      <c r="F2538" s="1297"/>
    </row>
    <row r="2539" spans="1:6">
      <c r="B2539" s="822" t="s">
        <v>2792</v>
      </c>
      <c r="F2539" s="1297"/>
    </row>
    <row r="2540" spans="1:6">
      <c r="B2540" s="822" t="s">
        <v>2967</v>
      </c>
      <c r="C2540" s="499" t="s">
        <v>1315</v>
      </c>
      <c r="D2540" s="500">
        <v>14</v>
      </c>
      <c r="E2540" s="1379">
        <v>0</v>
      </c>
      <c r="F2540" s="1297">
        <f t="shared" ref="F2540:F2598" si="32">$D2540*E2540</f>
        <v>0</v>
      </c>
    </row>
    <row r="2541" spans="1:6">
      <c r="B2541" s="822" t="s">
        <v>2968</v>
      </c>
      <c r="C2541" s="499" t="s">
        <v>1315</v>
      </c>
      <c r="D2541" s="500">
        <v>11</v>
      </c>
      <c r="E2541" s="1379">
        <v>0</v>
      </c>
      <c r="F2541" s="1297">
        <f>$D2541*E2541</f>
        <v>0</v>
      </c>
    </row>
    <row r="2542" spans="1:6">
      <c r="B2542" s="822" t="s">
        <v>2963</v>
      </c>
      <c r="C2542" s="499" t="s">
        <v>1315</v>
      </c>
      <c r="D2542" s="500">
        <v>15</v>
      </c>
      <c r="E2542" s="1379">
        <v>0</v>
      </c>
      <c r="F2542" s="1297">
        <f>$D2542*E2542</f>
        <v>0</v>
      </c>
    </row>
    <row r="2543" spans="1:6">
      <c r="B2543" s="822"/>
      <c r="C2543" s="499"/>
      <c r="D2543" s="500"/>
      <c r="F2543" s="1297"/>
    </row>
    <row r="2544" spans="1:6">
      <c r="B2544" s="822" t="s">
        <v>2793</v>
      </c>
      <c r="F2544" s="1297"/>
    </row>
    <row r="2545" spans="1:6">
      <c r="B2545" s="822" t="s">
        <v>2967</v>
      </c>
      <c r="C2545" s="499" t="s">
        <v>1315</v>
      </c>
      <c r="D2545" s="500">
        <v>14</v>
      </c>
      <c r="E2545" s="1379">
        <v>0</v>
      </c>
      <c r="F2545" s="1297">
        <f>$D2545*E2545</f>
        <v>0</v>
      </c>
    </row>
    <row r="2546" spans="1:6">
      <c r="B2546" s="822" t="s">
        <v>2963</v>
      </c>
      <c r="C2546" s="499" t="s">
        <v>1315</v>
      </c>
      <c r="D2546" s="500">
        <v>14</v>
      </c>
      <c r="E2546" s="1379">
        <v>0</v>
      </c>
      <c r="F2546" s="1297">
        <f>$D2546*E2546</f>
        <v>0</v>
      </c>
    </row>
    <row r="2547" spans="1:6">
      <c r="B2547" s="822" t="s">
        <v>2966</v>
      </c>
      <c r="C2547" s="499" t="s">
        <v>1315</v>
      </c>
      <c r="D2547" s="500">
        <v>20</v>
      </c>
      <c r="E2547" s="1379">
        <v>0</v>
      </c>
      <c r="F2547" s="1297">
        <f>$D2547*E2547</f>
        <v>0</v>
      </c>
    </row>
    <row r="2548" spans="1:6">
      <c r="B2548" s="822"/>
      <c r="C2548" s="499"/>
      <c r="D2548" s="500"/>
      <c r="F2548" s="1297"/>
    </row>
    <row r="2549" spans="1:6" ht="85.5" customHeight="1">
      <c r="A2549" s="802" t="s">
        <v>115</v>
      </c>
      <c r="B2549" s="822" t="s">
        <v>4547</v>
      </c>
      <c r="C2549" s="499"/>
      <c r="D2549" s="500"/>
      <c r="E2549" s="1297"/>
      <c r="F2549" s="1297"/>
    </row>
    <row r="2550" spans="1:6">
      <c r="A2550" s="802"/>
      <c r="B2550" s="822"/>
      <c r="C2550" s="499"/>
      <c r="D2550" s="500"/>
      <c r="E2550" s="1297"/>
      <c r="F2550" s="1297"/>
    </row>
    <row r="2551" spans="1:6">
      <c r="B2551" s="968" t="s">
        <v>2794</v>
      </c>
      <c r="F2551" s="1297"/>
    </row>
    <row r="2552" spans="1:6">
      <c r="B2552" s="822" t="s">
        <v>3264</v>
      </c>
      <c r="C2552" s="499" t="s">
        <v>1315</v>
      </c>
      <c r="D2552" s="772">
        <v>39</v>
      </c>
      <c r="E2552" s="1379">
        <v>0</v>
      </c>
      <c r="F2552" s="1297">
        <f t="shared" si="32"/>
        <v>0</v>
      </c>
    </row>
    <row r="2553" spans="1:6">
      <c r="B2553" s="822" t="s">
        <v>3265</v>
      </c>
      <c r="C2553" s="499" t="s">
        <v>1315</v>
      </c>
      <c r="D2553" s="500">
        <v>123</v>
      </c>
      <c r="E2553" s="1379">
        <v>0</v>
      </c>
      <c r="F2553" s="1297">
        <f t="shared" si="32"/>
        <v>0</v>
      </c>
    </row>
    <row r="2554" spans="1:6">
      <c r="B2554" s="822" t="s">
        <v>3266</v>
      </c>
      <c r="C2554" s="499" t="s">
        <v>1315</v>
      </c>
      <c r="D2554" s="500">
        <v>15</v>
      </c>
      <c r="E2554" s="1379">
        <v>0</v>
      </c>
      <c r="F2554" s="1297">
        <f t="shared" si="32"/>
        <v>0</v>
      </c>
    </row>
    <row r="2555" spans="1:6">
      <c r="B2555" s="822" t="s">
        <v>3267</v>
      </c>
      <c r="C2555" s="499" t="s">
        <v>1315</v>
      </c>
      <c r="D2555" s="500">
        <v>60</v>
      </c>
      <c r="E2555" s="1379">
        <v>0</v>
      </c>
      <c r="F2555" s="1297">
        <f t="shared" si="32"/>
        <v>0</v>
      </c>
    </row>
    <row r="2556" spans="1:6">
      <c r="B2556" s="822" t="s">
        <v>3268</v>
      </c>
      <c r="C2556" s="499" t="s">
        <v>1315</v>
      </c>
      <c r="D2556" s="500">
        <v>126</v>
      </c>
      <c r="E2556" s="1310">
        <v>0</v>
      </c>
      <c r="F2556" s="1297">
        <f t="shared" si="32"/>
        <v>0</v>
      </c>
    </row>
    <row r="2557" spans="1:6">
      <c r="B2557" s="822"/>
      <c r="C2557" s="499"/>
      <c r="D2557" s="500"/>
      <c r="F2557" s="1297"/>
    </row>
    <row r="2558" spans="1:6">
      <c r="B2558" s="968" t="s">
        <v>2795</v>
      </c>
      <c r="C2558" s="499"/>
      <c r="D2558" s="500"/>
      <c r="F2558" s="1297"/>
    </row>
    <row r="2559" spans="1:6">
      <c r="B2559" s="822" t="s">
        <v>3269</v>
      </c>
      <c r="C2559" s="499" t="s">
        <v>21</v>
      </c>
      <c r="D2559" s="500">
        <v>11</v>
      </c>
      <c r="E2559" s="1379">
        <v>0</v>
      </c>
      <c r="F2559" s="1297">
        <f t="shared" si="32"/>
        <v>0</v>
      </c>
    </row>
    <row r="2560" spans="1:6">
      <c r="B2560" s="822" t="s">
        <v>3270</v>
      </c>
      <c r="C2560" s="499" t="s">
        <v>21</v>
      </c>
      <c r="D2560" s="500">
        <v>24</v>
      </c>
      <c r="E2560" s="1379">
        <v>0</v>
      </c>
      <c r="F2560" s="1297">
        <f t="shared" si="32"/>
        <v>0</v>
      </c>
    </row>
    <row r="2561" spans="1:6">
      <c r="B2561" s="822" t="s">
        <v>3271</v>
      </c>
      <c r="C2561" s="499" t="s">
        <v>21</v>
      </c>
      <c r="D2561" s="500">
        <v>4</v>
      </c>
      <c r="E2561" s="1379">
        <v>0</v>
      </c>
      <c r="F2561" s="1297">
        <f t="shared" si="32"/>
        <v>0</v>
      </c>
    </row>
    <row r="2562" spans="1:6">
      <c r="B2562" s="822" t="s">
        <v>3272</v>
      </c>
      <c r="C2562" s="499" t="s">
        <v>21</v>
      </c>
      <c r="D2562" s="500">
        <v>17</v>
      </c>
      <c r="E2562" s="1379">
        <v>0</v>
      </c>
      <c r="F2562" s="1297">
        <f t="shared" si="32"/>
        <v>0</v>
      </c>
    </row>
    <row r="2563" spans="1:6">
      <c r="B2563" s="822" t="s">
        <v>3273</v>
      </c>
      <c r="C2563" s="499" t="s">
        <v>21</v>
      </c>
      <c r="D2563" s="500">
        <v>32</v>
      </c>
      <c r="E2563" s="1310">
        <v>0</v>
      </c>
      <c r="F2563" s="1297">
        <f t="shared" si="32"/>
        <v>0</v>
      </c>
    </row>
    <row r="2564" spans="1:6">
      <c r="A2564" s="969"/>
      <c r="B2564" s="822"/>
      <c r="C2564" s="499"/>
      <c r="D2564" s="500"/>
      <c r="E2564" s="1441"/>
      <c r="F2564" s="1297"/>
    </row>
    <row r="2565" spans="1:6">
      <c r="B2565" s="968" t="s">
        <v>2796</v>
      </c>
      <c r="C2565" s="499"/>
      <c r="D2565" s="500"/>
      <c r="F2565" s="1297"/>
    </row>
    <row r="2566" spans="1:6">
      <c r="B2566" s="822" t="s">
        <v>3274</v>
      </c>
      <c r="C2566" s="499" t="s">
        <v>21</v>
      </c>
      <c r="D2566" s="500">
        <v>1</v>
      </c>
      <c r="E2566" s="1379">
        <v>0</v>
      </c>
      <c r="F2566" s="1297">
        <f t="shared" si="32"/>
        <v>0</v>
      </c>
    </row>
    <row r="2567" spans="1:6">
      <c r="B2567" s="822"/>
      <c r="C2567" s="499"/>
      <c r="D2567" s="500"/>
      <c r="F2567" s="1297"/>
    </row>
    <row r="2568" spans="1:6">
      <c r="B2568" s="968" t="s">
        <v>2797</v>
      </c>
      <c r="C2568" s="499"/>
      <c r="D2568" s="500"/>
      <c r="F2568" s="1297"/>
    </row>
    <row r="2569" spans="1:6">
      <c r="B2569" s="822" t="s">
        <v>3275</v>
      </c>
      <c r="C2569" s="499" t="s">
        <v>21</v>
      </c>
      <c r="D2569" s="500">
        <v>4</v>
      </c>
      <c r="E2569" s="1379">
        <v>0</v>
      </c>
      <c r="F2569" s="1297">
        <f t="shared" si="32"/>
        <v>0</v>
      </c>
    </row>
    <row r="2570" spans="1:6">
      <c r="B2570" s="822" t="s">
        <v>3276</v>
      </c>
      <c r="C2570" s="499" t="s">
        <v>21</v>
      </c>
      <c r="D2570" s="500">
        <v>2</v>
      </c>
      <c r="E2570" s="1379">
        <v>0</v>
      </c>
      <c r="F2570" s="1297">
        <f t="shared" si="32"/>
        <v>0</v>
      </c>
    </row>
    <row r="2571" spans="1:6">
      <c r="B2571" s="822" t="s">
        <v>3277</v>
      </c>
      <c r="C2571" s="499" t="s">
        <v>21</v>
      </c>
      <c r="D2571" s="500">
        <v>1</v>
      </c>
      <c r="E2571" s="1379">
        <v>0</v>
      </c>
      <c r="F2571" s="1297">
        <f>$D2571*E2571</f>
        <v>0</v>
      </c>
    </row>
    <row r="2572" spans="1:6">
      <c r="B2572" s="822"/>
      <c r="C2572" s="499"/>
      <c r="D2572" s="500"/>
      <c r="F2572" s="1297"/>
    </row>
    <row r="2573" spans="1:6">
      <c r="B2573" s="968" t="s">
        <v>2798</v>
      </c>
      <c r="C2573" s="499"/>
      <c r="D2573" s="500"/>
      <c r="F2573" s="1297"/>
    </row>
    <row r="2574" spans="1:6">
      <c r="B2574" s="822" t="s">
        <v>3278</v>
      </c>
      <c r="C2574" s="499" t="s">
        <v>21</v>
      </c>
      <c r="D2574" s="500">
        <v>1</v>
      </c>
      <c r="E2574" s="1379">
        <v>0</v>
      </c>
      <c r="F2574" s="1297">
        <f t="shared" si="32"/>
        <v>0</v>
      </c>
    </row>
    <row r="2575" spans="1:6">
      <c r="B2575" s="822"/>
      <c r="C2575" s="499"/>
      <c r="D2575" s="500"/>
      <c r="F2575" s="1297"/>
    </row>
    <row r="2576" spans="1:6">
      <c r="A2576" s="969"/>
      <c r="B2576" s="968" t="s">
        <v>2799</v>
      </c>
      <c r="E2576" s="1441"/>
      <c r="F2576" s="1297"/>
    </row>
    <row r="2577" spans="1:6">
      <c r="B2577" s="822" t="s">
        <v>2800</v>
      </c>
      <c r="C2577" s="499" t="s">
        <v>21</v>
      </c>
      <c r="D2577" s="500">
        <v>27</v>
      </c>
      <c r="E2577" s="1379">
        <v>0</v>
      </c>
      <c r="F2577" s="1297">
        <f t="shared" si="32"/>
        <v>0</v>
      </c>
    </row>
    <row r="2578" spans="1:6">
      <c r="B2578" s="822" t="s">
        <v>2801</v>
      </c>
      <c r="C2578" s="499" t="s">
        <v>21</v>
      </c>
      <c r="D2578" s="500">
        <v>2</v>
      </c>
      <c r="E2578" s="1379">
        <v>0</v>
      </c>
      <c r="F2578" s="1297">
        <f>$D2578*E2578</f>
        <v>0</v>
      </c>
    </row>
    <row r="2579" spans="1:6">
      <c r="B2579" s="822" t="s">
        <v>2802</v>
      </c>
      <c r="C2579" s="499" t="s">
        <v>21</v>
      </c>
      <c r="D2579" s="500">
        <v>10</v>
      </c>
      <c r="E2579" s="1379">
        <v>0</v>
      </c>
      <c r="F2579" s="1297">
        <f t="shared" si="32"/>
        <v>0</v>
      </c>
    </row>
    <row r="2580" spans="1:6">
      <c r="B2580" s="822" t="s">
        <v>2803</v>
      </c>
      <c r="C2580" s="499" t="s">
        <v>21</v>
      </c>
      <c r="D2580" s="500">
        <v>2</v>
      </c>
      <c r="E2580" s="1379">
        <v>0</v>
      </c>
      <c r="F2580" s="1297">
        <f t="shared" si="32"/>
        <v>0</v>
      </c>
    </row>
    <row r="2581" spans="1:6">
      <c r="B2581" s="822" t="s">
        <v>2804</v>
      </c>
      <c r="C2581" s="499" t="s">
        <v>21</v>
      </c>
      <c r="D2581" s="500">
        <v>7</v>
      </c>
      <c r="E2581" s="1379">
        <v>0</v>
      </c>
      <c r="F2581" s="1297">
        <f t="shared" si="32"/>
        <v>0</v>
      </c>
    </row>
    <row r="2582" spans="1:6">
      <c r="B2582" s="822" t="s">
        <v>2805</v>
      </c>
      <c r="C2582" s="499" t="s">
        <v>21</v>
      </c>
      <c r="D2582" s="500">
        <v>26</v>
      </c>
      <c r="E2582" s="1379">
        <v>0</v>
      </c>
      <c r="F2582" s="1297">
        <f>$D2582*E2582</f>
        <v>0</v>
      </c>
    </row>
    <row r="2583" spans="1:6">
      <c r="B2583" s="822" t="s">
        <v>2806</v>
      </c>
      <c r="C2583" s="499" t="s">
        <v>21</v>
      </c>
      <c r="D2583" s="500">
        <v>4</v>
      </c>
      <c r="E2583" s="1379">
        <v>0</v>
      </c>
      <c r="F2583" s="1297">
        <f t="shared" si="32"/>
        <v>0</v>
      </c>
    </row>
    <row r="2584" spans="1:6">
      <c r="A2584" s="780"/>
      <c r="B2584" s="822"/>
      <c r="C2584" s="499"/>
      <c r="D2584" s="500"/>
      <c r="F2584" s="1297"/>
    </row>
    <row r="2585" spans="1:6">
      <c r="A2585" s="969"/>
      <c r="B2585" s="968" t="s">
        <v>2807</v>
      </c>
      <c r="C2585" s="499"/>
      <c r="D2585" s="500"/>
      <c r="E2585" s="1441"/>
      <c r="F2585" s="1297"/>
    </row>
    <row r="2586" spans="1:6">
      <c r="A2586" s="969"/>
      <c r="B2586" s="822" t="s">
        <v>2808</v>
      </c>
      <c r="C2586" s="499" t="s">
        <v>21</v>
      </c>
      <c r="D2586" s="500">
        <v>3</v>
      </c>
      <c r="E2586" s="1442">
        <v>0</v>
      </c>
      <c r="F2586" s="1297">
        <f t="shared" si="32"/>
        <v>0</v>
      </c>
    </row>
    <row r="2587" spans="1:6">
      <c r="A2587" s="969"/>
      <c r="B2587" s="822" t="s">
        <v>2809</v>
      </c>
      <c r="C2587" s="499" t="s">
        <v>21</v>
      </c>
      <c r="D2587" s="500">
        <v>1</v>
      </c>
      <c r="E2587" s="1442">
        <v>0</v>
      </c>
      <c r="F2587" s="1297">
        <f t="shared" si="32"/>
        <v>0</v>
      </c>
    </row>
    <row r="2588" spans="1:6">
      <c r="A2588" s="969"/>
      <c r="B2588" s="822" t="s">
        <v>2810</v>
      </c>
      <c r="C2588" s="499" t="s">
        <v>21</v>
      </c>
      <c r="D2588" s="500">
        <v>3</v>
      </c>
      <c r="E2588" s="1442">
        <v>0</v>
      </c>
      <c r="F2588" s="1297">
        <f t="shared" si="32"/>
        <v>0</v>
      </c>
    </row>
    <row r="2589" spans="1:6">
      <c r="A2589" s="969"/>
      <c r="B2589" s="822" t="s">
        <v>2811</v>
      </c>
      <c r="C2589" s="499" t="s">
        <v>21</v>
      </c>
      <c r="D2589" s="500">
        <v>2</v>
      </c>
      <c r="E2589" s="1442">
        <v>0</v>
      </c>
      <c r="F2589" s="1297">
        <f t="shared" si="32"/>
        <v>0</v>
      </c>
    </row>
    <row r="2590" spans="1:6">
      <c r="A2590" s="969"/>
      <c r="B2590" s="822" t="s">
        <v>2812</v>
      </c>
      <c r="C2590" s="499" t="s">
        <v>21</v>
      </c>
      <c r="D2590" s="500">
        <v>1</v>
      </c>
      <c r="E2590" s="1442">
        <v>0</v>
      </c>
      <c r="F2590" s="1297">
        <f t="shared" si="32"/>
        <v>0</v>
      </c>
    </row>
    <row r="2591" spans="1:6">
      <c r="A2591" s="969"/>
      <c r="B2591" s="822" t="s">
        <v>2813</v>
      </c>
      <c r="C2591" s="499" t="s">
        <v>21</v>
      </c>
      <c r="D2591" s="500">
        <v>3</v>
      </c>
      <c r="E2591" s="1442">
        <v>0</v>
      </c>
      <c r="F2591" s="1297">
        <f t="shared" si="32"/>
        <v>0</v>
      </c>
    </row>
    <row r="2592" spans="1:6">
      <c r="A2592" s="969"/>
      <c r="B2592" s="822" t="s">
        <v>2814</v>
      </c>
      <c r="C2592" s="499" t="s">
        <v>21</v>
      </c>
      <c r="D2592" s="500">
        <v>8</v>
      </c>
      <c r="E2592" s="1442">
        <v>0</v>
      </c>
      <c r="F2592" s="1297">
        <f t="shared" si="32"/>
        <v>0</v>
      </c>
    </row>
    <row r="2593" spans="1:6">
      <c r="A2593" s="969"/>
      <c r="B2593" s="822" t="s">
        <v>2815</v>
      </c>
      <c r="C2593" s="499" t="s">
        <v>21</v>
      </c>
      <c r="D2593" s="500">
        <v>2</v>
      </c>
      <c r="E2593" s="1442">
        <v>0</v>
      </c>
      <c r="F2593" s="1297">
        <f t="shared" si="32"/>
        <v>0</v>
      </c>
    </row>
    <row r="2594" spans="1:6">
      <c r="A2594" s="969"/>
      <c r="B2594" s="822" t="s">
        <v>2816</v>
      </c>
      <c r="C2594" s="499" t="s">
        <v>21</v>
      </c>
      <c r="D2594" s="500">
        <v>1</v>
      </c>
      <c r="E2594" s="1442">
        <v>0</v>
      </c>
      <c r="F2594" s="1297">
        <f t="shared" si="32"/>
        <v>0</v>
      </c>
    </row>
    <row r="2595" spans="1:6">
      <c r="B2595" s="492"/>
      <c r="C2595" s="499"/>
      <c r="D2595" s="500"/>
      <c r="F2595" s="1297"/>
    </row>
    <row r="2596" spans="1:6">
      <c r="A2596" s="969"/>
      <c r="B2596" s="968" t="s">
        <v>2817</v>
      </c>
      <c r="C2596" s="499"/>
      <c r="D2596" s="500"/>
      <c r="E2596" s="1441"/>
      <c r="F2596" s="1297"/>
    </row>
    <row r="2597" spans="1:6">
      <c r="A2597" s="969"/>
      <c r="B2597" s="822" t="s">
        <v>2818</v>
      </c>
      <c r="C2597" s="499" t="s">
        <v>21</v>
      </c>
      <c r="D2597" s="500">
        <v>2</v>
      </c>
      <c r="E2597" s="1442">
        <v>0</v>
      </c>
      <c r="F2597" s="1297">
        <f t="shared" si="32"/>
        <v>0</v>
      </c>
    </row>
    <row r="2598" spans="1:6">
      <c r="A2598" s="969"/>
      <c r="B2598" s="822" t="s">
        <v>2819</v>
      </c>
      <c r="C2598" s="499" t="s">
        <v>21</v>
      </c>
      <c r="D2598" s="500">
        <v>1</v>
      </c>
      <c r="E2598" s="1442">
        <v>0</v>
      </c>
      <c r="F2598" s="1297">
        <f t="shared" si="32"/>
        <v>0</v>
      </c>
    </row>
    <row r="2599" spans="1:6">
      <c r="A2599" s="969"/>
      <c r="B2599" s="822"/>
      <c r="C2599" s="499"/>
      <c r="D2599" s="500"/>
      <c r="E2599" s="1441"/>
      <c r="F2599" s="1297"/>
    </row>
    <row r="2600" spans="1:6" ht="76.5">
      <c r="A2600" s="802" t="s">
        <v>166</v>
      </c>
      <c r="B2600" s="822" t="s">
        <v>3336</v>
      </c>
      <c r="F2600" s="1297"/>
    </row>
    <row r="2601" spans="1:6">
      <c r="B2601" s="822"/>
      <c r="F2601" s="1297"/>
    </row>
    <row r="2602" spans="1:6" ht="87" customHeight="1">
      <c r="B2602" s="822" t="s">
        <v>4548</v>
      </c>
      <c r="F2602" s="1297"/>
    </row>
    <row r="2603" spans="1:6">
      <c r="B2603" s="820"/>
      <c r="F2603" s="1297"/>
    </row>
    <row r="2604" spans="1:6" ht="38.25">
      <c r="B2604" s="822" t="s">
        <v>4549</v>
      </c>
      <c r="C2604" s="499"/>
      <c r="D2604" s="500"/>
      <c r="E2604" s="1297"/>
      <c r="F2604" s="1297"/>
    </row>
    <row r="2605" spans="1:6">
      <c r="B2605" s="822"/>
      <c r="C2605" s="499"/>
      <c r="D2605" s="500"/>
      <c r="E2605" s="1297"/>
      <c r="F2605" s="1297"/>
    </row>
    <row r="2606" spans="1:6" ht="25.5">
      <c r="B2606" s="688" t="s">
        <v>3283</v>
      </c>
      <c r="C2606" s="499"/>
      <c r="D2606" s="500"/>
      <c r="E2606" s="1441"/>
      <c r="F2606" s="1297"/>
    </row>
    <row r="2607" spans="1:6" ht="25.5">
      <c r="B2607" s="688" t="s">
        <v>3282</v>
      </c>
      <c r="C2607" s="499"/>
      <c r="D2607" s="500"/>
      <c r="E2607" s="1297"/>
      <c r="F2607" s="1297"/>
    </row>
    <row r="2608" spans="1:6" ht="34.5" customHeight="1">
      <c r="B2608" s="688" t="s">
        <v>3280</v>
      </c>
      <c r="C2608" s="499"/>
      <c r="D2608" s="500"/>
      <c r="E2608" s="1297"/>
      <c r="F2608" s="1297"/>
    </row>
    <row r="2609" spans="1:6">
      <c r="A2609" s="650"/>
      <c r="B2609" s="970" t="s">
        <v>3281</v>
      </c>
      <c r="C2609" s="772" t="s">
        <v>92</v>
      </c>
      <c r="D2609" s="772">
        <v>5561</v>
      </c>
      <c r="E2609" s="1379">
        <v>0</v>
      </c>
      <c r="F2609" s="1297">
        <f t="shared" ref="F2609:F2651" si="33">$D2609*E2609</f>
        <v>0</v>
      </c>
    </row>
    <row r="2610" spans="1:6">
      <c r="A2610" s="969"/>
      <c r="B2610" s="822"/>
      <c r="C2610" s="499"/>
      <c r="D2610" s="500"/>
      <c r="E2610" s="1441"/>
      <c r="F2610" s="1297"/>
    </row>
    <row r="2611" spans="1:6" ht="140.25">
      <c r="A2611" s="802" t="s">
        <v>742</v>
      </c>
      <c r="B2611" s="11" t="s">
        <v>3337</v>
      </c>
      <c r="C2611" s="499"/>
      <c r="D2611" s="500"/>
      <c r="E2611" s="1297"/>
      <c r="F2611" s="1297"/>
    </row>
    <row r="2612" spans="1:6">
      <c r="A2612" s="802"/>
      <c r="B2612" s="11"/>
      <c r="C2612" s="499"/>
      <c r="D2612" s="500"/>
      <c r="E2612" s="1297"/>
      <c r="F2612" s="1297"/>
    </row>
    <row r="2613" spans="1:6" ht="15">
      <c r="B2613" s="971" t="s">
        <v>3279</v>
      </c>
      <c r="C2613" s="499" t="s">
        <v>92</v>
      </c>
      <c r="D2613" s="500">
        <v>8444</v>
      </c>
      <c r="E2613" s="1379">
        <v>0</v>
      </c>
      <c r="F2613" s="1297">
        <f t="shared" si="33"/>
        <v>0</v>
      </c>
    </row>
    <row r="2614" spans="1:6">
      <c r="A2614" s="972"/>
      <c r="B2614" s="822"/>
      <c r="F2614" s="1297"/>
    </row>
    <row r="2615" spans="1:6" ht="63.75">
      <c r="A2615" s="768" t="s">
        <v>101</v>
      </c>
      <c r="B2615" s="643" t="s">
        <v>2820</v>
      </c>
      <c r="C2615" s="772" t="s">
        <v>21</v>
      </c>
      <c r="D2615" s="500">
        <v>20</v>
      </c>
      <c r="E2615" s="1379">
        <v>0</v>
      </c>
      <c r="F2615" s="1297">
        <f t="shared" si="33"/>
        <v>0</v>
      </c>
    </row>
    <row r="2616" spans="1:6">
      <c r="B2616" s="822"/>
      <c r="C2616" s="499"/>
      <c r="D2616" s="500"/>
      <c r="E2616" s="1297"/>
      <c r="F2616" s="1297"/>
    </row>
    <row r="2617" spans="1:6" ht="63.75" customHeight="1">
      <c r="A2617" s="768" t="s">
        <v>102</v>
      </c>
      <c r="B2617" s="822" t="s">
        <v>2821</v>
      </c>
      <c r="E2617" s="1297"/>
      <c r="F2617" s="1297"/>
    </row>
    <row r="2618" spans="1:6">
      <c r="B2618" s="822"/>
      <c r="F2618" s="1297"/>
    </row>
    <row r="2619" spans="1:6" ht="76.5" customHeight="1">
      <c r="B2619" s="11" t="s">
        <v>2822</v>
      </c>
      <c r="E2619" s="1297"/>
      <c r="F2619" s="1297"/>
    </row>
    <row r="2620" spans="1:6" ht="89.25">
      <c r="B2620" s="11" t="s">
        <v>4550</v>
      </c>
      <c r="C2620" s="499"/>
      <c r="D2620" s="500"/>
      <c r="F2620" s="1297"/>
    </row>
    <row r="2621" spans="1:6">
      <c r="B2621" s="822"/>
      <c r="C2621" s="499"/>
      <c r="D2621" s="500"/>
      <c r="E2621" s="1297"/>
      <c r="F2621" s="1297"/>
    </row>
    <row r="2622" spans="1:6" ht="76.5">
      <c r="B2622" s="11" t="s">
        <v>2823</v>
      </c>
      <c r="C2622" s="499" t="s">
        <v>154</v>
      </c>
      <c r="D2622" s="500">
        <v>757</v>
      </c>
      <c r="E2622" s="1379">
        <v>0</v>
      </c>
      <c r="F2622" s="1297">
        <f>$D2622*E2622</f>
        <v>0</v>
      </c>
    </row>
    <row r="2623" spans="1:6">
      <c r="B2623" s="11"/>
      <c r="C2623" s="499"/>
      <c r="D2623" s="500"/>
      <c r="E2623" s="1297"/>
      <c r="F2623" s="1297"/>
    </row>
    <row r="2624" spans="1:6" ht="25.5">
      <c r="A2624" s="768" t="s">
        <v>103</v>
      </c>
      <c r="B2624" s="822" t="s">
        <v>2824</v>
      </c>
      <c r="E2624" s="1297"/>
      <c r="F2624" s="1297"/>
    </row>
    <row r="2625" spans="1:6">
      <c r="B2625" s="822"/>
      <c r="F2625" s="1297"/>
    </row>
    <row r="2626" spans="1:6" ht="114.75">
      <c r="B2626" s="11" t="s">
        <v>3338</v>
      </c>
      <c r="F2626" s="1297"/>
    </row>
    <row r="2627" spans="1:6">
      <c r="B2627" s="11"/>
      <c r="F2627" s="1297"/>
    </row>
    <row r="2628" spans="1:6" ht="25.5">
      <c r="B2628" s="11" t="s">
        <v>4551</v>
      </c>
      <c r="C2628" s="499" t="s">
        <v>154</v>
      </c>
      <c r="D2628" s="500">
        <v>757</v>
      </c>
      <c r="E2628" s="1379">
        <v>0</v>
      </c>
      <c r="F2628" s="1297">
        <f t="shared" si="33"/>
        <v>0</v>
      </c>
    </row>
    <row r="2629" spans="1:6">
      <c r="B2629" s="11"/>
      <c r="C2629" s="499"/>
      <c r="D2629" s="500"/>
      <c r="E2629" s="1297"/>
      <c r="F2629" s="1297"/>
    </row>
    <row r="2630" spans="1:6" ht="25.5">
      <c r="A2630" s="768" t="s">
        <v>104</v>
      </c>
      <c r="B2630" s="11" t="s">
        <v>2825</v>
      </c>
      <c r="D2630" s="832"/>
      <c r="E2630" s="1297"/>
      <c r="F2630" s="1297"/>
    </row>
    <row r="2631" spans="1:6">
      <c r="A2631" s="896"/>
      <c r="B2631" s="548"/>
      <c r="C2631" s="831"/>
      <c r="D2631" s="832"/>
      <c r="E2631" s="1297"/>
      <c r="F2631" s="1297"/>
    </row>
    <row r="2632" spans="1:6" ht="140.25">
      <c r="A2632" s="642"/>
      <c r="B2632" s="11" t="s">
        <v>3339</v>
      </c>
      <c r="C2632" s="499" t="s">
        <v>154</v>
      </c>
      <c r="D2632" s="832">
        <v>180</v>
      </c>
      <c r="E2632" s="1310">
        <v>0</v>
      </c>
      <c r="F2632" s="1297">
        <f t="shared" si="33"/>
        <v>0</v>
      </c>
    </row>
    <row r="2633" spans="1:6">
      <c r="A2633" s="896"/>
      <c r="B2633" s="548"/>
      <c r="C2633" s="831"/>
      <c r="D2633" s="832"/>
      <c r="E2633" s="1297"/>
      <c r="F2633" s="1297"/>
    </row>
    <row r="2634" spans="1:6" ht="25.5">
      <c r="A2634" s="768" t="s">
        <v>105</v>
      </c>
      <c r="B2634" s="822" t="s">
        <v>2826</v>
      </c>
      <c r="C2634" s="499"/>
      <c r="D2634" s="500"/>
      <c r="F2634" s="1297"/>
    </row>
    <row r="2635" spans="1:6">
      <c r="A2635" s="802"/>
      <c r="B2635" s="822"/>
      <c r="C2635" s="499"/>
      <c r="D2635" s="500"/>
      <c r="F2635" s="1297"/>
    </row>
    <row r="2636" spans="1:6" ht="59.25" customHeight="1">
      <c r="A2636" s="802"/>
      <c r="B2636" s="822" t="s">
        <v>2827</v>
      </c>
      <c r="C2636" s="499" t="s">
        <v>92</v>
      </c>
      <c r="D2636" s="500">
        <v>1875</v>
      </c>
      <c r="E2636" s="1379">
        <v>0</v>
      </c>
      <c r="F2636" s="1297">
        <f t="shared" si="33"/>
        <v>0</v>
      </c>
    </row>
    <row r="2637" spans="1:6">
      <c r="A2637" s="802"/>
      <c r="B2637" s="822"/>
      <c r="C2637" s="499"/>
      <c r="D2637" s="500"/>
      <c r="F2637" s="1297"/>
    </row>
    <row r="2638" spans="1:6" s="840" customFormat="1" ht="25.5">
      <c r="A2638" s="973" t="s">
        <v>106</v>
      </c>
      <c r="B2638" s="892" t="s">
        <v>2828</v>
      </c>
      <c r="C2638" s="837"/>
      <c r="D2638" s="838"/>
      <c r="E2638" s="1450"/>
      <c r="F2638" s="1451"/>
    </row>
    <row r="2639" spans="1:6" s="840" customFormat="1">
      <c r="A2639" s="835"/>
      <c r="B2639" s="892"/>
      <c r="C2639" s="839"/>
      <c r="D2639" s="839"/>
      <c r="E2639" s="1450"/>
      <c r="F2639" s="1451"/>
    </row>
    <row r="2640" spans="1:6" s="840" customFormat="1" ht="127.5">
      <c r="A2640" s="973"/>
      <c r="B2640" s="892" t="s">
        <v>4552</v>
      </c>
      <c r="C2640" s="837"/>
      <c r="D2640" s="838"/>
      <c r="E2640" s="1451"/>
      <c r="F2640" s="1451"/>
    </row>
    <row r="2641" spans="1:6" s="840" customFormat="1">
      <c r="A2641" s="973"/>
      <c r="B2641" s="892"/>
      <c r="C2641" s="837"/>
      <c r="D2641" s="838"/>
      <c r="E2641" s="1451"/>
      <c r="F2641" s="1451"/>
    </row>
    <row r="2642" spans="1:6" s="840" customFormat="1" ht="25.5">
      <c r="A2642" s="835"/>
      <c r="B2642" s="892" t="s">
        <v>3340</v>
      </c>
      <c r="C2642" s="837"/>
      <c r="D2642" s="838"/>
      <c r="E2642" s="1451"/>
      <c r="F2642" s="1451"/>
    </row>
    <row r="2643" spans="1:6" s="840" customFormat="1">
      <c r="A2643" s="835"/>
      <c r="B2643" s="892"/>
      <c r="C2643" s="837"/>
      <c r="D2643" s="838"/>
      <c r="E2643" s="1451"/>
      <c r="F2643" s="1451"/>
    </row>
    <row r="2644" spans="1:6" s="840" customFormat="1" ht="25.5">
      <c r="A2644" s="835"/>
      <c r="B2644" s="892" t="s">
        <v>2829</v>
      </c>
      <c r="C2644" s="837" t="s">
        <v>154</v>
      </c>
      <c r="D2644" s="838">
        <v>225</v>
      </c>
      <c r="E2644" s="1454">
        <v>0</v>
      </c>
      <c r="F2644" s="1451">
        <f t="shared" si="33"/>
        <v>0</v>
      </c>
    </row>
    <row r="2645" spans="1:6">
      <c r="B2645" s="822"/>
      <c r="C2645" s="499"/>
      <c r="D2645" s="500"/>
      <c r="E2645" s="1478"/>
      <c r="F2645" s="1297"/>
    </row>
    <row r="2646" spans="1:6" ht="43.5" customHeight="1">
      <c r="A2646" s="768" t="s">
        <v>90</v>
      </c>
      <c r="B2646" s="822" t="s">
        <v>2830</v>
      </c>
      <c r="C2646" s="772" t="s">
        <v>248</v>
      </c>
      <c r="D2646" s="772">
        <v>4</v>
      </c>
      <c r="E2646" s="1379">
        <v>0</v>
      </c>
      <c r="F2646" s="1297">
        <f t="shared" si="33"/>
        <v>0</v>
      </c>
    </row>
    <row r="2647" spans="1:6">
      <c r="B2647" s="822"/>
      <c r="C2647" s="499"/>
      <c r="D2647" s="500"/>
      <c r="E2647" s="1478"/>
      <c r="F2647" s="1297"/>
    </row>
    <row r="2648" spans="1:6" ht="127.5">
      <c r="A2648" s="768" t="s">
        <v>28</v>
      </c>
      <c r="B2648" s="822" t="s">
        <v>2831</v>
      </c>
      <c r="C2648" s="499"/>
      <c r="D2648" s="500"/>
      <c r="F2648" s="1297"/>
    </row>
    <row r="2649" spans="1:6" ht="38.25">
      <c r="B2649" s="11" t="s">
        <v>2024</v>
      </c>
      <c r="C2649" s="499"/>
      <c r="D2649" s="500"/>
      <c r="F2649" s="1297"/>
    </row>
    <row r="2650" spans="1:6" ht="102">
      <c r="B2650" s="822" t="s">
        <v>2832</v>
      </c>
      <c r="C2650" s="499"/>
      <c r="D2650" s="500"/>
      <c r="F2650" s="1297"/>
    </row>
    <row r="2651" spans="1:6" ht="89.25">
      <c r="B2651" s="822" t="s">
        <v>2833</v>
      </c>
      <c r="C2651" s="499" t="s">
        <v>248</v>
      </c>
      <c r="D2651" s="500">
        <v>1</v>
      </c>
      <c r="E2651" s="1310">
        <v>0</v>
      </c>
      <c r="F2651" s="1297">
        <f t="shared" si="33"/>
        <v>0</v>
      </c>
    </row>
    <row r="2652" spans="1:6">
      <c r="B2652" s="822"/>
      <c r="C2652" s="499"/>
      <c r="D2652" s="500"/>
      <c r="E2652" s="1297"/>
    </row>
    <row r="2653" spans="1:6">
      <c r="A2653" s="974" t="s">
        <v>158</v>
      </c>
      <c r="B2653" s="975" t="s">
        <v>2834</v>
      </c>
      <c r="C2653" s="888"/>
      <c r="D2653" s="889"/>
      <c r="E2653" s="1459"/>
      <c r="F2653" s="1460">
        <f>SUM(F1313:F2652)</f>
        <v>0</v>
      </c>
    </row>
    <row r="2656" spans="1:6">
      <c r="A2656" s="639" t="s">
        <v>160</v>
      </c>
      <c r="B2656" s="810" t="s">
        <v>2835</v>
      </c>
      <c r="C2656" s="811"/>
      <c r="D2656" s="812"/>
      <c r="E2656" s="1304"/>
      <c r="F2656" s="1304"/>
    </row>
    <row r="2657" spans="1:6">
      <c r="A2657" s="722"/>
      <c r="B2657" s="495"/>
      <c r="C2657" s="813"/>
      <c r="D2657" s="814"/>
      <c r="E2657" s="1363"/>
      <c r="F2657" s="1363"/>
    </row>
    <row r="2658" spans="1:6">
      <c r="A2658" s="722"/>
      <c r="B2658" s="890" t="s">
        <v>1827</v>
      </c>
      <c r="C2658" s="813"/>
      <c r="D2658" s="814"/>
      <c r="E2658" s="1363"/>
      <c r="F2658" s="1363"/>
    </row>
    <row r="2659" spans="1:6" ht="25.5">
      <c r="B2659" s="492" t="s">
        <v>2836</v>
      </c>
      <c r="C2659" s="499"/>
      <c r="D2659" s="500"/>
    </row>
    <row r="2660" spans="1:6">
      <c r="B2660" s="822"/>
      <c r="C2660" s="499"/>
      <c r="D2660" s="500"/>
    </row>
    <row r="2661" spans="1:6" ht="76.5">
      <c r="A2661" s="768" t="s">
        <v>155</v>
      </c>
      <c r="B2661" s="11" t="s">
        <v>2837</v>
      </c>
      <c r="C2661" s="823"/>
      <c r="D2661" s="500"/>
      <c r="E2661" s="1441"/>
      <c r="F2661" s="1441"/>
    </row>
    <row r="2662" spans="1:6" ht="25.5">
      <c r="B2662" s="11" t="s">
        <v>2969</v>
      </c>
      <c r="C2662" s="823"/>
      <c r="D2662" s="500"/>
      <c r="E2662" s="1441"/>
      <c r="F2662" s="1441"/>
    </row>
    <row r="2663" spans="1:6" ht="38.25">
      <c r="B2663" s="11" t="s">
        <v>2838</v>
      </c>
      <c r="C2663" s="499" t="s">
        <v>248</v>
      </c>
      <c r="D2663" s="500">
        <v>1</v>
      </c>
      <c r="E2663" s="1310">
        <v>0</v>
      </c>
      <c r="F2663" s="1297">
        <f t="shared" ref="F2663:F2674" si="34">$D2663*E2663</f>
        <v>0</v>
      </c>
    </row>
    <row r="2664" spans="1:6">
      <c r="B2664" s="976"/>
      <c r="F2664" s="1297"/>
    </row>
    <row r="2665" spans="1:6" ht="89.25">
      <c r="A2665" s="768" t="s">
        <v>156</v>
      </c>
      <c r="B2665" s="11" t="s">
        <v>1800</v>
      </c>
      <c r="C2665" s="499"/>
      <c r="D2665" s="500"/>
      <c r="F2665" s="1297"/>
    </row>
    <row r="2666" spans="1:6">
      <c r="B2666" s="822" t="s">
        <v>2839</v>
      </c>
      <c r="C2666" s="499"/>
      <c r="D2666" s="500"/>
      <c r="F2666" s="1297"/>
    </row>
    <row r="2667" spans="1:6" ht="25.5">
      <c r="B2667" s="643" t="s">
        <v>2840</v>
      </c>
      <c r="C2667" s="499" t="s">
        <v>248</v>
      </c>
      <c r="D2667" s="500">
        <v>1</v>
      </c>
      <c r="E2667" s="1310">
        <v>0</v>
      </c>
      <c r="F2667" s="1297">
        <f t="shared" si="34"/>
        <v>0</v>
      </c>
    </row>
    <row r="2668" spans="1:6">
      <c r="B2668" s="643"/>
      <c r="C2668" s="499"/>
      <c r="D2668" s="500"/>
      <c r="F2668" s="1297"/>
    </row>
    <row r="2669" spans="1:6" ht="112.5" customHeight="1">
      <c r="A2669" s="768" t="s">
        <v>157</v>
      </c>
      <c r="B2669" s="822" t="s">
        <v>4592</v>
      </c>
      <c r="C2669" s="823"/>
      <c r="D2669" s="500"/>
      <c r="F2669" s="1297"/>
    </row>
    <row r="2670" spans="1:6" ht="87.75" customHeight="1">
      <c r="B2670" s="822" t="s">
        <v>2841</v>
      </c>
      <c r="C2670" s="823" t="s">
        <v>248</v>
      </c>
      <c r="D2670" s="500">
        <v>1</v>
      </c>
      <c r="E2670" s="1310">
        <v>0</v>
      </c>
      <c r="F2670" s="1297">
        <f t="shared" si="34"/>
        <v>0</v>
      </c>
    </row>
    <row r="2671" spans="1:6">
      <c r="B2671" s="822"/>
      <c r="C2671" s="823"/>
      <c r="D2671" s="500"/>
      <c r="F2671" s="1297"/>
    </row>
    <row r="2672" spans="1:6" ht="85.5" customHeight="1">
      <c r="A2672" s="768" t="s">
        <v>158</v>
      </c>
      <c r="B2672" s="822" t="s">
        <v>2842</v>
      </c>
      <c r="C2672" s="823"/>
      <c r="D2672" s="500"/>
      <c r="F2672" s="1297"/>
    </row>
    <row r="2673" spans="1:6" ht="38.25">
      <c r="B2673" s="822" t="s">
        <v>2843</v>
      </c>
      <c r="C2673" s="823"/>
      <c r="D2673" s="500"/>
      <c r="F2673" s="1297"/>
    </row>
    <row r="2674" spans="1:6" ht="61.5" customHeight="1">
      <c r="A2674" s="780"/>
      <c r="B2674" s="822" t="s">
        <v>2844</v>
      </c>
      <c r="C2674" s="499" t="s">
        <v>248</v>
      </c>
      <c r="D2674" s="500">
        <v>1</v>
      </c>
      <c r="E2674" s="1310">
        <v>0</v>
      </c>
      <c r="F2674" s="1297">
        <f t="shared" si="34"/>
        <v>0</v>
      </c>
    </row>
    <row r="2675" spans="1:6">
      <c r="B2675" s="719"/>
      <c r="F2675" s="1297"/>
    </row>
    <row r="2676" spans="1:6">
      <c r="A2676" s="974" t="s">
        <v>160</v>
      </c>
      <c r="B2676" s="900" t="s">
        <v>2845</v>
      </c>
      <c r="C2676" s="901"/>
      <c r="D2676" s="901"/>
      <c r="E2676" s="1461"/>
      <c r="F2676" s="1460">
        <f>SUM(F2663:F2675)</f>
        <v>0</v>
      </c>
    </row>
  </sheetData>
  <sheetProtection selectLockedCells="1"/>
  <dataConsolidate/>
  <pageMargins left="0.59055118110236227" right="0.59055118110236227" top="0.59055118110236227" bottom="0.59055118110236227" header="0.31496062992125984" footer="0.31496062992125984"/>
  <pageSetup paperSize="9" fitToHeight="0" orientation="portrait" horizontalDpi="4294967294" r:id="rId1"/>
  <headerFooter>
    <oddFooter>&amp;C&amp;"Calibri,Regular"&amp;9&amp;P/&amp;N</oddFooter>
  </headerFooter>
  <rowBreaks count="65" manualBreakCount="65">
    <brk id="25" max="5" man="1"/>
    <brk id="46" max="5" man="1"/>
    <brk id="64" max="5" man="1"/>
    <brk id="83" max="5" man="1"/>
    <brk id="115" max="5" man="1"/>
    <brk id="144" max="5" man="1"/>
    <brk id="170" max="5" man="1"/>
    <brk id="196" max="5" man="1"/>
    <brk id="260" max="5" man="1"/>
    <brk id="393" max="5" man="1"/>
    <brk id="423" max="5" man="1"/>
    <brk id="563" max="5" man="1"/>
    <brk id="590" max="5" man="1"/>
    <brk id="656" max="5" man="1"/>
    <brk id="903" max="5" man="1"/>
    <brk id="940" max="5" man="1"/>
    <brk id="1168" max="5" man="1"/>
    <brk id="1188" max="5" man="1"/>
    <brk id="1210" max="5" man="1"/>
    <brk id="1304" max="5" man="1"/>
    <brk id="1378" max="5" man="1"/>
    <brk id="1396" max="5" man="1"/>
    <brk id="1424" max="5" man="1"/>
    <brk id="1444" max="5" man="1"/>
    <brk id="1474" max="5" man="1"/>
    <brk id="1500" max="5" man="1"/>
    <brk id="1524" max="5" man="1"/>
    <brk id="1550" max="5" man="1"/>
    <brk id="1597" max="5" man="1"/>
    <brk id="1648" max="5" man="1"/>
    <brk id="1666" max="5" man="1"/>
    <brk id="1698" max="5" man="1"/>
    <brk id="1707" max="5" man="1"/>
    <brk id="1720" max="5" man="1"/>
    <brk id="1745" max="5" man="1"/>
    <brk id="1769" max="5" man="1"/>
    <brk id="1795" max="5" man="1"/>
    <brk id="1820" max="5" man="1"/>
    <brk id="1835" max="5" man="1"/>
    <brk id="1854" max="5" man="1"/>
    <brk id="1917" max="5" man="1"/>
    <brk id="1952" max="5" man="1"/>
    <brk id="1995" max="5" man="1"/>
    <brk id="2002" max="5" man="1"/>
    <brk id="2026" max="5" man="1"/>
    <brk id="2075" max="5" man="1"/>
    <brk id="2080" max="5" man="1"/>
    <brk id="2103" max="5" man="1"/>
    <brk id="2124" max="5" man="1"/>
    <brk id="2135" max="5" man="1"/>
    <brk id="2156" max="5" man="1"/>
    <brk id="2184" max="5" man="1"/>
    <brk id="2208" max="5" man="1"/>
    <brk id="2227" max="5" man="1"/>
    <brk id="2258" max="5" man="1"/>
    <brk id="2291" max="5" man="1"/>
    <brk id="2326" max="5" man="1"/>
    <brk id="2349" max="5" man="1"/>
    <brk id="2371" max="5" man="1"/>
    <brk id="2400" max="5" man="1"/>
    <brk id="2424" max="5" man="1"/>
    <brk id="2490" max="5" man="1"/>
    <brk id="2602" max="5" man="1"/>
    <brk id="2621" max="5" man="1"/>
    <brk id="2637"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984"/>
  <sheetViews>
    <sheetView view="pageBreakPreview" zoomScaleNormal="140" zoomScaleSheetLayoutView="100" workbookViewId="0">
      <selection activeCell="G10" sqref="G10"/>
    </sheetView>
  </sheetViews>
  <sheetFormatPr defaultColWidth="9.140625" defaultRowHeight="12.75"/>
  <cols>
    <col min="1" max="1" width="6.28515625" style="210" customWidth="1"/>
    <col min="2" max="2" width="45.7109375" style="23" customWidth="1"/>
    <col min="3" max="3" width="7.7109375" style="212" customWidth="1"/>
    <col min="4" max="4" width="6.7109375" style="212" customWidth="1"/>
    <col min="5" max="5" width="17.7109375" style="1545" customWidth="1"/>
    <col min="6" max="16384" width="9.140625" style="194"/>
  </cols>
  <sheetData>
    <row r="1" spans="1:5" s="22" customFormat="1">
      <c r="A1" s="189"/>
      <c r="B1" s="190"/>
      <c r="C1" s="191"/>
      <c r="D1" s="191"/>
      <c r="E1" s="1530"/>
    </row>
    <row r="2" spans="1:5" s="22" customFormat="1">
      <c r="A2" s="189"/>
      <c r="C2" s="191"/>
      <c r="D2" s="191"/>
      <c r="E2" s="1530"/>
    </row>
    <row r="3" spans="1:5">
      <c r="A3" s="192"/>
      <c r="B3" s="190"/>
      <c r="C3" s="193"/>
      <c r="D3" s="193"/>
      <c r="E3" s="1531"/>
    </row>
    <row r="4" spans="1:5">
      <c r="A4" s="195"/>
      <c r="B4" s="196"/>
      <c r="C4" s="197"/>
      <c r="D4" s="197"/>
      <c r="E4" s="1532"/>
    </row>
    <row r="5" spans="1:5" s="21" customFormat="1" ht="16.5" thickBot="1">
      <c r="A5" s="220" t="s">
        <v>3206</v>
      </c>
      <c r="B5" s="51"/>
      <c r="C5" s="65"/>
      <c r="D5" s="65"/>
      <c r="E5" s="1533"/>
    </row>
    <row r="6" spans="1:5">
      <c r="A6" s="198"/>
      <c r="B6" s="199"/>
      <c r="C6" s="193"/>
      <c r="D6" s="193"/>
      <c r="E6" s="1531"/>
    </row>
    <row r="7" spans="1:5">
      <c r="A7" s="186"/>
      <c r="B7" s="187" t="s">
        <v>26</v>
      </c>
      <c r="C7" s="187"/>
      <c r="D7" s="188"/>
      <c r="E7" s="1534">
        <f>REKAPITULACIJA_GO!E16</f>
        <v>0</v>
      </c>
    </row>
    <row r="8" spans="1:5" s="21" customFormat="1">
      <c r="A8" s="200"/>
      <c r="B8" s="218"/>
      <c r="C8" s="200"/>
      <c r="D8" s="219"/>
      <c r="E8" s="1535"/>
    </row>
    <row r="9" spans="1:5" s="21" customFormat="1">
      <c r="A9" s="186"/>
      <c r="B9" s="187" t="s">
        <v>288</v>
      </c>
      <c r="C9" s="187"/>
      <c r="D9" s="188"/>
      <c r="E9" s="1534">
        <f>REKAPITULACIJA_GO!E35</f>
        <v>0</v>
      </c>
    </row>
    <row r="10" spans="1:5" s="19" customFormat="1">
      <c r="B10" s="201"/>
      <c r="C10" s="201"/>
      <c r="D10" s="200"/>
      <c r="E10" s="1535"/>
    </row>
    <row r="11" spans="1:5" s="19" customFormat="1">
      <c r="A11" s="213"/>
      <c r="B11" s="214" t="s">
        <v>3208</v>
      </c>
      <c r="C11" s="214"/>
      <c r="D11" s="214"/>
      <c r="E11" s="1536">
        <f>REKAPITULACIJA_KRAJOBRAZ!E12</f>
        <v>0</v>
      </c>
    </row>
    <row r="12" spans="1:5" s="19" customFormat="1">
      <c r="B12" s="201"/>
      <c r="C12" s="201"/>
      <c r="D12" s="200"/>
      <c r="E12" s="1535"/>
    </row>
    <row r="13" spans="1:5" s="19" customFormat="1">
      <c r="A13" s="213"/>
      <c r="B13" s="214" t="s">
        <v>1171</v>
      </c>
      <c r="C13" s="214"/>
      <c r="D13" s="214"/>
      <c r="E13" s="1536">
        <f>REKAPITULACIJA_INT_PROM_POV!E12</f>
        <v>0</v>
      </c>
    </row>
    <row r="14" spans="1:5" s="19" customFormat="1">
      <c r="A14" s="202"/>
      <c r="B14" s="202"/>
      <c r="C14" s="202"/>
      <c r="D14" s="203"/>
      <c r="E14" s="1537"/>
    </row>
    <row r="15" spans="1:5" s="19" customFormat="1">
      <c r="A15" s="215"/>
      <c r="B15" s="215" t="s">
        <v>3209</v>
      </c>
      <c r="C15" s="215"/>
      <c r="D15" s="213"/>
      <c r="E15" s="1538">
        <f>REKAPITULACIJA_EL_INST!E34</f>
        <v>0</v>
      </c>
    </row>
    <row r="16" spans="1:5" s="19" customFormat="1">
      <c r="A16" s="202"/>
      <c r="B16" s="202"/>
      <c r="C16" s="202"/>
      <c r="D16" s="203"/>
      <c r="E16" s="1537"/>
    </row>
    <row r="17" spans="1:5" s="19" customFormat="1">
      <c r="A17" s="215"/>
      <c r="B17" s="215" t="s">
        <v>3211</v>
      </c>
      <c r="C17" s="215"/>
      <c r="D17" s="213"/>
      <c r="E17" s="1538">
        <f>REKAPITULACIJA_ViK!E18</f>
        <v>0</v>
      </c>
    </row>
    <row r="18" spans="1:5" s="19" customFormat="1">
      <c r="A18" s="202"/>
      <c r="B18" s="202"/>
      <c r="C18" s="202"/>
      <c r="D18" s="203"/>
      <c r="E18" s="1537"/>
    </row>
    <row r="19" spans="1:5" s="19" customFormat="1">
      <c r="A19" s="215"/>
      <c r="B19" s="215" t="s">
        <v>3210</v>
      </c>
      <c r="C19" s="215"/>
      <c r="D19" s="213"/>
      <c r="E19" s="1538">
        <f>REKAPITULACIJA_STR_INST!E14</f>
        <v>0</v>
      </c>
    </row>
    <row r="20" spans="1:5" s="19" customFormat="1">
      <c r="A20" s="202"/>
      <c r="B20" s="202"/>
      <c r="C20" s="202"/>
      <c r="D20" s="203"/>
      <c r="E20" s="1537"/>
    </row>
    <row r="21" spans="1:5" s="19" customFormat="1">
      <c r="A21" s="215"/>
      <c r="B21" s="215" t="s">
        <v>5122</v>
      </c>
      <c r="C21" s="215"/>
      <c r="D21" s="213"/>
      <c r="E21" s="1538">
        <f>'REKAPITULACIJA_KUHINJSKE NAPE'!E6</f>
        <v>0</v>
      </c>
    </row>
    <row r="22" spans="1:5" s="19" customFormat="1">
      <c r="A22" s="202"/>
      <c r="B22" s="202"/>
      <c r="C22" s="202"/>
      <c r="D22" s="203"/>
      <c r="E22" s="1537"/>
    </row>
    <row r="23" spans="1:5" s="19" customFormat="1">
      <c r="A23" s="215"/>
      <c r="B23" s="215" t="s">
        <v>3212</v>
      </c>
      <c r="C23" s="215"/>
      <c r="D23" s="213"/>
      <c r="E23" s="1538">
        <f>REKAPITULACIJA_VER_TRANSPORT!E9</f>
        <v>0</v>
      </c>
    </row>
    <row r="24" spans="1:5" s="19" customFormat="1">
      <c r="A24" s="202"/>
      <c r="B24" s="202"/>
      <c r="C24" s="202"/>
      <c r="D24" s="203"/>
      <c r="E24" s="1537"/>
    </row>
    <row r="25" spans="1:5" s="19" customFormat="1">
      <c r="A25" s="202"/>
      <c r="B25" s="202"/>
      <c r="C25" s="202"/>
      <c r="D25" s="203"/>
      <c r="E25" s="1537"/>
    </row>
    <row r="26" spans="1:5" s="19" customFormat="1" ht="16.5" thickBot="1">
      <c r="A26" s="216"/>
      <c r="B26" s="217" t="s">
        <v>3213</v>
      </c>
      <c r="C26" s="217"/>
      <c r="D26" s="217"/>
      <c r="E26" s="1539">
        <f>SUM(E6:E25)</f>
        <v>0</v>
      </c>
    </row>
    <row r="27" spans="1:5" s="19" customFormat="1">
      <c r="A27" s="200"/>
      <c r="B27" s="200"/>
      <c r="C27" s="200"/>
      <c r="D27" s="200"/>
      <c r="E27" s="1540"/>
    </row>
    <row r="28" spans="1:5" s="19" customFormat="1">
      <c r="A28" s="199"/>
      <c r="B28" s="199"/>
      <c r="C28" s="193"/>
      <c r="D28" s="193"/>
      <c r="E28" s="1541"/>
    </row>
    <row r="29" spans="1:5" s="19" customFormat="1" ht="16.5" thickBot="1">
      <c r="A29" s="221"/>
      <c r="B29" s="221" t="s">
        <v>3214</v>
      </c>
      <c r="C29" s="222"/>
      <c r="D29" s="222"/>
      <c r="E29" s="1542">
        <f>E26*0.25</f>
        <v>0</v>
      </c>
    </row>
    <row r="30" spans="1:5" s="19" customFormat="1" ht="13.5" thickTop="1">
      <c r="A30" s="18"/>
      <c r="B30" s="18"/>
      <c r="C30" s="18"/>
      <c r="D30" s="18"/>
      <c r="E30" s="1543"/>
    </row>
    <row r="31" spans="1:5" s="19" customFormat="1" ht="13.5" thickBot="1">
      <c r="A31" s="18"/>
      <c r="B31" s="18"/>
      <c r="C31" s="18"/>
      <c r="D31" s="18"/>
      <c r="E31" s="1543"/>
    </row>
    <row r="32" spans="1:5" s="19" customFormat="1" ht="20.25" thickTop="1" thickBot="1">
      <c r="A32" s="223"/>
      <c r="B32" s="223" t="s">
        <v>3207</v>
      </c>
      <c r="C32" s="223"/>
      <c r="D32" s="223"/>
      <c r="E32" s="1544">
        <f>E26+E29</f>
        <v>0</v>
      </c>
    </row>
    <row r="33" spans="1:5" s="203" customFormat="1" ht="13.5" thickTop="1">
      <c r="A33" s="18"/>
      <c r="B33" s="18"/>
      <c r="C33" s="18"/>
      <c r="D33" s="18"/>
      <c r="E33" s="1543"/>
    </row>
    <row r="34" spans="1:5" s="19" customFormat="1">
      <c r="A34" s="18"/>
      <c r="B34" s="18"/>
      <c r="C34" s="18"/>
      <c r="D34" s="18"/>
      <c r="E34" s="1543"/>
    </row>
    <row r="35" spans="1:5" s="19" customFormat="1">
      <c r="A35" s="18"/>
      <c r="B35" s="18"/>
      <c r="C35" s="18"/>
      <c r="D35" s="18"/>
      <c r="E35" s="1543"/>
    </row>
    <row r="36" spans="1:5" s="19" customFormat="1">
      <c r="A36" s="18"/>
      <c r="B36" s="18"/>
      <c r="C36" s="18"/>
      <c r="D36" s="18"/>
      <c r="E36" s="1543"/>
    </row>
    <row r="37" spans="1:5" s="19" customFormat="1">
      <c r="A37" s="18"/>
      <c r="B37" s="18"/>
      <c r="C37" s="18"/>
      <c r="D37" s="18"/>
      <c r="E37" s="1543"/>
    </row>
    <row r="38" spans="1:5" s="19" customFormat="1">
      <c r="A38" s="18"/>
      <c r="B38" s="18"/>
      <c r="C38" s="18"/>
      <c r="D38" s="18"/>
      <c r="E38" s="1543"/>
    </row>
    <row r="39" spans="1:5" s="19" customFormat="1">
      <c r="A39" s="18"/>
      <c r="B39" s="18"/>
      <c r="C39" s="18"/>
      <c r="D39" s="18"/>
      <c r="E39" s="1543"/>
    </row>
    <row r="40" spans="1:5" s="204" customFormat="1">
      <c r="A40" s="18"/>
      <c r="B40" s="18"/>
      <c r="C40" s="18"/>
      <c r="D40" s="18"/>
      <c r="E40" s="1543"/>
    </row>
    <row r="41" spans="1:5" s="204" customFormat="1">
      <c r="A41" s="18"/>
      <c r="B41" s="18"/>
      <c r="C41" s="18"/>
      <c r="D41" s="18"/>
      <c r="E41" s="1543"/>
    </row>
    <row r="42" spans="1:5" s="204" customFormat="1">
      <c r="A42" s="18"/>
      <c r="B42" s="18"/>
      <c r="C42" s="18"/>
      <c r="D42" s="18"/>
      <c r="E42" s="1543"/>
    </row>
    <row r="43" spans="1:5" s="204" customFormat="1">
      <c r="A43" s="18"/>
      <c r="B43" s="18"/>
      <c r="C43" s="18"/>
      <c r="D43" s="18"/>
      <c r="E43" s="1543"/>
    </row>
    <row r="44" spans="1:5" s="204" customFormat="1">
      <c r="A44" s="18"/>
      <c r="B44" s="18"/>
      <c r="C44" s="18"/>
      <c r="D44" s="18"/>
      <c r="E44" s="1543"/>
    </row>
    <row r="45" spans="1:5" s="204" customFormat="1">
      <c r="A45" s="18"/>
      <c r="B45" s="18"/>
      <c r="C45" s="18"/>
      <c r="D45" s="18"/>
      <c r="E45" s="1543"/>
    </row>
    <row r="46" spans="1:5" s="19" customFormat="1">
      <c r="A46" s="18"/>
      <c r="B46" s="18"/>
      <c r="C46" s="18"/>
      <c r="D46" s="18"/>
      <c r="E46" s="1543"/>
    </row>
    <row r="47" spans="1:5" s="19" customFormat="1">
      <c r="A47" s="18"/>
      <c r="B47" s="18"/>
      <c r="C47" s="18"/>
      <c r="D47" s="18"/>
      <c r="E47" s="1543"/>
    </row>
    <row r="48" spans="1:5" s="19" customFormat="1">
      <c r="A48" s="18"/>
      <c r="B48" s="18"/>
      <c r="C48" s="18"/>
      <c r="D48" s="18"/>
      <c r="E48" s="1543"/>
    </row>
    <row r="49" spans="1:5" s="19" customFormat="1">
      <c r="A49" s="18"/>
      <c r="B49" s="18"/>
      <c r="C49" s="18"/>
      <c r="D49" s="18"/>
      <c r="E49" s="1543"/>
    </row>
    <row r="50" spans="1:5" s="19" customFormat="1">
      <c r="A50" s="18"/>
      <c r="B50" s="18"/>
      <c r="C50" s="18"/>
      <c r="D50" s="18"/>
      <c r="E50" s="1543"/>
    </row>
    <row r="51" spans="1:5" s="19" customFormat="1">
      <c r="A51" s="18"/>
      <c r="B51" s="18"/>
      <c r="C51" s="18"/>
      <c r="D51" s="18"/>
      <c r="E51" s="1543"/>
    </row>
    <row r="52" spans="1:5" s="19" customFormat="1">
      <c r="A52" s="18"/>
      <c r="B52" s="18"/>
      <c r="C52" s="18"/>
      <c r="D52" s="18"/>
      <c r="E52" s="1543"/>
    </row>
    <row r="53" spans="1:5" s="19" customFormat="1">
      <c r="A53" s="18"/>
      <c r="B53" s="18"/>
      <c r="C53" s="18"/>
      <c r="D53" s="18"/>
      <c r="E53" s="1543"/>
    </row>
    <row r="54" spans="1:5" s="19" customFormat="1">
      <c r="A54" s="18"/>
      <c r="B54" s="18"/>
      <c r="C54" s="18"/>
      <c r="D54" s="18"/>
      <c r="E54" s="1543"/>
    </row>
    <row r="55" spans="1:5" s="19" customFormat="1">
      <c r="A55" s="18"/>
      <c r="B55" s="18"/>
      <c r="C55" s="18"/>
      <c r="D55" s="18"/>
      <c r="E55" s="1543"/>
    </row>
    <row r="56" spans="1:5" s="204" customFormat="1">
      <c r="A56" s="18"/>
      <c r="B56" s="18"/>
      <c r="C56" s="18"/>
      <c r="D56" s="18"/>
      <c r="E56" s="1543"/>
    </row>
    <row r="57" spans="1:5" s="19" customFormat="1">
      <c r="A57" s="18"/>
      <c r="B57" s="18"/>
      <c r="C57" s="18"/>
      <c r="D57" s="18"/>
      <c r="E57" s="1543"/>
    </row>
    <row r="58" spans="1:5" s="19" customFormat="1">
      <c r="A58" s="18"/>
      <c r="B58" s="18"/>
      <c r="C58" s="18"/>
      <c r="D58" s="18"/>
      <c r="E58" s="1543"/>
    </row>
    <row r="59" spans="1:5" s="204" customFormat="1">
      <c r="A59" s="18"/>
      <c r="B59" s="18"/>
      <c r="C59" s="18"/>
      <c r="D59" s="18"/>
      <c r="E59" s="1543"/>
    </row>
    <row r="60" spans="1:5" s="204" customFormat="1">
      <c r="A60" s="18"/>
      <c r="B60" s="18"/>
      <c r="C60" s="18"/>
      <c r="D60" s="18"/>
      <c r="E60" s="1543"/>
    </row>
    <row r="61" spans="1:5" s="204" customFormat="1">
      <c r="A61" s="18"/>
      <c r="B61" s="18"/>
      <c r="C61" s="18"/>
      <c r="D61" s="18"/>
      <c r="E61" s="1543"/>
    </row>
    <row r="62" spans="1:5" s="205" customFormat="1">
      <c r="A62" s="18"/>
      <c r="B62" s="18"/>
      <c r="C62" s="18"/>
      <c r="D62" s="18"/>
      <c r="E62" s="1543"/>
    </row>
    <row r="63" spans="1:5" s="205" customFormat="1">
      <c r="A63" s="18"/>
      <c r="B63" s="18"/>
      <c r="C63" s="18"/>
      <c r="D63" s="18"/>
      <c r="E63" s="1543"/>
    </row>
    <row r="64" spans="1:5" s="205" customFormat="1">
      <c r="A64" s="18"/>
      <c r="B64" s="18"/>
      <c r="C64" s="18"/>
      <c r="D64" s="18"/>
      <c r="E64" s="1543"/>
    </row>
    <row r="65" spans="1:5" s="205" customFormat="1">
      <c r="A65" s="18"/>
      <c r="B65" s="18"/>
      <c r="C65" s="18"/>
      <c r="D65" s="18"/>
      <c r="E65" s="1543"/>
    </row>
    <row r="66" spans="1:5" s="205" customFormat="1">
      <c r="A66" s="18"/>
      <c r="B66" s="18"/>
      <c r="C66" s="18"/>
      <c r="D66" s="18"/>
      <c r="E66" s="1543"/>
    </row>
    <row r="67" spans="1:5" s="205" customFormat="1">
      <c r="A67" s="18"/>
      <c r="B67" s="18"/>
      <c r="C67" s="18"/>
      <c r="D67" s="18"/>
      <c r="E67" s="1543"/>
    </row>
    <row r="68" spans="1:5" s="205" customFormat="1">
      <c r="A68" s="18"/>
      <c r="B68" s="18"/>
      <c r="C68" s="18"/>
      <c r="D68" s="18"/>
      <c r="E68" s="1543"/>
    </row>
    <row r="69" spans="1:5" s="19" customFormat="1">
      <c r="A69" s="18"/>
      <c r="B69" s="18"/>
      <c r="C69" s="18"/>
      <c r="D69" s="18"/>
      <c r="E69" s="1543"/>
    </row>
    <row r="70" spans="1:5" s="19" customFormat="1">
      <c r="A70" s="18"/>
      <c r="B70" s="18"/>
      <c r="C70" s="18"/>
      <c r="D70" s="18"/>
      <c r="E70" s="1543"/>
    </row>
    <row r="71" spans="1:5" s="19" customFormat="1">
      <c r="A71" s="18"/>
      <c r="B71" s="18"/>
      <c r="C71" s="18"/>
      <c r="D71" s="18"/>
      <c r="E71" s="1543"/>
    </row>
    <row r="72" spans="1:5" s="19" customFormat="1">
      <c r="A72" s="18"/>
      <c r="B72" s="18"/>
      <c r="C72" s="18"/>
      <c r="D72" s="18"/>
      <c r="E72" s="1543"/>
    </row>
    <row r="73" spans="1:5" s="19" customFormat="1">
      <c r="A73" s="18"/>
      <c r="B73" s="18"/>
      <c r="C73" s="18"/>
      <c r="D73" s="18"/>
      <c r="E73" s="1543"/>
    </row>
    <row r="74" spans="1:5" s="19" customFormat="1">
      <c r="A74" s="18"/>
      <c r="B74" s="18"/>
      <c r="C74" s="18"/>
      <c r="D74" s="18"/>
      <c r="E74" s="1543"/>
    </row>
    <row r="75" spans="1:5" s="19" customFormat="1">
      <c r="A75" s="18"/>
      <c r="B75" s="18"/>
      <c r="C75" s="18"/>
      <c r="D75" s="18"/>
      <c r="E75" s="1543"/>
    </row>
    <row r="76" spans="1:5" s="19" customFormat="1">
      <c r="A76" s="18"/>
      <c r="B76" s="18"/>
      <c r="C76" s="18"/>
      <c r="D76" s="18"/>
      <c r="E76" s="1543"/>
    </row>
    <row r="77" spans="1:5" s="19" customFormat="1">
      <c r="A77" s="18"/>
      <c r="B77" s="18"/>
      <c r="C77" s="18"/>
      <c r="D77" s="18"/>
      <c r="E77" s="1543"/>
    </row>
    <row r="78" spans="1:5" s="19" customFormat="1">
      <c r="A78" s="18"/>
      <c r="B78" s="18"/>
      <c r="C78" s="18"/>
      <c r="D78" s="18"/>
      <c r="E78" s="1543"/>
    </row>
    <row r="79" spans="1:5" s="19" customFormat="1">
      <c r="A79" s="18"/>
      <c r="B79" s="18"/>
      <c r="C79" s="18"/>
      <c r="D79" s="18"/>
      <c r="E79" s="1543"/>
    </row>
    <row r="80" spans="1:5" s="19" customFormat="1">
      <c r="A80" s="18"/>
      <c r="B80" s="18"/>
      <c r="C80" s="18"/>
      <c r="D80" s="18"/>
      <c r="E80" s="1543"/>
    </row>
    <row r="81" spans="1:5" s="19" customFormat="1">
      <c r="A81" s="18"/>
      <c r="B81" s="18"/>
      <c r="C81" s="18"/>
      <c r="D81" s="18"/>
      <c r="E81" s="1543"/>
    </row>
    <row r="82" spans="1:5" s="206" customFormat="1">
      <c r="A82" s="18"/>
      <c r="B82" s="18"/>
      <c r="C82" s="18"/>
      <c r="D82" s="18"/>
      <c r="E82" s="1543"/>
    </row>
    <row r="83" spans="1:5" s="206" customFormat="1">
      <c r="A83" s="18"/>
      <c r="B83" s="18"/>
      <c r="C83" s="18"/>
      <c r="D83" s="18"/>
      <c r="E83" s="1543"/>
    </row>
    <row r="84" spans="1:5" s="206" customFormat="1">
      <c r="A84" s="18"/>
      <c r="B84" s="18"/>
      <c r="C84" s="18"/>
      <c r="D84" s="18"/>
      <c r="E84" s="1543"/>
    </row>
    <row r="85" spans="1:5" s="206" customFormat="1">
      <c r="A85" s="18"/>
      <c r="B85" s="18"/>
      <c r="C85" s="18"/>
      <c r="D85" s="18"/>
      <c r="E85" s="1543"/>
    </row>
    <row r="86" spans="1:5" s="206" customFormat="1">
      <c r="A86" s="18"/>
      <c r="B86" s="18"/>
      <c r="C86" s="18"/>
      <c r="D86" s="18"/>
      <c r="E86" s="1543"/>
    </row>
    <row r="87" spans="1:5" s="206" customFormat="1">
      <c r="A87" s="18"/>
      <c r="B87" s="18"/>
      <c r="C87" s="18"/>
      <c r="D87" s="18"/>
      <c r="E87" s="1543"/>
    </row>
    <row r="88" spans="1:5" s="206" customFormat="1">
      <c r="A88" s="18"/>
      <c r="B88" s="18"/>
      <c r="C88" s="18"/>
      <c r="D88" s="18"/>
      <c r="E88" s="1543"/>
    </row>
    <row r="89" spans="1:5" s="206" customFormat="1">
      <c r="A89" s="18"/>
      <c r="B89" s="18"/>
      <c r="C89" s="18"/>
      <c r="D89" s="18"/>
      <c r="E89" s="1543"/>
    </row>
    <row r="90" spans="1:5" s="206" customFormat="1">
      <c r="A90" s="18"/>
      <c r="B90" s="18"/>
      <c r="C90" s="18"/>
      <c r="D90" s="18"/>
      <c r="E90" s="1543"/>
    </row>
    <row r="91" spans="1:5" s="206" customFormat="1">
      <c r="A91" s="18"/>
      <c r="B91" s="18"/>
      <c r="C91" s="18"/>
      <c r="D91" s="18"/>
      <c r="E91" s="1543"/>
    </row>
    <row r="92" spans="1:5" s="206" customFormat="1">
      <c r="A92" s="18"/>
      <c r="B92" s="18"/>
      <c r="C92" s="18"/>
      <c r="D92" s="18"/>
      <c r="E92" s="1543"/>
    </row>
    <row r="93" spans="1:5" s="206" customFormat="1">
      <c r="A93" s="18"/>
      <c r="B93" s="18"/>
      <c r="C93" s="18"/>
      <c r="D93" s="18"/>
      <c r="E93" s="1543"/>
    </row>
    <row r="94" spans="1:5" s="206" customFormat="1">
      <c r="A94" s="18"/>
      <c r="B94" s="18"/>
      <c r="C94" s="18"/>
      <c r="D94" s="18"/>
      <c r="E94" s="1543"/>
    </row>
    <row r="95" spans="1:5" s="206" customFormat="1">
      <c r="A95" s="18"/>
      <c r="B95" s="18"/>
      <c r="C95" s="18"/>
      <c r="D95" s="18"/>
      <c r="E95" s="1543"/>
    </row>
    <row r="96" spans="1:5" s="206" customFormat="1">
      <c r="A96" s="18"/>
      <c r="B96" s="18"/>
      <c r="C96" s="18"/>
      <c r="D96" s="18"/>
      <c r="E96" s="1543"/>
    </row>
    <row r="97" spans="1:5" s="206" customFormat="1">
      <c r="A97" s="18"/>
      <c r="B97" s="18"/>
      <c r="C97" s="18"/>
      <c r="D97" s="18"/>
      <c r="E97" s="1543"/>
    </row>
    <row r="98" spans="1:5" s="206" customFormat="1">
      <c r="A98" s="18"/>
      <c r="B98" s="18"/>
      <c r="C98" s="18"/>
      <c r="D98" s="18"/>
      <c r="E98" s="1543"/>
    </row>
    <row r="99" spans="1:5" s="206" customFormat="1">
      <c r="A99" s="18"/>
      <c r="B99" s="18"/>
      <c r="C99" s="18"/>
      <c r="D99" s="18"/>
      <c r="E99" s="1543"/>
    </row>
    <row r="100" spans="1:5" s="206" customFormat="1">
      <c r="A100" s="18"/>
      <c r="B100" s="18"/>
      <c r="C100" s="18"/>
      <c r="D100" s="18"/>
      <c r="E100" s="1543"/>
    </row>
    <row r="101" spans="1:5" s="206" customFormat="1">
      <c r="A101" s="18"/>
      <c r="B101" s="18"/>
      <c r="C101" s="18"/>
      <c r="D101" s="18"/>
      <c r="E101" s="1543"/>
    </row>
    <row r="102" spans="1:5" s="206" customFormat="1">
      <c r="A102" s="18"/>
      <c r="B102" s="18"/>
      <c r="C102" s="18"/>
      <c r="D102" s="18"/>
      <c r="E102" s="1543"/>
    </row>
    <row r="103" spans="1:5" s="206" customFormat="1">
      <c r="A103" s="18"/>
      <c r="B103" s="18"/>
      <c r="C103" s="18"/>
      <c r="D103" s="18"/>
      <c r="E103" s="1543"/>
    </row>
    <row r="104" spans="1:5" s="206" customFormat="1">
      <c r="A104" s="18"/>
      <c r="B104" s="18"/>
      <c r="C104" s="18"/>
      <c r="D104" s="18"/>
      <c r="E104" s="1543"/>
    </row>
    <row r="105" spans="1:5" s="206" customFormat="1">
      <c r="A105" s="18"/>
      <c r="B105" s="18"/>
      <c r="C105" s="18"/>
      <c r="D105" s="18"/>
      <c r="E105" s="1543"/>
    </row>
    <row r="106" spans="1:5" s="206" customFormat="1">
      <c r="A106" s="18"/>
      <c r="B106" s="18"/>
      <c r="C106" s="18"/>
      <c r="D106" s="18"/>
      <c r="E106" s="1543"/>
    </row>
    <row r="107" spans="1:5" s="206" customFormat="1">
      <c r="A107" s="18"/>
      <c r="B107" s="18"/>
      <c r="C107" s="18"/>
      <c r="D107" s="18"/>
      <c r="E107" s="1543"/>
    </row>
    <row r="108" spans="1:5" s="206" customFormat="1">
      <c r="A108" s="18"/>
      <c r="B108" s="18"/>
      <c r="C108" s="18"/>
      <c r="D108" s="18"/>
      <c r="E108" s="1543"/>
    </row>
    <row r="109" spans="1:5" s="206" customFormat="1">
      <c r="A109" s="18"/>
      <c r="B109" s="18"/>
      <c r="C109" s="18"/>
      <c r="D109" s="18"/>
      <c r="E109" s="1543"/>
    </row>
    <row r="110" spans="1:5" s="206" customFormat="1">
      <c r="A110" s="18"/>
      <c r="B110" s="18"/>
      <c r="C110" s="18"/>
      <c r="D110" s="18"/>
      <c r="E110" s="1543"/>
    </row>
    <row r="111" spans="1:5" s="206" customFormat="1">
      <c r="A111" s="18"/>
      <c r="B111" s="18"/>
      <c r="C111" s="18"/>
      <c r="D111" s="18"/>
      <c r="E111" s="1543"/>
    </row>
    <row r="112" spans="1:5" s="206" customFormat="1">
      <c r="A112" s="18"/>
      <c r="B112" s="18"/>
      <c r="C112" s="18"/>
      <c r="D112" s="18"/>
      <c r="E112" s="1543"/>
    </row>
    <row r="113" spans="1:5" s="206" customFormat="1">
      <c r="A113" s="18"/>
      <c r="B113" s="18"/>
      <c r="C113" s="18"/>
      <c r="D113" s="18"/>
      <c r="E113" s="1543"/>
    </row>
    <row r="114" spans="1:5" s="206" customFormat="1">
      <c r="A114" s="18"/>
      <c r="B114" s="18"/>
      <c r="C114" s="18"/>
      <c r="D114" s="18"/>
      <c r="E114" s="1543"/>
    </row>
    <row r="115" spans="1:5" s="206" customFormat="1">
      <c r="A115" s="18"/>
      <c r="B115" s="18"/>
      <c r="C115" s="18"/>
      <c r="D115" s="18"/>
      <c r="E115" s="1543"/>
    </row>
    <row r="116" spans="1:5" s="206" customFormat="1">
      <c r="A116" s="18"/>
      <c r="B116" s="18"/>
      <c r="C116" s="18"/>
      <c r="D116" s="18"/>
      <c r="E116" s="1543"/>
    </row>
    <row r="117" spans="1:5" s="206" customFormat="1">
      <c r="A117" s="18"/>
      <c r="B117" s="18"/>
      <c r="C117" s="18"/>
      <c r="D117" s="18"/>
      <c r="E117" s="1543"/>
    </row>
    <row r="118" spans="1:5" s="206" customFormat="1">
      <c r="A118" s="18"/>
      <c r="B118" s="18"/>
      <c r="C118" s="18"/>
      <c r="D118" s="18"/>
      <c r="E118" s="1543"/>
    </row>
    <row r="119" spans="1:5" s="206" customFormat="1">
      <c r="A119" s="18"/>
      <c r="B119" s="18"/>
      <c r="C119" s="18"/>
      <c r="D119" s="18"/>
      <c r="E119" s="1543"/>
    </row>
    <row r="120" spans="1:5" s="206" customFormat="1">
      <c r="A120" s="18"/>
      <c r="B120" s="18"/>
      <c r="C120" s="18"/>
      <c r="D120" s="18"/>
      <c r="E120" s="1543"/>
    </row>
    <row r="121" spans="1:5" s="206" customFormat="1">
      <c r="A121" s="18"/>
      <c r="B121" s="18"/>
      <c r="C121" s="18"/>
      <c r="D121" s="18"/>
      <c r="E121" s="1543"/>
    </row>
    <row r="122" spans="1:5" s="206" customFormat="1">
      <c r="A122" s="18"/>
      <c r="B122" s="18"/>
      <c r="C122" s="18"/>
      <c r="D122" s="18"/>
      <c r="E122" s="1543"/>
    </row>
    <row r="123" spans="1:5" s="206" customFormat="1">
      <c r="A123" s="18"/>
      <c r="B123" s="18"/>
      <c r="C123" s="18"/>
      <c r="D123" s="18"/>
      <c r="E123" s="1543"/>
    </row>
    <row r="124" spans="1:5" s="206" customFormat="1">
      <c r="A124" s="18"/>
      <c r="B124" s="18"/>
      <c r="C124" s="18"/>
      <c r="D124" s="18"/>
      <c r="E124" s="1543"/>
    </row>
    <row r="125" spans="1:5" s="206" customFormat="1">
      <c r="A125" s="18"/>
      <c r="B125" s="18"/>
      <c r="C125" s="18"/>
      <c r="D125" s="18"/>
      <c r="E125" s="1543"/>
    </row>
    <row r="126" spans="1:5" s="206" customFormat="1">
      <c r="A126" s="18"/>
      <c r="B126" s="18"/>
      <c r="C126" s="18"/>
      <c r="D126" s="18"/>
      <c r="E126" s="1543"/>
    </row>
    <row r="127" spans="1:5" s="206" customFormat="1">
      <c r="A127" s="18"/>
      <c r="B127" s="18"/>
      <c r="C127" s="18"/>
      <c r="D127" s="18"/>
      <c r="E127" s="1543"/>
    </row>
    <row r="128" spans="1:5" s="206" customFormat="1">
      <c r="A128" s="18"/>
      <c r="B128" s="18"/>
      <c r="C128" s="18"/>
      <c r="D128" s="18"/>
      <c r="E128" s="1543"/>
    </row>
    <row r="129" spans="1:5" s="206" customFormat="1">
      <c r="A129" s="18"/>
      <c r="B129" s="18"/>
      <c r="C129" s="18"/>
      <c r="D129" s="18"/>
      <c r="E129" s="1543"/>
    </row>
    <row r="130" spans="1:5" s="206" customFormat="1">
      <c r="A130" s="18"/>
      <c r="B130" s="18"/>
      <c r="C130" s="18"/>
      <c r="D130" s="18"/>
      <c r="E130" s="1543"/>
    </row>
    <row r="131" spans="1:5" s="206" customFormat="1">
      <c r="A131" s="18"/>
      <c r="B131" s="18"/>
      <c r="C131" s="18"/>
      <c r="D131" s="18"/>
      <c r="E131" s="1543"/>
    </row>
    <row r="132" spans="1:5" s="206" customFormat="1">
      <c r="A132" s="18"/>
      <c r="B132" s="18"/>
      <c r="C132" s="18"/>
      <c r="D132" s="18"/>
      <c r="E132" s="1543"/>
    </row>
    <row r="133" spans="1:5" s="206" customFormat="1">
      <c r="A133" s="18"/>
      <c r="B133" s="18"/>
      <c r="C133" s="18"/>
      <c r="D133" s="18"/>
      <c r="E133" s="1543"/>
    </row>
    <row r="134" spans="1:5" s="206" customFormat="1">
      <c r="A134" s="18"/>
      <c r="B134" s="18"/>
      <c r="C134" s="18"/>
      <c r="D134" s="18"/>
      <c r="E134" s="1543"/>
    </row>
    <row r="135" spans="1:5" s="206" customFormat="1">
      <c r="A135" s="18"/>
      <c r="B135" s="18"/>
      <c r="C135" s="18"/>
      <c r="D135" s="18"/>
      <c r="E135" s="1543"/>
    </row>
    <row r="136" spans="1:5" s="206" customFormat="1">
      <c r="A136" s="18"/>
      <c r="B136" s="18"/>
      <c r="C136" s="18"/>
      <c r="D136" s="18"/>
      <c r="E136" s="1543"/>
    </row>
    <row r="137" spans="1:5" s="206" customFormat="1">
      <c r="A137" s="18"/>
      <c r="B137" s="18"/>
      <c r="C137" s="18"/>
      <c r="D137" s="18"/>
      <c r="E137" s="1543"/>
    </row>
    <row r="138" spans="1:5" s="206" customFormat="1">
      <c r="A138" s="18"/>
      <c r="B138" s="18"/>
      <c r="C138" s="18"/>
      <c r="D138" s="18"/>
      <c r="E138" s="1543"/>
    </row>
    <row r="139" spans="1:5" s="206" customFormat="1">
      <c r="A139" s="18"/>
      <c r="B139" s="18"/>
      <c r="C139" s="18"/>
      <c r="D139" s="18"/>
      <c r="E139" s="1543"/>
    </row>
    <row r="140" spans="1:5" s="206" customFormat="1">
      <c r="A140" s="18"/>
      <c r="B140" s="18"/>
      <c r="C140" s="18"/>
      <c r="D140" s="18"/>
      <c r="E140" s="1543"/>
    </row>
    <row r="141" spans="1:5" s="206" customFormat="1">
      <c r="A141" s="18"/>
      <c r="B141" s="18"/>
      <c r="C141" s="18"/>
      <c r="D141" s="18"/>
      <c r="E141" s="1543"/>
    </row>
    <row r="142" spans="1:5" s="19" customFormat="1">
      <c r="A142" s="18"/>
      <c r="B142" s="18"/>
      <c r="C142" s="18"/>
      <c r="D142" s="18"/>
      <c r="E142" s="1543"/>
    </row>
    <row r="143" spans="1:5" s="19" customFormat="1">
      <c r="A143" s="18"/>
      <c r="B143" s="18"/>
      <c r="C143" s="18"/>
      <c r="D143" s="18"/>
      <c r="E143" s="1543"/>
    </row>
    <row r="144" spans="1:5" s="204" customFormat="1">
      <c r="A144" s="18"/>
      <c r="B144" s="18"/>
      <c r="C144" s="18"/>
      <c r="D144" s="18"/>
      <c r="E144" s="1543"/>
    </row>
    <row r="145" spans="1:5" s="204" customFormat="1">
      <c r="A145" s="18"/>
      <c r="B145" s="18"/>
      <c r="C145" s="18"/>
      <c r="D145" s="18"/>
      <c r="E145" s="1543"/>
    </row>
    <row r="146" spans="1:5" s="204" customFormat="1">
      <c r="A146" s="18"/>
      <c r="B146" s="18"/>
      <c r="C146" s="18"/>
      <c r="D146" s="18"/>
      <c r="E146" s="1543"/>
    </row>
    <row r="147" spans="1:5" s="204" customFormat="1">
      <c r="A147" s="18"/>
      <c r="B147" s="18"/>
      <c r="C147" s="18"/>
      <c r="D147" s="18"/>
      <c r="E147" s="1543"/>
    </row>
    <row r="148" spans="1:5" s="19" customFormat="1">
      <c r="A148" s="18"/>
      <c r="B148" s="18"/>
      <c r="C148" s="18"/>
      <c r="D148" s="18"/>
      <c r="E148" s="1543"/>
    </row>
    <row r="149" spans="1:5" s="19" customFormat="1">
      <c r="A149" s="18"/>
      <c r="B149" s="18"/>
      <c r="C149" s="18"/>
      <c r="D149" s="18"/>
      <c r="E149" s="1543"/>
    </row>
    <row r="150" spans="1:5" s="19" customFormat="1">
      <c r="A150" s="18"/>
      <c r="B150" s="18"/>
      <c r="C150" s="18"/>
      <c r="D150" s="18"/>
      <c r="E150" s="1543"/>
    </row>
    <row r="151" spans="1:5" s="19" customFormat="1">
      <c r="A151" s="18"/>
      <c r="B151" s="18"/>
      <c r="C151" s="18"/>
      <c r="D151" s="18"/>
      <c r="E151" s="1543"/>
    </row>
    <row r="152" spans="1:5" s="19" customFormat="1">
      <c r="A152" s="18"/>
      <c r="B152" s="18"/>
      <c r="C152" s="18"/>
      <c r="D152" s="18"/>
      <c r="E152" s="1543"/>
    </row>
    <row r="153" spans="1:5" s="19" customFormat="1">
      <c r="A153" s="18"/>
      <c r="B153" s="18"/>
      <c r="C153" s="18"/>
      <c r="D153" s="18"/>
      <c r="E153" s="1543"/>
    </row>
    <row r="154" spans="1:5" s="19" customFormat="1">
      <c r="A154" s="18"/>
      <c r="B154" s="18"/>
      <c r="C154" s="18"/>
      <c r="D154" s="18"/>
      <c r="E154" s="1543"/>
    </row>
    <row r="155" spans="1:5" s="19" customFormat="1">
      <c r="A155" s="18"/>
      <c r="B155" s="18"/>
      <c r="C155" s="18"/>
      <c r="D155" s="18"/>
      <c r="E155" s="1543"/>
    </row>
    <row r="156" spans="1:5" s="19" customFormat="1">
      <c r="A156" s="18"/>
      <c r="B156" s="18"/>
      <c r="C156" s="18"/>
      <c r="D156" s="18"/>
      <c r="E156" s="1543"/>
    </row>
    <row r="157" spans="1:5" s="19" customFormat="1">
      <c r="A157" s="18"/>
      <c r="B157" s="18"/>
      <c r="C157" s="18"/>
      <c r="D157" s="18"/>
      <c r="E157" s="1543"/>
    </row>
    <row r="158" spans="1:5" s="19" customFormat="1">
      <c r="A158" s="18"/>
      <c r="B158" s="18"/>
      <c r="C158" s="18"/>
      <c r="D158" s="18"/>
      <c r="E158" s="1543"/>
    </row>
    <row r="159" spans="1:5" s="19" customFormat="1">
      <c r="A159" s="18"/>
      <c r="B159" s="18"/>
      <c r="C159" s="18"/>
      <c r="D159" s="18"/>
      <c r="E159" s="1543"/>
    </row>
    <row r="160" spans="1:5" s="207" customFormat="1">
      <c r="A160" s="18"/>
      <c r="B160" s="18"/>
      <c r="C160" s="18"/>
      <c r="D160" s="18"/>
      <c r="E160" s="1543"/>
    </row>
    <row r="161" spans="1:5" s="19" customFormat="1">
      <c r="A161" s="18"/>
      <c r="B161" s="18"/>
      <c r="C161" s="18"/>
      <c r="D161" s="18"/>
      <c r="E161" s="1543"/>
    </row>
    <row r="162" spans="1:5" s="19" customFormat="1">
      <c r="A162" s="18"/>
      <c r="B162" s="18"/>
      <c r="C162" s="18"/>
      <c r="D162" s="18"/>
      <c r="E162" s="1543"/>
    </row>
    <row r="163" spans="1:5" s="205" customFormat="1">
      <c r="A163" s="18"/>
      <c r="B163" s="18"/>
      <c r="C163" s="18"/>
      <c r="D163" s="18"/>
      <c r="E163" s="1543"/>
    </row>
    <row r="164" spans="1:5" s="205" customFormat="1">
      <c r="A164" s="18"/>
      <c r="B164" s="18"/>
      <c r="C164" s="18"/>
      <c r="D164" s="18"/>
      <c r="E164" s="1543"/>
    </row>
    <row r="165" spans="1:5" s="205" customFormat="1">
      <c r="A165" s="18"/>
      <c r="B165" s="18"/>
      <c r="C165" s="18"/>
      <c r="D165" s="18"/>
      <c r="E165" s="1543"/>
    </row>
    <row r="166" spans="1:5" s="205" customFormat="1">
      <c r="A166" s="18"/>
      <c r="B166" s="18"/>
      <c r="C166" s="18"/>
      <c r="D166" s="18"/>
      <c r="E166" s="1543"/>
    </row>
    <row r="167" spans="1:5" s="205" customFormat="1">
      <c r="A167" s="18"/>
      <c r="B167" s="18"/>
      <c r="C167" s="18"/>
      <c r="D167" s="18"/>
      <c r="E167" s="1543"/>
    </row>
    <row r="168" spans="1:5" s="205" customFormat="1">
      <c r="A168" s="18"/>
      <c r="B168" s="18"/>
      <c r="C168" s="18"/>
      <c r="D168" s="18"/>
      <c r="E168" s="1543"/>
    </row>
    <row r="169" spans="1:5" s="208" customFormat="1">
      <c r="A169" s="18"/>
      <c r="B169" s="18"/>
      <c r="C169" s="18"/>
      <c r="D169" s="18"/>
      <c r="E169" s="1543"/>
    </row>
    <row r="170" spans="1:5" s="205" customFormat="1">
      <c r="A170" s="18"/>
      <c r="B170" s="18"/>
      <c r="C170" s="18"/>
      <c r="D170" s="18"/>
      <c r="E170" s="1543"/>
    </row>
    <row r="171" spans="1:5" s="19" customFormat="1">
      <c r="A171" s="18"/>
      <c r="B171" s="18"/>
      <c r="C171" s="18"/>
      <c r="D171" s="18"/>
      <c r="E171" s="1543"/>
    </row>
    <row r="172" spans="1:5" s="205" customFormat="1">
      <c r="A172" s="18"/>
      <c r="B172" s="18"/>
      <c r="C172" s="18"/>
      <c r="D172" s="18"/>
      <c r="E172" s="1543"/>
    </row>
    <row r="173" spans="1:5" s="205" customFormat="1">
      <c r="A173" s="18"/>
      <c r="B173" s="18"/>
      <c r="C173" s="18"/>
      <c r="D173" s="18"/>
      <c r="E173" s="1543"/>
    </row>
    <row r="174" spans="1:5" s="205" customFormat="1">
      <c r="A174" s="18"/>
      <c r="B174" s="18"/>
      <c r="C174" s="18"/>
      <c r="D174" s="18"/>
      <c r="E174" s="1543"/>
    </row>
    <row r="175" spans="1:5" s="205" customFormat="1">
      <c r="A175" s="18"/>
      <c r="B175" s="18"/>
      <c r="C175" s="18"/>
      <c r="D175" s="18"/>
      <c r="E175" s="1543"/>
    </row>
    <row r="176" spans="1:5" s="205" customFormat="1">
      <c r="A176" s="18"/>
      <c r="B176" s="18"/>
      <c r="C176" s="18"/>
      <c r="D176" s="18"/>
      <c r="E176" s="1543"/>
    </row>
    <row r="177" spans="1:5" s="205" customFormat="1">
      <c r="A177" s="18"/>
      <c r="B177" s="18"/>
      <c r="C177" s="18"/>
      <c r="D177" s="18"/>
      <c r="E177" s="1543"/>
    </row>
    <row r="178" spans="1:5" s="205" customFormat="1">
      <c r="A178" s="18"/>
      <c r="B178" s="18"/>
      <c r="C178" s="18"/>
      <c r="D178" s="18"/>
      <c r="E178" s="1543"/>
    </row>
    <row r="179" spans="1:5" s="205" customFormat="1">
      <c r="A179" s="18"/>
      <c r="B179" s="18"/>
      <c r="C179" s="18"/>
      <c r="D179" s="18"/>
      <c r="E179" s="1543"/>
    </row>
    <row r="180" spans="1:5" s="205" customFormat="1">
      <c r="A180" s="18"/>
      <c r="B180" s="18"/>
      <c r="C180" s="18"/>
      <c r="D180" s="18"/>
      <c r="E180" s="1543"/>
    </row>
    <row r="181" spans="1:5" s="208" customFormat="1">
      <c r="A181" s="18"/>
      <c r="B181" s="18"/>
      <c r="C181" s="18"/>
      <c r="D181" s="18"/>
      <c r="E181" s="1543"/>
    </row>
    <row r="182" spans="1:5" s="205" customFormat="1">
      <c r="A182" s="18"/>
      <c r="B182" s="18"/>
      <c r="C182" s="18"/>
      <c r="D182" s="18"/>
      <c r="E182" s="1543"/>
    </row>
    <row r="183" spans="1:5" s="19" customFormat="1">
      <c r="A183" s="18"/>
      <c r="B183" s="18"/>
      <c r="C183" s="18"/>
      <c r="D183" s="18"/>
      <c r="E183" s="1543"/>
    </row>
    <row r="184" spans="1:5" s="19" customFormat="1">
      <c r="A184" s="18"/>
      <c r="B184" s="18"/>
      <c r="C184" s="18"/>
      <c r="D184" s="18"/>
      <c r="E184" s="1543"/>
    </row>
    <row r="185" spans="1:5" s="204" customFormat="1">
      <c r="A185" s="18"/>
      <c r="B185" s="18"/>
      <c r="C185" s="18"/>
      <c r="D185" s="18"/>
      <c r="E185" s="1543"/>
    </row>
    <row r="186" spans="1:5" s="204" customFormat="1">
      <c r="A186" s="18"/>
      <c r="B186" s="18"/>
      <c r="C186" s="18"/>
      <c r="D186" s="18"/>
      <c r="E186" s="1543"/>
    </row>
    <row r="187" spans="1:5" s="204" customFormat="1">
      <c r="A187" s="18"/>
      <c r="B187" s="18"/>
      <c r="C187" s="18"/>
      <c r="D187" s="18"/>
      <c r="E187" s="1543"/>
    </row>
    <row r="188" spans="1:5" s="204" customFormat="1">
      <c r="A188" s="18"/>
      <c r="B188" s="18"/>
      <c r="C188" s="18"/>
      <c r="D188" s="18"/>
      <c r="E188" s="1543"/>
    </row>
    <row r="189" spans="1:5" s="204" customFormat="1">
      <c r="A189" s="18"/>
      <c r="B189" s="18"/>
      <c r="C189" s="18"/>
      <c r="D189" s="18"/>
      <c r="E189" s="1543"/>
    </row>
    <row r="190" spans="1:5" s="204" customFormat="1">
      <c r="A190" s="18"/>
      <c r="B190" s="18"/>
      <c r="C190" s="18"/>
      <c r="D190" s="18"/>
      <c r="E190" s="1543"/>
    </row>
    <row r="191" spans="1:5" s="204" customFormat="1">
      <c r="A191" s="18"/>
      <c r="B191" s="18"/>
      <c r="C191" s="18"/>
      <c r="D191" s="18"/>
      <c r="E191" s="1543"/>
    </row>
    <row r="192" spans="1:5" s="204" customFormat="1">
      <c r="A192" s="18"/>
      <c r="B192" s="18"/>
      <c r="C192" s="18"/>
      <c r="D192" s="18"/>
      <c r="E192" s="1543"/>
    </row>
    <row r="193" spans="1:5" s="204" customFormat="1">
      <c r="A193" s="18"/>
      <c r="B193" s="18"/>
      <c r="C193" s="18"/>
      <c r="D193" s="18"/>
      <c r="E193" s="1543"/>
    </row>
    <row r="194" spans="1:5" s="204" customFormat="1">
      <c r="A194" s="18"/>
      <c r="B194" s="18"/>
      <c r="C194" s="18"/>
      <c r="D194" s="18"/>
      <c r="E194" s="1543"/>
    </row>
    <row r="195" spans="1:5" s="204" customFormat="1">
      <c r="A195" s="18"/>
      <c r="B195" s="18"/>
      <c r="C195" s="18"/>
      <c r="D195" s="18"/>
      <c r="E195" s="1543"/>
    </row>
    <row r="196" spans="1:5" s="204" customFormat="1">
      <c r="A196" s="18"/>
      <c r="B196" s="18"/>
      <c r="C196" s="18"/>
      <c r="D196" s="18"/>
      <c r="E196" s="1543"/>
    </row>
    <row r="197" spans="1:5" s="204" customFormat="1">
      <c r="A197" s="18"/>
      <c r="B197" s="18"/>
      <c r="C197" s="18"/>
      <c r="D197" s="18"/>
      <c r="E197" s="1543"/>
    </row>
    <row r="198" spans="1:5" s="204" customFormat="1">
      <c r="A198" s="18"/>
      <c r="B198" s="18"/>
      <c r="C198" s="18"/>
      <c r="D198" s="18"/>
      <c r="E198" s="1543"/>
    </row>
    <row r="199" spans="1:5" s="204" customFormat="1">
      <c r="A199" s="18"/>
      <c r="B199" s="18"/>
      <c r="C199" s="18"/>
      <c r="D199" s="18"/>
      <c r="E199" s="1543"/>
    </row>
    <row r="200" spans="1:5" s="204" customFormat="1">
      <c r="A200" s="18"/>
      <c r="B200" s="18"/>
      <c r="C200" s="18"/>
      <c r="D200" s="18"/>
      <c r="E200" s="1543"/>
    </row>
    <row r="201" spans="1:5" s="204" customFormat="1">
      <c r="A201" s="18"/>
      <c r="B201" s="18"/>
      <c r="C201" s="18"/>
      <c r="D201" s="18"/>
      <c r="E201" s="1543"/>
    </row>
    <row r="202" spans="1:5" s="204" customFormat="1">
      <c r="A202" s="18"/>
      <c r="B202" s="18"/>
      <c r="C202" s="18"/>
      <c r="D202" s="18"/>
      <c r="E202" s="1543"/>
    </row>
    <row r="203" spans="1:5" s="204" customFormat="1">
      <c r="A203" s="18"/>
      <c r="B203" s="18"/>
      <c r="C203" s="18"/>
      <c r="D203" s="18"/>
      <c r="E203" s="1543"/>
    </row>
    <row r="204" spans="1:5" s="204" customFormat="1">
      <c r="A204" s="18"/>
      <c r="B204" s="18"/>
      <c r="C204" s="18"/>
      <c r="D204" s="18"/>
      <c r="E204" s="1543"/>
    </row>
    <row r="205" spans="1:5" s="204" customFormat="1">
      <c r="A205" s="18"/>
      <c r="B205" s="18"/>
      <c r="C205" s="18"/>
      <c r="D205" s="18"/>
      <c r="E205" s="1543"/>
    </row>
    <row r="206" spans="1:5" s="204" customFormat="1">
      <c r="A206" s="18"/>
      <c r="B206" s="18"/>
      <c r="C206" s="18"/>
      <c r="D206" s="18"/>
      <c r="E206" s="1543"/>
    </row>
    <row r="207" spans="1:5" s="204" customFormat="1">
      <c r="A207" s="18"/>
      <c r="B207" s="18"/>
      <c r="C207" s="18"/>
      <c r="D207" s="18"/>
      <c r="E207" s="1543"/>
    </row>
    <row r="208" spans="1:5" s="204" customFormat="1">
      <c r="A208" s="18"/>
      <c r="B208" s="18"/>
      <c r="C208" s="18"/>
      <c r="D208" s="18"/>
      <c r="E208" s="1543"/>
    </row>
    <row r="209" spans="1:5" s="204" customFormat="1">
      <c r="A209" s="18"/>
      <c r="B209" s="18"/>
      <c r="C209" s="18"/>
      <c r="D209" s="18"/>
      <c r="E209" s="1543"/>
    </row>
    <row r="210" spans="1:5" s="204" customFormat="1">
      <c r="A210" s="18"/>
      <c r="B210" s="18"/>
      <c r="C210" s="18"/>
      <c r="D210" s="18"/>
      <c r="E210" s="1543"/>
    </row>
    <row r="211" spans="1:5" s="204" customFormat="1">
      <c r="A211" s="18"/>
      <c r="B211" s="18"/>
      <c r="C211" s="18"/>
      <c r="D211" s="18"/>
      <c r="E211" s="1543"/>
    </row>
    <row r="212" spans="1:5" s="204" customFormat="1">
      <c r="A212" s="18"/>
      <c r="B212" s="18"/>
      <c r="C212" s="18"/>
      <c r="D212" s="18"/>
      <c r="E212" s="1543"/>
    </row>
    <row r="213" spans="1:5" s="204" customFormat="1">
      <c r="A213" s="18"/>
      <c r="B213" s="18"/>
      <c r="C213" s="18"/>
      <c r="D213" s="18"/>
      <c r="E213" s="1543"/>
    </row>
    <row r="214" spans="1:5" s="204" customFormat="1">
      <c r="A214" s="18"/>
      <c r="B214" s="18"/>
      <c r="C214" s="18"/>
      <c r="D214" s="18"/>
      <c r="E214" s="1543"/>
    </row>
    <row r="215" spans="1:5" s="204" customFormat="1">
      <c r="A215" s="18"/>
      <c r="B215" s="18"/>
      <c r="C215" s="18"/>
      <c r="D215" s="18"/>
      <c r="E215" s="1543"/>
    </row>
    <row r="216" spans="1:5" s="204" customFormat="1">
      <c r="A216" s="18"/>
      <c r="B216" s="18"/>
      <c r="C216" s="18"/>
      <c r="D216" s="18"/>
      <c r="E216" s="1543"/>
    </row>
    <row r="217" spans="1:5" s="204" customFormat="1">
      <c r="A217" s="18"/>
      <c r="B217" s="18"/>
      <c r="C217" s="18"/>
      <c r="D217" s="18"/>
      <c r="E217" s="1543"/>
    </row>
    <row r="218" spans="1:5" s="204" customFormat="1">
      <c r="A218" s="18"/>
      <c r="B218" s="18"/>
      <c r="C218" s="18"/>
      <c r="D218" s="18"/>
      <c r="E218" s="1543"/>
    </row>
    <row r="219" spans="1:5" s="204" customFormat="1">
      <c r="A219" s="18"/>
      <c r="B219" s="18"/>
      <c r="C219" s="18"/>
      <c r="D219" s="18"/>
      <c r="E219" s="1543"/>
    </row>
    <row r="220" spans="1:5" s="204" customFormat="1">
      <c r="A220" s="18"/>
      <c r="B220" s="18"/>
      <c r="C220" s="18"/>
      <c r="D220" s="18"/>
      <c r="E220" s="1543"/>
    </row>
    <row r="221" spans="1:5" s="204" customFormat="1">
      <c r="A221" s="18"/>
      <c r="B221" s="18"/>
      <c r="C221" s="18"/>
      <c r="D221" s="18"/>
      <c r="E221" s="1543"/>
    </row>
    <row r="222" spans="1:5" s="204" customFormat="1">
      <c r="A222" s="18"/>
      <c r="B222" s="18"/>
      <c r="C222" s="18"/>
      <c r="D222" s="18"/>
      <c r="E222" s="1543"/>
    </row>
    <row r="223" spans="1:5" s="204" customFormat="1">
      <c r="A223" s="18"/>
      <c r="B223" s="18"/>
      <c r="C223" s="18"/>
      <c r="D223" s="18"/>
      <c r="E223" s="1543"/>
    </row>
    <row r="224" spans="1:5" s="204" customFormat="1">
      <c r="A224" s="18"/>
      <c r="B224" s="18"/>
      <c r="C224" s="18"/>
      <c r="D224" s="18"/>
      <c r="E224" s="1543"/>
    </row>
    <row r="225" spans="1:5" s="204" customFormat="1">
      <c r="A225" s="18"/>
      <c r="B225" s="18"/>
      <c r="C225" s="18"/>
      <c r="D225" s="18"/>
      <c r="E225" s="1543"/>
    </row>
    <row r="226" spans="1:5" s="204" customFormat="1">
      <c r="A226" s="18"/>
      <c r="B226" s="18"/>
      <c r="C226" s="18"/>
      <c r="D226" s="18"/>
      <c r="E226" s="1543"/>
    </row>
    <row r="227" spans="1:5" s="204" customFormat="1">
      <c r="A227" s="18"/>
      <c r="B227" s="18"/>
      <c r="C227" s="18"/>
      <c r="D227" s="18"/>
      <c r="E227" s="1543"/>
    </row>
    <row r="228" spans="1:5" s="204" customFormat="1">
      <c r="A228" s="18"/>
      <c r="B228" s="18"/>
      <c r="C228" s="18"/>
      <c r="D228" s="18"/>
      <c r="E228" s="1543"/>
    </row>
    <row r="229" spans="1:5" s="204" customFormat="1">
      <c r="A229" s="18"/>
      <c r="B229" s="18"/>
      <c r="C229" s="18"/>
      <c r="D229" s="18"/>
      <c r="E229" s="1543"/>
    </row>
    <row r="230" spans="1:5" s="204" customFormat="1">
      <c r="A230" s="18"/>
      <c r="B230" s="18"/>
      <c r="C230" s="18"/>
      <c r="D230" s="18"/>
      <c r="E230" s="1543"/>
    </row>
    <row r="231" spans="1:5" s="204" customFormat="1">
      <c r="A231" s="18"/>
      <c r="B231" s="18"/>
      <c r="C231" s="18"/>
      <c r="D231" s="18"/>
      <c r="E231" s="1543"/>
    </row>
    <row r="232" spans="1:5" s="204" customFormat="1">
      <c r="A232" s="18"/>
      <c r="B232" s="18"/>
      <c r="C232" s="18"/>
      <c r="D232" s="18"/>
      <c r="E232" s="1543"/>
    </row>
    <row r="233" spans="1:5" s="204" customFormat="1">
      <c r="A233" s="18"/>
      <c r="B233" s="18"/>
      <c r="C233" s="18"/>
      <c r="D233" s="18"/>
      <c r="E233" s="1543"/>
    </row>
    <row r="234" spans="1:5" s="204" customFormat="1">
      <c r="A234" s="18"/>
      <c r="B234" s="18"/>
      <c r="C234" s="18"/>
      <c r="D234" s="18"/>
      <c r="E234" s="1543"/>
    </row>
    <row r="235" spans="1:5" s="204" customFormat="1">
      <c r="A235" s="18"/>
      <c r="B235" s="18"/>
      <c r="C235" s="18"/>
      <c r="D235" s="18"/>
      <c r="E235" s="1543"/>
    </row>
    <row r="236" spans="1:5" s="19" customFormat="1">
      <c r="A236" s="18"/>
      <c r="B236" s="18"/>
      <c r="C236" s="18"/>
      <c r="D236" s="18"/>
      <c r="E236" s="1543"/>
    </row>
    <row r="237" spans="1:5" s="19" customFormat="1">
      <c r="A237" s="18"/>
      <c r="B237" s="18"/>
      <c r="C237" s="18"/>
      <c r="D237" s="18"/>
      <c r="E237" s="1543"/>
    </row>
    <row r="238" spans="1:5" s="204" customFormat="1">
      <c r="A238" s="18"/>
      <c r="B238" s="18"/>
      <c r="C238" s="18"/>
      <c r="D238" s="18"/>
      <c r="E238" s="1543"/>
    </row>
    <row r="239" spans="1:5" s="19" customFormat="1">
      <c r="A239" s="18"/>
      <c r="B239" s="18"/>
      <c r="C239" s="18"/>
      <c r="D239" s="18"/>
      <c r="E239" s="1543"/>
    </row>
    <row r="240" spans="1:5" s="19" customFormat="1">
      <c r="A240" s="18"/>
      <c r="B240" s="18"/>
      <c r="C240" s="18"/>
      <c r="D240" s="18"/>
      <c r="E240" s="1543"/>
    </row>
    <row r="241" spans="1:5" s="19" customFormat="1">
      <c r="A241" s="18"/>
      <c r="B241" s="18"/>
      <c r="C241" s="18"/>
      <c r="D241" s="18"/>
      <c r="E241" s="1543"/>
    </row>
    <row r="242" spans="1:5" s="19" customFormat="1">
      <c r="A242" s="18"/>
      <c r="B242" s="18"/>
      <c r="C242" s="18"/>
      <c r="D242" s="18"/>
      <c r="E242" s="1543"/>
    </row>
    <row r="243" spans="1:5" s="19" customFormat="1">
      <c r="A243" s="18"/>
      <c r="B243" s="18"/>
      <c r="C243" s="18"/>
      <c r="D243" s="18"/>
      <c r="E243" s="1543"/>
    </row>
    <row r="244" spans="1:5" s="19" customFormat="1">
      <c r="A244" s="18"/>
      <c r="B244" s="18"/>
      <c r="C244" s="18"/>
      <c r="D244" s="18"/>
      <c r="E244" s="1543"/>
    </row>
    <row r="245" spans="1:5" s="19" customFormat="1">
      <c r="A245" s="18"/>
      <c r="B245" s="18"/>
      <c r="C245" s="18"/>
      <c r="D245" s="18"/>
      <c r="E245" s="1543"/>
    </row>
    <row r="246" spans="1:5" s="204" customFormat="1">
      <c r="A246" s="18"/>
      <c r="B246" s="18"/>
      <c r="C246" s="18"/>
      <c r="D246" s="18"/>
      <c r="E246" s="1543"/>
    </row>
    <row r="247" spans="1:5" s="204" customFormat="1">
      <c r="A247" s="18"/>
      <c r="B247" s="18"/>
      <c r="C247" s="18"/>
      <c r="D247" s="18"/>
      <c r="E247" s="1543"/>
    </row>
    <row r="248" spans="1:5" s="204" customFormat="1">
      <c r="A248" s="18"/>
      <c r="B248" s="18"/>
      <c r="C248" s="18"/>
      <c r="D248" s="18"/>
      <c r="E248" s="1543"/>
    </row>
    <row r="249" spans="1:5" s="204" customFormat="1">
      <c r="A249" s="18"/>
      <c r="B249" s="18"/>
      <c r="C249" s="18"/>
      <c r="D249" s="18"/>
      <c r="E249" s="1543"/>
    </row>
    <row r="250" spans="1:5" s="204" customFormat="1">
      <c r="A250" s="18"/>
      <c r="B250" s="18"/>
      <c r="C250" s="18"/>
      <c r="D250" s="18"/>
      <c r="E250" s="1543"/>
    </row>
    <row r="251" spans="1:5" s="204" customFormat="1">
      <c r="A251" s="18"/>
      <c r="B251" s="18"/>
      <c r="C251" s="18"/>
      <c r="D251" s="18"/>
      <c r="E251" s="1543"/>
    </row>
    <row r="252" spans="1:5" s="204" customFormat="1">
      <c r="A252" s="18"/>
      <c r="B252" s="18"/>
      <c r="C252" s="18"/>
      <c r="D252" s="18"/>
      <c r="E252" s="1543"/>
    </row>
    <row r="253" spans="1:5" s="204" customFormat="1">
      <c r="A253" s="18"/>
      <c r="B253" s="18"/>
      <c r="C253" s="18"/>
      <c r="D253" s="18"/>
      <c r="E253" s="1543"/>
    </row>
    <row r="254" spans="1:5" s="204" customFormat="1">
      <c r="A254" s="18"/>
      <c r="B254" s="18"/>
      <c r="C254" s="18"/>
      <c r="D254" s="18"/>
      <c r="E254" s="1543"/>
    </row>
    <row r="255" spans="1:5" s="204" customFormat="1">
      <c r="A255" s="18"/>
      <c r="B255" s="18"/>
      <c r="C255" s="18"/>
      <c r="D255" s="18"/>
      <c r="E255" s="1543"/>
    </row>
    <row r="256" spans="1:5" s="204" customFormat="1">
      <c r="A256" s="18"/>
      <c r="B256" s="18"/>
      <c r="C256" s="18"/>
      <c r="D256" s="18"/>
      <c r="E256" s="1543"/>
    </row>
    <row r="257" spans="1:7" s="19" customFormat="1">
      <c r="A257" s="18"/>
      <c r="B257" s="18"/>
      <c r="C257" s="18"/>
      <c r="D257" s="18"/>
      <c r="E257" s="1543"/>
      <c r="G257" s="204"/>
    </row>
    <row r="258" spans="1:7" s="19" customFormat="1">
      <c r="A258" s="18"/>
      <c r="B258" s="18"/>
      <c r="C258" s="18"/>
      <c r="D258" s="18"/>
      <c r="E258" s="1543"/>
    </row>
    <row r="259" spans="1:7" s="204" customFormat="1">
      <c r="A259" s="18"/>
      <c r="B259" s="18"/>
      <c r="C259" s="18"/>
      <c r="D259" s="18"/>
      <c r="E259" s="1543"/>
    </row>
    <row r="260" spans="1:7" s="204" customFormat="1">
      <c r="A260" s="18"/>
      <c r="B260" s="18"/>
      <c r="C260" s="18"/>
      <c r="D260" s="18"/>
      <c r="E260" s="1543"/>
    </row>
    <row r="261" spans="1:7" s="204" customFormat="1">
      <c r="A261" s="18"/>
      <c r="B261" s="18"/>
      <c r="C261" s="18"/>
      <c r="D261" s="18"/>
      <c r="E261" s="1543"/>
    </row>
    <row r="262" spans="1:7" s="204" customFormat="1">
      <c r="A262" s="18"/>
      <c r="B262" s="18"/>
      <c r="C262" s="18"/>
      <c r="D262" s="18"/>
      <c r="E262" s="1543"/>
    </row>
    <row r="263" spans="1:7" s="204" customFormat="1">
      <c r="A263" s="18"/>
      <c r="B263" s="18"/>
      <c r="C263" s="18"/>
      <c r="D263" s="18"/>
      <c r="E263" s="1543"/>
    </row>
    <row r="264" spans="1:7" s="204" customFormat="1">
      <c r="A264" s="18"/>
      <c r="B264" s="18"/>
      <c r="C264" s="18"/>
      <c r="D264" s="18"/>
      <c r="E264" s="1543"/>
    </row>
    <row r="265" spans="1:7" s="204" customFormat="1">
      <c r="A265" s="18"/>
      <c r="B265" s="18"/>
      <c r="C265" s="18"/>
      <c r="D265" s="18"/>
      <c r="E265" s="1543"/>
    </row>
    <row r="266" spans="1:7" s="204" customFormat="1">
      <c r="A266" s="18"/>
      <c r="B266" s="18"/>
      <c r="C266" s="18"/>
      <c r="D266" s="18"/>
      <c r="E266" s="1543"/>
    </row>
    <row r="267" spans="1:7" s="204" customFormat="1">
      <c r="A267" s="18"/>
      <c r="B267" s="18"/>
      <c r="C267" s="18"/>
      <c r="D267" s="18"/>
      <c r="E267" s="1543"/>
    </row>
    <row r="268" spans="1:7" s="19" customFormat="1">
      <c r="A268" s="18"/>
      <c r="B268" s="18"/>
      <c r="C268" s="18"/>
      <c r="D268" s="18"/>
      <c r="E268" s="1543"/>
    </row>
    <row r="269" spans="1:7" s="19" customFormat="1">
      <c r="A269" s="18"/>
      <c r="B269" s="18"/>
      <c r="C269" s="18"/>
      <c r="D269" s="18"/>
      <c r="E269" s="1543"/>
    </row>
    <row r="270" spans="1:7" s="19" customFormat="1">
      <c r="A270" s="18"/>
      <c r="B270" s="18"/>
      <c r="C270" s="18"/>
      <c r="D270" s="18"/>
      <c r="E270" s="1543"/>
    </row>
    <row r="271" spans="1:7" s="19" customFormat="1">
      <c r="A271" s="18"/>
      <c r="B271" s="18"/>
      <c r="C271" s="18"/>
      <c r="D271" s="18"/>
      <c r="E271" s="1543"/>
    </row>
    <row r="272" spans="1:7" s="19" customFormat="1">
      <c r="A272" s="18"/>
      <c r="B272" s="18"/>
      <c r="C272" s="18"/>
      <c r="D272" s="18"/>
      <c r="E272" s="1543"/>
    </row>
    <row r="273" spans="1:5" s="19" customFormat="1">
      <c r="A273" s="18"/>
      <c r="B273" s="18"/>
      <c r="C273" s="18"/>
      <c r="D273" s="18"/>
      <c r="E273" s="1543"/>
    </row>
    <row r="274" spans="1:5" s="19" customFormat="1">
      <c r="A274" s="18"/>
      <c r="B274" s="18"/>
      <c r="C274" s="18"/>
      <c r="D274" s="18"/>
      <c r="E274" s="1543"/>
    </row>
    <row r="275" spans="1:5" s="19" customFormat="1">
      <c r="A275" s="18"/>
      <c r="B275" s="18"/>
      <c r="C275" s="18"/>
      <c r="D275" s="18"/>
      <c r="E275" s="1543"/>
    </row>
    <row r="276" spans="1:5" s="207" customFormat="1">
      <c r="A276" s="18"/>
      <c r="B276" s="18"/>
      <c r="C276" s="18"/>
      <c r="D276" s="18"/>
      <c r="E276" s="1543"/>
    </row>
    <row r="277" spans="1:5" s="19" customFormat="1">
      <c r="A277" s="18"/>
      <c r="B277" s="18"/>
      <c r="C277" s="18"/>
      <c r="D277" s="18"/>
      <c r="E277" s="1543"/>
    </row>
    <row r="278" spans="1:5" s="207" customFormat="1">
      <c r="A278" s="18"/>
      <c r="B278" s="18"/>
      <c r="C278" s="18"/>
      <c r="D278" s="18"/>
      <c r="E278" s="1543"/>
    </row>
    <row r="279" spans="1:5" s="207" customFormat="1">
      <c r="A279" s="18"/>
      <c r="B279" s="18"/>
      <c r="C279" s="18"/>
      <c r="D279" s="18"/>
      <c r="E279" s="1543"/>
    </row>
    <row r="280" spans="1:5" s="19" customFormat="1">
      <c r="A280" s="18"/>
      <c r="B280" s="18"/>
      <c r="C280" s="18"/>
      <c r="D280" s="18"/>
      <c r="E280" s="1543"/>
    </row>
    <row r="281" spans="1:5" s="19" customFormat="1">
      <c r="A281" s="18"/>
      <c r="B281" s="18"/>
      <c r="C281" s="18"/>
      <c r="D281" s="18"/>
      <c r="E281" s="1543"/>
    </row>
    <row r="282" spans="1:5" s="19" customFormat="1">
      <c r="A282" s="18"/>
      <c r="B282" s="18"/>
      <c r="C282" s="18"/>
      <c r="D282" s="18"/>
      <c r="E282" s="1543"/>
    </row>
    <row r="283" spans="1:5" s="19" customFormat="1">
      <c r="A283" s="18"/>
      <c r="B283" s="18"/>
      <c r="C283" s="18"/>
      <c r="D283" s="18"/>
      <c r="E283" s="1543"/>
    </row>
    <row r="284" spans="1:5" s="19" customFormat="1">
      <c r="A284" s="18"/>
      <c r="B284" s="18"/>
      <c r="C284" s="18"/>
      <c r="D284" s="18"/>
      <c r="E284" s="1543"/>
    </row>
    <row r="285" spans="1:5" s="204" customFormat="1">
      <c r="A285" s="18"/>
      <c r="B285" s="18"/>
      <c r="C285" s="18"/>
      <c r="D285" s="18"/>
      <c r="E285" s="1543"/>
    </row>
    <row r="286" spans="1:5" s="204" customFormat="1">
      <c r="A286" s="18"/>
      <c r="B286" s="18"/>
      <c r="C286" s="18"/>
      <c r="D286" s="18"/>
      <c r="E286" s="1543"/>
    </row>
    <row r="287" spans="1:5" s="204" customFormat="1">
      <c r="A287" s="18"/>
      <c r="B287" s="18"/>
      <c r="C287" s="18"/>
      <c r="D287" s="18"/>
      <c r="E287" s="1543"/>
    </row>
    <row r="288" spans="1:5" s="204" customFormat="1">
      <c r="A288" s="18"/>
      <c r="B288" s="18"/>
      <c r="C288" s="18"/>
      <c r="D288" s="18"/>
      <c r="E288" s="1543"/>
    </row>
    <row r="289" spans="1:5" s="19" customFormat="1">
      <c r="A289" s="18"/>
      <c r="B289" s="18"/>
      <c r="C289" s="18"/>
      <c r="D289" s="18"/>
      <c r="E289" s="1543"/>
    </row>
    <row r="290" spans="1:5" s="207" customFormat="1">
      <c r="A290" s="18"/>
      <c r="B290" s="18"/>
      <c r="C290" s="18"/>
      <c r="D290" s="18"/>
      <c r="E290" s="1543"/>
    </row>
    <row r="291" spans="1:5" s="19" customFormat="1">
      <c r="A291" s="18"/>
      <c r="B291" s="18"/>
      <c r="C291" s="18"/>
      <c r="D291" s="18"/>
      <c r="E291" s="1543"/>
    </row>
    <row r="292" spans="1:5" s="19" customFormat="1">
      <c r="A292" s="18"/>
      <c r="B292" s="18"/>
      <c r="C292" s="18"/>
      <c r="D292" s="18"/>
      <c r="E292" s="1543"/>
    </row>
    <row r="293" spans="1:5" s="19" customFormat="1">
      <c r="A293" s="18"/>
      <c r="B293" s="18"/>
      <c r="C293" s="18"/>
      <c r="D293" s="18"/>
      <c r="E293" s="1543"/>
    </row>
    <row r="294" spans="1:5" s="19" customFormat="1">
      <c r="A294" s="18"/>
      <c r="B294" s="18"/>
      <c r="C294" s="18"/>
      <c r="D294" s="18"/>
      <c r="E294" s="1543"/>
    </row>
    <row r="295" spans="1:5" s="209" customFormat="1">
      <c r="A295" s="18"/>
      <c r="B295" s="18"/>
      <c r="C295" s="18"/>
      <c r="D295" s="18"/>
      <c r="E295" s="1543"/>
    </row>
    <row r="296" spans="1:5" s="19" customFormat="1">
      <c r="A296" s="18"/>
      <c r="B296" s="18"/>
      <c r="C296" s="18"/>
      <c r="D296" s="18"/>
      <c r="E296" s="1543"/>
    </row>
    <row r="297" spans="1:5" s="19" customFormat="1">
      <c r="A297" s="18"/>
      <c r="B297" s="18"/>
      <c r="C297" s="18"/>
      <c r="D297" s="18"/>
      <c r="E297" s="1543"/>
    </row>
    <row r="298" spans="1:5" s="19" customFormat="1">
      <c r="A298" s="18"/>
      <c r="B298" s="18"/>
      <c r="C298" s="18"/>
      <c r="D298" s="18"/>
      <c r="E298" s="1543"/>
    </row>
    <row r="299" spans="1:5" s="19" customFormat="1">
      <c r="A299" s="18"/>
      <c r="B299" s="18"/>
      <c r="C299" s="18"/>
      <c r="D299" s="18"/>
      <c r="E299" s="1543"/>
    </row>
    <row r="300" spans="1:5" s="19" customFormat="1">
      <c r="A300" s="18"/>
      <c r="B300" s="18"/>
      <c r="C300" s="18"/>
      <c r="D300" s="18"/>
      <c r="E300" s="1543"/>
    </row>
    <row r="301" spans="1:5" s="19" customFormat="1">
      <c r="A301" s="18"/>
      <c r="B301" s="18"/>
      <c r="C301" s="18"/>
      <c r="D301" s="18"/>
      <c r="E301" s="1543"/>
    </row>
    <row r="302" spans="1:5" s="207" customFormat="1">
      <c r="A302" s="18"/>
      <c r="B302" s="18"/>
      <c r="C302" s="18"/>
      <c r="D302" s="18"/>
      <c r="E302" s="1543"/>
    </row>
    <row r="303" spans="1:5" s="19" customFormat="1">
      <c r="A303" s="18"/>
      <c r="B303" s="18"/>
      <c r="C303" s="18"/>
      <c r="D303" s="18"/>
      <c r="E303" s="1543"/>
    </row>
    <row r="304" spans="1:5" s="19" customFormat="1">
      <c r="A304" s="18"/>
      <c r="B304" s="18"/>
      <c r="C304" s="18"/>
      <c r="D304" s="18"/>
      <c r="E304" s="1543"/>
    </row>
    <row r="305" spans="1:5" s="207" customFormat="1">
      <c r="A305" s="18"/>
      <c r="B305" s="18"/>
      <c r="C305" s="18"/>
      <c r="D305" s="18"/>
      <c r="E305" s="1543"/>
    </row>
    <row r="306" spans="1:5" s="207" customFormat="1">
      <c r="A306" s="18"/>
      <c r="B306" s="18"/>
      <c r="C306" s="18"/>
      <c r="D306" s="18"/>
      <c r="E306" s="1543"/>
    </row>
    <row r="307" spans="1:5" s="19" customFormat="1">
      <c r="A307" s="18"/>
      <c r="B307" s="18"/>
      <c r="C307" s="18"/>
      <c r="D307" s="18"/>
      <c r="E307" s="1543"/>
    </row>
    <row r="308" spans="1:5" s="19" customFormat="1">
      <c r="A308" s="18"/>
      <c r="B308" s="18"/>
      <c r="C308" s="18"/>
      <c r="D308" s="18"/>
      <c r="E308" s="1543"/>
    </row>
    <row r="309" spans="1:5" s="207" customFormat="1">
      <c r="A309" s="18"/>
      <c r="B309" s="18"/>
      <c r="C309" s="18"/>
      <c r="D309" s="18"/>
      <c r="E309" s="1543"/>
    </row>
    <row r="310" spans="1:5" s="19" customFormat="1">
      <c r="A310" s="18"/>
      <c r="B310" s="18"/>
      <c r="C310" s="18"/>
      <c r="D310" s="18"/>
      <c r="E310" s="1543"/>
    </row>
    <row r="311" spans="1:5" s="19" customFormat="1">
      <c r="A311" s="18"/>
      <c r="B311" s="18"/>
      <c r="C311" s="18"/>
      <c r="D311" s="18"/>
      <c r="E311" s="1543"/>
    </row>
    <row r="312" spans="1:5" s="204" customFormat="1">
      <c r="A312" s="18"/>
      <c r="B312" s="18"/>
      <c r="C312" s="18"/>
      <c r="D312" s="18"/>
      <c r="E312" s="1543"/>
    </row>
    <row r="313" spans="1:5" s="204" customFormat="1">
      <c r="A313" s="18"/>
      <c r="B313" s="18"/>
      <c r="C313" s="18"/>
      <c r="D313" s="18"/>
      <c r="E313" s="1543"/>
    </row>
    <row r="314" spans="1:5" s="204" customFormat="1">
      <c r="A314" s="18"/>
      <c r="B314" s="18"/>
      <c r="C314" s="18"/>
      <c r="D314" s="18"/>
      <c r="E314" s="1543"/>
    </row>
    <row r="315" spans="1:5" s="204" customFormat="1">
      <c r="A315" s="18"/>
      <c r="B315" s="18"/>
      <c r="C315" s="18"/>
      <c r="D315" s="18"/>
      <c r="E315" s="1543"/>
    </row>
    <row r="316" spans="1:5" s="19" customFormat="1">
      <c r="A316" s="18"/>
      <c r="B316" s="18"/>
      <c r="C316" s="18"/>
      <c r="D316" s="18"/>
      <c r="E316" s="1543"/>
    </row>
    <row r="317" spans="1:5" s="19" customFormat="1">
      <c r="A317" s="18"/>
      <c r="B317" s="18"/>
      <c r="C317" s="18"/>
      <c r="D317" s="18"/>
      <c r="E317" s="1543"/>
    </row>
    <row r="318" spans="1:5" s="208" customFormat="1">
      <c r="A318" s="18"/>
      <c r="B318" s="18"/>
      <c r="C318" s="18"/>
      <c r="D318" s="18"/>
      <c r="E318" s="1543"/>
    </row>
    <row r="319" spans="1:5" s="208" customFormat="1">
      <c r="A319" s="18"/>
      <c r="B319" s="18"/>
      <c r="C319" s="18"/>
      <c r="D319" s="18"/>
      <c r="E319" s="1543"/>
    </row>
    <row r="320" spans="1:5" s="208" customFormat="1">
      <c r="A320" s="18"/>
      <c r="B320" s="18"/>
      <c r="C320" s="18"/>
      <c r="D320" s="18"/>
      <c r="E320" s="1543"/>
    </row>
    <row r="321" spans="1:5" s="208" customFormat="1">
      <c r="A321" s="18"/>
      <c r="B321" s="18"/>
      <c r="C321" s="18"/>
      <c r="D321" s="18"/>
      <c r="E321" s="1543"/>
    </row>
    <row r="322" spans="1:5" s="208" customFormat="1">
      <c r="A322" s="18"/>
      <c r="B322" s="18"/>
      <c r="C322" s="18"/>
      <c r="D322" s="18"/>
      <c r="E322" s="1543"/>
    </row>
    <row r="323" spans="1:5" s="208" customFormat="1">
      <c r="A323" s="18"/>
      <c r="B323" s="18"/>
      <c r="C323" s="18"/>
      <c r="D323" s="18"/>
      <c r="E323" s="1543"/>
    </row>
    <row r="324" spans="1:5" s="208" customFormat="1">
      <c r="A324" s="18"/>
      <c r="B324" s="18"/>
      <c r="C324" s="18"/>
      <c r="D324" s="18"/>
      <c r="E324" s="1543"/>
    </row>
    <row r="325" spans="1:5" s="208" customFormat="1">
      <c r="A325" s="18"/>
      <c r="B325" s="18"/>
      <c r="C325" s="18"/>
      <c r="D325" s="18"/>
      <c r="E325" s="1543"/>
    </row>
    <row r="326" spans="1:5" s="208" customFormat="1">
      <c r="A326" s="18"/>
      <c r="B326" s="18"/>
      <c r="C326" s="18"/>
      <c r="D326" s="18"/>
      <c r="E326" s="1543"/>
    </row>
    <row r="327" spans="1:5" s="19" customFormat="1">
      <c r="A327" s="18"/>
      <c r="B327" s="18"/>
      <c r="C327" s="18"/>
      <c r="D327" s="18"/>
      <c r="E327" s="1543"/>
    </row>
    <row r="328" spans="1:5" s="19" customFormat="1">
      <c r="A328" s="18"/>
      <c r="B328" s="18"/>
      <c r="C328" s="18"/>
      <c r="D328" s="18"/>
      <c r="E328" s="1543"/>
    </row>
    <row r="329" spans="1:5" s="204" customFormat="1">
      <c r="A329" s="18"/>
      <c r="B329" s="18"/>
      <c r="C329" s="18"/>
      <c r="D329" s="18"/>
      <c r="E329" s="1543"/>
    </row>
    <row r="330" spans="1:5">
      <c r="A330" s="18"/>
      <c r="B330" s="18"/>
      <c r="C330" s="18"/>
      <c r="D330" s="18"/>
      <c r="E330" s="1543"/>
    </row>
    <row r="331" spans="1:5">
      <c r="A331" s="18"/>
      <c r="B331" s="18"/>
      <c r="C331" s="18"/>
      <c r="D331" s="18"/>
      <c r="E331" s="1543"/>
    </row>
    <row r="332" spans="1:5">
      <c r="A332" s="18"/>
      <c r="B332" s="18"/>
      <c r="C332" s="18"/>
      <c r="D332" s="18"/>
      <c r="E332" s="1543"/>
    </row>
    <row r="333" spans="1:5">
      <c r="A333" s="18"/>
      <c r="B333" s="18"/>
      <c r="C333" s="18"/>
      <c r="D333" s="18"/>
      <c r="E333" s="1543"/>
    </row>
    <row r="334" spans="1:5">
      <c r="A334" s="18"/>
      <c r="B334" s="18"/>
      <c r="C334" s="18"/>
      <c r="D334" s="18"/>
      <c r="E334" s="1543"/>
    </row>
    <row r="335" spans="1:5">
      <c r="A335" s="18"/>
      <c r="B335" s="18"/>
      <c r="C335" s="18"/>
      <c r="D335" s="18"/>
      <c r="E335" s="1543"/>
    </row>
    <row r="336" spans="1:5">
      <c r="A336" s="18"/>
      <c r="B336" s="18"/>
      <c r="C336" s="18"/>
      <c r="D336" s="18"/>
      <c r="E336" s="1543"/>
    </row>
    <row r="337" spans="1:5">
      <c r="A337" s="18"/>
      <c r="B337" s="18"/>
      <c r="C337" s="18"/>
      <c r="D337" s="18"/>
      <c r="E337" s="1543"/>
    </row>
    <row r="338" spans="1:5">
      <c r="A338" s="18"/>
      <c r="B338" s="18"/>
      <c r="C338" s="18"/>
      <c r="D338" s="18"/>
      <c r="E338" s="1543"/>
    </row>
    <row r="339" spans="1:5">
      <c r="A339" s="18"/>
      <c r="B339" s="18"/>
      <c r="C339" s="18"/>
      <c r="D339" s="18"/>
      <c r="E339" s="1543"/>
    </row>
    <row r="340" spans="1:5">
      <c r="A340" s="18"/>
      <c r="B340" s="18"/>
      <c r="C340" s="18"/>
      <c r="D340" s="18"/>
      <c r="E340" s="1543"/>
    </row>
    <row r="341" spans="1:5">
      <c r="A341" s="18"/>
      <c r="B341" s="18"/>
      <c r="C341" s="18"/>
      <c r="D341" s="18"/>
      <c r="E341" s="1543"/>
    </row>
    <row r="342" spans="1:5">
      <c r="A342" s="18"/>
      <c r="B342" s="18"/>
      <c r="C342" s="18"/>
      <c r="D342" s="18"/>
      <c r="E342" s="1543"/>
    </row>
    <row r="343" spans="1:5">
      <c r="A343" s="18"/>
      <c r="B343" s="18"/>
      <c r="C343" s="18"/>
      <c r="D343" s="18"/>
      <c r="E343" s="1543"/>
    </row>
    <row r="344" spans="1:5">
      <c r="A344" s="18"/>
      <c r="B344" s="18"/>
      <c r="C344" s="18"/>
      <c r="D344" s="18"/>
      <c r="E344" s="1543"/>
    </row>
    <row r="345" spans="1:5">
      <c r="A345" s="18"/>
      <c r="B345" s="18"/>
      <c r="C345" s="18"/>
      <c r="D345" s="18"/>
      <c r="E345" s="1543"/>
    </row>
    <row r="346" spans="1:5">
      <c r="A346" s="18"/>
      <c r="B346" s="18"/>
      <c r="C346" s="18"/>
      <c r="D346" s="18"/>
      <c r="E346" s="1543"/>
    </row>
    <row r="347" spans="1:5">
      <c r="A347" s="18"/>
      <c r="B347" s="18"/>
      <c r="C347" s="18"/>
      <c r="D347" s="18"/>
      <c r="E347" s="1543"/>
    </row>
    <row r="348" spans="1:5">
      <c r="B348" s="211"/>
    </row>
    <row r="396" spans="2:7" s="210" customFormat="1">
      <c r="B396" s="23"/>
      <c r="C396" s="212"/>
      <c r="D396" s="212"/>
      <c r="E396" s="1545"/>
      <c r="F396" s="194"/>
      <c r="G396" s="194"/>
    </row>
    <row r="433" spans="2:7" s="210" customFormat="1">
      <c r="B433" s="23"/>
      <c r="C433" s="212"/>
      <c r="D433" s="212"/>
      <c r="E433" s="1545"/>
      <c r="F433" s="194"/>
      <c r="G433" s="194"/>
    </row>
    <row r="862" spans="2:7" s="210" customFormat="1">
      <c r="B862" s="23"/>
      <c r="C862" s="212"/>
      <c r="D862" s="212"/>
      <c r="E862" s="1545"/>
      <c r="F862" s="194"/>
      <c r="G862" s="194"/>
    </row>
    <row r="980" spans="2:7" s="210" customFormat="1">
      <c r="B980" s="23"/>
      <c r="C980" s="212"/>
      <c r="D980" s="212"/>
      <c r="E980" s="1545"/>
      <c r="F980" s="194"/>
      <c r="G980" s="194"/>
    </row>
    <row r="982" spans="2:7" s="210" customFormat="1">
      <c r="B982" s="23"/>
      <c r="C982" s="212"/>
      <c r="D982" s="212"/>
      <c r="E982" s="1545"/>
      <c r="F982" s="194"/>
      <c r="G982" s="194"/>
    </row>
    <row r="984" spans="2:7" s="210" customFormat="1">
      <c r="B984" s="23"/>
      <c r="C984" s="212"/>
      <c r="D984" s="212"/>
      <c r="E984" s="1545"/>
      <c r="F984" s="194"/>
      <c r="G984" s="194"/>
    </row>
  </sheetData>
  <sheetProtection selectLockedCells="1"/>
  <pageMargins left="0.59055118110236227" right="0.59055118110236227" top="0.59055118110236227" bottom="0.59055118110236227" header="0.31496062992125984" footer="0.31496062992125984"/>
  <pageSetup paperSize="9" fitToHeight="20" orientation="portrait" horizontalDpi="4294967294" r:id="rId1"/>
  <headerFooter>
    <oddFooter>&amp;C&amp;"Calibri,Regular"&amp;9&amp;P/&amp;N</oddFooter>
  </headerFooter>
  <rowBreaks count="14" manualBreakCount="14">
    <brk id="34" max="16383" man="1"/>
    <brk id="38" max="16383" man="1"/>
    <brk id="42" max="5" man="1"/>
    <brk id="58" max="5" man="1"/>
    <brk id="81" max="5" man="1"/>
    <brk id="106" max="5" man="1"/>
    <brk id="131" max="5" man="1"/>
    <brk id="145" max="16383" man="1"/>
    <brk id="187" max="5" man="1"/>
    <brk id="237" max="5" man="1"/>
    <brk id="272" max="5" man="1"/>
    <brk id="292" max="5" man="1"/>
    <brk id="320" max="5" man="1"/>
    <brk id="336" max="5" man="1"/>
  </rowBreaks>
  <colBreaks count="2" manualBreakCount="2">
    <brk id="10" max="1048575" man="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4FAE8-3FCD-4056-B8FF-AC2A12CA12B7}">
  <dimension ref="A1:F82"/>
  <sheetViews>
    <sheetView view="pageBreakPreview" zoomScale="115" zoomScaleSheetLayoutView="115" workbookViewId="0">
      <selection activeCell="A33" sqref="A33"/>
    </sheetView>
  </sheetViews>
  <sheetFormatPr defaultColWidth="8" defaultRowHeight="12.75"/>
  <cols>
    <col min="1" max="1" width="88.28515625" style="471" customWidth="1"/>
    <col min="2" max="16384" width="8" style="465"/>
  </cols>
  <sheetData>
    <row r="1" spans="1:1">
      <c r="A1" s="155" t="s">
        <v>5094</v>
      </c>
    </row>
    <row r="2" spans="1:1">
      <c r="A2" s="466"/>
    </row>
    <row r="3" spans="1:1">
      <c r="A3" s="156"/>
    </row>
    <row r="4" spans="1:1">
      <c r="A4" s="467" t="s">
        <v>2970</v>
      </c>
    </row>
    <row r="5" spans="1:1">
      <c r="A5" s="467"/>
    </row>
    <row r="6" spans="1:1" ht="25.5">
      <c r="A6" s="11" t="s">
        <v>2971</v>
      </c>
    </row>
    <row r="7" spans="1:1">
      <c r="A7" s="11"/>
    </row>
    <row r="8" spans="1:1" ht="63.75">
      <c r="A8" s="157" t="s">
        <v>3190</v>
      </c>
    </row>
    <row r="9" spans="1:1">
      <c r="A9" s="157"/>
    </row>
    <row r="10" spans="1:1" ht="63.75">
      <c r="A10" s="157" t="s">
        <v>3191</v>
      </c>
    </row>
    <row r="11" spans="1:1">
      <c r="A11" s="467" t="s">
        <v>2972</v>
      </c>
    </row>
    <row r="12" spans="1:1">
      <c r="A12" s="468"/>
    </row>
    <row r="13" spans="1:1" ht="51">
      <c r="A13" s="11" t="s">
        <v>2973</v>
      </c>
    </row>
    <row r="14" spans="1:1">
      <c r="A14" s="11"/>
    </row>
    <row r="15" spans="1:1" ht="76.5">
      <c r="A15" s="11" t="s">
        <v>3182</v>
      </c>
    </row>
    <row r="16" spans="1:1">
      <c r="A16" s="11"/>
    </row>
    <row r="17" spans="1:6" ht="25.5">
      <c r="A17" s="11" t="s">
        <v>4339</v>
      </c>
    </row>
    <row r="18" spans="1:6">
      <c r="A18" s="11"/>
    </row>
    <row r="19" spans="1:6" ht="51">
      <c r="A19" s="11" t="s">
        <v>2974</v>
      </c>
    </row>
    <row r="20" spans="1:6">
      <c r="A20" s="11"/>
    </row>
    <row r="21" spans="1:6" ht="29.25" customHeight="1">
      <c r="A21" s="11" t="s">
        <v>3183</v>
      </c>
    </row>
    <row r="22" spans="1:6">
      <c r="A22" s="11"/>
    </row>
    <row r="23" spans="1:6" ht="25.5">
      <c r="A23" s="11" t="s">
        <v>2975</v>
      </c>
    </row>
    <row r="24" spans="1:6">
      <c r="A24" s="11"/>
    </row>
    <row r="25" spans="1:6" ht="25.5">
      <c r="A25" s="11" t="s">
        <v>2976</v>
      </c>
      <c r="B25" s="469"/>
      <c r="C25" s="469"/>
      <c r="D25" s="469"/>
      <c r="E25" s="469"/>
      <c r="F25" s="469"/>
    </row>
    <row r="26" spans="1:6">
      <c r="A26" s="11"/>
    </row>
    <row r="27" spans="1:6" ht="38.25">
      <c r="A27" s="11" t="s">
        <v>5095</v>
      </c>
    </row>
    <row r="29" spans="1:6">
      <c r="A29" s="470" t="s">
        <v>3184</v>
      </c>
    </row>
    <row r="31" spans="1:6" ht="25.5">
      <c r="A31" s="471" t="s">
        <v>3186</v>
      </c>
    </row>
    <row r="33" spans="1:1" ht="89.25">
      <c r="A33" s="11" t="s">
        <v>4553</v>
      </c>
    </row>
    <row r="34" spans="1:1">
      <c r="A34" s="11"/>
    </row>
    <row r="35" spans="1:1" ht="89.25">
      <c r="A35" s="11" t="s">
        <v>3187</v>
      </c>
    </row>
    <row r="36" spans="1:1">
      <c r="A36" s="11"/>
    </row>
    <row r="37" spans="1:1" ht="63.75">
      <c r="A37" s="11" t="s">
        <v>3188</v>
      </c>
    </row>
    <row r="38" spans="1:1">
      <c r="A38" s="11"/>
    </row>
    <row r="39" spans="1:1" ht="135.75" customHeight="1">
      <c r="A39" s="11" t="s">
        <v>3189</v>
      </c>
    </row>
    <row r="40" spans="1:1">
      <c r="A40" s="11"/>
    </row>
    <row r="41" spans="1:1" ht="25.5">
      <c r="A41" s="11" t="s">
        <v>5096</v>
      </c>
    </row>
    <row r="43" spans="1:1">
      <c r="A43" s="470" t="s">
        <v>2977</v>
      </c>
    </row>
    <row r="45" spans="1:1" ht="38.25">
      <c r="A45" s="11" t="s">
        <v>5097</v>
      </c>
    </row>
    <row r="46" spans="1:1">
      <c r="A46" s="11"/>
    </row>
    <row r="47" spans="1:1" ht="38.25">
      <c r="A47" s="11" t="s">
        <v>2978</v>
      </c>
    </row>
    <row r="48" spans="1:1">
      <c r="A48" s="11"/>
    </row>
    <row r="49" spans="1:1" ht="63.75" customHeight="1">
      <c r="A49" s="11" t="s">
        <v>3185</v>
      </c>
    </row>
    <row r="50" spans="1:1">
      <c r="A50" s="11"/>
    </row>
    <row r="51" spans="1:1" ht="25.5">
      <c r="A51" s="11" t="s">
        <v>2979</v>
      </c>
    </row>
    <row r="52" spans="1:1">
      <c r="A52" s="11"/>
    </row>
    <row r="53" spans="1:1" ht="25.5">
      <c r="A53" s="11" t="s">
        <v>2980</v>
      </c>
    </row>
    <row r="54" spans="1:1">
      <c r="A54" s="11"/>
    </row>
    <row r="56" spans="1:1">
      <c r="A56" s="470"/>
    </row>
    <row r="57" spans="1:1">
      <c r="A57" s="470" t="s">
        <v>2981</v>
      </c>
    </row>
    <row r="59" spans="1:1" ht="25.5">
      <c r="A59" s="11" t="s">
        <v>2982</v>
      </c>
    </row>
    <row r="60" spans="1:1">
      <c r="A60" s="11"/>
    </row>
    <row r="61" spans="1:1" ht="25.5">
      <c r="A61" s="11" t="s">
        <v>2983</v>
      </c>
    </row>
    <row r="62" spans="1:1">
      <c r="A62" s="12"/>
    </row>
    <row r="63" spans="1:1">
      <c r="A63" s="11" t="s">
        <v>2984</v>
      </c>
    </row>
    <row r="64" spans="1:1">
      <c r="A64" s="11"/>
    </row>
    <row r="65" spans="1:1" ht="76.5">
      <c r="A65" s="11" t="s">
        <v>5098</v>
      </c>
    </row>
    <row r="67" spans="1:1">
      <c r="A67" s="470" t="s">
        <v>2985</v>
      </c>
    </row>
    <row r="69" spans="1:1" ht="25.5">
      <c r="A69" s="11" t="s">
        <v>2986</v>
      </c>
    </row>
    <row r="70" spans="1:1">
      <c r="A70" s="11" t="s">
        <v>2987</v>
      </c>
    </row>
    <row r="71" spans="1:1">
      <c r="A71" s="11" t="s">
        <v>2988</v>
      </c>
    </row>
    <row r="72" spans="1:1" ht="25.5">
      <c r="A72" s="11" t="s">
        <v>2989</v>
      </c>
    </row>
    <row r="82" spans="1:1">
      <c r="A82" s="470"/>
    </row>
  </sheetData>
  <sheetProtection selectLockedCells="1"/>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rowBreaks count="2" manualBreakCount="2">
    <brk id="32" man="1"/>
    <brk id="6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3B9B7-1FAD-44EA-B86C-5C2260025D04}">
  <dimension ref="A1:M1045"/>
  <sheetViews>
    <sheetView view="pageBreakPreview" zoomScale="115" zoomScaleSheetLayoutView="115" workbookViewId="0">
      <selection activeCell="J23" sqref="J23"/>
    </sheetView>
  </sheetViews>
  <sheetFormatPr defaultColWidth="9.140625" defaultRowHeight="15.75"/>
  <cols>
    <col min="1" max="1" width="6.28515625" style="102" customWidth="1"/>
    <col min="2" max="2" width="45.7109375" style="98" customWidth="1"/>
    <col min="3" max="3" width="10.42578125" style="99" customWidth="1"/>
    <col min="4" max="4" width="8.140625" style="103" customWidth="1"/>
    <col min="5" max="5" width="13.42578125" style="1498" customWidth="1"/>
    <col min="6" max="6" width="9.140625" style="104"/>
    <col min="7" max="9" width="9.140625" style="95"/>
    <col min="10" max="16384" width="9.140625" style="96"/>
  </cols>
  <sheetData>
    <row r="1" spans="1:9">
      <c r="A1" s="97"/>
      <c r="D1" s="100"/>
      <c r="E1" s="1497"/>
      <c r="F1" s="101"/>
    </row>
    <row r="2" spans="1:9" s="89" customFormat="1" ht="13.5" thickBot="1">
      <c r="A2" s="110"/>
      <c r="B2" s="111" t="s">
        <v>5099</v>
      </c>
      <c r="C2" s="112"/>
      <c r="D2" s="113"/>
      <c r="E2" s="1494"/>
      <c r="F2" s="94"/>
      <c r="G2" s="88"/>
      <c r="H2" s="88"/>
      <c r="I2" s="88"/>
    </row>
    <row r="3" spans="1:9" s="89" customFormat="1" ht="13.5" thickTop="1">
      <c r="A3" s="90"/>
      <c r="B3" s="91"/>
      <c r="C3" s="92"/>
      <c r="D3" s="93"/>
      <c r="E3" s="1244"/>
      <c r="F3" s="94"/>
      <c r="G3" s="88"/>
      <c r="H3" s="88"/>
      <c r="I3" s="88"/>
    </row>
    <row r="4" spans="1:9" s="89" customFormat="1" ht="12.75">
      <c r="A4" s="118" t="s">
        <v>155</v>
      </c>
      <c r="B4" s="119" t="s">
        <v>3171</v>
      </c>
      <c r="C4" s="120"/>
      <c r="D4" s="121"/>
      <c r="E4" s="1495">
        <f>'KUHINJSKE NAPE'!F361</f>
        <v>0</v>
      </c>
      <c r="F4" s="94"/>
      <c r="G4" s="88"/>
      <c r="H4" s="88"/>
      <c r="I4" s="88"/>
    </row>
    <row r="5" spans="1:9" s="89" customFormat="1" ht="12.75">
      <c r="A5" s="90"/>
      <c r="B5" s="91"/>
      <c r="C5" s="92"/>
      <c r="D5" s="93"/>
      <c r="E5" s="1244"/>
      <c r="F5" s="94"/>
      <c r="G5" s="88"/>
      <c r="H5" s="88"/>
      <c r="I5" s="88"/>
    </row>
    <row r="6" spans="1:9" s="89" customFormat="1" ht="12.75">
      <c r="A6" s="115"/>
      <c r="B6" s="114" t="s">
        <v>5100</v>
      </c>
      <c r="C6" s="116"/>
      <c r="D6" s="117"/>
      <c r="E6" s="1496">
        <f>SUM(E3:E5)</f>
        <v>0</v>
      </c>
      <c r="F6" s="472"/>
      <c r="G6" s="88"/>
      <c r="H6" s="88"/>
      <c r="I6" s="88"/>
    </row>
    <row r="7" spans="1:9" s="89" customFormat="1" ht="12.75">
      <c r="A7" s="90"/>
      <c r="B7" s="91"/>
      <c r="C7" s="92"/>
      <c r="D7" s="93"/>
      <c r="E7" s="1244"/>
      <c r="F7" s="94"/>
      <c r="G7" s="88"/>
      <c r="H7" s="88"/>
      <c r="I7" s="88"/>
    </row>
    <row r="8" spans="1:9" s="89" customFormat="1" ht="12.75">
      <c r="A8" s="90"/>
      <c r="B8" s="91"/>
      <c r="C8" s="92"/>
      <c r="D8" s="93"/>
      <c r="E8" s="1244"/>
      <c r="F8" s="94"/>
      <c r="G8" s="88"/>
      <c r="H8" s="88"/>
      <c r="I8" s="88"/>
    </row>
    <row r="9" spans="1:9" s="89" customFormat="1" ht="12.75">
      <c r="A9" s="90"/>
      <c r="B9" s="91"/>
      <c r="C9" s="92"/>
      <c r="D9" s="93"/>
      <c r="E9" s="1244"/>
      <c r="F9" s="94"/>
      <c r="G9" s="88"/>
      <c r="H9" s="88"/>
      <c r="I9" s="88"/>
    </row>
    <row r="10" spans="1:9" s="89" customFormat="1" ht="12.75">
      <c r="A10" s="90"/>
      <c r="B10" s="91"/>
      <c r="C10" s="92"/>
      <c r="D10" s="93"/>
      <c r="E10" s="1244"/>
      <c r="F10" s="94"/>
      <c r="G10" s="88"/>
      <c r="H10" s="88"/>
      <c r="I10" s="88"/>
    </row>
    <row r="11" spans="1:9" s="89" customFormat="1" ht="12.75">
      <c r="A11" s="90"/>
      <c r="B11" s="91"/>
      <c r="C11" s="92"/>
      <c r="D11" s="93"/>
      <c r="E11" s="1244"/>
      <c r="F11" s="94"/>
      <c r="G11" s="88"/>
      <c r="H11" s="88"/>
      <c r="I11" s="88"/>
    </row>
    <row r="12" spans="1:9" s="89" customFormat="1" ht="12.75">
      <c r="A12" s="90"/>
      <c r="B12" s="91"/>
      <c r="C12" s="92"/>
      <c r="D12" s="93"/>
      <c r="E12" s="1244"/>
      <c r="F12" s="94"/>
      <c r="G12" s="88"/>
      <c r="H12" s="88"/>
      <c r="I12" s="88"/>
    </row>
    <row r="13" spans="1:9" s="89" customFormat="1" ht="12.75">
      <c r="A13" s="90"/>
      <c r="B13" s="91"/>
      <c r="C13" s="92"/>
      <c r="D13" s="93"/>
      <c r="E13" s="1244"/>
      <c r="F13" s="94"/>
      <c r="G13" s="88"/>
      <c r="H13" s="88"/>
      <c r="I13" s="88"/>
    </row>
    <row r="14" spans="1:9" s="89" customFormat="1" ht="12.75">
      <c r="A14" s="90"/>
      <c r="B14" s="91"/>
      <c r="C14" s="92"/>
      <c r="D14" s="93"/>
      <c r="E14" s="1244"/>
      <c r="F14" s="94"/>
      <c r="G14" s="88"/>
      <c r="H14" s="88"/>
      <c r="I14" s="88"/>
    </row>
    <row r="15" spans="1:9" s="89" customFormat="1" ht="12.75">
      <c r="A15" s="90"/>
      <c r="B15" s="91"/>
      <c r="C15" s="92"/>
      <c r="D15" s="93"/>
      <c r="E15" s="1244"/>
      <c r="F15" s="94"/>
      <c r="G15" s="88"/>
      <c r="H15" s="88"/>
      <c r="I15" s="88"/>
    </row>
    <row r="16" spans="1:9" s="89" customFormat="1" ht="12.75">
      <c r="A16" s="90"/>
      <c r="B16" s="91"/>
      <c r="C16" s="92"/>
      <c r="D16" s="93"/>
      <c r="E16" s="1244"/>
      <c r="F16" s="94"/>
      <c r="G16" s="88"/>
      <c r="H16" s="88"/>
      <c r="I16" s="88"/>
    </row>
    <row r="17" spans="1:9" s="89" customFormat="1" ht="12.75">
      <c r="A17" s="90"/>
      <c r="B17" s="91"/>
      <c r="C17" s="92"/>
      <c r="D17" s="93"/>
      <c r="E17" s="1244"/>
      <c r="F17" s="94"/>
      <c r="G17" s="88"/>
      <c r="H17" s="88"/>
      <c r="I17" s="88"/>
    </row>
    <row r="18" spans="1:9" s="89" customFormat="1" ht="12.75">
      <c r="A18" s="90"/>
      <c r="B18" s="91"/>
      <c r="C18" s="92"/>
      <c r="D18" s="93"/>
      <c r="E18" s="1244"/>
      <c r="F18" s="94"/>
      <c r="G18" s="88"/>
      <c r="H18" s="88"/>
      <c r="I18" s="88"/>
    </row>
    <row r="19" spans="1:9" s="89" customFormat="1" ht="12.75">
      <c r="A19" s="90"/>
      <c r="B19" s="91"/>
      <c r="C19" s="92"/>
      <c r="D19" s="93"/>
      <c r="E19" s="1244"/>
      <c r="F19" s="94"/>
      <c r="G19" s="88"/>
      <c r="H19" s="88"/>
      <c r="I19" s="88"/>
    </row>
    <row r="20" spans="1:9" s="89" customFormat="1" ht="12.75">
      <c r="A20" s="90"/>
      <c r="B20" s="91"/>
      <c r="C20" s="92"/>
      <c r="D20" s="93"/>
      <c r="E20" s="1244"/>
      <c r="F20" s="94"/>
      <c r="G20" s="88"/>
      <c r="H20" s="88"/>
      <c r="I20" s="88"/>
    </row>
    <row r="21" spans="1:9" s="89" customFormat="1" ht="12.75">
      <c r="A21" s="90"/>
      <c r="B21" s="91"/>
      <c r="C21" s="92"/>
      <c r="D21" s="93"/>
      <c r="E21" s="1244"/>
      <c r="F21" s="94"/>
      <c r="G21" s="88"/>
      <c r="H21" s="88"/>
      <c r="I21" s="88"/>
    </row>
    <row r="22" spans="1:9" s="89" customFormat="1" ht="12.75">
      <c r="A22" s="90"/>
      <c r="B22" s="91"/>
      <c r="C22" s="92"/>
      <c r="D22" s="93"/>
      <c r="E22" s="1244"/>
      <c r="F22" s="94"/>
      <c r="G22" s="88"/>
      <c r="H22" s="88"/>
      <c r="I22" s="88"/>
    </row>
    <row r="23" spans="1:9" s="89" customFormat="1" ht="12.75">
      <c r="A23" s="90"/>
      <c r="B23" s="91"/>
      <c r="C23" s="92"/>
      <c r="D23" s="93"/>
      <c r="E23" s="1244"/>
      <c r="F23" s="94"/>
      <c r="G23" s="88"/>
      <c r="H23" s="88"/>
      <c r="I23" s="88"/>
    </row>
    <row r="24" spans="1:9" s="89" customFormat="1" ht="12.75">
      <c r="A24" s="90"/>
      <c r="B24" s="91"/>
      <c r="C24" s="92"/>
      <c r="D24" s="93"/>
      <c r="E24" s="1244"/>
      <c r="F24" s="94"/>
      <c r="G24" s="88"/>
      <c r="H24" s="88"/>
      <c r="I24" s="88"/>
    </row>
    <row r="25" spans="1:9" s="89" customFormat="1" ht="12.75">
      <c r="A25" s="90"/>
      <c r="B25" s="91"/>
      <c r="C25" s="92"/>
      <c r="D25" s="93"/>
      <c r="E25" s="1244"/>
      <c r="F25" s="94"/>
      <c r="G25" s="88"/>
      <c r="H25" s="88"/>
      <c r="I25" s="88"/>
    </row>
    <row r="26" spans="1:9" s="89" customFormat="1" ht="12.75">
      <c r="A26" s="90"/>
      <c r="B26" s="91"/>
      <c r="C26" s="92"/>
      <c r="D26" s="93"/>
      <c r="E26" s="1244"/>
      <c r="F26" s="94"/>
      <c r="G26" s="88"/>
      <c r="H26" s="88"/>
      <c r="I26" s="88"/>
    </row>
    <row r="27" spans="1:9" s="89" customFormat="1" ht="12.75">
      <c r="A27" s="90"/>
      <c r="B27" s="91"/>
      <c r="C27" s="92"/>
      <c r="D27" s="93"/>
      <c r="E27" s="1244"/>
      <c r="F27" s="94"/>
      <c r="G27" s="88"/>
      <c r="H27" s="88"/>
      <c r="I27" s="88"/>
    </row>
    <row r="28" spans="1:9" s="89" customFormat="1" ht="12.75">
      <c r="A28" s="90"/>
      <c r="B28" s="91"/>
      <c r="C28" s="92"/>
      <c r="D28" s="93"/>
      <c r="E28" s="1244"/>
      <c r="F28" s="94"/>
      <c r="G28" s="88"/>
      <c r="H28" s="88"/>
      <c r="I28" s="88"/>
    </row>
    <row r="29" spans="1:9" s="89" customFormat="1" ht="12.75">
      <c r="A29" s="90"/>
      <c r="B29" s="91"/>
      <c r="C29" s="92"/>
      <c r="D29" s="93"/>
      <c r="E29" s="1244"/>
      <c r="F29" s="94"/>
      <c r="G29" s="88"/>
      <c r="H29" s="88"/>
      <c r="I29" s="88"/>
    </row>
    <row r="30" spans="1:9" s="89" customFormat="1" ht="12.75">
      <c r="A30" s="90"/>
      <c r="B30" s="91"/>
      <c r="C30" s="92"/>
      <c r="D30" s="93"/>
      <c r="E30" s="1244"/>
      <c r="F30" s="94"/>
      <c r="G30" s="88"/>
      <c r="H30" s="88"/>
      <c r="I30" s="88"/>
    </row>
    <row r="31" spans="1:9" s="89" customFormat="1" ht="12.75">
      <c r="A31" s="90"/>
      <c r="B31" s="91"/>
      <c r="C31" s="92"/>
      <c r="D31" s="93"/>
      <c r="E31" s="1244"/>
      <c r="F31" s="94"/>
      <c r="G31" s="88"/>
      <c r="H31" s="88"/>
      <c r="I31" s="88"/>
    </row>
    <row r="32" spans="1:9" s="89" customFormat="1" ht="12.75">
      <c r="A32" s="90"/>
      <c r="B32" s="91"/>
      <c r="C32" s="92"/>
      <c r="D32" s="93"/>
      <c r="E32" s="1244"/>
      <c r="F32" s="94"/>
      <c r="G32" s="88"/>
      <c r="H32" s="88"/>
      <c r="I32" s="88"/>
    </row>
    <row r="33" spans="1:9" s="89" customFormat="1" ht="12.75">
      <c r="A33" s="90"/>
      <c r="B33" s="91"/>
      <c r="C33" s="92"/>
      <c r="D33" s="93"/>
      <c r="E33" s="1244"/>
      <c r="F33" s="94"/>
      <c r="G33" s="88"/>
      <c r="H33" s="88"/>
      <c r="I33" s="88"/>
    </row>
    <row r="34" spans="1:9" s="89" customFormat="1" ht="12.75">
      <c r="A34" s="90"/>
      <c r="B34" s="91"/>
      <c r="C34" s="92"/>
      <c r="D34" s="93"/>
      <c r="E34" s="1244"/>
      <c r="F34" s="94"/>
      <c r="G34" s="88"/>
      <c r="H34" s="88"/>
      <c r="I34" s="88"/>
    </row>
    <row r="35" spans="1:9" s="89" customFormat="1" ht="12.75">
      <c r="A35" s="90"/>
      <c r="B35" s="91"/>
      <c r="C35" s="92"/>
      <c r="D35" s="93"/>
      <c r="E35" s="1244"/>
      <c r="F35" s="94"/>
      <c r="G35" s="88"/>
      <c r="H35" s="88"/>
      <c r="I35" s="88"/>
    </row>
    <row r="36" spans="1:9" s="89" customFormat="1" ht="12.75">
      <c r="A36" s="90"/>
      <c r="B36" s="91"/>
      <c r="C36" s="92"/>
      <c r="D36" s="93"/>
      <c r="E36" s="1244"/>
      <c r="F36" s="94"/>
      <c r="G36" s="88"/>
      <c r="H36" s="88"/>
      <c r="I36" s="88"/>
    </row>
    <row r="37" spans="1:9" s="89" customFormat="1" ht="12.75">
      <c r="A37" s="90"/>
      <c r="B37" s="91"/>
      <c r="C37" s="92"/>
      <c r="D37" s="93"/>
      <c r="E37" s="1244"/>
      <c r="F37" s="94"/>
      <c r="G37" s="88"/>
      <c r="H37" s="88"/>
      <c r="I37" s="88"/>
    </row>
    <row r="38" spans="1:9" s="89" customFormat="1" ht="12.75">
      <c r="A38" s="90"/>
      <c r="B38" s="91"/>
      <c r="C38" s="92"/>
      <c r="D38" s="93"/>
      <c r="E38" s="1244"/>
      <c r="F38" s="94"/>
      <c r="G38" s="88"/>
      <c r="H38" s="88"/>
      <c r="I38" s="88"/>
    </row>
    <row r="39" spans="1:9" s="89" customFormat="1" ht="12.75">
      <c r="A39" s="90"/>
      <c r="B39" s="91"/>
      <c r="C39" s="92"/>
      <c r="D39" s="93"/>
      <c r="E39" s="1244"/>
      <c r="F39" s="94"/>
      <c r="G39" s="88"/>
      <c r="H39" s="88"/>
      <c r="I39" s="88"/>
    </row>
    <row r="40" spans="1:9" s="89" customFormat="1" ht="12.75">
      <c r="A40" s="90"/>
      <c r="B40" s="91"/>
      <c r="C40" s="92"/>
      <c r="D40" s="93"/>
      <c r="E40" s="1244"/>
      <c r="F40" s="94"/>
      <c r="G40" s="88"/>
      <c r="H40" s="88"/>
      <c r="I40" s="88"/>
    </row>
    <row r="41" spans="1:9" s="89" customFormat="1" ht="12.75">
      <c r="A41" s="90"/>
      <c r="B41" s="91"/>
      <c r="C41" s="92"/>
      <c r="D41" s="93"/>
      <c r="E41" s="1244"/>
      <c r="F41" s="94"/>
      <c r="G41" s="88"/>
      <c r="H41" s="88"/>
      <c r="I41" s="88"/>
    </row>
    <row r="42" spans="1:9" s="89" customFormat="1" ht="12.75">
      <c r="A42" s="90"/>
      <c r="B42" s="91"/>
      <c r="C42" s="92"/>
      <c r="D42" s="93"/>
      <c r="E42" s="1244"/>
      <c r="F42" s="94"/>
      <c r="G42" s="88"/>
      <c r="H42" s="88"/>
      <c r="I42" s="88"/>
    </row>
    <row r="43" spans="1:9" s="89" customFormat="1" ht="12.75">
      <c r="A43" s="90"/>
      <c r="B43" s="91"/>
      <c r="C43" s="92"/>
      <c r="D43" s="93"/>
      <c r="E43" s="1244"/>
      <c r="F43" s="94"/>
      <c r="G43" s="88"/>
      <c r="H43" s="88"/>
      <c r="I43" s="88"/>
    </row>
    <row r="44" spans="1:9" s="89" customFormat="1" ht="12.75">
      <c r="A44" s="90"/>
      <c r="B44" s="91"/>
      <c r="C44" s="92"/>
      <c r="D44" s="93"/>
      <c r="E44" s="1244"/>
      <c r="F44" s="94"/>
      <c r="G44" s="88"/>
      <c r="H44" s="88"/>
      <c r="I44" s="88"/>
    </row>
    <row r="45" spans="1:9" s="89" customFormat="1" ht="12.75">
      <c r="A45" s="90"/>
      <c r="B45" s="91"/>
      <c r="C45" s="92"/>
      <c r="D45" s="93"/>
      <c r="E45" s="1244"/>
      <c r="F45" s="94"/>
      <c r="G45" s="88"/>
      <c r="H45" s="88"/>
      <c r="I45" s="88"/>
    </row>
    <row r="46" spans="1:9" s="89" customFormat="1" ht="12.75">
      <c r="A46" s="90"/>
      <c r="B46" s="91"/>
      <c r="C46" s="92"/>
      <c r="D46" s="93"/>
      <c r="E46" s="1244"/>
      <c r="F46" s="94"/>
      <c r="G46" s="88"/>
      <c r="H46" s="88"/>
      <c r="I46" s="88"/>
    </row>
    <row r="47" spans="1:9" s="89" customFormat="1" ht="12.75">
      <c r="A47" s="90"/>
      <c r="B47" s="91"/>
      <c r="C47" s="92"/>
      <c r="D47" s="93"/>
      <c r="E47" s="1244"/>
      <c r="F47" s="94"/>
      <c r="G47" s="88"/>
      <c r="H47" s="88"/>
      <c r="I47" s="88"/>
    </row>
    <row r="48" spans="1:9" s="89" customFormat="1" ht="12.75">
      <c r="A48" s="90"/>
      <c r="B48" s="91"/>
      <c r="C48" s="92"/>
      <c r="D48" s="93"/>
      <c r="E48" s="1244"/>
      <c r="F48" s="94"/>
      <c r="G48" s="88"/>
      <c r="H48" s="88"/>
      <c r="I48" s="88"/>
    </row>
    <row r="49" spans="1:9" s="89" customFormat="1" ht="12.75">
      <c r="A49" s="90"/>
      <c r="B49" s="91"/>
      <c r="C49" s="92"/>
      <c r="D49" s="93"/>
      <c r="E49" s="1244"/>
      <c r="F49" s="94"/>
      <c r="G49" s="88"/>
      <c r="H49" s="88"/>
      <c r="I49" s="88"/>
    </row>
    <row r="50" spans="1:9" s="89" customFormat="1" ht="12.75">
      <c r="A50" s="90"/>
      <c r="B50" s="91"/>
      <c r="C50" s="92"/>
      <c r="D50" s="93"/>
      <c r="E50" s="1244"/>
      <c r="F50" s="94"/>
      <c r="G50" s="88"/>
      <c r="H50" s="88"/>
      <c r="I50" s="88"/>
    </row>
    <row r="51" spans="1:9" s="89" customFormat="1" ht="12.75">
      <c r="A51" s="90"/>
      <c r="B51" s="91"/>
      <c r="C51" s="92"/>
      <c r="D51" s="93"/>
      <c r="E51" s="1244"/>
      <c r="F51" s="94"/>
      <c r="G51" s="88"/>
      <c r="H51" s="88"/>
      <c r="I51" s="88"/>
    </row>
    <row r="52" spans="1:9" s="89" customFormat="1" ht="12.75">
      <c r="A52" s="90"/>
      <c r="B52" s="91"/>
      <c r="C52" s="92"/>
      <c r="D52" s="93"/>
      <c r="E52" s="1244"/>
      <c r="F52" s="94"/>
      <c r="G52" s="88"/>
      <c r="H52" s="88"/>
      <c r="I52" s="88"/>
    </row>
    <row r="53" spans="1:9" s="89" customFormat="1" ht="12.75">
      <c r="A53" s="90"/>
      <c r="B53" s="91"/>
      <c r="C53" s="92"/>
      <c r="D53" s="93"/>
      <c r="E53" s="1244"/>
      <c r="F53" s="94"/>
      <c r="G53" s="88"/>
      <c r="H53" s="88"/>
      <c r="I53" s="88"/>
    </row>
    <row r="54" spans="1:9" s="89" customFormat="1" ht="12.75">
      <c r="A54" s="90"/>
      <c r="B54" s="91"/>
      <c r="C54" s="92"/>
      <c r="D54" s="93"/>
      <c r="E54" s="1244"/>
      <c r="F54" s="94"/>
      <c r="G54" s="88"/>
      <c r="H54" s="88"/>
      <c r="I54" s="88"/>
    </row>
    <row r="55" spans="1:9" s="89" customFormat="1" ht="12.75">
      <c r="A55" s="90"/>
      <c r="B55" s="91"/>
      <c r="C55" s="92"/>
      <c r="D55" s="93"/>
      <c r="E55" s="1244"/>
      <c r="F55" s="94"/>
      <c r="G55" s="88"/>
      <c r="H55" s="88"/>
      <c r="I55" s="88"/>
    </row>
    <row r="56" spans="1:9" s="89" customFormat="1" ht="12.75">
      <c r="A56" s="90"/>
      <c r="B56" s="91"/>
      <c r="C56" s="92"/>
      <c r="D56" s="93"/>
      <c r="E56" s="1244"/>
      <c r="F56" s="94"/>
      <c r="G56" s="88"/>
      <c r="H56" s="88"/>
      <c r="I56" s="88"/>
    </row>
    <row r="57" spans="1:9" s="89" customFormat="1" ht="12.75">
      <c r="A57" s="90"/>
      <c r="B57" s="91"/>
      <c r="C57" s="92"/>
      <c r="D57" s="93"/>
      <c r="E57" s="1244"/>
      <c r="F57" s="94"/>
      <c r="G57" s="88"/>
      <c r="H57" s="88"/>
      <c r="I57" s="88"/>
    </row>
    <row r="58" spans="1:9" s="89" customFormat="1" ht="12.75">
      <c r="A58" s="90"/>
      <c r="B58" s="91"/>
      <c r="C58" s="92"/>
      <c r="D58" s="93"/>
      <c r="E58" s="1244"/>
      <c r="F58" s="94"/>
      <c r="G58" s="88"/>
      <c r="H58" s="88"/>
      <c r="I58" s="88"/>
    </row>
    <row r="59" spans="1:9" s="89" customFormat="1" ht="12.75">
      <c r="A59" s="90"/>
      <c r="B59" s="91"/>
      <c r="C59" s="92"/>
      <c r="D59" s="93"/>
      <c r="E59" s="1244"/>
      <c r="F59" s="94"/>
      <c r="G59" s="88"/>
      <c r="H59" s="88"/>
      <c r="I59" s="88"/>
    </row>
    <row r="60" spans="1:9" s="89" customFormat="1" ht="12.75">
      <c r="A60" s="90"/>
      <c r="B60" s="91"/>
      <c r="C60" s="92"/>
      <c r="D60" s="93"/>
      <c r="E60" s="1244"/>
      <c r="F60" s="94"/>
      <c r="G60" s="88"/>
      <c r="H60" s="88"/>
      <c r="I60" s="88"/>
    </row>
    <row r="61" spans="1:9" s="89" customFormat="1" ht="12.75">
      <c r="A61" s="90"/>
      <c r="B61" s="91"/>
      <c r="C61" s="92"/>
      <c r="D61" s="93"/>
      <c r="E61" s="1244"/>
      <c r="F61" s="94"/>
      <c r="G61" s="88"/>
      <c r="H61" s="88"/>
      <c r="I61" s="88"/>
    </row>
    <row r="62" spans="1:9" s="89" customFormat="1" ht="12.75">
      <c r="A62" s="90"/>
      <c r="B62" s="91"/>
      <c r="C62" s="92"/>
      <c r="D62" s="93"/>
      <c r="E62" s="1244"/>
      <c r="F62" s="94"/>
      <c r="G62" s="88"/>
      <c r="H62" s="88"/>
      <c r="I62" s="88"/>
    </row>
    <row r="63" spans="1:9" s="89" customFormat="1" ht="12.75">
      <c r="A63" s="90"/>
      <c r="B63" s="91"/>
      <c r="C63" s="92"/>
      <c r="D63" s="93"/>
      <c r="E63" s="1244"/>
      <c r="F63" s="94"/>
      <c r="G63" s="88"/>
      <c r="H63" s="88"/>
      <c r="I63" s="88"/>
    </row>
    <row r="64" spans="1:9" s="89" customFormat="1" ht="12.75">
      <c r="A64" s="90"/>
      <c r="B64" s="91"/>
      <c r="C64" s="92"/>
      <c r="D64" s="93"/>
      <c r="E64" s="1244"/>
      <c r="F64" s="94"/>
      <c r="G64" s="88"/>
      <c r="H64" s="88"/>
      <c r="I64" s="88"/>
    </row>
    <row r="65" spans="1:9" s="89" customFormat="1" ht="12.75">
      <c r="A65" s="90"/>
      <c r="B65" s="91"/>
      <c r="C65" s="92"/>
      <c r="D65" s="93"/>
      <c r="E65" s="1244"/>
      <c r="F65" s="94"/>
      <c r="G65" s="88"/>
      <c r="H65" s="88"/>
      <c r="I65" s="88"/>
    </row>
    <row r="66" spans="1:9" s="89" customFormat="1" ht="12.75">
      <c r="A66" s="90"/>
      <c r="B66" s="91"/>
      <c r="C66" s="92"/>
      <c r="D66" s="93"/>
      <c r="E66" s="1244"/>
      <c r="F66" s="94"/>
      <c r="G66" s="88"/>
      <c r="H66" s="88"/>
      <c r="I66" s="88"/>
    </row>
    <row r="67" spans="1:9" s="89" customFormat="1" ht="12.75">
      <c r="A67" s="90"/>
      <c r="B67" s="91"/>
      <c r="C67" s="92"/>
      <c r="D67" s="93"/>
      <c r="E67" s="1244"/>
      <c r="F67" s="94"/>
      <c r="G67" s="88"/>
      <c r="H67" s="88"/>
      <c r="I67" s="88"/>
    </row>
    <row r="68" spans="1:9" s="89" customFormat="1" ht="12.75">
      <c r="A68" s="90"/>
      <c r="B68" s="91"/>
      <c r="C68" s="92"/>
      <c r="D68" s="93"/>
      <c r="E68" s="1244"/>
      <c r="F68" s="94"/>
      <c r="G68" s="88"/>
      <c r="H68" s="88"/>
      <c r="I68" s="88"/>
    </row>
    <row r="69" spans="1:9" s="89" customFormat="1" ht="12.75">
      <c r="A69" s="90"/>
      <c r="B69" s="91"/>
      <c r="C69" s="92"/>
      <c r="D69" s="93"/>
      <c r="E69" s="1244"/>
      <c r="F69" s="94"/>
      <c r="G69" s="88"/>
      <c r="H69" s="88"/>
      <c r="I69" s="88"/>
    </row>
    <row r="70" spans="1:9" s="89" customFormat="1" ht="12.75">
      <c r="A70" s="90"/>
      <c r="B70" s="91"/>
      <c r="C70" s="92"/>
      <c r="D70" s="93"/>
      <c r="E70" s="1244"/>
      <c r="F70" s="94"/>
      <c r="G70" s="88"/>
      <c r="H70" s="88"/>
      <c r="I70" s="88"/>
    </row>
    <row r="71" spans="1:9" s="89" customFormat="1" ht="12.75">
      <c r="A71" s="90"/>
      <c r="B71" s="91"/>
      <c r="C71" s="92"/>
      <c r="D71" s="93"/>
      <c r="E71" s="1244"/>
      <c r="F71" s="94"/>
      <c r="G71" s="88"/>
      <c r="H71" s="88"/>
      <c r="I71" s="88"/>
    </row>
    <row r="72" spans="1:9" s="89" customFormat="1" ht="12.75">
      <c r="A72" s="90"/>
      <c r="B72" s="91"/>
      <c r="C72" s="92"/>
      <c r="D72" s="93"/>
      <c r="E72" s="1244"/>
      <c r="F72" s="94"/>
      <c r="G72" s="88"/>
      <c r="H72" s="88"/>
      <c r="I72" s="88"/>
    </row>
    <row r="73" spans="1:9" s="89" customFormat="1" ht="12.75">
      <c r="A73" s="90"/>
      <c r="B73" s="91"/>
      <c r="C73" s="92"/>
      <c r="D73" s="93"/>
      <c r="E73" s="1244"/>
      <c r="F73" s="94"/>
      <c r="G73" s="88"/>
      <c r="H73" s="88"/>
      <c r="I73" s="88"/>
    </row>
    <row r="74" spans="1:9" s="89" customFormat="1" ht="12.75">
      <c r="A74" s="90"/>
      <c r="B74" s="91"/>
      <c r="C74" s="92"/>
      <c r="D74" s="93"/>
      <c r="E74" s="1244"/>
      <c r="F74" s="94"/>
      <c r="G74" s="88"/>
      <c r="H74" s="88"/>
      <c r="I74" s="88"/>
    </row>
    <row r="75" spans="1:9" s="89" customFormat="1" ht="12.75">
      <c r="A75" s="90"/>
      <c r="B75" s="91"/>
      <c r="C75" s="92"/>
      <c r="D75" s="93"/>
      <c r="E75" s="1244"/>
      <c r="F75" s="94"/>
      <c r="G75" s="88"/>
      <c r="H75" s="88"/>
      <c r="I75" s="88"/>
    </row>
    <row r="76" spans="1:9" s="89" customFormat="1" ht="12.75">
      <c r="A76" s="90"/>
      <c r="B76" s="91"/>
      <c r="C76" s="92"/>
      <c r="D76" s="93"/>
      <c r="E76" s="1244"/>
      <c r="F76" s="94"/>
      <c r="G76" s="88"/>
      <c r="H76" s="88"/>
      <c r="I76" s="88"/>
    </row>
    <row r="77" spans="1:9" s="89" customFormat="1" ht="12.75">
      <c r="A77" s="90"/>
      <c r="B77" s="91"/>
      <c r="C77" s="92"/>
      <c r="D77" s="93"/>
      <c r="E77" s="1244"/>
      <c r="F77" s="94"/>
      <c r="G77" s="88"/>
      <c r="H77" s="88"/>
      <c r="I77" s="88"/>
    </row>
    <row r="78" spans="1:9" s="89" customFormat="1" ht="12.75">
      <c r="A78" s="90"/>
      <c r="B78" s="91"/>
      <c r="C78" s="92"/>
      <c r="D78" s="93"/>
      <c r="E78" s="1244"/>
      <c r="F78" s="94"/>
      <c r="G78" s="88"/>
      <c r="H78" s="88"/>
      <c r="I78" s="88"/>
    </row>
    <row r="79" spans="1:9" s="89" customFormat="1" ht="12.75">
      <c r="A79" s="90"/>
      <c r="B79" s="91"/>
      <c r="C79" s="92"/>
      <c r="D79" s="93"/>
      <c r="E79" s="1244"/>
      <c r="F79" s="94"/>
      <c r="G79" s="88"/>
      <c r="H79" s="88"/>
      <c r="I79" s="88"/>
    </row>
    <row r="80" spans="1:9" s="89" customFormat="1" ht="12.75">
      <c r="A80" s="90"/>
      <c r="B80" s="91"/>
      <c r="C80" s="92"/>
      <c r="D80" s="93"/>
      <c r="E80" s="1244"/>
      <c r="F80" s="94"/>
      <c r="G80" s="88"/>
      <c r="H80" s="88"/>
      <c r="I80" s="88"/>
    </row>
    <row r="81" spans="1:9" s="89" customFormat="1" ht="12.75">
      <c r="A81" s="90"/>
      <c r="B81" s="91"/>
      <c r="C81" s="92"/>
      <c r="D81" s="93"/>
      <c r="E81" s="1244"/>
      <c r="F81" s="94"/>
      <c r="G81" s="88"/>
      <c r="H81" s="88"/>
      <c r="I81" s="88"/>
    </row>
    <row r="82" spans="1:9" s="89" customFormat="1" ht="12.75">
      <c r="A82" s="90"/>
      <c r="B82" s="91"/>
      <c r="C82" s="92"/>
      <c r="D82" s="93"/>
      <c r="E82" s="1244"/>
      <c r="F82" s="94"/>
      <c r="G82" s="88"/>
      <c r="H82" s="88"/>
      <c r="I82" s="88"/>
    </row>
    <row r="83" spans="1:9" s="89" customFormat="1" ht="12.75">
      <c r="A83" s="90"/>
      <c r="B83" s="91"/>
      <c r="C83" s="92"/>
      <c r="D83" s="93"/>
      <c r="E83" s="1244"/>
      <c r="F83" s="94"/>
      <c r="G83" s="88"/>
      <c r="H83" s="88"/>
      <c r="I83" s="88"/>
    </row>
    <row r="84" spans="1:9" s="89" customFormat="1" ht="12.75">
      <c r="A84" s="90"/>
      <c r="B84" s="91"/>
      <c r="C84" s="92"/>
      <c r="D84" s="93"/>
      <c r="E84" s="1244"/>
      <c r="F84" s="94"/>
      <c r="G84" s="88"/>
      <c r="H84" s="88"/>
      <c r="I84" s="88"/>
    </row>
    <row r="85" spans="1:9" s="89" customFormat="1" ht="12.75">
      <c r="A85" s="90"/>
      <c r="B85" s="91"/>
      <c r="C85" s="92"/>
      <c r="D85" s="93"/>
      <c r="E85" s="1244"/>
      <c r="F85" s="94"/>
      <c r="G85" s="88"/>
      <c r="H85" s="88"/>
      <c r="I85" s="88"/>
    </row>
    <row r="86" spans="1:9" s="89" customFormat="1" ht="12.75">
      <c r="A86" s="90"/>
      <c r="B86" s="91"/>
      <c r="C86" s="92"/>
      <c r="D86" s="93"/>
      <c r="E86" s="1244"/>
      <c r="F86" s="94"/>
      <c r="G86" s="88"/>
      <c r="H86" s="88"/>
      <c r="I86" s="88"/>
    </row>
    <row r="87" spans="1:9" s="89" customFormat="1" ht="12.75">
      <c r="A87" s="90"/>
      <c r="B87" s="91"/>
      <c r="C87" s="92"/>
      <c r="D87" s="93"/>
      <c r="E87" s="1244"/>
      <c r="F87" s="94"/>
      <c r="G87" s="88"/>
      <c r="H87" s="88"/>
      <c r="I87" s="88"/>
    </row>
    <row r="88" spans="1:9" s="89" customFormat="1" ht="12.75">
      <c r="A88" s="90"/>
      <c r="B88" s="91"/>
      <c r="C88" s="92"/>
      <c r="D88" s="93"/>
      <c r="E88" s="1244"/>
      <c r="F88" s="94"/>
      <c r="G88" s="88"/>
      <c r="H88" s="88"/>
      <c r="I88" s="88"/>
    </row>
    <row r="89" spans="1:9" s="89" customFormat="1" ht="12.75">
      <c r="A89" s="90"/>
      <c r="B89" s="91"/>
      <c r="C89" s="92"/>
      <c r="D89" s="93"/>
      <c r="E89" s="1244"/>
      <c r="F89" s="94"/>
      <c r="G89" s="88"/>
      <c r="H89" s="88"/>
      <c r="I89" s="88"/>
    </row>
    <row r="90" spans="1:9" s="89" customFormat="1" ht="12.75">
      <c r="A90" s="90"/>
      <c r="B90" s="91"/>
      <c r="C90" s="92"/>
      <c r="D90" s="93"/>
      <c r="E90" s="1244"/>
      <c r="F90" s="94"/>
      <c r="G90" s="88"/>
      <c r="H90" s="88"/>
      <c r="I90" s="88"/>
    </row>
    <row r="91" spans="1:9" s="89" customFormat="1" ht="12.75">
      <c r="A91" s="90"/>
      <c r="B91" s="91"/>
      <c r="C91" s="92"/>
      <c r="D91" s="93"/>
      <c r="E91" s="1244"/>
      <c r="F91" s="94"/>
      <c r="G91" s="88"/>
      <c r="H91" s="88"/>
      <c r="I91" s="88"/>
    </row>
    <row r="92" spans="1:9" s="89" customFormat="1" ht="12.75">
      <c r="A92" s="90"/>
      <c r="B92" s="91"/>
      <c r="C92" s="92"/>
      <c r="D92" s="93"/>
      <c r="E92" s="1244"/>
      <c r="F92" s="94"/>
      <c r="G92" s="88"/>
      <c r="H92" s="88"/>
      <c r="I92" s="88"/>
    </row>
    <row r="93" spans="1:9" s="89" customFormat="1" ht="12.75">
      <c r="A93" s="90"/>
      <c r="B93" s="91"/>
      <c r="C93" s="92"/>
      <c r="D93" s="93"/>
      <c r="E93" s="1244"/>
      <c r="F93" s="94"/>
      <c r="G93" s="88"/>
      <c r="H93" s="88"/>
      <c r="I93" s="88"/>
    </row>
    <row r="94" spans="1:9" s="89" customFormat="1" ht="12.75">
      <c r="A94" s="90"/>
      <c r="B94" s="91"/>
      <c r="C94" s="92"/>
      <c r="D94" s="93"/>
      <c r="E94" s="1244"/>
      <c r="F94" s="94"/>
      <c r="G94" s="88"/>
      <c r="H94" s="88"/>
      <c r="I94" s="88"/>
    </row>
    <row r="95" spans="1:9" s="89" customFormat="1" ht="12.75">
      <c r="A95" s="90"/>
      <c r="B95" s="91"/>
      <c r="C95" s="92"/>
      <c r="D95" s="93"/>
      <c r="E95" s="1244"/>
      <c r="F95" s="94"/>
      <c r="G95" s="88"/>
      <c r="H95" s="88"/>
      <c r="I95" s="88"/>
    </row>
    <row r="96" spans="1:9" s="89" customFormat="1" ht="12.75">
      <c r="A96" s="90"/>
      <c r="B96" s="91"/>
      <c r="C96" s="92"/>
      <c r="D96" s="93"/>
      <c r="E96" s="1244"/>
      <c r="F96" s="94"/>
      <c r="G96" s="88"/>
      <c r="H96" s="88"/>
      <c r="I96" s="88"/>
    </row>
    <row r="97" spans="1:9" s="89" customFormat="1" ht="12.75">
      <c r="A97" s="90"/>
      <c r="B97" s="91"/>
      <c r="C97" s="92"/>
      <c r="D97" s="93"/>
      <c r="E97" s="1244"/>
      <c r="F97" s="94"/>
      <c r="G97" s="88"/>
      <c r="H97" s="88"/>
      <c r="I97" s="88"/>
    </row>
    <row r="98" spans="1:9" s="89" customFormat="1" ht="12.75">
      <c r="A98" s="90"/>
      <c r="B98" s="91"/>
      <c r="C98" s="92"/>
      <c r="D98" s="93"/>
      <c r="E98" s="1244"/>
      <c r="F98" s="94"/>
      <c r="G98" s="88"/>
      <c r="H98" s="88"/>
      <c r="I98" s="88"/>
    </row>
    <row r="99" spans="1:9" s="89" customFormat="1" ht="12.75">
      <c r="A99" s="90"/>
      <c r="B99" s="91"/>
      <c r="C99" s="92"/>
      <c r="D99" s="93"/>
      <c r="E99" s="1244"/>
      <c r="F99" s="94"/>
      <c r="G99" s="88"/>
      <c r="H99" s="88"/>
      <c r="I99" s="88"/>
    </row>
    <row r="100" spans="1:9" s="89" customFormat="1" ht="12.75">
      <c r="A100" s="90"/>
      <c r="B100" s="91"/>
      <c r="C100" s="92"/>
      <c r="D100" s="93"/>
      <c r="E100" s="1244"/>
      <c r="F100" s="94"/>
      <c r="G100" s="88"/>
      <c r="H100" s="88"/>
      <c r="I100" s="88"/>
    </row>
    <row r="101" spans="1:9" s="89" customFormat="1" ht="12.75">
      <c r="A101" s="90"/>
      <c r="B101" s="91"/>
      <c r="C101" s="92"/>
      <c r="D101" s="93"/>
      <c r="E101" s="1244"/>
      <c r="F101" s="94"/>
      <c r="G101" s="88"/>
      <c r="H101" s="88"/>
      <c r="I101" s="88"/>
    </row>
    <row r="102" spans="1:9" s="89" customFormat="1" ht="12.75">
      <c r="A102" s="90"/>
      <c r="B102" s="91"/>
      <c r="C102" s="92"/>
      <c r="D102" s="93"/>
      <c r="E102" s="1244"/>
      <c r="F102" s="94"/>
      <c r="G102" s="88"/>
      <c r="H102" s="88"/>
      <c r="I102" s="88"/>
    </row>
    <row r="103" spans="1:9" s="89" customFormat="1" ht="12.75">
      <c r="A103" s="90"/>
      <c r="B103" s="91"/>
      <c r="C103" s="92"/>
      <c r="D103" s="93"/>
      <c r="E103" s="1244"/>
      <c r="F103" s="94"/>
      <c r="G103" s="88"/>
      <c r="H103" s="88"/>
      <c r="I103" s="88"/>
    </row>
    <row r="104" spans="1:9" s="89" customFormat="1" ht="12.75">
      <c r="A104" s="90"/>
      <c r="B104" s="91"/>
      <c r="C104" s="92"/>
      <c r="D104" s="93"/>
      <c r="E104" s="1244"/>
      <c r="F104" s="94"/>
      <c r="G104" s="88"/>
      <c r="H104" s="88"/>
      <c r="I104" s="88"/>
    </row>
    <row r="105" spans="1:9" s="89" customFormat="1" ht="12.75">
      <c r="A105" s="90"/>
      <c r="B105" s="91"/>
      <c r="C105" s="92"/>
      <c r="D105" s="93"/>
      <c r="E105" s="1244"/>
      <c r="F105" s="94"/>
      <c r="G105" s="88"/>
      <c r="H105" s="88"/>
      <c r="I105" s="88"/>
    </row>
    <row r="106" spans="1:9" s="89" customFormat="1" ht="12.75">
      <c r="A106" s="90"/>
      <c r="B106" s="91"/>
      <c r="C106" s="92"/>
      <c r="D106" s="93"/>
      <c r="E106" s="1244"/>
      <c r="F106" s="94"/>
      <c r="G106" s="88"/>
      <c r="H106" s="88"/>
      <c r="I106" s="88"/>
    </row>
    <row r="107" spans="1:9" s="89" customFormat="1" ht="12.75">
      <c r="A107" s="90"/>
      <c r="B107" s="91"/>
      <c r="C107" s="92"/>
      <c r="D107" s="93"/>
      <c r="E107" s="1244"/>
      <c r="F107" s="94"/>
      <c r="G107" s="88"/>
      <c r="H107" s="88"/>
      <c r="I107" s="88"/>
    </row>
    <row r="108" spans="1:9" s="89" customFormat="1" ht="12.75">
      <c r="A108" s="90"/>
      <c r="B108" s="91"/>
      <c r="C108" s="92"/>
      <c r="D108" s="93"/>
      <c r="E108" s="1244"/>
      <c r="F108" s="94"/>
      <c r="G108" s="88"/>
      <c r="H108" s="88"/>
      <c r="I108" s="88"/>
    </row>
    <row r="109" spans="1:9" s="89" customFormat="1" ht="12.75">
      <c r="A109" s="90"/>
      <c r="B109" s="91"/>
      <c r="C109" s="92"/>
      <c r="D109" s="93"/>
      <c r="E109" s="1244"/>
      <c r="F109" s="94"/>
      <c r="G109" s="88"/>
      <c r="H109" s="88"/>
      <c r="I109" s="88"/>
    </row>
    <row r="110" spans="1:9" s="89" customFormat="1" ht="12.75">
      <c r="A110" s="90"/>
      <c r="B110" s="91"/>
      <c r="C110" s="92"/>
      <c r="D110" s="93"/>
      <c r="E110" s="1244"/>
      <c r="F110" s="94"/>
      <c r="G110" s="88"/>
      <c r="H110" s="88"/>
      <c r="I110" s="88"/>
    </row>
    <row r="111" spans="1:9" s="89" customFormat="1" ht="12.75">
      <c r="A111" s="90"/>
      <c r="B111" s="91"/>
      <c r="C111" s="92"/>
      <c r="D111" s="93"/>
      <c r="E111" s="1244"/>
      <c r="F111" s="94"/>
      <c r="G111" s="88"/>
      <c r="H111" s="88"/>
      <c r="I111" s="88"/>
    </row>
    <row r="112" spans="1:9" s="89" customFormat="1" ht="12.75">
      <c r="A112" s="90"/>
      <c r="B112" s="91"/>
      <c r="C112" s="92"/>
      <c r="D112" s="93"/>
      <c r="E112" s="1244"/>
      <c r="F112" s="94"/>
      <c r="G112" s="88"/>
      <c r="H112" s="88"/>
      <c r="I112" s="88"/>
    </row>
    <row r="113" spans="1:13">
      <c r="A113" s="90"/>
      <c r="B113" s="91"/>
      <c r="C113" s="92"/>
      <c r="D113" s="93"/>
      <c r="E113" s="1244"/>
      <c r="F113" s="94"/>
    </row>
    <row r="114" spans="1:13">
      <c r="A114" s="90"/>
      <c r="B114" s="91"/>
      <c r="C114" s="92"/>
      <c r="D114" s="93"/>
      <c r="E114" s="1244"/>
      <c r="F114" s="94"/>
    </row>
    <row r="115" spans="1:13">
      <c r="A115" s="90"/>
      <c r="B115" s="91"/>
      <c r="C115" s="92"/>
      <c r="D115" s="93"/>
      <c r="E115" s="1244"/>
      <c r="F115" s="94"/>
    </row>
    <row r="116" spans="1:13">
      <c r="A116" s="90"/>
      <c r="B116" s="91"/>
      <c r="C116" s="92"/>
      <c r="D116" s="93"/>
      <c r="E116" s="1244"/>
      <c r="F116" s="94"/>
    </row>
    <row r="117" spans="1:13">
      <c r="A117" s="90"/>
      <c r="B117" s="91"/>
      <c r="C117" s="92"/>
      <c r="D117" s="93"/>
      <c r="E117" s="1244"/>
      <c r="F117" s="94"/>
    </row>
    <row r="118" spans="1:13">
      <c r="A118" s="90"/>
      <c r="B118" s="91"/>
      <c r="C118" s="92"/>
      <c r="D118" s="93"/>
      <c r="E118" s="1244"/>
      <c r="F118" s="94"/>
    </row>
    <row r="119" spans="1:13">
      <c r="A119" s="90"/>
      <c r="B119" s="91"/>
      <c r="C119" s="92"/>
      <c r="D119" s="93"/>
      <c r="E119" s="1244"/>
      <c r="F119" s="94"/>
    </row>
    <row r="120" spans="1:13">
      <c r="A120" s="97"/>
      <c r="D120" s="100"/>
      <c r="E120" s="1497"/>
      <c r="F120" s="101"/>
    </row>
    <row r="121" spans="1:13">
      <c r="A121" s="97"/>
      <c r="D121" s="100"/>
      <c r="E121" s="1497"/>
      <c r="F121" s="101"/>
    </row>
    <row r="122" spans="1:13">
      <c r="A122" s="97"/>
      <c r="D122" s="100"/>
      <c r="E122" s="1497"/>
      <c r="F122" s="101"/>
    </row>
    <row r="123" spans="1:13">
      <c r="A123" s="97"/>
      <c r="D123" s="100"/>
      <c r="E123" s="1497"/>
      <c r="F123" s="101"/>
    </row>
    <row r="124" spans="1:13">
      <c r="A124" s="97"/>
      <c r="D124" s="100"/>
      <c r="E124" s="1497"/>
      <c r="F124" s="101"/>
    </row>
    <row r="125" spans="1:13">
      <c r="A125" s="97"/>
      <c r="D125" s="100"/>
      <c r="E125" s="1497"/>
      <c r="F125" s="101"/>
    </row>
    <row r="126" spans="1:13">
      <c r="A126" s="97"/>
      <c r="D126" s="100"/>
      <c r="E126" s="1497"/>
      <c r="F126" s="101"/>
    </row>
    <row r="127" spans="1:13">
      <c r="A127" s="97"/>
      <c r="D127" s="100"/>
      <c r="E127" s="1497"/>
      <c r="F127" s="101"/>
    </row>
    <row r="128" spans="1:13" s="95" customFormat="1">
      <c r="A128" s="97"/>
      <c r="B128" s="98"/>
      <c r="C128" s="99"/>
      <c r="D128" s="100"/>
      <c r="E128" s="1497"/>
      <c r="F128" s="101"/>
      <c r="J128" s="96"/>
      <c r="K128" s="96"/>
      <c r="L128" s="96"/>
      <c r="M128" s="96"/>
    </row>
    <row r="129" spans="1:13" s="95" customFormat="1">
      <c r="A129" s="97"/>
      <c r="B129" s="98"/>
      <c r="C129" s="99"/>
      <c r="D129" s="100"/>
      <c r="E129" s="1497"/>
      <c r="F129" s="101"/>
      <c r="J129" s="96"/>
      <c r="K129" s="96"/>
      <c r="L129" s="96"/>
      <c r="M129" s="96"/>
    </row>
    <row r="130" spans="1:13" s="95" customFormat="1">
      <c r="A130" s="97"/>
      <c r="B130" s="98"/>
      <c r="C130" s="99"/>
      <c r="D130" s="100"/>
      <c r="E130" s="1497"/>
      <c r="F130" s="101"/>
      <c r="J130" s="96"/>
      <c r="K130" s="96"/>
      <c r="L130" s="96"/>
      <c r="M130" s="96"/>
    </row>
    <row r="131" spans="1:13" s="95" customFormat="1">
      <c r="A131" s="97"/>
      <c r="B131" s="98"/>
      <c r="C131" s="99"/>
      <c r="D131" s="100"/>
      <c r="E131" s="1497"/>
      <c r="F131" s="101"/>
      <c r="J131" s="96"/>
      <c r="K131" s="96"/>
      <c r="L131" s="96"/>
      <c r="M131" s="96"/>
    </row>
    <row r="132" spans="1:13" s="95" customFormat="1">
      <c r="A132" s="97"/>
      <c r="B132" s="98"/>
      <c r="C132" s="99"/>
      <c r="D132" s="100"/>
      <c r="E132" s="1497"/>
      <c r="F132" s="101"/>
      <c r="J132" s="96"/>
      <c r="K132" s="96"/>
      <c r="L132" s="96"/>
      <c r="M132" s="96"/>
    </row>
    <row r="133" spans="1:13" s="95" customFormat="1">
      <c r="A133" s="97"/>
      <c r="B133" s="98"/>
      <c r="C133" s="99"/>
      <c r="D133" s="100"/>
      <c r="E133" s="1497"/>
      <c r="F133" s="101"/>
      <c r="J133" s="96"/>
      <c r="K133" s="96"/>
      <c r="L133" s="96"/>
      <c r="M133" s="96"/>
    </row>
    <row r="134" spans="1:13" s="95" customFormat="1">
      <c r="A134" s="97"/>
      <c r="B134" s="98"/>
      <c r="C134" s="99"/>
      <c r="D134" s="100"/>
      <c r="E134" s="1497"/>
      <c r="F134" s="101"/>
      <c r="J134" s="96"/>
      <c r="K134" s="96"/>
      <c r="L134" s="96"/>
      <c r="M134" s="96"/>
    </row>
    <row r="135" spans="1:13" s="95" customFormat="1">
      <c r="A135" s="97"/>
      <c r="B135" s="98"/>
      <c r="C135" s="99"/>
      <c r="D135" s="100"/>
      <c r="E135" s="1497"/>
      <c r="F135" s="101"/>
      <c r="J135" s="96"/>
      <c r="K135" s="96"/>
      <c r="L135" s="96"/>
      <c r="M135" s="96"/>
    </row>
    <row r="136" spans="1:13" s="95" customFormat="1">
      <c r="A136" s="97"/>
      <c r="B136" s="98"/>
      <c r="C136" s="99"/>
      <c r="D136" s="100"/>
      <c r="E136" s="1497"/>
      <c r="F136" s="101"/>
      <c r="J136" s="96"/>
      <c r="K136" s="96"/>
      <c r="L136" s="96"/>
      <c r="M136" s="96"/>
    </row>
    <row r="137" spans="1:13" s="95" customFormat="1">
      <c r="A137" s="97"/>
      <c r="B137" s="98"/>
      <c r="C137" s="99"/>
      <c r="D137" s="100"/>
      <c r="E137" s="1497"/>
      <c r="F137" s="101"/>
      <c r="J137" s="96"/>
      <c r="K137" s="96"/>
      <c r="L137" s="96"/>
      <c r="M137" s="96"/>
    </row>
    <row r="138" spans="1:13" s="95" customFormat="1">
      <c r="A138" s="97"/>
      <c r="B138" s="98"/>
      <c r="C138" s="99"/>
      <c r="D138" s="100"/>
      <c r="E138" s="1497"/>
      <c r="F138" s="101"/>
      <c r="J138" s="96"/>
      <c r="K138" s="96"/>
      <c r="L138" s="96"/>
      <c r="M138" s="96"/>
    </row>
    <row r="139" spans="1:13" s="95" customFormat="1">
      <c r="A139" s="97"/>
      <c r="B139" s="98"/>
      <c r="C139" s="99"/>
      <c r="D139" s="100"/>
      <c r="E139" s="1497"/>
      <c r="F139" s="101"/>
      <c r="J139" s="96"/>
      <c r="K139" s="96"/>
      <c r="L139" s="96"/>
      <c r="M139" s="96"/>
    </row>
    <row r="140" spans="1:13" s="95" customFormat="1">
      <c r="A140" s="97"/>
      <c r="B140" s="98"/>
      <c r="C140" s="99"/>
      <c r="D140" s="100"/>
      <c r="E140" s="1497"/>
      <c r="F140" s="101"/>
      <c r="J140" s="96"/>
      <c r="K140" s="96"/>
      <c r="L140" s="96"/>
      <c r="M140" s="96"/>
    </row>
    <row r="141" spans="1:13" s="95" customFormat="1">
      <c r="A141" s="97"/>
      <c r="B141" s="98"/>
      <c r="C141" s="99"/>
      <c r="D141" s="100"/>
      <c r="E141" s="1497"/>
      <c r="F141" s="101"/>
      <c r="J141" s="96"/>
      <c r="K141" s="96"/>
      <c r="L141" s="96"/>
      <c r="M141" s="96"/>
    </row>
    <row r="142" spans="1:13" s="95" customFormat="1">
      <c r="A142" s="97"/>
      <c r="B142" s="98"/>
      <c r="C142" s="99"/>
      <c r="D142" s="100"/>
      <c r="E142" s="1497"/>
      <c r="F142" s="101"/>
      <c r="J142" s="96"/>
      <c r="K142" s="96"/>
      <c r="L142" s="96"/>
      <c r="M142" s="96"/>
    </row>
    <row r="143" spans="1:13" s="95" customFormat="1">
      <c r="A143" s="97"/>
      <c r="B143" s="98"/>
      <c r="C143" s="99"/>
      <c r="D143" s="100"/>
      <c r="E143" s="1497"/>
      <c r="F143" s="101"/>
      <c r="J143" s="96"/>
      <c r="K143" s="96"/>
      <c r="L143" s="96"/>
      <c r="M143" s="96"/>
    </row>
    <row r="144" spans="1:13" s="95" customFormat="1">
      <c r="A144" s="97"/>
      <c r="B144" s="98"/>
      <c r="C144" s="99"/>
      <c r="D144" s="100"/>
      <c r="E144" s="1497"/>
      <c r="F144" s="101"/>
      <c r="J144" s="96"/>
      <c r="K144" s="96"/>
      <c r="L144" s="96"/>
      <c r="M144" s="96"/>
    </row>
    <row r="145" spans="1:13" s="95" customFormat="1">
      <c r="A145" s="97"/>
      <c r="B145" s="98"/>
      <c r="C145" s="99"/>
      <c r="D145" s="100"/>
      <c r="E145" s="1497"/>
      <c r="F145" s="101"/>
      <c r="J145" s="96"/>
      <c r="K145" s="96"/>
      <c r="L145" s="96"/>
      <c r="M145" s="96"/>
    </row>
    <row r="146" spans="1:13" s="95" customFormat="1">
      <c r="A146" s="97"/>
      <c r="B146" s="98"/>
      <c r="C146" s="99"/>
      <c r="D146" s="100"/>
      <c r="E146" s="1497"/>
      <c r="F146" s="101"/>
      <c r="J146" s="96"/>
      <c r="K146" s="96"/>
      <c r="L146" s="96"/>
      <c r="M146" s="96"/>
    </row>
    <row r="147" spans="1:13" s="95" customFormat="1">
      <c r="A147" s="97"/>
      <c r="B147" s="98"/>
      <c r="C147" s="99"/>
      <c r="D147" s="100"/>
      <c r="E147" s="1497"/>
      <c r="F147" s="101"/>
      <c r="J147" s="96"/>
      <c r="K147" s="96"/>
      <c r="L147" s="96"/>
      <c r="M147" s="96"/>
    </row>
    <row r="148" spans="1:13" s="95" customFormat="1">
      <c r="A148" s="97"/>
      <c r="B148" s="98"/>
      <c r="C148" s="99"/>
      <c r="D148" s="100"/>
      <c r="E148" s="1497"/>
      <c r="F148" s="101"/>
      <c r="J148" s="96"/>
      <c r="K148" s="96"/>
      <c r="L148" s="96"/>
      <c r="M148" s="96"/>
    </row>
    <row r="149" spans="1:13" s="95" customFormat="1">
      <c r="A149" s="97"/>
      <c r="B149" s="98"/>
      <c r="C149" s="99"/>
      <c r="D149" s="100"/>
      <c r="E149" s="1497"/>
      <c r="F149" s="101"/>
      <c r="J149" s="96"/>
      <c r="K149" s="96"/>
      <c r="L149" s="96"/>
      <c r="M149" s="96"/>
    </row>
    <row r="150" spans="1:13" s="95" customFormat="1">
      <c r="A150" s="97"/>
      <c r="B150" s="98"/>
      <c r="C150" s="99"/>
      <c r="D150" s="100"/>
      <c r="E150" s="1497"/>
      <c r="F150" s="101"/>
      <c r="J150" s="96"/>
      <c r="K150" s="96"/>
      <c r="L150" s="96"/>
      <c r="M150" s="96"/>
    </row>
    <row r="151" spans="1:13" s="95" customFormat="1">
      <c r="A151" s="97"/>
      <c r="B151" s="98"/>
      <c r="C151" s="99"/>
      <c r="D151" s="100"/>
      <c r="E151" s="1497"/>
      <c r="F151" s="101"/>
      <c r="J151" s="96"/>
      <c r="K151" s="96"/>
      <c r="L151" s="96"/>
      <c r="M151" s="96"/>
    </row>
    <row r="152" spans="1:13" s="95" customFormat="1">
      <c r="A152" s="97"/>
      <c r="B152" s="98"/>
      <c r="C152" s="99"/>
      <c r="D152" s="100"/>
      <c r="E152" s="1497"/>
      <c r="F152" s="101"/>
      <c r="J152" s="96"/>
      <c r="K152" s="96"/>
      <c r="L152" s="96"/>
      <c r="M152" s="96"/>
    </row>
    <row r="153" spans="1:13" s="95" customFormat="1">
      <c r="A153" s="97"/>
      <c r="B153" s="98"/>
      <c r="C153" s="99"/>
      <c r="D153" s="100"/>
      <c r="E153" s="1497"/>
      <c r="F153" s="101"/>
      <c r="J153" s="96"/>
      <c r="K153" s="96"/>
      <c r="L153" s="96"/>
      <c r="M153" s="96"/>
    </row>
    <row r="154" spans="1:13" s="95" customFormat="1">
      <c r="A154" s="97"/>
      <c r="B154" s="98"/>
      <c r="C154" s="99"/>
      <c r="D154" s="100"/>
      <c r="E154" s="1497"/>
      <c r="F154" s="101"/>
      <c r="J154" s="96"/>
      <c r="K154" s="96"/>
      <c r="L154" s="96"/>
      <c r="M154" s="96"/>
    </row>
    <row r="155" spans="1:13" s="95" customFormat="1">
      <c r="A155" s="97"/>
      <c r="B155" s="98"/>
      <c r="C155" s="99"/>
      <c r="D155" s="100"/>
      <c r="E155" s="1497"/>
      <c r="F155" s="101"/>
      <c r="J155" s="96"/>
      <c r="K155" s="96"/>
      <c r="L155" s="96"/>
      <c r="M155" s="96"/>
    </row>
    <row r="156" spans="1:13" s="95" customFormat="1">
      <c r="A156" s="97"/>
      <c r="B156" s="98"/>
      <c r="C156" s="99"/>
      <c r="D156" s="100"/>
      <c r="E156" s="1497"/>
      <c r="F156" s="101"/>
      <c r="J156" s="96"/>
      <c r="K156" s="96"/>
      <c r="L156" s="96"/>
      <c r="M156" s="96"/>
    </row>
    <row r="157" spans="1:13" s="95" customFormat="1">
      <c r="A157" s="97"/>
      <c r="B157" s="98"/>
      <c r="C157" s="99"/>
      <c r="D157" s="100"/>
      <c r="E157" s="1497"/>
      <c r="F157" s="101"/>
      <c r="J157" s="96"/>
      <c r="K157" s="96"/>
      <c r="L157" s="96"/>
      <c r="M157" s="96"/>
    </row>
    <row r="158" spans="1:13" s="95" customFormat="1">
      <c r="A158" s="97"/>
      <c r="B158" s="98"/>
      <c r="C158" s="99"/>
      <c r="D158" s="100"/>
      <c r="E158" s="1497"/>
      <c r="F158" s="101"/>
      <c r="J158" s="96"/>
      <c r="K158" s="96"/>
      <c r="L158" s="96"/>
      <c r="M158" s="96"/>
    </row>
    <row r="159" spans="1:13" s="95" customFormat="1">
      <c r="A159" s="97"/>
      <c r="B159" s="98"/>
      <c r="C159" s="99"/>
      <c r="D159" s="100"/>
      <c r="E159" s="1497"/>
      <c r="F159" s="101"/>
      <c r="J159" s="96"/>
      <c r="K159" s="96"/>
      <c r="L159" s="96"/>
      <c r="M159" s="96"/>
    </row>
    <row r="160" spans="1:13" s="95" customFormat="1">
      <c r="A160" s="97"/>
      <c r="B160" s="98"/>
      <c r="C160" s="99"/>
      <c r="D160" s="100"/>
      <c r="E160" s="1497"/>
      <c r="F160" s="101"/>
      <c r="J160" s="96"/>
      <c r="K160" s="96"/>
      <c r="L160" s="96"/>
      <c r="M160" s="96"/>
    </row>
    <row r="161" spans="1:13" s="95" customFormat="1">
      <c r="A161" s="97"/>
      <c r="B161" s="98"/>
      <c r="C161" s="99"/>
      <c r="D161" s="100"/>
      <c r="E161" s="1497"/>
      <c r="F161" s="101"/>
      <c r="J161" s="96"/>
      <c r="K161" s="96"/>
      <c r="L161" s="96"/>
      <c r="M161" s="96"/>
    </row>
    <row r="162" spans="1:13" s="95" customFormat="1">
      <c r="A162" s="97"/>
      <c r="B162" s="98"/>
      <c r="C162" s="99"/>
      <c r="D162" s="100"/>
      <c r="E162" s="1497"/>
      <c r="F162" s="101"/>
      <c r="J162" s="96"/>
      <c r="K162" s="96"/>
      <c r="L162" s="96"/>
      <c r="M162" s="96"/>
    </row>
    <row r="163" spans="1:13" s="95" customFormat="1">
      <c r="A163" s="97"/>
      <c r="B163" s="98"/>
      <c r="C163" s="99"/>
      <c r="D163" s="100"/>
      <c r="E163" s="1497"/>
      <c r="F163" s="101"/>
      <c r="J163" s="96"/>
      <c r="K163" s="96"/>
      <c r="L163" s="96"/>
      <c r="M163" s="96"/>
    </row>
    <row r="164" spans="1:13" s="95" customFormat="1">
      <c r="A164" s="97"/>
      <c r="B164" s="98"/>
      <c r="C164" s="99"/>
      <c r="D164" s="100"/>
      <c r="E164" s="1497"/>
      <c r="F164" s="101"/>
      <c r="J164" s="96"/>
      <c r="K164" s="96"/>
      <c r="L164" s="96"/>
      <c r="M164" s="96"/>
    </row>
    <row r="165" spans="1:13" s="95" customFormat="1">
      <c r="A165" s="97"/>
      <c r="B165" s="98"/>
      <c r="C165" s="99"/>
      <c r="D165" s="100"/>
      <c r="E165" s="1497"/>
      <c r="F165" s="101"/>
      <c r="J165" s="96"/>
      <c r="K165" s="96"/>
      <c r="L165" s="96"/>
      <c r="M165" s="96"/>
    </row>
    <row r="166" spans="1:13" s="95" customFormat="1">
      <c r="A166" s="97"/>
      <c r="B166" s="98"/>
      <c r="C166" s="99"/>
      <c r="D166" s="100"/>
      <c r="E166" s="1497"/>
      <c r="F166" s="101"/>
      <c r="J166" s="96"/>
      <c r="K166" s="96"/>
      <c r="L166" s="96"/>
      <c r="M166" s="96"/>
    </row>
    <row r="167" spans="1:13" s="95" customFormat="1">
      <c r="A167" s="97"/>
      <c r="B167" s="98"/>
      <c r="C167" s="99"/>
      <c r="D167" s="100"/>
      <c r="E167" s="1497"/>
      <c r="F167" s="101"/>
      <c r="J167" s="96"/>
      <c r="K167" s="96"/>
      <c r="L167" s="96"/>
      <c r="M167" s="96"/>
    </row>
    <row r="168" spans="1:13" s="95" customFormat="1">
      <c r="A168" s="97"/>
      <c r="B168" s="98"/>
      <c r="C168" s="99"/>
      <c r="D168" s="100"/>
      <c r="E168" s="1497"/>
      <c r="F168" s="101"/>
      <c r="J168" s="96"/>
      <c r="K168" s="96"/>
      <c r="L168" s="96"/>
      <c r="M168" s="96"/>
    </row>
    <row r="169" spans="1:13" s="95" customFormat="1">
      <c r="A169" s="97"/>
      <c r="B169" s="98"/>
      <c r="C169" s="99"/>
      <c r="D169" s="100"/>
      <c r="E169" s="1497"/>
      <c r="F169" s="101"/>
      <c r="J169" s="96"/>
      <c r="K169" s="96"/>
      <c r="L169" s="96"/>
      <c r="M169" s="96"/>
    </row>
    <row r="170" spans="1:13" s="95" customFormat="1">
      <c r="A170" s="97"/>
      <c r="B170" s="98"/>
      <c r="C170" s="99"/>
      <c r="D170" s="100"/>
      <c r="E170" s="1497"/>
      <c r="F170" s="101"/>
      <c r="J170" s="96"/>
      <c r="K170" s="96"/>
      <c r="L170" s="96"/>
      <c r="M170" s="96"/>
    </row>
    <row r="171" spans="1:13" s="95" customFormat="1">
      <c r="A171" s="97"/>
      <c r="B171" s="98"/>
      <c r="C171" s="99"/>
      <c r="D171" s="100"/>
      <c r="E171" s="1497"/>
      <c r="F171" s="101"/>
      <c r="J171" s="96"/>
      <c r="K171" s="96"/>
      <c r="L171" s="96"/>
      <c r="M171" s="96"/>
    </row>
    <row r="172" spans="1:13" s="95" customFormat="1">
      <c r="A172" s="97"/>
      <c r="B172" s="98"/>
      <c r="C172" s="99"/>
      <c r="D172" s="100"/>
      <c r="E172" s="1497"/>
      <c r="F172" s="101"/>
      <c r="J172" s="96"/>
      <c r="K172" s="96"/>
      <c r="L172" s="96"/>
      <c r="M172" s="96"/>
    </row>
    <row r="173" spans="1:13" s="95" customFormat="1">
      <c r="A173" s="97"/>
      <c r="B173" s="98"/>
      <c r="C173" s="99"/>
      <c r="D173" s="100"/>
      <c r="E173" s="1497"/>
      <c r="F173" s="101"/>
      <c r="J173" s="96"/>
      <c r="K173" s="96"/>
      <c r="L173" s="96"/>
      <c r="M173" s="96"/>
    </row>
    <row r="174" spans="1:13" s="95" customFormat="1">
      <c r="A174" s="97"/>
      <c r="B174" s="98"/>
      <c r="C174" s="99"/>
      <c r="D174" s="100"/>
      <c r="E174" s="1497"/>
      <c r="F174" s="101"/>
      <c r="J174" s="96"/>
      <c r="K174" s="96"/>
      <c r="L174" s="96"/>
      <c r="M174" s="96"/>
    </row>
    <row r="175" spans="1:13" s="95" customFormat="1">
      <c r="A175" s="97"/>
      <c r="B175" s="98"/>
      <c r="C175" s="99"/>
      <c r="D175" s="100"/>
      <c r="E175" s="1497"/>
      <c r="F175" s="101"/>
      <c r="J175" s="96"/>
      <c r="K175" s="96"/>
      <c r="L175" s="96"/>
      <c r="M175" s="96"/>
    </row>
    <row r="176" spans="1:13" s="95" customFormat="1">
      <c r="A176" s="97"/>
      <c r="B176" s="98"/>
      <c r="C176" s="99"/>
      <c r="D176" s="100"/>
      <c r="E176" s="1497"/>
      <c r="F176" s="101"/>
      <c r="J176" s="96"/>
      <c r="K176" s="96"/>
      <c r="L176" s="96"/>
      <c r="M176" s="96"/>
    </row>
    <row r="177" spans="1:13" s="95" customFormat="1">
      <c r="A177" s="97"/>
      <c r="B177" s="98"/>
      <c r="C177" s="99"/>
      <c r="D177" s="100"/>
      <c r="E177" s="1497"/>
      <c r="F177" s="101"/>
      <c r="J177" s="96"/>
      <c r="K177" s="96"/>
      <c r="L177" s="96"/>
      <c r="M177" s="96"/>
    </row>
    <row r="178" spans="1:13" s="95" customFormat="1">
      <c r="A178" s="97"/>
      <c r="B178" s="98"/>
      <c r="C178" s="99"/>
      <c r="D178" s="100"/>
      <c r="E178" s="1497"/>
      <c r="F178" s="101"/>
      <c r="J178" s="96"/>
      <c r="K178" s="96"/>
      <c r="L178" s="96"/>
      <c r="M178" s="96"/>
    </row>
    <row r="179" spans="1:13" s="95" customFormat="1">
      <c r="A179" s="97"/>
      <c r="B179" s="98"/>
      <c r="C179" s="99"/>
      <c r="D179" s="100"/>
      <c r="E179" s="1497"/>
      <c r="F179" s="101"/>
      <c r="J179" s="96"/>
      <c r="K179" s="96"/>
      <c r="L179" s="96"/>
      <c r="M179" s="96"/>
    </row>
    <row r="180" spans="1:13" s="95" customFormat="1">
      <c r="A180" s="97"/>
      <c r="B180" s="98"/>
      <c r="C180" s="99"/>
      <c r="D180" s="100"/>
      <c r="E180" s="1497"/>
      <c r="F180" s="101"/>
      <c r="J180" s="96"/>
      <c r="K180" s="96"/>
      <c r="L180" s="96"/>
      <c r="M180" s="96"/>
    </row>
    <row r="181" spans="1:13" s="95" customFormat="1">
      <c r="A181" s="97"/>
      <c r="B181" s="98"/>
      <c r="C181" s="99"/>
      <c r="D181" s="100"/>
      <c r="E181" s="1497"/>
      <c r="F181" s="101"/>
      <c r="J181" s="96"/>
      <c r="K181" s="96"/>
      <c r="L181" s="96"/>
      <c r="M181" s="96"/>
    </row>
    <row r="182" spans="1:13" s="95" customFormat="1">
      <c r="A182" s="97"/>
      <c r="B182" s="98"/>
      <c r="C182" s="99"/>
      <c r="D182" s="100"/>
      <c r="E182" s="1497"/>
      <c r="F182" s="101"/>
      <c r="J182" s="96"/>
      <c r="K182" s="96"/>
      <c r="L182" s="96"/>
      <c r="M182" s="96"/>
    </row>
    <row r="183" spans="1:13" s="95" customFormat="1">
      <c r="A183" s="97"/>
      <c r="B183" s="98"/>
      <c r="C183" s="99"/>
      <c r="D183" s="100"/>
      <c r="E183" s="1497"/>
      <c r="F183" s="101"/>
      <c r="J183" s="96"/>
      <c r="K183" s="96"/>
      <c r="L183" s="96"/>
      <c r="M183" s="96"/>
    </row>
    <row r="184" spans="1:13" s="95" customFormat="1">
      <c r="A184" s="97"/>
      <c r="B184" s="98"/>
      <c r="C184" s="99"/>
      <c r="D184" s="100"/>
      <c r="E184" s="1497"/>
      <c r="F184" s="101"/>
      <c r="J184" s="96"/>
      <c r="K184" s="96"/>
      <c r="L184" s="96"/>
      <c r="M184" s="96"/>
    </row>
    <row r="185" spans="1:13" s="95" customFormat="1">
      <c r="A185" s="97"/>
      <c r="B185" s="98"/>
      <c r="C185" s="99"/>
      <c r="D185" s="100"/>
      <c r="E185" s="1497"/>
      <c r="F185" s="101"/>
      <c r="J185" s="96"/>
      <c r="K185" s="96"/>
      <c r="L185" s="96"/>
      <c r="M185" s="96"/>
    </row>
    <row r="186" spans="1:13" s="95" customFormat="1">
      <c r="A186" s="97"/>
      <c r="B186" s="98"/>
      <c r="C186" s="99"/>
      <c r="D186" s="100"/>
      <c r="E186" s="1497"/>
      <c r="F186" s="101"/>
      <c r="J186" s="96"/>
      <c r="K186" s="96"/>
      <c r="L186" s="96"/>
      <c r="M186" s="96"/>
    </row>
    <row r="187" spans="1:13" s="95" customFormat="1">
      <c r="A187" s="97"/>
      <c r="B187" s="98"/>
      <c r="C187" s="99"/>
      <c r="D187" s="100"/>
      <c r="E187" s="1497"/>
      <c r="F187" s="101"/>
      <c r="J187" s="96"/>
      <c r="K187" s="96"/>
      <c r="L187" s="96"/>
      <c r="M187" s="96"/>
    </row>
    <row r="188" spans="1:13" s="95" customFormat="1">
      <c r="A188" s="97"/>
      <c r="B188" s="98"/>
      <c r="C188" s="99"/>
      <c r="D188" s="100"/>
      <c r="E188" s="1497"/>
      <c r="F188" s="101"/>
      <c r="J188" s="96"/>
      <c r="K188" s="96"/>
      <c r="L188" s="96"/>
      <c r="M188" s="96"/>
    </row>
    <row r="189" spans="1:13" s="95" customFormat="1">
      <c r="A189" s="97"/>
      <c r="B189" s="98"/>
      <c r="C189" s="99"/>
      <c r="D189" s="100"/>
      <c r="E189" s="1497"/>
      <c r="F189" s="101"/>
      <c r="J189" s="96"/>
      <c r="K189" s="96"/>
      <c r="L189" s="96"/>
      <c r="M189" s="96"/>
    </row>
    <row r="190" spans="1:13" s="95" customFormat="1">
      <c r="A190" s="97"/>
      <c r="B190" s="98"/>
      <c r="C190" s="99"/>
      <c r="D190" s="100"/>
      <c r="E190" s="1497"/>
      <c r="F190" s="101"/>
      <c r="J190" s="96"/>
      <c r="K190" s="96"/>
      <c r="L190" s="96"/>
      <c r="M190" s="96"/>
    </row>
    <row r="191" spans="1:13" s="95" customFormat="1">
      <c r="A191" s="97"/>
      <c r="B191" s="98"/>
      <c r="C191" s="99"/>
      <c r="D191" s="100"/>
      <c r="E191" s="1497"/>
      <c r="F191" s="101"/>
      <c r="J191" s="96"/>
      <c r="K191" s="96"/>
      <c r="L191" s="96"/>
      <c r="M191" s="96"/>
    </row>
    <row r="192" spans="1:13" s="95" customFormat="1">
      <c r="A192" s="97"/>
      <c r="B192" s="98"/>
      <c r="C192" s="99"/>
      <c r="D192" s="100"/>
      <c r="E192" s="1497"/>
      <c r="F192" s="101"/>
      <c r="J192" s="96"/>
      <c r="K192" s="96"/>
      <c r="L192" s="96"/>
      <c r="M192" s="96"/>
    </row>
    <row r="193" spans="1:13" s="95" customFormat="1">
      <c r="A193" s="97"/>
      <c r="B193" s="98"/>
      <c r="C193" s="99"/>
      <c r="D193" s="100"/>
      <c r="E193" s="1497"/>
      <c r="F193" s="101"/>
      <c r="J193" s="96"/>
      <c r="K193" s="96"/>
      <c r="L193" s="96"/>
      <c r="M193" s="96"/>
    </row>
    <row r="194" spans="1:13" s="95" customFormat="1">
      <c r="A194" s="97"/>
      <c r="B194" s="98"/>
      <c r="C194" s="99"/>
      <c r="D194" s="100"/>
      <c r="E194" s="1497"/>
      <c r="F194" s="101"/>
      <c r="J194" s="96"/>
      <c r="K194" s="96"/>
      <c r="L194" s="96"/>
      <c r="M194" s="96"/>
    </row>
    <row r="195" spans="1:13" s="95" customFormat="1">
      <c r="A195" s="97"/>
      <c r="B195" s="98"/>
      <c r="C195" s="99"/>
      <c r="D195" s="100"/>
      <c r="E195" s="1497"/>
      <c r="F195" s="101"/>
      <c r="J195" s="96"/>
      <c r="K195" s="96"/>
      <c r="L195" s="96"/>
      <c r="M195" s="96"/>
    </row>
    <row r="196" spans="1:13" s="95" customFormat="1">
      <c r="A196" s="97"/>
      <c r="B196" s="98"/>
      <c r="C196" s="99"/>
      <c r="D196" s="100"/>
      <c r="E196" s="1497"/>
      <c r="F196" s="101"/>
      <c r="J196" s="96"/>
      <c r="K196" s="96"/>
      <c r="L196" s="96"/>
      <c r="M196" s="96"/>
    </row>
    <row r="197" spans="1:13" s="95" customFormat="1">
      <c r="A197" s="97"/>
      <c r="B197" s="98"/>
      <c r="C197" s="99"/>
      <c r="D197" s="100"/>
      <c r="E197" s="1497"/>
      <c r="F197" s="101"/>
      <c r="J197" s="96"/>
      <c r="K197" s="96"/>
      <c r="L197" s="96"/>
      <c r="M197" s="96"/>
    </row>
    <row r="198" spans="1:13" s="95" customFormat="1">
      <c r="A198" s="97"/>
      <c r="B198" s="98"/>
      <c r="C198" s="99"/>
      <c r="D198" s="100"/>
      <c r="E198" s="1497"/>
      <c r="F198" s="101"/>
      <c r="J198" s="96"/>
      <c r="K198" s="96"/>
      <c r="L198" s="96"/>
      <c r="M198" s="96"/>
    </row>
    <row r="199" spans="1:13" s="95" customFormat="1">
      <c r="A199" s="97"/>
      <c r="B199" s="98"/>
      <c r="C199" s="99"/>
      <c r="D199" s="100"/>
      <c r="E199" s="1497"/>
      <c r="F199" s="101"/>
      <c r="J199" s="96"/>
      <c r="K199" s="96"/>
      <c r="L199" s="96"/>
      <c r="M199" s="96"/>
    </row>
    <row r="200" spans="1:13" s="95" customFormat="1">
      <c r="A200" s="97"/>
      <c r="B200" s="98"/>
      <c r="C200" s="99"/>
      <c r="D200" s="100"/>
      <c r="E200" s="1497"/>
      <c r="F200" s="101"/>
      <c r="J200" s="96"/>
      <c r="K200" s="96"/>
      <c r="L200" s="96"/>
      <c r="M200" s="96"/>
    </row>
    <row r="201" spans="1:13" s="95" customFormat="1">
      <c r="A201" s="97"/>
      <c r="B201" s="98"/>
      <c r="C201" s="99"/>
      <c r="D201" s="100"/>
      <c r="E201" s="1497"/>
      <c r="F201" s="101"/>
      <c r="J201" s="96"/>
      <c r="K201" s="96"/>
      <c r="L201" s="96"/>
      <c r="M201" s="96"/>
    </row>
    <row r="202" spans="1:13" s="95" customFormat="1">
      <c r="A202" s="97"/>
      <c r="B202" s="98"/>
      <c r="C202" s="99"/>
      <c r="D202" s="100"/>
      <c r="E202" s="1497"/>
      <c r="F202" s="101"/>
      <c r="J202" s="96"/>
      <c r="K202" s="96"/>
      <c r="L202" s="96"/>
      <c r="M202" s="96"/>
    </row>
    <row r="203" spans="1:13" s="95" customFormat="1">
      <c r="A203" s="97"/>
      <c r="B203" s="98"/>
      <c r="C203" s="99"/>
      <c r="D203" s="100"/>
      <c r="E203" s="1497"/>
      <c r="F203" s="101"/>
      <c r="J203" s="96"/>
      <c r="K203" s="96"/>
      <c r="L203" s="96"/>
      <c r="M203" s="96"/>
    </row>
    <row r="204" spans="1:13" s="95" customFormat="1">
      <c r="A204" s="97"/>
      <c r="B204" s="98"/>
      <c r="C204" s="99"/>
      <c r="D204" s="100"/>
      <c r="E204" s="1497"/>
      <c r="F204" s="101"/>
      <c r="J204" s="96"/>
      <c r="K204" s="96"/>
      <c r="L204" s="96"/>
      <c r="M204" s="96"/>
    </row>
    <row r="205" spans="1:13" s="95" customFormat="1">
      <c r="A205" s="97"/>
      <c r="B205" s="98"/>
      <c r="C205" s="99"/>
      <c r="D205" s="100"/>
      <c r="E205" s="1497"/>
      <c r="F205" s="101"/>
      <c r="J205" s="96"/>
      <c r="K205" s="96"/>
      <c r="L205" s="96"/>
      <c r="M205" s="96"/>
    </row>
    <row r="206" spans="1:13" s="95" customFormat="1">
      <c r="A206" s="97"/>
      <c r="B206" s="98"/>
      <c r="C206" s="99"/>
      <c r="D206" s="100"/>
      <c r="E206" s="1497"/>
      <c r="F206" s="101"/>
      <c r="J206" s="96"/>
      <c r="K206" s="96"/>
      <c r="L206" s="96"/>
      <c r="M206" s="96"/>
    </row>
    <row r="207" spans="1:13" s="95" customFormat="1">
      <c r="A207" s="97"/>
      <c r="B207" s="98"/>
      <c r="C207" s="99"/>
      <c r="D207" s="100"/>
      <c r="E207" s="1497"/>
      <c r="F207" s="101"/>
      <c r="J207" s="96"/>
      <c r="K207" s="96"/>
      <c r="L207" s="96"/>
      <c r="M207" s="96"/>
    </row>
    <row r="208" spans="1:13" s="95" customFormat="1">
      <c r="A208" s="97"/>
      <c r="B208" s="98"/>
      <c r="C208" s="99"/>
      <c r="D208" s="100"/>
      <c r="E208" s="1497"/>
      <c r="F208" s="101"/>
      <c r="J208" s="96"/>
      <c r="K208" s="96"/>
      <c r="L208" s="96"/>
      <c r="M208" s="96"/>
    </row>
    <row r="209" spans="1:13" s="95" customFormat="1">
      <c r="A209" s="97"/>
      <c r="B209" s="98"/>
      <c r="C209" s="99"/>
      <c r="D209" s="100"/>
      <c r="E209" s="1497"/>
      <c r="F209" s="101"/>
      <c r="J209" s="96"/>
      <c r="K209" s="96"/>
      <c r="L209" s="96"/>
      <c r="M209" s="96"/>
    </row>
    <row r="210" spans="1:13" s="95" customFormat="1">
      <c r="A210" s="97"/>
      <c r="B210" s="98"/>
      <c r="C210" s="99"/>
      <c r="D210" s="100"/>
      <c r="E210" s="1497"/>
      <c r="F210" s="101"/>
      <c r="J210" s="96"/>
      <c r="K210" s="96"/>
      <c r="L210" s="96"/>
      <c r="M210" s="96"/>
    </row>
    <row r="211" spans="1:13" s="95" customFormat="1">
      <c r="A211" s="97"/>
      <c r="B211" s="98"/>
      <c r="C211" s="99"/>
      <c r="D211" s="100"/>
      <c r="E211" s="1497"/>
      <c r="F211" s="101"/>
      <c r="J211" s="96"/>
      <c r="K211" s="96"/>
      <c r="L211" s="96"/>
      <c r="M211" s="96"/>
    </row>
    <row r="212" spans="1:13" s="95" customFormat="1">
      <c r="A212" s="97"/>
      <c r="B212" s="98"/>
      <c r="C212" s="99"/>
      <c r="D212" s="100"/>
      <c r="E212" s="1497"/>
      <c r="F212" s="101"/>
      <c r="J212" s="96"/>
      <c r="K212" s="96"/>
      <c r="L212" s="96"/>
      <c r="M212" s="96"/>
    </row>
    <row r="213" spans="1:13" s="95" customFormat="1">
      <c r="A213" s="97"/>
      <c r="B213" s="98"/>
      <c r="C213" s="99"/>
      <c r="D213" s="100"/>
      <c r="E213" s="1497"/>
      <c r="F213" s="101"/>
      <c r="J213" s="96"/>
      <c r="K213" s="96"/>
      <c r="L213" s="96"/>
      <c r="M213" s="96"/>
    </row>
    <row r="214" spans="1:13" s="95" customFormat="1">
      <c r="A214" s="97"/>
      <c r="B214" s="98"/>
      <c r="C214" s="99"/>
      <c r="D214" s="100"/>
      <c r="E214" s="1497"/>
      <c r="F214" s="101"/>
      <c r="J214" s="96"/>
      <c r="K214" s="96"/>
      <c r="L214" s="96"/>
      <c r="M214" s="96"/>
    </row>
    <row r="215" spans="1:13" s="95" customFormat="1">
      <c r="A215" s="97"/>
      <c r="B215" s="98"/>
      <c r="C215" s="99"/>
      <c r="D215" s="100"/>
      <c r="E215" s="1497"/>
      <c r="F215" s="101"/>
      <c r="J215" s="96"/>
      <c r="K215" s="96"/>
      <c r="L215" s="96"/>
      <c r="M215" s="96"/>
    </row>
    <row r="216" spans="1:13" s="95" customFormat="1">
      <c r="A216" s="97"/>
      <c r="B216" s="98"/>
      <c r="C216" s="99"/>
      <c r="D216" s="100"/>
      <c r="E216" s="1497"/>
      <c r="F216" s="101"/>
      <c r="J216" s="96"/>
      <c r="K216" s="96"/>
      <c r="L216" s="96"/>
      <c r="M216" s="96"/>
    </row>
    <row r="217" spans="1:13" s="95" customFormat="1">
      <c r="A217" s="97"/>
      <c r="B217" s="98"/>
      <c r="C217" s="99"/>
      <c r="D217" s="100"/>
      <c r="E217" s="1497"/>
      <c r="F217" s="101"/>
      <c r="J217" s="96"/>
      <c r="K217" s="96"/>
      <c r="L217" s="96"/>
      <c r="M217" s="96"/>
    </row>
    <row r="218" spans="1:13" s="95" customFormat="1">
      <c r="A218" s="97"/>
      <c r="B218" s="98"/>
      <c r="C218" s="99"/>
      <c r="D218" s="100"/>
      <c r="E218" s="1497"/>
      <c r="F218" s="101"/>
      <c r="J218" s="96"/>
      <c r="K218" s="96"/>
      <c r="L218" s="96"/>
      <c r="M218" s="96"/>
    </row>
    <row r="219" spans="1:13" s="95" customFormat="1">
      <c r="A219" s="97"/>
      <c r="B219" s="98"/>
      <c r="C219" s="99"/>
      <c r="D219" s="100"/>
      <c r="E219" s="1497"/>
      <c r="F219" s="101"/>
      <c r="J219" s="96"/>
      <c r="K219" s="96"/>
      <c r="L219" s="96"/>
      <c r="M219" s="96"/>
    </row>
    <row r="220" spans="1:13" s="95" customFormat="1">
      <c r="A220" s="97"/>
      <c r="B220" s="98"/>
      <c r="C220" s="99"/>
      <c r="D220" s="100"/>
      <c r="E220" s="1497"/>
      <c r="F220" s="101"/>
      <c r="J220" s="96"/>
      <c r="K220" s="96"/>
      <c r="L220" s="96"/>
      <c r="M220" s="96"/>
    </row>
    <row r="221" spans="1:13" s="95" customFormat="1">
      <c r="A221" s="97"/>
      <c r="B221" s="98"/>
      <c r="C221" s="99"/>
      <c r="D221" s="100"/>
      <c r="E221" s="1497"/>
      <c r="F221" s="101"/>
      <c r="J221" s="96"/>
      <c r="K221" s="96"/>
      <c r="L221" s="96"/>
      <c r="M221" s="96"/>
    </row>
    <row r="222" spans="1:13" s="95" customFormat="1">
      <c r="A222" s="97"/>
      <c r="B222" s="98"/>
      <c r="C222" s="99"/>
      <c r="D222" s="100"/>
      <c r="E222" s="1497"/>
      <c r="F222" s="101"/>
      <c r="J222" s="96"/>
      <c r="K222" s="96"/>
      <c r="L222" s="96"/>
      <c r="M222" s="96"/>
    </row>
    <row r="223" spans="1:13" s="95" customFormat="1">
      <c r="A223" s="97"/>
      <c r="B223" s="98"/>
      <c r="C223" s="99"/>
      <c r="D223" s="100"/>
      <c r="E223" s="1497"/>
      <c r="F223" s="101"/>
      <c r="J223" s="96"/>
      <c r="K223" s="96"/>
      <c r="L223" s="96"/>
      <c r="M223" s="96"/>
    </row>
    <row r="224" spans="1:13" s="95" customFormat="1">
      <c r="A224" s="97"/>
      <c r="B224" s="98"/>
      <c r="C224" s="99"/>
      <c r="D224" s="100"/>
      <c r="E224" s="1497"/>
      <c r="F224" s="101"/>
      <c r="J224" s="96"/>
      <c r="K224" s="96"/>
      <c r="L224" s="96"/>
      <c r="M224" s="96"/>
    </row>
    <row r="225" spans="1:13" s="95" customFormat="1">
      <c r="A225" s="97"/>
      <c r="B225" s="98"/>
      <c r="C225" s="99"/>
      <c r="D225" s="100"/>
      <c r="E225" s="1497"/>
      <c r="F225" s="101"/>
      <c r="J225" s="96"/>
      <c r="K225" s="96"/>
      <c r="L225" s="96"/>
      <c r="M225" s="96"/>
    </row>
    <row r="226" spans="1:13" s="95" customFormat="1">
      <c r="A226" s="97"/>
      <c r="B226" s="98"/>
      <c r="C226" s="99"/>
      <c r="D226" s="100"/>
      <c r="E226" s="1497"/>
      <c r="F226" s="101"/>
      <c r="J226" s="96"/>
      <c r="K226" s="96"/>
      <c r="L226" s="96"/>
      <c r="M226" s="96"/>
    </row>
    <row r="227" spans="1:13" s="95" customFormat="1">
      <c r="A227" s="97"/>
      <c r="B227" s="98"/>
      <c r="C227" s="99"/>
      <c r="D227" s="100"/>
      <c r="E227" s="1497"/>
      <c r="F227" s="101"/>
      <c r="J227" s="96"/>
      <c r="K227" s="96"/>
      <c r="L227" s="96"/>
      <c r="M227" s="96"/>
    </row>
    <row r="228" spans="1:13" s="95" customFormat="1">
      <c r="A228" s="97"/>
      <c r="B228" s="98"/>
      <c r="C228" s="99"/>
      <c r="D228" s="100"/>
      <c r="E228" s="1497"/>
      <c r="F228" s="101"/>
      <c r="J228" s="96"/>
      <c r="K228" s="96"/>
      <c r="L228" s="96"/>
      <c r="M228" s="96"/>
    </row>
    <row r="229" spans="1:13" s="95" customFormat="1">
      <c r="A229" s="97"/>
      <c r="B229" s="98"/>
      <c r="C229" s="99"/>
      <c r="D229" s="100"/>
      <c r="E229" s="1497"/>
      <c r="F229" s="101"/>
      <c r="J229" s="96"/>
      <c r="K229" s="96"/>
      <c r="L229" s="96"/>
      <c r="M229" s="96"/>
    </row>
    <row r="230" spans="1:13" s="95" customFormat="1">
      <c r="A230" s="97"/>
      <c r="B230" s="98"/>
      <c r="C230" s="99"/>
      <c r="D230" s="100"/>
      <c r="E230" s="1497"/>
      <c r="F230" s="101"/>
      <c r="J230" s="96"/>
      <c r="K230" s="96"/>
      <c r="L230" s="96"/>
      <c r="M230" s="96"/>
    </row>
    <row r="231" spans="1:13" s="95" customFormat="1">
      <c r="A231" s="97"/>
      <c r="B231" s="98"/>
      <c r="C231" s="99"/>
      <c r="D231" s="100"/>
      <c r="E231" s="1497"/>
      <c r="F231" s="101"/>
      <c r="J231" s="96"/>
      <c r="K231" s="96"/>
      <c r="L231" s="96"/>
      <c r="M231" s="96"/>
    </row>
    <row r="232" spans="1:13" s="95" customFormat="1">
      <c r="A232" s="97"/>
      <c r="B232" s="98"/>
      <c r="C232" s="99"/>
      <c r="D232" s="100"/>
      <c r="E232" s="1497"/>
      <c r="F232" s="101"/>
      <c r="J232" s="96"/>
      <c r="K232" s="96"/>
      <c r="L232" s="96"/>
      <c r="M232" s="96"/>
    </row>
    <row r="233" spans="1:13" s="95" customFormat="1">
      <c r="A233" s="97"/>
      <c r="B233" s="98"/>
      <c r="C233" s="99"/>
      <c r="D233" s="100"/>
      <c r="E233" s="1497"/>
      <c r="F233" s="101"/>
      <c r="J233" s="96"/>
      <c r="K233" s="96"/>
      <c r="L233" s="96"/>
      <c r="M233" s="96"/>
    </row>
    <row r="234" spans="1:13" s="95" customFormat="1">
      <c r="A234" s="97"/>
      <c r="B234" s="98"/>
      <c r="C234" s="99"/>
      <c r="D234" s="100"/>
      <c r="E234" s="1497"/>
      <c r="F234" s="101"/>
      <c r="J234" s="96"/>
      <c r="K234" s="96"/>
      <c r="L234" s="96"/>
      <c r="M234" s="96"/>
    </row>
    <row r="235" spans="1:13" s="95" customFormat="1">
      <c r="A235" s="97"/>
      <c r="B235" s="98"/>
      <c r="C235" s="99"/>
      <c r="D235" s="100"/>
      <c r="E235" s="1497"/>
      <c r="F235" s="101"/>
      <c r="J235" s="96"/>
      <c r="K235" s="96"/>
      <c r="L235" s="96"/>
      <c r="M235" s="96"/>
    </row>
    <row r="236" spans="1:13" s="95" customFormat="1">
      <c r="A236" s="97"/>
      <c r="B236" s="98"/>
      <c r="C236" s="99"/>
      <c r="D236" s="100"/>
      <c r="E236" s="1497"/>
      <c r="F236" s="101"/>
      <c r="J236" s="96"/>
      <c r="K236" s="96"/>
      <c r="L236" s="96"/>
      <c r="M236" s="96"/>
    </row>
    <row r="237" spans="1:13" s="95" customFormat="1">
      <c r="A237" s="97"/>
      <c r="B237" s="98"/>
      <c r="C237" s="99"/>
      <c r="D237" s="100"/>
      <c r="E237" s="1497"/>
      <c r="F237" s="101"/>
      <c r="J237" s="96"/>
      <c r="K237" s="96"/>
      <c r="L237" s="96"/>
      <c r="M237" s="96"/>
    </row>
    <row r="238" spans="1:13" s="95" customFormat="1">
      <c r="A238" s="97"/>
      <c r="B238" s="98"/>
      <c r="C238" s="99"/>
      <c r="D238" s="100"/>
      <c r="E238" s="1497"/>
      <c r="F238" s="101"/>
      <c r="J238" s="96"/>
      <c r="K238" s="96"/>
      <c r="L238" s="96"/>
      <c r="M238" s="96"/>
    </row>
    <row r="239" spans="1:13" s="95" customFormat="1">
      <c r="A239" s="97"/>
      <c r="B239" s="98"/>
      <c r="C239" s="99"/>
      <c r="D239" s="100"/>
      <c r="E239" s="1497"/>
      <c r="F239" s="101"/>
      <c r="J239" s="96"/>
      <c r="K239" s="96"/>
      <c r="L239" s="96"/>
      <c r="M239" s="96"/>
    </row>
    <row r="240" spans="1:13" s="95" customFormat="1">
      <c r="A240" s="97"/>
      <c r="B240" s="98"/>
      <c r="C240" s="99"/>
      <c r="D240" s="100"/>
      <c r="E240" s="1497"/>
      <c r="F240" s="101"/>
      <c r="J240" s="96"/>
      <c r="K240" s="96"/>
      <c r="L240" s="96"/>
      <c r="M240" s="96"/>
    </row>
    <row r="241" spans="1:13" s="95" customFormat="1">
      <c r="A241" s="97"/>
      <c r="B241" s="98"/>
      <c r="C241" s="99"/>
      <c r="D241" s="100"/>
      <c r="E241" s="1497"/>
      <c r="F241" s="101"/>
      <c r="J241" s="96"/>
      <c r="K241" s="96"/>
      <c r="L241" s="96"/>
      <c r="M241" s="96"/>
    </row>
    <row r="242" spans="1:13" s="95" customFormat="1">
      <c r="A242" s="97"/>
      <c r="B242" s="98"/>
      <c r="C242" s="99"/>
      <c r="D242" s="100"/>
      <c r="E242" s="1497"/>
      <c r="F242" s="101"/>
      <c r="J242" s="96"/>
      <c r="K242" s="96"/>
      <c r="L242" s="96"/>
      <c r="M242" s="96"/>
    </row>
    <row r="243" spans="1:13" s="95" customFormat="1">
      <c r="A243" s="97"/>
      <c r="B243" s="98"/>
      <c r="C243" s="99"/>
      <c r="D243" s="100"/>
      <c r="E243" s="1497"/>
      <c r="F243" s="101"/>
      <c r="J243" s="96"/>
      <c r="K243" s="96"/>
      <c r="L243" s="96"/>
      <c r="M243" s="96"/>
    </row>
    <row r="244" spans="1:13" s="95" customFormat="1">
      <c r="A244" s="97"/>
      <c r="B244" s="98"/>
      <c r="C244" s="99"/>
      <c r="D244" s="100"/>
      <c r="E244" s="1497"/>
      <c r="F244" s="101"/>
      <c r="J244" s="96"/>
      <c r="K244" s="96"/>
      <c r="L244" s="96"/>
      <c r="M244" s="96"/>
    </row>
    <row r="245" spans="1:13" s="95" customFormat="1">
      <c r="A245" s="97"/>
      <c r="B245" s="98"/>
      <c r="C245" s="99"/>
      <c r="D245" s="100"/>
      <c r="E245" s="1497"/>
      <c r="F245" s="101"/>
      <c r="J245" s="96"/>
      <c r="K245" s="96"/>
      <c r="L245" s="96"/>
      <c r="M245" s="96"/>
    </row>
    <row r="246" spans="1:13" s="95" customFormat="1">
      <c r="A246" s="97"/>
      <c r="B246" s="98"/>
      <c r="C246" s="99"/>
      <c r="D246" s="100"/>
      <c r="E246" s="1497"/>
      <c r="F246" s="101"/>
      <c r="J246" s="96"/>
      <c r="K246" s="96"/>
      <c r="L246" s="96"/>
      <c r="M246" s="96"/>
    </row>
    <row r="247" spans="1:13" s="95" customFormat="1">
      <c r="A247" s="97"/>
      <c r="B247" s="98"/>
      <c r="C247" s="99"/>
      <c r="D247" s="100"/>
      <c r="E247" s="1497"/>
      <c r="F247" s="101"/>
      <c r="J247" s="96"/>
      <c r="K247" s="96"/>
      <c r="L247" s="96"/>
      <c r="M247" s="96"/>
    </row>
    <row r="248" spans="1:13" s="95" customFormat="1">
      <c r="A248" s="97"/>
      <c r="B248" s="98"/>
      <c r="C248" s="99"/>
      <c r="D248" s="100"/>
      <c r="E248" s="1497"/>
      <c r="F248" s="101"/>
      <c r="J248" s="96"/>
      <c r="K248" s="96"/>
      <c r="L248" s="96"/>
      <c r="M248" s="96"/>
    </row>
    <row r="249" spans="1:13" s="95" customFormat="1">
      <c r="A249" s="97"/>
      <c r="B249" s="98"/>
      <c r="C249" s="99"/>
      <c r="D249" s="100"/>
      <c r="E249" s="1497"/>
      <c r="F249" s="101"/>
      <c r="J249" s="96"/>
      <c r="K249" s="96"/>
      <c r="L249" s="96"/>
      <c r="M249" s="96"/>
    </row>
    <row r="250" spans="1:13" s="95" customFormat="1">
      <c r="A250" s="97"/>
      <c r="B250" s="98"/>
      <c r="C250" s="99"/>
      <c r="D250" s="100"/>
      <c r="E250" s="1497"/>
      <c r="F250" s="101"/>
      <c r="J250" s="96"/>
      <c r="K250" s="96"/>
      <c r="L250" s="96"/>
      <c r="M250" s="96"/>
    </row>
    <row r="251" spans="1:13" s="95" customFormat="1">
      <c r="A251" s="97"/>
      <c r="B251" s="98"/>
      <c r="C251" s="99"/>
      <c r="D251" s="100"/>
      <c r="E251" s="1497"/>
      <c r="F251" s="101"/>
      <c r="J251" s="96"/>
      <c r="K251" s="96"/>
      <c r="L251" s="96"/>
      <c r="M251" s="96"/>
    </row>
    <row r="252" spans="1:13" s="95" customFormat="1">
      <c r="A252" s="97"/>
      <c r="B252" s="98"/>
      <c r="C252" s="99"/>
      <c r="D252" s="100"/>
      <c r="E252" s="1497"/>
      <c r="F252" s="101"/>
      <c r="J252" s="96"/>
      <c r="K252" s="96"/>
      <c r="L252" s="96"/>
      <c r="M252" s="96"/>
    </row>
    <row r="253" spans="1:13" s="95" customFormat="1">
      <c r="A253" s="97"/>
      <c r="B253" s="98"/>
      <c r="C253" s="99"/>
      <c r="D253" s="100"/>
      <c r="E253" s="1497"/>
      <c r="F253" s="101"/>
      <c r="J253" s="96"/>
      <c r="K253" s="96"/>
      <c r="L253" s="96"/>
      <c r="M253" s="96"/>
    </row>
    <row r="254" spans="1:13" s="95" customFormat="1">
      <c r="A254" s="97"/>
      <c r="B254" s="98"/>
      <c r="C254" s="99"/>
      <c r="D254" s="100"/>
      <c r="E254" s="1497"/>
      <c r="F254" s="101"/>
      <c r="J254" s="96"/>
      <c r="K254" s="96"/>
      <c r="L254" s="96"/>
      <c r="M254" s="96"/>
    </row>
    <row r="255" spans="1:13" s="95" customFormat="1">
      <c r="A255" s="97"/>
      <c r="B255" s="98"/>
      <c r="C255" s="99"/>
      <c r="D255" s="100"/>
      <c r="E255" s="1497"/>
      <c r="F255" s="101"/>
      <c r="J255" s="96"/>
      <c r="K255" s="96"/>
      <c r="L255" s="96"/>
      <c r="M255" s="96"/>
    </row>
    <row r="256" spans="1:13" s="95" customFormat="1">
      <c r="A256" s="97"/>
      <c r="B256" s="98"/>
      <c r="C256" s="99"/>
      <c r="D256" s="100"/>
      <c r="E256" s="1497"/>
      <c r="F256" s="101"/>
      <c r="J256" s="96"/>
      <c r="K256" s="96"/>
      <c r="L256" s="96"/>
      <c r="M256" s="96"/>
    </row>
    <row r="257" spans="1:13" s="95" customFormat="1">
      <c r="A257" s="97"/>
      <c r="B257" s="98"/>
      <c r="C257" s="99"/>
      <c r="D257" s="100"/>
      <c r="E257" s="1497"/>
      <c r="F257" s="101"/>
      <c r="J257" s="96"/>
      <c r="K257" s="96"/>
      <c r="L257" s="96"/>
      <c r="M257" s="96"/>
    </row>
    <row r="258" spans="1:13" s="95" customFormat="1">
      <c r="A258" s="97"/>
      <c r="B258" s="98"/>
      <c r="C258" s="99"/>
      <c r="D258" s="100"/>
      <c r="E258" s="1497"/>
      <c r="F258" s="101"/>
      <c r="J258" s="96"/>
      <c r="K258" s="96"/>
      <c r="L258" s="96"/>
      <c r="M258" s="96"/>
    </row>
    <row r="259" spans="1:13" s="95" customFormat="1">
      <c r="A259" s="97"/>
      <c r="B259" s="98"/>
      <c r="C259" s="99"/>
      <c r="D259" s="100"/>
      <c r="E259" s="1497"/>
      <c r="F259" s="101"/>
      <c r="J259" s="96"/>
      <c r="K259" s="96"/>
      <c r="L259" s="96"/>
      <c r="M259" s="96"/>
    </row>
    <row r="260" spans="1:13" s="95" customFormat="1">
      <c r="A260" s="97"/>
      <c r="B260" s="98"/>
      <c r="C260" s="99"/>
      <c r="D260" s="100"/>
      <c r="E260" s="1497"/>
      <c r="F260" s="101"/>
      <c r="J260" s="96"/>
      <c r="K260" s="96"/>
      <c r="L260" s="96"/>
      <c r="M260" s="96"/>
    </row>
    <row r="261" spans="1:13" s="95" customFormat="1">
      <c r="A261" s="97"/>
      <c r="B261" s="98"/>
      <c r="C261" s="99"/>
      <c r="D261" s="100"/>
      <c r="E261" s="1497"/>
      <c r="F261" s="101"/>
      <c r="J261" s="96"/>
      <c r="K261" s="96"/>
      <c r="L261" s="96"/>
      <c r="M261" s="96"/>
    </row>
    <row r="262" spans="1:13" s="95" customFormat="1">
      <c r="A262" s="97"/>
      <c r="B262" s="98"/>
      <c r="C262" s="99"/>
      <c r="D262" s="100"/>
      <c r="E262" s="1497"/>
      <c r="F262" s="101"/>
      <c r="J262" s="96"/>
      <c r="K262" s="96"/>
      <c r="L262" s="96"/>
      <c r="M262" s="96"/>
    </row>
    <row r="263" spans="1:13" s="95" customFormat="1">
      <c r="A263" s="97"/>
      <c r="B263" s="98"/>
      <c r="C263" s="99"/>
      <c r="D263" s="100"/>
      <c r="E263" s="1497"/>
      <c r="F263" s="101"/>
      <c r="J263" s="96"/>
      <c r="K263" s="96"/>
      <c r="L263" s="96"/>
      <c r="M263" s="96"/>
    </row>
    <row r="264" spans="1:13" s="95" customFormat="1">
      <c r="A264" s="97"/>
      <c r="B264" s="98"/>
      <c r="C264" s="99"/>
      <c r="D264" s="100"/>
      <c r="E264" s="1497"/>
      <c r="F264" s="101"/>
      <c r="J264" s="96"/>
      <c r="K264" s="96"/>
      <c r="L264" s="96"/>
      <c r="M264" s="96"/>
    </row>
    <row r="265" spans="1:13" s="95" customFormat="1">
      <c r="A265" s="97"/>
      <c r="B265" s="98"/>
      <c r="C265" s="99"/>
      <c r="D265" s="100"/>
      <c r="E265" s="1497"/>
      <c r="F265" s="101"/>
      <c r="J265" s="96"/>
      <c r="K265" s="96"/>
      <c r="L265" s="96"/>
      <c r="M265" s="96"/>
    </row>
    <row r="266" spans="1:13" s="95" customFormat="1">
      <c r="A266" s="97"/>
      <c r="B266" s="98"/>
      <c r="C266" s="99"/>
      <c r="D266" s="100"/>
      <c r="E266" s="1497"/>
      <c r="F266" s="101"/>
      <c r="J266" s="96"/>
      <c r="K266" s="96"/>
      <c r="L266" s="96"/>
      <c r="M266" s="96"/>
    </row>
    <row r="267" spans="1:13" s="95" customFormat="1">
      <c r="A267" s="97"/>
      <c r="B267" s="98"/>
      <c r="C267" s="99"/>
      <c r="D267" s="100"/>
      <c r="E267" s="1497"/>
      <c r="F267" s="101"/>
      <c r="J267" s="96"/>
      <c r="K267" s="96"/>
      <c r="L267" s="96"/>
      <c r="M267" s="96"/>
    </row>
    <row r="268" spans="1:13" s="95" customFormat="1">
      <c r="A268" s="97"/>
      <c r="B268" s="98"/>
      <c r="C268" s="99"/>
      <c r="D268" s="100"/>
      <c r="E268" s="1497"/>
      <c r="F268" s="101"/>
      <c r="J268" s="96"/>
      <c r="K268" s="96"/>
      <c r="L268" s="96"/>
      <c r="M268" s="96"/>
    </row>
    <row r="269" spans="1:13" s="95" customFormat="1">
      <c r="A269" s="97"/>
      <c r="B269" s="98"/>
      <c r="C269" s="99"/>
      <c r="D269" s="100"/>
      <c r="E269" s="1497"/>
      <c r="F269" s="101"/>
      <c r="J269" s="96"/>
      <c r="K269" s="96"/>
      <c r="L269" s="96"/>
      <c r="M269" s="96"/>
    </row>
    <row r="270" spans="1:13" s="95" customFormat="1">
      <c r="A270" s="97"/>
      <c r="B270" s="98"/>
      <c r="C270" s="99"/>
      <c r="D270" s="100"/>
      <c r="E270" s="1497"/>
      <c r="F270" s="101"/>
      <c r="J270" s="96"/>
      <c r="K270" s="96"/>
      <c r="L270" s="96"/>
      <c r="M270" s="96"/>
    </row>
    <row r="271" spans="1:13" s="95" customFormat="1">
      <c r="A271" s="97"/>
      <c r="B271" s="98"/>
      <c r="C271" s="99"/>
      <c r="D271" s="100"/>
      <c r="E271" s="1497"/>
      <c r="F271" s="101"/>
      <c r="J271" s="96"/>
      <c r="K271" s="96"/>
      <c r="L271" s="96"/>
      <c r="M271" s="96"/>
    </row>
    <row r="272" spans="1:13" s="95" customFormat="1">
      <c r="A272" s="97"/>
      <c r="B272" s="98"/>
      <c r="C272" s="99"/>
      <c r="D272" s="100"/>
      <c r="E272" s="1497"/>
      <c r="F272" s="101"/>
      <c r="J272" s="96"/>
      <c r="K272" s="96"/>
      <c r="L272" s="96"/>
      <c r="M272" s="96"/>
    </row>
    <row r="273" spans="1:13" s="95" customFormat="1">
      <c r="A273" s="97"/>
      <c r="B273" s="98"/>
      <c r="C273" s="99"/>
      <c r="D273" s="100"/>
      <c r="E273" s="1497"/>
      <c r="F273" s="101"/>
      <c r="J273" s="96"/>
      <c r="K273" s="96"/>
      <c r="L273" s="96"/>
      <c r="M273" s="96"/>
    </row>
    <row r="274" spans="1:13" s="95" customFormat="1">
      <c r="A274" s="97"/>
      <c r="B274" s="98"/>
      <c r="C274" s="99"/>
      <c r="D274" s="100"/>
      <c r="E274" s="1497"/>
      <c r="F274" s="101"/>
      <c r="J274" s="96"/>
      <c r="K274" s="96"/>
      <c r="L274" s="96"/>
      <c r="M274" s="96"/>
    </row>
    <row r="275" spans="1:13" s="95" customFormat="1">
      <c r="A275" s="97"/>
      <c r="B275" s="98"/>
      <c r="C275" s="99"/>
      <c r="D275" s="100"/>
      <c r="E275" s="1497"/>
      <c r="F275" s="101"/>
      <c r="J275" s="96"/>
      <c r="K275" s="96"/>
      <c r="L275" s="96"/>
      <c r="M275" s="96"/>
    </row>
    <row r="276" spans="1:13" s="95" customFormat="1">
      <c r="A276" s="97"/>
      <c r="B276" s="98"/>
      <c r="C276" s="99"/>
      <c r="D276" s="100"/>
      <c r="E276" s="1497"/>
      <c r="F276" s="101"/>
      <c r="J276" s="96"/>
      <c r="K276" s="96"/>
      <c r="L276" s="96"/>
      <c r="M276" s="96"/>
    </row>
    <row r="277" spans="1:13" s="95" customFormat="1">
      <c r="A277" s="97"/>
      <c r="B277" s="98"/>
      <c r="C277" s="99"/>
      <c r="D277" s="100"/>
      <c r="E277" s="1497"/>
      <c r="F277" s="101"/>
      <c r="J277" s="96"/>
      <c r="K277" s="96"/>
      <c r="L277" s="96"/>
      <c r="M277" s="96"/>
    </row>
    <row r="278" spans="1:13" s="95" customFormat="1">
      <c r="A278" s="97"/>
      <c r="B278" s="98"/>
      <c r="C278" s="99"/>
      <c r="D278" s="100"/>
      <c r="E278" s="1497"/>
      <c r="F278" s="101"/>
      <c r="J278" s="96"/>
      <c r="K278" s="96"/>
      <c r="L278" s="96"/>
      <c r="M278" s="96"/>
    </row>
    <row r="279" spans="1:13" s="95" customFormat="1">
      <c r="A279" s="97"/>
      <c r="B279" s="98"/>
      <c r="C279" s="99"/>
      <c r="D279" s="100"/>
      <c r="E279" s="1497"/>
      <c r="F279" s="101"/>
      <c r="J279" s="96"/>
      <c r="K279" s="96"/>
      <c r="L279" s="96"/>
      <c r="M279" s="96"/>
    </row>
    <row r="280" spans="1:13" s="95" customFormat="1">
      <c r="A280" s="97"/>
      <c r="B280" s="98"/>
      <c r="C280" s="99"/>
      <c r="D280" s="100"/>
      <c r="E280" s="1497"/>
      <c r="F280" s="101"/>
      <c r="J280" s="96"/>
      <c r="K280" s="96"/>
      <c r="L280" s="96"/>
      <c r="M280" s="96"/>
    </row>
    <row r="281" spans="1:13" s="95" customFormat="1">
      <c r="A281" s="97"/>
      <c r="B281" s="98"/>
      <c r="C281" s="99"/>
      <c r="D281" s="100"/>
      <c r="E281" s="1497"/>
      <c r="F281" s="101"/>
      <c r="J281" s="96"/>
      <c r="K281" s="96"/>
      <c r="L281" s="96"/>
      <c r="M281" s="96"/>
    </row>
    <row r="282" spans="1:13" s="95" customFormat="1">
      <c r="A282" s="97"/>
      <c r="B282" s="98"/>
      <c r="C282" s="99"/>
      <c r="D282" s="100"/>
      <c r="E282" s="1497"/>
      <c r="F282" s="101"/>
      <c r="J282" s="96"/>
      <c r="K282" s="96"/>
      <c r="L282" s="96"/>
      <c r="M282" s="96"/>
    </row>
    <row r="283" spans="1:13" s="95" customFormat="1">
      <c r="A283" s="97"/>
      <c r="B283" s="98"/>
      <c r="C283" s="99"/>
      <c r="D283" s="100"/>
      <c r="E283" s="1497"/>
      <c r="F283" s="101"/>
      <c r="J283" s="96"/>
      <c r="K283" s="96"/>
      <c r="L283" s="96"/>
      <c r="M283" s="96"/>
    </row>
    <row r="284" spans="1:13" s="95" customFormat="1">
      <c r="A284" s="97"/>
      <c r="B284" s="98"/>
      <c r="C284" s="99"/>
      <c r="D284" s="100"/>
      <c r="E284" s="1497"/>
      <c r="F284" s="101"/>
      <c r="J284" s="96"/>
      <c r="K284" s="96"/>
      <c r="L284" s="96"/>
      <c r="M284" s="96"/>
    </row>
    <row r="285" spans="1:13" s="95" customFormat="1">
      <c r="A285" s="97"/>
      <c r="B285" s="98"/>
      <c r="C285" s="99"/>
      <c r="D285" s="100"/>
      <c r="E285" s="1497"/>
      <c r="F285" s="101"/>
      <c r="J285" s="96"/>
      <c r="K285" s="96"/>
      <c r="L285" s="96"/>
      <c r="M285" s="96"/>
    </row>
    <row r="286" spans="1:13" s="95" customFormat="1">
      <c r="A286" s="97"/>
      <c r="B286" s="98"/>
      <c r="C286" s="99"/>
      <c r="D286" s="100"/>
      <c r="E286" s="1497"/>
      <c r="F286" s="101"/>
      <c r="J286" s="96"/>
      <c r="K286" s="96"/>
      <c r="L286" s="96"/>
      <c r="M286" s="96"/>
    </row>
    <row r="287" spans="1:13" s="95" customFormat="1">
      <c r="A287" s="97"/>
      <c r="B287" s="98"/>
      <c r="C287" s="99"/>
      <c r="D287" s="100"/>
      <c r="E287" s="1497"/>
      <c r="F287" s="101"/>
      <c r="J287" s="96"/>
      <c r="K287" s="96"/>
      <c r="L287" s="96"/>
      <c r="M287" s="96"/>
    </row>
    <row r="288" spans="1:13" s="95" customFormat="1">
      <c r="A288" s="97"/>
      <c r="B288" s="98"/>
      <c r="C288" s="99"/>
      <c r="D288" s="100"/>
      <c r="E288" s="1497"/>
      <c r="F288" s="101"/>
      <c r="J288" s="96"/>
      <c r="K288" s="96"/>
      <c r="L288" s="96"/>
      <c r="M288" s="96"/>
    </row>
    <row r="289" spans="1:13" s="95" customFormat="1">
      <c r="A289" s="97"/>
      <c r="B289" s="98"/>
      <c r="C289" s="99"/>
      <c r="D289" s="100"/>
      <c r="E289" s="1497"/>
      <c r="F289" s="101"/>
      <c r="J289" s="96"/>
      <c r="K289" s="96"/>
      <c r="L289" s="96"/>
      <c r="M289" s="96"/>
    </row>
    <row r="290" spans="1:13" s="95" customFormat="1">
      <c r="A290" s="97"/>
      <c r="B290" s="98"/>
      <c r="C290" s="99"/>
      <c r="D290" s="100"/>
      <c r="E290" s="1497"/>
      <c r="F290" s="101"/>
      <c r="J290" s="96"/>
      <c r="K290" s="96"/>
      <c r="L290" s="96"/>
      <c r="M290" s="96"/>
    </row>
    <row r="291" spans="1:13" s="95" customFormat="1">
      <c r="A291" s="97"/>
      <c r="B291" s="98"/>
      <c r="C291" s="99"/>
      <c r="D291" s="100"/>
      <c r="E291" s="1497"/>
      <c r="F291" s="101"/>
      <c r="J291" s="96"/>
      <c r="K291" s="96"/>
      <c r="L291" s="96"/>
      <c r="M291" s="96"/>
    </row>
    <row r="292" spans="1:13" s="95" customFormat="1">
      <c r="A292" s="97"/>
      <c r="B292" s="98"/>
      <c r="C292" s="99"/>
      <c r="D292" s="100"/>
      <c r="E292" s="1497"/>
      <c r="F292" s="101"/>
      <c r="J292" s="96"/>
      <c r="K292" s="96"/>
      <c r="L292" s="96"/>
      <c r="M292" s="96"/>
    </row>
    <row r="293" spans="1:13" s="95" customFormat="1">
      <c r="A293" s="97"/>
      <c r="B293" s="98"/>
      <c r="C293" s="99"/>
      <c r="D293" s="100"/>
      <c r="E293" s="1497"/>
      <c r="F293" s="101"/>
      <c r="J293" s="96"/>
      <c r="K293" s="96"/>
      <c r="L293" s="96"/>
      <c r="M293" s="96"/>
    </row>
    <row r="294" spans="1:13" s="95" customFormat="1">
      <c r="A294" s="97"/>
      <c r="B294" s="98"/>
      <c r="C294" s="99"/>
      <c r="D294" s="100"/>
      <c r="E294" s="1497"/>
      <c r="F294" s="101"/>
      <c r="J294" s="96"/>
      <c r="K294" s="96"/>
      <c r="L294" s="96"/>
      <c r="M294" s="96"/>
    </row>
    <row r="295" spans="1:13" s="95" customFormat="1">
      <c r="A295" s="97"/>
      <c r="B295" s="98"/>
      <c r="C295" s="99"/>
      <c r="D295" s="100"/>
      <c r="E295" s="1497"/>
      <c r="F295" s="101"/>
      <c r="J295" s="96"/>
      <c r="K295" s="96"/>
      <c r="L295" s="96"/>
      <c r="M295" s="96"/>
    </row>
    <row r="296" spans="1:13" s="95" customFormat="1">
      <c r="A296" s="97"/>
      <c r="B296" s="98"/>
      <c r="C296" s="99"/>
      <c r="D296" s="100"/>
      <c r="E296" s="1497"/>
      <c r="F296" s="101"/>
      <c r="J296" s="96"/>
      <c r="K296" s="96"/>
      <c r="L296" s="96"/>
      <c r="M296" s="96"/>
    </row>
    <row r="297" spans="1:13" s="95" customFormat="1">
      <c r="A297" s="97"/>
      <c r="B297" s="98"/>
      <c r="C297" s="99"/>
      <c r="D297" s="100"/>
      <c r="E297" s="1497"/>
      <c r="F297" s="101"/>
      <c r="J297" s="96"/>
      <c r="K297" s="96"/>
      <c r="L297" s="96"/>
      <c r="M297" s="96"/>
    </row>
    <row r="298" spans="1:13" s="95" customFormat="1">
      <c r="A298" s="97"/>
      <c r="B298" s="98"/>
      <c r="C298" s="99"/>
      <c r="D298" s="100"/>
      <c r="E298" s="1497"/>
      <c r="F298" s="101"/>
      <c r="J298" s="96"/>
      <c r="K298" s="96"/>
      <c r="L298" s="96"/>
      <c r="M298" s="96"/>
    </row>
    <row r="299" spans="1:13" s="95" customFormat="1">
      <c r="A299" s="97"/>
      <c r="B299" s="98"/>
      <c r="C299" s="99"/>
      <c r="D299" s="100"/>
      <c r="E299" s="1497"/>
      <c r="F299" s="101"/>
      <c r="J299" s="96"/>
      <c r="K299" s="96"/>
      <c r="L299" s="96"/>
      <c r="M299" s="96"/>
    </row>
    <row r="300" spans="1:13" s="95" customFormat="1">
      <c r="A300" s="97"/>
      <c r="B300" s="98"/>
      <c r="C300" s="99"/>
      <c r="D300" s="100"/>
      <c r="E300" s="1497"/>
      <c r="F300" s="101"/>
      <c r="J300" s="96"/>
      <c r="K300" s="96"/>
      <c r="L300" s="96"/>
      <c r="M300" s="96"/>
    </row>
    <row r="301" spans="1:13" s="95" customFormat="1">
      <c r="A301" s="97"/>
      <c r="B301" s="98"/>
      <c r="C301" s="99"/>
      <c r="D301" s="100"/>
      <c r="E301" s="1497"/>
      <c r="F301" s="101"/>
      <c r="J301" s="96"/>
      <c r="K301" s="96"/>
      <c r="L301" s="96"/>
      <c r="M301" s="96"/>
    </row>
    <row r="302" spans="1:13" s="95" customFormat="1">
      <c r="A302" s="97"/>
      <c r="B302" s="98"/>
      <c r="C302" s="99"/>
      <c r="D302" s="100"/>
      <c r="E302" s="1497"/>
      <c r="F302" s="101"/>
      <c r="J302" s="96"/>
      <c r="K302" s="96"/>
      <c r="L302" s="96"/>
      <c r="M302" s="96"/>
    </row>
    <row r="303" spans="1:13" s="95" customFormat="1">
      <c r="A303" s="97"/>
      <c r="B303" s="98"/>
      <c r="C303" s="99"/>
      <c r="D303" s="100"/>
      <c r="E303" s="1497"/>
      <c r="F303" s="101"/>
      <c r="J303" s="96"/>
      <c r="K303" s="96"/>
      <c r="L303" s="96"/>
      <c r="M303" s="96"/>
    </row>
    <row r="304" spans="1:13" s="95" customFormat="1">
      <c r="A304" s="97"/>
      <c r="B304" s="98"/>
      <c r="C304" s="99"/>
      <c r="D304" s="100"/>
      <c r="E304" s="1497"/>
      <c r="F304" s="101"/>
      <c r="J304" s="96"/>
      <c r="K304" s="96"/>
      <c r="L304" s="96"/>
      <c r="M304" s="96"/>
    </row>
    <row r="305" spans="1:13" s="95" customFormat="1">
      <c r="A305" s="97"/>
      <c r="B305" s="98"/>
      <c r="C305" s="99"/>
      <c r="D305" s="100"/>
      <c r="E305" s="1497"/>
      <c r="F305" s="101"/>
      <c r="J305" s="96"/>
      <c r="K305" s="96"/>
      <c r="L305" s="96"/>
      <c r="M305" s="96"/>
    </row>
    <row r="306" spans="1:13" s="95" customFormat="1">
      <c r="A306" s="97"/>
      <c r="B306" s="98"/>
      <c r="C306" s="99"/>
      <c r="D306" s="100"/>
      <c r="E306" s="1497"/>
      <c r="F306" s="101"/>
      <c r="J306" s="96"/>
      <c r="K306" s="96"/>
      <c r="L306" s="96"/>
      <c r="M306" s="96"/>
    </row>
    <row r="307" spans="1:13" s="95" customFormat="1">
      <c r="A307" s="97"/>
      <c r="B307" s="98"/>
      <c r="C307" s="99"/>
      <c r="D307" s="100"/>
      <c r="E307" s="1497"/>
      <c r="F307" s="101"/>
      <c r="J307" s="96"/>
      <c r="K307" s="96"/>
      <c r="L307" s="96"/>
      <c r="M307" s="96"/>
    </row>
    <row r="308" spans="1:13" s="95" customFormat="1">
      <c r="A308" s="97"/>
      <c r="B308" s="98"/>
      <c r="C308" s="99"/>
      <c r="D308" s="100"/>
      <c r="E308" s="1497"/>
      <c r="F308" s="101"/>
      <c r="J308" s="96"/>
      <c r="K308" s="96"/>
      <c r="L308" s="96"/>
      <c r="M308" s="96"/>
    </row>
    <row r="309" spans="1:13" s="95" customFormat="1">
      <c r="A309" s="97"/>
      <c r="B309" s="98"/>
      <c r="C309" s="99"/>
      <c r="D309" s="100"/>
      <c r="E309" s="1497"/>
      <c r="F309" s="101"/>
      <c r="J309" s="96"/>
      <c r="K309" s="96"/>
      <c r="L309" s="96"/>
      <c r="M309" s="96"/>
    </row>
    <row r="310" spans="1:13" s="95" customFormat="1">
      <c r="A310" s="97"/>
      <c r="B310" s="98"/>
      <c r="C310" s="99"/>
      <c r="D310" s="100"/>
      <c r="E310" s="1497"/>
      <c r="F310" s="101"/>
      <c r="J310" s="96"/>
      <c r="K310" s="96"/>
      <c r="L310" s="96"/>
      <c r="M310" s="96"/>
    </row>
    <row r="311" spans="1:13" s="95" customFormat="1">
      <c r="A311" s="97"/>
      <c r="B311" s="98"/>
      <c r="C311" s="99"/>
      <c r="D311" s="100"/>
      <c r="E311" s="1497"/>
      <c r="F311" s="101"/>
      <c r="J311" s="96"/>
      <c r="K311" s="96"/>
      <c r="L311" s="96"/>
      <c r="M311" s="96"/>
    </row>
    <row r="312" spans="1:13" s="95" customFormat="1">
      <c r="A312" s="97"/>
      <c r="B312" s="98"/>
      <c r="C312" s="99"/>
      <c r="D312" s="100"/>
      <c r="E312" s="1497"/>
      <c r="F312" s="101"/>
      <c r="J312" s="96"/>
      <c r="K312" s="96"/>
      <c r="L312" s="96"/>
      <c r="M312" s="96"/>
    </row>
    <row r="313" spans="1:13" s="95" customFormat="1">
      <c r="A313" s="97"/>
      <c r="B313" s="98"/>
      <c r="C313" s="99"/>
      <c r="D313" s="100"/>
      <c r="E313" s="1497"/>
      <c r="F313" s="101"/>
      <c r="J313" s="96"/>
      <c r="K313" s="96"/>
      <c r="L313" s="96"/>
      <c r="M313" s="96"/>
    </row>
    <row r="314" spans="1:13" s="95" customFormat="1">
      <c r="A314" s="97"/>
      <c r="B314" s="98"/>
      <c r="C314" s="99"/>
      <c r="D314" s="100"/>
      <c r="E314" s="1497"/>
      <c r="F314" s="101"/>
      <c r="J314" s="96"/>
      <c r="K314" s="96"/>
      <c r="L314" s="96"/>
      <c r="M314" s="96"/>
    </row>
    <row r="315" spans="1:13" s="95" customFormat="1">
      <c r="A315" s="97"/>
      <c r="B315" s="98"/>
      <c r="C315" s="99"/>
      <c r="D315" s="100"/>
      <c r="E315" s="1497"/>
      <c r="F315" s="101"/>
      <c r="J315" s="96"/>
      <c r="K315" s="96"/>
      <c r="L315" s="96"/>
      <c r="M315" s="96"/>
    </row>
    <row r="316" spans="1:13" s="95" customFormat="1">
      <c r="A316" s="97"/>
      <c r="B316" s="98"/>
      <c r="C316" s="99"/>
      <c r="D316" s="100"/>
      <c r="E316" s="1497"/>
      <c r="F316" s="101"/>
      <c r="J316" s="96"/>
      <c r="K316" s="96"/>
      <c r="L316" s="96"/>
      <c r="M316" s="96"/>
    </row>
    <row r="317" spans="1:13" s="95" customFormat="1">
      <c r="A317" s="97"/>
      <c r="B317" s="98"/>
      <c r="C317" s="99"/>
      <c r="D317" s="100"/>
      <c r="E317" s="1497"/>
      <c r="F317" s="101"/>
      <c r="J317" s="96"/>
      <c r="K317" s="96"/>
      <c r="L317" s="96"/>
      <c r="M317" s="96"/>
    </row>
    <row r="318" spans="1:13" s="95" customFormat="1">
      <c r="A318" s="97"/>
      <c r="B318" s="98"/>
      <c r="C318" s="99"/>
      <c r="D318" s="100"/>
      <c r="E318" s="1497"/>
      <c r="F318" s="101"/>
      <c r="J318" s="96"/>
      <c r="K318" s="96"/>
      <c r="L318" s="96"/>
      <c r="M318" s="96"/>
    </row>
    <row r="319" spans="1:13" s="95" customFormat="1">
      <c r="A319" s="97"/>
      <c r="B319" s="98"/>
      <c r="C319" s="99"/>
      <c r="D319" s="100"/>
      <c r="E319" s="1497"/>
      <c r="F319" s="101"/>
      <c r="J319" s="96"/>
      <c r="K319" s="96"/>
      <c r="L319" s="96"/>
      <c r="M319" s="96"/>
    </row>
    <row r="320" spans="1:13" s="95" customFormat="1">
      <c r="A320" s="97"/>
      <c r="B320" s="98"/>
      <c r="C320" s="99"/>
      <c r="D320" s="100"/>
      <c r="E320" s="1497"/>
      <c r="F320" s="101"/>
      <c r="J320" s="96"/>
      <c r="K320" s="96"/>
      <c r="L320" s="96"/>
      <c r="M320" s="96"/>
    </row>
    <row r="321" spans="1:13" s="95" customFormat="1">
      <c r="A321" s="97"/>
      <c r="B321" s="98"/>
      <c r="C321" s="99"/>
      <c r="D321" s="100"/>
      <c r="E321" s="1497"/>
      <c r="F321" s="101"/>
      <c r="J321" s="96"/>
      <c r="K321" s="96"/>
      <c r="L321" s="96"/>
      <c r="M321" s="96"/>
    </row>
    <row r="322" spans="1:13" s="95" customFormat="1">
      <c r="A322" s="97"/>
      <c r="B322" s="98"/>
      <c r="C322" s="99"/>
      <c r="D322" s="100"/>
      <c r="E322" s="1497"/>
      <c r="F322" s="101"/>
      <c r="J322" s="96"/>
      <c r="K322" s="96"/>
      <c r="L322" s="96"/>
      <c r="M322" s="96"/>
    </row>
    <row r="323" spans="1:13" s="95" customFormat="1">
      <c r="A323" s="97"/>
      <c r="B323" s="98"/>
      <c r="C323" s="99"/>
      <c r="D323" s="100"/>
      <c r="E323" s="1497"/>
      <c r="F323" s="101"/>
      <c r="J323" s="96"/>
      <c r="K323" s="96"/>
      <c r="L323" s="96"/>
      <c r="M323" s="96"/>
    </row>
    <row r="324" spans="1:13" s="95" customFormat="1">
      <c r="A324" s="97"/>
      <c r="B324" s="98"/>
      <c r="C324" s="99"/>
      <c r="D324" s="100"/>
      <c r="E324" s="1497"/>
      <c r="F324" s="101"/>
      <c r="J324" s="96"/>
      <c r="K324" s="96"/>
      <c r="L324" s="96"/>
      <c r="M324" s="96"/>
    </row>
    <row r="325" spans="1:13" s="95" customFormat="1">
      <c r="A325" s="97"/>
      <c r="B325" s="98"/>
      <c r="C325" s="99"/>
      <c r="D325" s="100"/>
      <c r="E325" s="1497"/>
      <c r="F325" s="101"/>
      <c r="J325" s="96"/>
      <c r="K325" s="96"/>
      <c r="L325" s="96"/>
      <c r="M325" s="96"/>
    </row>
    <row r="326" spans="1:13" s="95" customFormat="1">
      <c r="A326" s="97"/>
      <c r="B326" s="98"/>
      <c r="C326" s="99"/>
      <c r="D326" s="100"/>
      <c r="E326" s="1497"/>
      <c r="F326" s="101"/>
      <c r="J326" s="96"/>
      <c r="K326" s="96"/>
      <c r="L326" s="96"/>
      <c r="M326" s="96"/>
    </row>
    <row r="327" spans="1:13" s="95" customFormat="1">
      <c r="A327" s="97"/>
      <c r="B327" s="98"/>
      <c r="C327" s="99"/>
      <c r="D327" s="100"/>
      <c r="E327" s="1497"/>
      <c r="F327" s="101"/>
      <c r="J327" s="96"/>
      <c r="K327" s="96"/>
      <c r="L327" s="96"/>
      <c r="M327" s="96"/>
    </row>
    <row r="328" spans="1:13" s="95" customFormat="1">
      <c r="A328" s="97"/>
      <c r="B328" s="98"/>
      <c r="C328" s="99"/>
      <c r="D328" s="100"/>
      <c r="E328" s="1497"/>
      <c r="F328" s="101"/>
      <c r="J328" s="96"/>
      <c r="K328" s="96"/>
      <c r="L328" s="96"/>
      <c r="M328" s="96"/>
    </row>
    <row r="329" spans="1:13" s="95" customFormat="1">
      <c r="A329" s="97"/>
      <c r="B329" s="98"/>
      <c r="C329" s="99"/>
      <c r="D329" s="100"/>
      <c r="E329" s="1497"/>
      <c r="F329" s="101"/>
      <c r="J329" s="96"/>
      <c r="K329" s="96"/>
      <c r="L329" s="96"/>
      <c r="M329" s="96"/>
    </row>
    <row r="330" spans="1:13" s="95" customFormat="1">
      <c r="A330" s="97"/>
      <c r="B330" s="98"/>
      <c r="C330" s="99"/>
      <c r="D330" s="100"/>
      <c r="E330" s="1497"/>
      <c r="F330" s="101"/>
      <c r="J330" s="96"/>
      <c r="K330" s="96"/>
      <c r="L330" s="96"/>
      <c r="M330" s="96"/>
    </row>
    <row r="331" spans="1:13" s="95" customFormat="1">
      <c r="A331" s="97"/>
      <c r="B331" s="98"/>
      <c r="C331" s="99"/>
      <c r="D331" s="100"/>
      <c r="E331" s="1497"/>
      <c r="F331" s="101"/>
      <c r="J331" s="96"/>
      <c r="K331" s="96"/>
      <c r="L331" s="96"/>
      <c r="M331" s="96"/>
    </row>
    <row r="332" spans="1:13" s="95" customFormat="1">
      <c r="A332" s="97"/>
      <c r="B332" s="98"/>
      <c r="C332" s="99"/>
      <c r="D332" s="100"/>
      <c r="E332" s="1497"/>
      <c r="F332" s="101"/>
      <c r="J332" s="96"/>
      <c r="K332" s="96"/>
      <c r="L332" s="96"/>
      <c r="M332" s="96"/>
    </row>
    <row r="333" spans="1:13" s="95" customFormat="1">
      <c r="A333" s="97"/>
      <c r="B333" s="98"/>
      <c r="C333" s="99"/>
      <c r="D333" s="100"/>
      <c r="E333" s="1497"/>
      <c r="F333" s="101"/>
      <c r="J333" s="96"/>
      <c r="K333" s="96"/>
      <c r="L333" s="96"/>
      <c r="M333" s="96"/>
    </row>
    <row r="334" spans="1:13" s="95" customFormat="1">
      <c r="A334" s="97"/>
      <c r="B334" s="98"/>
      <c r="C334" s="99"/>
      <c r="D334" s="100"/>
      <c r="E334" s="1497"/>
      <c r="F334" s="101"/>
      <c r="J334" s="96"/>
      <c r="K334" s="96"/>
      <c r="L334" s="96"/>
      <c r="M334" s="96"/>
    </row>
    <row r="335" spans="1:13" s="95" customFormat="1">
      <c r="A335" s="97"/>
      <c r="B335" s="98"/>
      <c r="C335" s="99"/>
      <c r="D335" s="100"/>
      <c r="E335" s="1497"/>
      <c r="F335" s="101"/>
      <c r="J335" s="96"/>
      <c r="K335" s="96"/>
      <c r="L335" s="96"/>
      <c r="M335" s="96"/>
    </row>
    <row r="336" spans="1:13" s="95" customFormat="1">
      <c r="A336" s="97"/>
      <c r="B336" s="98"/>
      <c r="C336" s="99"/>
      <c r="D336" s="100"/>
      <c r="E336" s="1497"/>
      <c r="F336" s="101"/>
      <c r="J336" s="96"/>
      <c r="K336" s="96"/>
      <c r="L336" s="96"/>
      <c r="M336" s="96"/>
    </row>
    <row r="337" spans="1:13" s="95" customFormat="1">
      <c r="A337" s="97"/>
      <c r="B337" s="98"/>
      <c r="C337" s="99"/>
      <c r="D337" s="100"/>
      <c r="E337" s="1497"/>
      <c r="F337" s="101"/>
      <c r="J337" s="96"/>
      <c r="K337" s="96"/>
      <c r="L337" s="96"/>
      <c r="M337" s="96"/>
    </row>
    <row r="338" spans="1:13" s="95" customFormat="1">
      <c r="A338" s="97"/>
      <c r="B338" s="98"/>
      <c r="C338" s="99"/>
      <c r="D338" s="100"/>
      <c r="E338" s="1497"/>
      <c r="F338" s="101"/>
      <c r="J338" s="96"/>
      <c r="K338" s="96"/>
      <c r="L338" s="96"/>
      <c r="M338" s="96"/>
    </row>
    <row r="339" spans="1:13" s="95" customFormat="1">
      <c r="A339" s="97"/>
      <c r="B339" s="98"/>
      <c r="C339" s="99"/>
      <c r="D339" s="100"/>
      <c r="E339" s="1497"/>
      <c r="F339" s="101"/>
      <c r="J339" s="96"/>
      <c r="K339" s="96"/>
      <c r="L339" s="96"/>
      <c r="M339" s="96"/>
    </row>
    <row r="340" spans="1:13" s="95" customFormat="1">
      <c r="A340" s="97"/>
      <c r="B340" s="98"/>
      <c r="C340" s="99"/>
      <c r="D340" s="100"/>
      <c r="E340" s="1497"/>
      <c r="F340" s="101"/>
      <c r="J340" s="96"/>
      <c r="K340" s="96"/>
      <c r="L340" s="96"/>
      <c r="M340" s="96"/>
    </row>
    <row r="341" spans="1:13" s="95" customFormat="1">
      <c r="A341" s="97"/>
      <c r="B341" s="98"/>
      <c r="C341" s="99"/>
      <c r="D341" s="100"/>
      <c r="E341" s="1497"/>
      <c r="F341" s="101"/>
      <c r="J341" s="96"/>
      <c r="K341" s="96"/>
      <c r="L341" s="96"/>
      <c r="M341" s="96"/>
    </row>
    <row r="342" spans="1:13" s="95" customFormat="1">
      <c r="A342" s="97"/>
      <c r="B342" s="98"/>
      <c r="C342" s="99"/>
      <c r="D342" s="100"/>
      <c r="E342" s="1497"/>
      <c r="F342" s="101"/>
      <c r="J342" s="96"/>
      <c r="K342" s="96"/>
      <c r="L342" s="96"/>
      <c r="M342" s="96"/>
    </row>
    <row r="343" spans="1:13" s="95" customFormat="1">
      <c r="A343" s="97"/>
      <c r="B343" s="98"/>
      <c r="C343" s="99"/>
      <c r="D343" s="100"/>
      <c r="E343" s="1497"/>
      <c r="F343" s="101"/>
      <c r="J343" s="96"/>
      <c r="K343" s="96"/>
      <c r="L343" s="96"/>
      <c r="M343" s="96"/>
    </row>
    <row r="344" spans="1:13" s="95" customFormat="1">
      <c r="A344" s="97"/>
      <c r="B344" s="98"/>
      <c r="C344" s="99"/>
      <c r="D344" s="100"/>
      <c r="E344" s="1497"/>
      <c r="F344" s="101"/>
      <c r="J344" s="96"/>
      <c r="K344" s="96"/>
      <c r="L344" s="96"/>
      <c r="M344" s="96"/>
    </row>
    <row r="345" spans="1:13" s="95" customFormat="1">
      <c r="A345" s="97"/>
      <c r="B345" s="98"/>
      <c r="C345" s="99"/>
      <c r="D345" s="100"/>
      <c r="E345" s="1497"/>
      <c r="F345" s="101"/>
      <c r="J345" s="96"/>
      <c r="K345" s="96"/>
      <c r="L345" s="96"/>
      <c r="M345" s="96"/>
    </row>
    <row r="346" spans="1:13" s="95" customFormat="1">
      <c r="A346" s="97"/>
      <c r="B346" s="98"/>
      <c r="C346" s="99"/>
      <c r="D346" s="100"/>
      <c r="E346" s="1497"/>
      <c r="F346" s="101"/>
      <c r="J346" s="96"/>
      <c r="K346" s="96"/>
      <c r="L346" s="96"/>
      <c r="M346" s="96"/>
    </row>
    <row r="347" spans="1:13" s="95" customFormat="1">
      <c r="A347" s="97"/>
      <c r="B347" s="98"/>
      <c r="C347" s="99"/>
      <c r="D347" s="100"/>
      <c r="E347" s="1497"/>
      <c r="F347" s="101"/>
      <c r="J347" s="96"/>
      <c r="K347" s="96"/>
      <c r="L347" s="96"/>
      <c r="M347" s="96"/>
    </row>
    <row r="348" spans="1:13" s="95" customFormat="1">
      <c r="A348" s="97"/>
      <c r="B348" s="98"/>
      <c r="C348" s="99"/>
      <c r="D348" s="100"/>
      <c r="E348" s="1497"/>
      <c r="F348" s="101"/>
      <c r="J348" s="96"/>
      <c r="K348" s="96"/>
      <c r="L348" s="96"/>
      <c r="M348" s="96"/>
    </row>
    <row r="349" spans="1:13" s="95" customFormat="1">
      <c r="A349" s="97"/>
      <c r="B349" s="98"/>
      <c r="C349" s="99"/>
      <c r="D349" s="100"/>
      <c r="E349" s="1497"/>
      <c r="F349" s="101"/>
      <c r="J349" s="96"/>
      <c r="K349" s="96"/>
      <c r="L349" s="96"/>
      <c r="M349" s="96"/>
    </row>
    <row r="350" spans="1:13" s="95" customFormat="1">
      <c r="A350" s="97"/>
      <c r="B350" s="98"/>
      <c r="C350" s="99"/>
      <c r="D350" s="100"/>
      <c r="E350" s="1497"/>
      <c r="F350" s="101"/>
      <c r="J350" s="96"/>
      <c r="K350" s="96"/>
      <c r="L350" s="96"/>
      <c r="M350" s="96"/>
    </row>
    <row r="351" spans="1:13" s="95" customFormat="1">
      <c r="A351" s="97"/>
      <c r="B351" s="98"/>
      <c r="C351" s="99"/>
      <c r="D351" s="100"/>
      <c r="E351" s="1497"/>
      <c r="F351" s="101"/>
      <c r="J351" s="96"/>
      <c r="K351" s="96"/>
      <c r="L351" s="96"/>
      <c r="M351" s="96"/>
    </row>
    <row r="352" spans="1:13" s="95" customFormat="1">
      <c r="A352" s="97"/>
      <c r="B352" s="98"/>
      <c r="C352" s="99"/>
      <c r="D352" s="100"/>
      <c r="E352" s="1497"/>
      <c r="F352" s="101"/>
      <c r="J352" s="96"/>
      <c r="K352" s="96"/>
      <c r="L352" s="96"/>
      <c r="M352" s="96"/>
    </row>
    <row r="353" spans="1:13" s="95" customFormat="1">
      <c r="A353" s="97"/>
      <c r="B353" s="98"/>
      <c r="C353" s="99"/>
      <c r="D353" s="100"/>
      <c r="E353" s="1497"/>
      <c r="F353" s="101"/>
      <c r="J353" s="96"/>
      <c r="K353" s="96"/>
      <c r="L353" s="96"/>
      <c r="M353" s="96"/>
    </row>
    <row r="354" spans="1:13" s="95" customFormat="1">
      <c r="A354" s="97"/>
      <c r="B354" s="98"/>
      <c r="C354" s="99"/>
      <c r="D354" s="100"/>
      <c r="E354" s="1497"/>
      <c r="F354" s="101"/>
      <c r="J354" s="96"/>
      <c r="K354" s="96"/>
      <c r="L354" s="96"/>
      <c r="M354" s="96"/>
    </row>
    <row r="355" spans="1:13" s="95" customFormat="1">
      <c r="A355" s="97"/>
      <c r="B355" s="98"/>
      <c r="C355" s="99"/>
      <c r="D355" s="100"/>
      <c r="E355" s="1497"/>
      <c r="F355" s="101"/>
      <c r="J355" s="96"/>
      <c r="K355" s="96"/>
      <c r="L355" s="96"/>
      <c r="M355" s="96"/>
    </row>
    <row r="356" spans="1:13" s="95" customFormat="1">
      <c r="A356" s="97"/>
      <c r="B356" s="98"/>
      <c r="C356" s="99"/>
      <c r="D356" s="100"/>
      <c r="E356" s="1497"/>
      <c r="F356" s="101"/>
      <c r="J356" s="96"/>
      <c r="K356" s="96"/>
      <c r="L356" s="96"/>
      <c r="M356" s="96"/>
    </row>
    <row r="357" spans="1:13" s="95" customFormat="1">
      <c r="A357" s="97"/>
      <c r="B357" s="98"/>
      <c r="C357" s="99"/>
      <c r="D357" s="100"/>
      <c r="E357" s="1497"/>
      <c r="F357" s="101"/>
      <c r="J357" s="96"/>
      <c r="K357" s="96"/>
      <c r="L357" s="96"/>
      <c r="M357" s="96"/>
    </row>
    <row r="358" spans="1:13" s="95" customFormat="1">
      <c r="A358" s="97"/>
      <c r="B358" s="98"/>
      <c r="C358" s="99"/>
      <c r="D358" s="100"/>
      <c r="E358" s="1497"/>
      <c r="F358" s="101"/>
      <c r="J358" s="96"/>
      <c r="K358" s="96"/>
      <c r="L358" s="96"/>
      <c r="M358" s="96"/>
    </row>
    <row r="359" spans="1:13" s="95" customFormat="1">
      <c r="A359" s="97"/>
      <c r="B359" s="98"/>
      <c r="C359" s="99"/>
      <c r="D359" s="100"/>
      <c r="E359" s="1497"/>
      <c r="F359" s="101"/>
      <c r="J359" s="96"/>
      <c r="K359" s="96"/>
      <c r="L359" s="96"/>
      <c r="M359" s="96"/>
    </row>
    <row r="360" spans="1:13" s="95" customFormat="1">
      <c r="A360" s="97"/>
      <c r="B360" s="98"/>
      <c r="C360" s="99"/>
      <c r="D360" s="100"/>
      <c r="E360" s="1497"/>
      <c r="F360" s="101"/>
      <c r="J360" s="96"/>
      <c r="K360" s="96"/>
      <c r="L360" s="96"/>
      <c r="M360" s="96"/>
    </row>
    <row r="361" spans="1:13" s="95" customFormat="1">
      <c r="A361" s="97"/>
      <c r="B361" s="98"/>
      <c r="C361" s="99"/>
      <c r="D361" s="100"/>
      <c r="E361" s="1497"/>
      <c r="F361" s="101"/>
      <c r="J361" s="96"/>
      <c r="K361" s="96"/>
      <c r="L361" s="96"/>
      <c r="M361" s="96"/>
    </row>
    <row r="362" spans="1:13" s="95" customFormat="1">
      <c r="A362" s="97"/>
      <c r="B362" s="98"/>
      <c r="C362" s="99"/>
      <c r="D362" s="100"/>
      <c r="E362" s="1497"/>
      <c r="F362" s="101"/>
      <c r="J362" s="96"/>
      <c r="K362" s="96"/>
      <c r="L362" s="96"/>
      <c r="M362" s="96"/>
    </row>
    <row r="363" spans="1:13" s="95" customFormat="1">
      <c r="A363" s="97"/>
      <c r="B363" s="98"/>
      <c r="C363" s="99"/>
      <c r="D363" s="100"/>
      <c r="E363" s="1497"/>
      <c r="F363" s="101"/>
      <c r="J363" s="96"/>
      <c r="K363" s="96"/>
      <c r="L363" s="96"/>
      <c r="M363" s="96"/>
    </row>
    <row r="364" spans="1:13" s="95" customFormat="1">
      <c r="A364" s="97"/>
      <c r="B364" s="98"/>
      <c r="C364" s="99"/>
      <c r="D364" s="100"/>
      <c r="E364" s="1497"/>
      <c r="F364" s="101"/>
      <c r="J364" s="96"/>
      <c r="K364" s="96"/>
      <c r="L364" s="96"/>
      <c r="M364" s="96"/>
    </row>
    <row r="365" spans="1:13" s="95" customFormat="1">
      <c r="A365" s="97"/>
      <c r="B365" s="98"/>
      <c r="C365" s="99"/>
      <c r="D365" s="100"/>
      <c r="E365" s="1497"/>
      <c r="F365" s="101"/>
      <c r="J365" s="96"/>
      <c r="K365" s="96"/>
      <c r="L365" s="96"/>
      <c r="M365" s="96"/>
    </row>
    <row r="366" spans="1:13" s="95" customFormat="1">
      <c r="A366" s="97"/>
      <c r="B366" s="98"/>
      <c r="C366" s="99"/>
      <c r="D366" s="100"/>
      <c r="E366" s="1497"/>
      <c r="F366" s="101"/>
      <c r="J366" s="96"/>
      <c r="K366" s="96"/>
      <c r="L366" s="96"/>
      <c r="M366" s="96"/>
    </row>
    <row r="367" spans="1:13" s="95" customFormat="1">
      <c r="A367" s="97"/>
      <c r="B367" s="98"/>
      <c r="C367" s="99"/>
      <c r="D367" s="100"/>
      <c r="E367" s="1497"/>
      <c r="F367" s="101"/>
      <c r="J367" s="96"/>
      <c r="K367" s="96"/>
      <c r="L367" s="96"/>
      <c r="M367" s="96"/>
    </row>
    <row r="368" spans="1:13" s="95" customFormat="1">
      <c r="A368" s="97"/>
      <c r="B368" s="98"/>
      <c r="C368" s="99"/>
      <c r="D368" s="100"/>
      <c r="E368" s="1497"/>
      <c r="F368" s="101"/>
      <c r="J368" s="96"/>
      <c r="K368" s="96"/>
      <c r="L368" s="96"/>
      <c r="M368" s="96"/>
    </row>
    <row r="369" spans="1:13" s="95" customFormat="1">
      <c r="A369" s="97"/>
      <c r="B369" s="98"/>
      <c r="C369" s="99"/>
      <c r="D369" s="100"/>
      <c r="E369" s="1497"/>
      <c r="F369" s="101"/>
      <c r="J369" s="96"/>
      <c r="K369" s="96"/>
      <c r="L369" s="96"/>
      <c r="M369" s="96"/>
    </row>
    <row r="370" spans="1:13" s="95" customFormat="1">
      <c r="A370" s="97"/>
      <c r="B370" s="98"/>
      <c r="C370" s="99"/>
      <c r="D370" s="100"/>
      <c r="E370" s="1497"/>
      <c r="F370" s="101"/>
      <c r="J370" s="96"/>
      <c r="K370" s="96"/>
      <c r="L370" s="96"/>
      <c r="M370" s="96"/>
    </row>
    <row r="371" spans="1:13" s="95" customFormat="1">
      <c r="A371" s="97"/>
      <c r="B371" s="98"/>
      <c r="C371" s="99"/>
      <c r="D371" s="100"/>
      <c r="E371" s="1497"/>
      <c r="F371" s="101"/>
      <c r="J371" s="96"/>
      <c r="K371" s="96"/>
      <c r="L371" s="96"/>
      <c r="M371" s="96"/>
    </row>
    <row r="372" spans="1:13" s="95" customFormat="1">
      <c r="A372" s="97"/>
      <c r="B372" s="98"/>
      <c r="C372" s="99"/>
      <c r="D372" s="100"/>
      <c r="E372" s="1497"/>
      <c r="F372" s="101"/>
      <c r="J372" s="96"/>
      <c r="K372" s="96"/>
      <c r="L372" s="96"/>
      <c r="M372" s="96"/>
    </row>
    <row r="373" spans="1:13" s="95" customFormat="1">
      <c r="A373" s="97"/>
      <c r="B373" s="98"/>
      <c r="C373" s="99"/>
      <c r="D373" s="100"/>
      <c r="E373" s="1497"/>
      <c r="F373" s="101"/>
      <c r="J373" s="96"/>
      <c r="K373" s="96"/>
      <c r="L373" s="96"/>
      <c r="M373" s="96"/>
    </row>
    <row r="374" spans="1:13" s="95" customFormat="1">
      <c r="A374" s="97"/>
      <c r="B374" s="98"/>
      <c r="C374" s="99"/>
      <c r="D374" s="100"/>
      <c r="E374" s="1497"/>
      <c r="F374" s="101"/>
      <c r="J374" s="96"/>
      <c r="K374" s="96"/>
      <c r="L374" s="96"/>
      <c r="M374" s="96"/>
    </row>
    <row r="375" spans="1:13" s="95" customFormat="1">
      <c r="A375" s="97"/>
      <c r="B375" s="98"/>
      <c r="C375" s="99"/>
      <c r="D375" s="100"/>
      <c r="E375" s="1497"/>
      <c r="F375" s="101"/>
      <c r="J375" s="96"/>
      <c r="K375" s="96"/>
      <c r="L375" s="96"/>
      <c r="M375" s="96"/>
    </row>
    <row r="376" spans="1:13" s="95" customFormat="1">
      <c r="A376" s="97"/>
      <c r="B376" s="98"/>
      <c r="C376" s="99"/>
      <c r="D376" s="100"/>
      <c r="E376" s="1497"/>
      <c r="F376" s="101"/>
      <c r="J376" s="96"/>
      <c r="K376" s="96"/>
      <c r="L376" s="96"/>
      <c r="M376" s="96"/>
    </row>
    <row r="377" spans="1:13" s="95" customFormat="1">
      <c r="A377" s="97"/>
      <c r="B377" s="98"/>
      <c r="C377" s="99"/>
      <c r="D377" s="100"/>
      <c r="E377" s="1497"/>
      <c r="F377" s="101"/>
      <c r="J377" s="96"/>
      <c r="K377" s="96"/>
      <c r="L377" s="96"/>
      <c r="M377" s="96"/>
    </row>
    <row r="378" spans="1:13" s="95" customFormat="1">
      <c r="A378" s="97"/>
      <c r="B378" s="98"/>
      <c r="C378" s="99"/>
      <c r="D378" s="100"/>
      <c r="E378" s="1497"/>
      <c r="F378" s="101"/>
      <c r="J378" s="96"/>
      <c r="K378" s="96"/>
      <c r="L378" s="96"/>
      <c r="M378" s="96"/>
    </row>
    <row r="379" spans="1:13" s="95" customFormat="1">
      <c r="A379" s="97"/>
      <c r="B379" s="98"/>
      <c r="C379" s="99"/>
      <c r="D379" s="100"/>
      <c r="E379" s="1497"/>
      <c r="F379" s="101"/>
      <c r="J379" s="96"/>
      <c r="K379" s="96"/>
      <c r="L379" s="96"/>
      <c r="M379" s="96"/>
    </row>
    <row r="380" spans="1:13" s="95" customFormat="1">
      <c r="A380" s="97"/>
      <c r="B380" s="98"/>
      <c r="C380" s="99"/>
      <c r="D380" s="100"/>
      <c r="E380" s="1497"/>
      <c r="F380" s="101"/>
      <c r="J380" s="96"/>
      <c r="K380" s="96"/>
      <c r="L380" s="96"/>
      <c r="M380" s="96"/>
    </row>
    <row r="381" spans="1:13" s="95" customFormat="1">
      <c r="A381" s="97"/>
      <c r="B381" s="98"/>
      <c r="C381" s="99"/>
      <c r="D381" s="100"/>
      <c r="E381" s="1497"/>
      <c r="F381" s="101"/>
      <c r="J381" s="96"/>
      <c r="K381" s="96"/>
      <c r="L381" s="96"/>
      <c r="M381" s="96"/>
    </row>
    <row r="382" spans="1:13" s="95" customFormat="1">
      <c r="A382" s="97"/>
      <c r="B382" s="98"/>
      <c r="C382" s="99"/>
      <c r="D382" s="100"/>
      <c r="E382" s="1497"/>
      <c r="F382" s="101"/>
      <c r="J382" s="96"/>
      <c r="K382" s="96"/>
      <c r="L382" s="96"/>
      <c r="M382" s="96"/>
    </row>
    <row r="383" spans="1:13" s="95" customFormat="1">
      <c r="A383" s="97"/>
      <c r="B383" s="98"/>
      <c r="C383" s="99"/>
      <c r="D383" s="100"/>
      <c r="E383" s="1497"/>
      <c r="F383" s="101"/>
      <c r="J383" s="96"/>
      <c r="K383" s="96"/>
      <c r="L383" s="96"/>
      <c r="M383" s="96"/>
    </row>
    <row r="384" spans="1:13" s="95" customFormat="1">
      <c r="A384" s="97"/>
      <c r="B384" s="98"/>
      <c r="C384" s="99"/>
      <c r="D384" s="100"/>
      <c r="E384" s="1497"/>
      <c r="F384" s="101"/>
      <c r="J384" s="96"/>
      <c r="K384" s="96"/>
      <c r="L384" s="96"/>
      <c r="M384" s="96"/>
    </row>
    <row r="385" spans="1:13" s="95" customFormat="1">
      <c r="A385" s="97"/>
      <c r="B385" s="98"/>
      <c r="C385" s="99"/>
      <c r="D385" s="100"/>
      <c r="E385" s="1497"/>
      <c r="F385" s="101"/>
      <c r="J385" s="96"/>
      <c r="K385" s="96"/>
      <c r="L385" s="96"/>
      <c r="M385" s="96"/>
    </row>
    <row r="386" spans="1:13" s="95" customFormat="1">
      <c r="A386" s="97"/>
      <c r="B386" s="98"/>
      <c r="C386" s="99"/>
      <c r="D386" s="100"/>
      <c r="E386" s="1497"/>
      <c r="F386" s="101"/>
      <c r="J386" s="96"/>
      <c r="K386" s="96"/>
      <c r="L386" s="96"/>
      <c r="M386" s="96"/>
    </row>
    <row r="387" spans="1:13" s="95" customFormat="1">
      <c r="A387" s="97"/>
      <c r="B387" s="98"/>
      <c r="C387" s="99"/>
      <c r="D387" s="100"/>
      <c r="E387" s="1497"/>
      <c r="F387" s="101"/>
      <c r="J387" s="96"/>
      <c r="K387" s="96"/>
      <c r="L387" s="96"/>
      <c r="M387" s="96"/>
    </row>
    <row r="388" spans="1:13" s="95" customFormat="1">
      <c r="A388" s="97"/>
      <c r="B388" s="98"/>
      <c r="C388" s="99"/>
      <c r="D388" s="100"/>
      <c r="E388" s="1497"/>
      <c r="F388" s="101"/>
      <c r="J388" s="96"/>
      <c r="K388" s="96"/>
      <c r="L388" s="96"/>
      <c r="M388" s="96"/>
    </row>
    <row r="389" spans="1:13" s="95" customFormat="1">
      <c r="A389" s="97"/>
      <c r="B389" s="98"/>
      <c r="C389" s="99"/>
      <c r="D389" s="100"/>
      <c r="E389" s="1497"/>
      <c r="F389" s="101"/>
      <c r="J389" s="96"/>
      <c r="K389" s="96"/>
      <c r="L389" s="96"/>
      <c r="M389" s="96"/>
    </row>
    <row r="390" spans="1:13" s="95" customFormat="1">
      <c r="A390" s="97"/>
      <c r="B390" s="98"/>
      <c r="C390" s="99"/>
      <c r="D390" s="100"/>
      <c r="E390" s="1497"/>
      <c r="F390" s="101"/>
      <c r="J390" s="96"/>
      <c r="K390" s="96"/>
      <c r="L390" s="96"/>
      <c r="M390" s="96"/>
    </row>
    <row r="391" spans="1:13" s="95" customFormat="1">
      <c r="A391" s="97"/>
      <c r="B391" s="98"/>
      <c r="C391" s="99"/>
      <c r="D391" s="100"/>
      <c r="E391" s="1497"/>
      <c r="F391" s="101"/>
      <c r="J391" s="96"/>
      <c r="K391" s="96"/>
      <c r="L391" s="96"/>
      <c r="M391" s="96"/>
    </row>
    <row r="392" spans="1:13" s="95" customFormat="1">
      <c r="A392" s="97"/>
      <c r="B392" s="98"/>
      <c r="C392" s="99"/>
      <c r="D392" s="100"/>
      <c r="E392" s="1497"/>
      <c r="F392" s="101"/>
      <c r="J392" s="96"/>
      <c r="K392" s="96"/>
      <c r="L392" s="96"/>
      <c r="M392" s="96"/>
    </row>
    <row r="393" spans="1:13" s="95" customFormat="1">
      <c r="A393" s="97"/>
      <c r="B393" s="98"/>
      <c r="C393" s="99"/>
      <c r="D393" s="100"/>
      <c r="E393" s="1497"/>
      <c r="F393" s="101"/>
      <c r="J393" s="96"/>
      <c r="K393" s="96"/>
      <c r="L393" s="96"/>
      <c r="M393" s="96"/>
    </row>
    <row r="394" spans="1:13" s="95" customFormat="1">
      <c r="A394" s="97"/>
      <c r="B394" s="98"/>
      <c r="C394" s="99"/>
      <c r="D394" s="100"/>
      <c r="E394" s="1497"/>
      <c r="F394" s="101"/>
      <c r="J394" s="96"/>
      <c r="K394" s="96"/>
      <c r="L394" s="96"/>
      <c r="M394" s="96"/>
    </row>
    <row r="395" spans="1:13" s="95" customFormat="1">
      <c r="A395" s="97"/>
      <c r="B395" s="98"/>
      <c r="C395" s="99"/>
      <c r="D395" s="100"/>
      <c r="E395" s="1497"/>
      <c r="F395" s="101"/>
      <c r="J395" s="96"/>
      <c r="K395" s="96"/>
      <c r="L395" s="96"/>
      <c r="M395" s="96"/>
    </row>
    <row r="396" spans="1:13" s="95" customFormat="1">
      <c r="A396" s="97"/>
      <c r="B396" s="98"/>
      <c r="C396" s="99"/>
      <c r="D396" s="100"/>
      <c r="E396" s="1497"/>
      <c r="F396" s="101"/>
      <c r="J396" s="96"/>
      <c r="K396" s="96"/>
      <c r="L396" s="96"/>
      <c r="M396" s="96"/>
    </row>
    <row r="397" spans="1:13" s="95" customFormat="1">
      <c r="A397" s="97"/>
      <c r="B397" s="98"/>
      <c r="C397" s="99"/>
      <c r="D397" s="100"/>
      <c r="E397" s="1497"/>
      <c r="F397" s="101"/>
      <c r="J397" s="96"/>
      <c r="K397" s="96"/>
      <c r="L397" s="96"/>
      <c r="M397" s="96"/>
    </row>
    <row r="398" spans="1:13" s="95" customFormat="1">
      <c r="A398" s="97"/>
      <c r="B398" s="98"/>
      <c r="C398" s="99"/>
      <c r="D398" s="100"/>
      <c r="E398" s="1497"/>
      <c r="F398" s="101"/>
      <c r="J398" s="96"/>
      <c r="K398" s="96"/>
      <c r="L398" s="96"/>
      <c r="M398" s="96"/>
    </row>
    <row r="399" spans="1:13" s="95" customFormat="1">
      <c r="A399" s="97"/>
      <c r="B399" s="98"/>
      <c r="C399" s="99"/>
      <c r="D399" s="100"/>
      <c r="E399" s="1497"/>
      <c r="F399" s="101"/>
      <c r="J399" s="96"/>
      <c r="K399" s="96"/>
      <c r="L399" s="96"/>
      <c r="M399" s="96"/>
    </row>
    <row r="400" spans="1:13" s="95" customFormat="1">
      <c r="A400" s="97"/>
      <c r="B400" s="98"/>
      <c r="C400" s="99"/>
      <c r="D400" s="100"/>
      <c r="E400" s="1497"/>
      <c r="F400" s="101"/>
      <c r="J400" s="96"/>
      <c r="K400" s="96"/>
      <c r="L400" s="96"/>
      <c r="M400" s="96"/>
    </row>
    <row r="401" spans="1:13" s="95" customFormat="1">
      <c r="A401" s="97"/>
      <c r="B401" s="98"/>
      <c r="C401" s="99"/>
      <c r="D401" s="100"/>
      <c r="E401" s="1497"/>
      <c r="F401" s="101"/>
      <c r="J401" s="96"/>
      <c r="K401" s="96"/>
      <c r="L401" s="96"/>
      <c r="M401" s="96"/>
    </row>
    <row r="402" spans="1:13" s="95" customFormat="1">
      <c r="A402" s="97"/>
      <c r="B402" s="98"/>
      <c r="C402" s="99"/>
      <c r="D402" s="100"/>
      <c r="E402" s="1497"/>
      <c r="F402" s="101"/>
      <c r="J402" s="96"/>
      <c r="K402" s="96"/>
      <c r="L402" s="96"/>
      <c r="M402" s="96"/>
    </row>
    <row r="403" spans="1:13" s="95" customFormat="1">
      <c r="A403" s="97"/>
      <c r="B403" s="98"/>
      <c r="C403" s="99"/>
      <c r="D403" s="100"/>
      <c r="E403" s="1497"/>
      <c r="F403" s="101"/>
      <c r="J403" s="96"/>
      <c r="K403" s="96"/>
      <c r="L403" s="96"/>
      <c r="M403" s="96"/>
    </row>
    <row r="404" spans="1:13" s="95" customFormat="1">
      <c r="A404" s="97"/>
      <c r="B404" s="98"/>
      <c r="C404" s="99"/>
      <c r="D404" s="100"/>
      <c r="E404" s="1497"/>
      <c r="F404" s="101"/>
      <c r="J404" s="96"/>
      <c r="K404" s="96"/>
      <c r="L404" s="96"/>
      <c r="M404" s="96"/>
    </row>
    <row r="405" spans="1:13" s="95" customFormat="1">
      <c r="A405" s="97"/>
      <c r="B405" s="98"/>
      <c r="C405" s="99"/>
      <c r="D405" s="100"/>
      <c r="E405" s="1497"/>
      <c r="F405" s="101"/>
      <c r="J405" s="96"/>
      <c r="K405" s="96"/>
      <c r="L405" s="96"/>
      <c r="M405" s="96"/>
    </row>
    <row r="406" spans="1:13" s="95" customFormat="1">
      <c r="A406" s="97"/>
      <c r="B406" s="98"/>
      <c r="C406" s="99"/>
      <c r="D406" s="100"/>
      <c r="E406" s="1497"/>
      <c r="F406" s="101"/>
      <c r="J406" s="96"/>
      <c r="K406" s="96"/>
      <c r="L406" s="96"/>
      <c r="M406" s="96"/>
    </row>
    <row r="407" spans="1:13" s="95" customFormat="1">
      <c r="A407" s="97"/>
      <c r="B407" s="98"/>
      <c r="C407" s="99"/>
      <c r="D407" s="100"/>
      <c r="E407" s="1497"/>
      <c r="F407" s="101"/>
      <c r="J407" s="96"/>
      <c r="K407" s="96"/>
      <c r="L407" s="96"/>
      <c r="M407" s="96"/>
    </row>
    <row r="408" spans="1:13" s="95" customFormat="1">
      <c r="A408" s="97"/>
      <c r="B408" s="98"/>
      <c r="C408" s="99"/>
      <c r="D408" s="100"/>
      <c r="E408" s="1497"/>
      <c r="F408" s="101"/>
      <c r="J408" s="96"/>
      <c r="K408" s="96"/>
      <c r="L408" s="96"/>
      <c r="M408" s="96"/>
    </row>
    <row r="409" spans="1:13" s="95" customFormat="1">
      <c r="A409" s="97"/>
      <c r="B409" s="98"/>
      <c r="C409" s="99"/>
      <c r="D409" s="100"/>
      <c r="E409" s="1497"/>
      <c r="F409" s="101"/>
      <c r="J409" s="96"/>
      <c r="K409" s="96"/>
      <c r="L409" s="96"/>
      <c r="M409" s="96"/>
    </row>
    <row r="410" spans="1:13" s="95" customFormat="1">
      <c r="A410" s="97"/>
      <c r="B410" s="98"/>
      <c r="C410" s="99"/>
      <c r="D410" s="100"/>
      <c r="E410" s="1497"/>
      <c r="F410" s="101"/>
      <c r="J410" s="96"/>
      <c r="K410" s="96"/>
      <c r="L410" s="96"/>
      <c r="M410" s="96"/>
    </row>
    <row r="411" spans="1:13" s="95" customFormat="1">
      <c r="A411" s="97"/>
      <c r="B411" s="98"/>
      <c r="C411" s="99"/>
      <c r="D411" s="100"/>
      <c r="E411" s="1497"/>
      <c r="F411" s="101"/>
      <c r="J411" s="96"/>
      <c r="K411" s="96"/>
      <c r="L411" s="96"/>
      <c r="M411" s="96"/>
    </row>
    <row r="412" spans="1:13" s="95" customFormat="1">
      <c r="A412" s="97"/>
      <c r="B412" s="98"/>
      <c r="C412" s="99"/>
      <c r="D412" s="100"/>
      <c r="E412" s="1497"/>
      <c r="F412" s="101"/>
      <c r="J412" s="96"/>
      <c r="K412" s="96"/>
      <c r="L412" s="96"/>
      <c r="M412" s="96"/>
    </row>
    <row r="413" spans="1:13" s="95" customFormat="1">
      <c r="A413" s="97"/>
      <c r="B413" s="98"/>
      <c r="C413" s="99"/>
      <c r="D413" s="100"/>
      <c r="E413" s="1497"/>
      <c r="F413" s="101"/>
      <c r="J413" s="96"/>
      <c r="K413" s="96"/>
      <c r="L413" s="96"/>
      <c r="M413" s="96"/>
    </row>
    <row r="414" spans="1:13" s="95" customFormat="1">
      <c r="A414" s="97"/>
      <c r="B414" s="98"/>
      <c r="C414" s="99"/>
      <c r="D414" s="100"/>
      <c r="E414" s="1497"/>
      <c r="F414" s="101"/>
      <c r="J414" s="96"/>
      <c r="K414" s="96"/>
      <c r="L414" s="96"/>
      <c r="M414" s="96"/>
    </row>
    <row r="415" spans="1:13" s="95" customFormat="1">
      <c r="A415" s="97"/>
      <c r="B415" s="98"/>
      <c r="C415" s="99"/>
      <c r="D415" s="100"/>
      <c r="E415" s="1497"/>
      <c r="F415" s="101"/>
      <c r="J415" s="96"/>
      <c r="K415" s="96"/>
      <c r="L415" s="96"/>
      <c r="M415" s="96"/>
    </row>
    <row r="416" spans="1:13" s="95" customFormat="1">
      <c r="A416" s="97"/>
      <c r="B416" s="98"/>
      <c r="C416" s="99"/>
      <c r="D416" s="100"/>
      <c r="E416" s="1497"/>
      <c r="F416" s="101"/>
      <c r="J416" s="96"/>
      <c r="K416" s="96"/>
      <c r="L416" s="96"/>
      <c r="M416" s="96"/>
    </row>
    <row r="417" spans="1:13" s="95" customFormat="1">
      <c r="A417" s="97"/>
      <c r="B417" s="98"/>
      <c r="C417" s="99"/>
      <c r="D417" s="100"/>
      <c r="E417" s="1497"/>
      <c r="F417" s="101"/>
      <c r="J417" s="96"/>
      <c r="K417" s="96"/>
      <c r="L417" s="96"/>
      <c r="M417" s="96"/>
    </row>
    <row r="418" spans="1:13" s="95" customFormat="1">
      <c r="A418" s="97"/>
      <c r="B418" s="98"/>
      <c r="C418" s="99"/>
      <c r="D418" s="100"/>
      <c r="E418" s="1497"/>
      <c r="F418" s="101"/>
      <c r="J418" s="96"/>
      <c r="K418" s="96"/>
      <c r="L418" s="96"/>
      <c r="M418" s="96"/>
    </row>
    <row r="419" spans="1:13" s="95" customFormat="1">
      <c r="A419" s="97"/>
      <c r="B419" s="98"/>
      <c r="C419" s="99"/>
      <c r="D419" s="100"/>
      <c r="E419" s="1497"/>
      <c r="F419" s="101"/>
      <c r="J419" s="96"/>
      <c r="K419" s="96"/>
      <c r="L419" s="96"/>
      <c r="M419" s="96"/>
    </row>
    <row r="420" spans="1:13" s="95" customFormat="1">
      <c r="A420" s="97"/>
      <c r="B420" s="98"/>
      <c r="C420" s="99"/>
      <c r="D420" s="100"/>
      <c r="E420" s="1497"/>
      <c r="F420" s="101"/>
      <c r="J420" s="96"/>
      <c r="K420" s="96"/>
      <c r="L420" s="96"/>
      <c r="M420" s="96"/>
    </row>
    <row r="421" spans="1:13" s="95" customFormat="1">
      <c r="A421" s="97"/>
      <c r="B421" s="98"/>
      <c r="C421" s="99"/>
      <c r="D421" s="100"/>
      <c r="E421" s="1497"/>
      <c r="F421" s="101"/>
      <c r="J421" s="96"/>
      <c r="K421" s="96"/>
      <c r="L421" s="96"/>
      <c r="M421" s="96"/>
    </row>
    <row r="422" spans="1:13" s="95" customFormat="1">
      <c r="A422" s="97"/>
      <c r="B422" s="98"/>
      <c r="C422" s="99"/>
      <c r="D422" s="100"/>
      <c r="E422" s="1497"/>
      <c r="F422" s="101"/>
      <c r="J422" s="96"/>
      <c r="K422" s="96"/>
      <c r="L422" s="96"/>
      <c r="M422" s="96"/>
    </row>
    <row r="423" spans="1:13" s="95" customFormat="1">
      <c r="A423" s="97"/>
      <c r="B423" s="98"/>
      <c r="C423" s="99"/>
      <c r="D423" s="100"/>
      <c r="E423" s="1497"/>
      <c r="F423" s="101"/>
      <c r="J423" s="96"/>
      <c r="K423" s="96"/>
      <c r="L423" s="96"/>
      <c r="M423" s="96"/>
    </row>
    <row r="424" spans="1:13" s="95" customFormat="1">
      <c r="A424" s="97"/>
      <c r="B424" s="98"/>
      <c r="C424" s="99"/>
      <c r="D424" s="100"/>
      <c r="E424" s="1497"/>
      <c r="F424" s="101"/>
      <c r="J424" s="96"/>
      <c r="K424" s="96"/>
      <c r="L424" s="96"/>
      <c r="M424" s="96"/>
    </row>
    <row r="425" spans="1:13" s="95" customFormat="1">
      <c r="A425" s="97"/>
      <c r="B425" s="98"/>
      <c r="C425" s="99"/>
      <c r="D425" s="100"/>
      <c r="E425" s="1497"/>
      <c r="F425" s="101"/>
      <c r="J425" s="96"/>
      <c r="K425" s="96"/>
      <c r="L425" s="96"/>
      <c r="M425" s="96"/>
    </row>
    <row r="426" spans="1:13" s="95" customFormat="1">
      <c r="A426" s="97"/>
      <c r="B426" s="98"/>
      <c r="C426" s="99"/>
      <c r="D426" s="100"/>
      <c r="E426" s="1497"/>
      <c r="F426" s="101"/>
      <c r="J426" s="96"/>
      <c r="K426" s="96"/>
      <c r="L426" s="96"/>
      <c r="M426" s="96"/>
    </row>
    <row r="427" spans="1:13" s="95" customFormat="1">
      <c r="A427" s="97"/>
      <c r="B427" s="98"/>
      <c r="C427" s="99"/>
      <c r="D427" s="100"/>
      <c r="E427" s="1497"/>
      <c r="F427" s="101"/>
      <c r="J427" s="96"/>
      <c r="K427" s="96"/>
      <c r="L427" s="96"/>
      <c r="M427" s="96"/>
    </row>
    <row r="428" spans="1:13" s="95" customFormat="1">
      <c r="A428" s="97"/>
      <c r="B428" s="98"/>
      <c r="C428" s="99"/>
      <c r="D428" s="100"/>
      <c r="E428" s="1497"/>
      <c r="F428" s="101"/>
      <c r="J428" s="96"/>
      <c r="K428" s="96"/>
      <c r="L428" s="96"/>
      <c r="M428" s="96"/>
    </row>
    <row r="429" spans="1:13" s="95" customFormat="1">
      <c r="A429" s="97"/>
      <c r="B429" s="98"/>
      <c r="C429" s="99"/>
      <c r="D429" s="100"/>
      <c r="E429" s="1497"/>
      <c r="F429" s="101"/>
      <c r="J429" s="96"/>
      <c r="K429" s="96"/>
      <c r="L429" s="96"/>
      <c r="M429" s="96"/>
    </row>
    <row r="430" spans="1:13" s="95" customFormat="1">
      <c r="A430" s="97"/>
      <c r="B430" s="98"/>
      <c r="C430" s="99"/>
      <c r="D430" s="100"/>
      <c r="E430" s="1497"/>
      <c r="F430" s="101"/>
      <c r="J430" s="96"/>
      <c r="K430" s="96"/>
      <c r="L430" s="96"/>
      <c r="M430" s="96"/>
    </row>
    <row r="431" spans="1:13" s="95" customFormat="1">
      <c r="A431" s="97"/>
      <c r="B431" s="98"/>
      <c r="C431" s="99"/>
      <c r="D431" s="100"/>
      <c r="E431" s="1497"/>
      <c r="F431" s="101"/>
      <c r="J431" s="96"/>
      <c r="K431" s="96"/>
      <c r="L431" s="96"/>
      <c r="M431" s="96"/>
    </row>
    <row r="432" spans="1:13" s="95" customFormat="1">
      <c r="A432" s="97"/>
      <c r="B432" s="98"/>
      <c r="C432" s="99"/>
      <c r="D432" s="100"/>
      <c r="E432" s="1497"/>
      <c r="F432" s="101"/>
      <c r="J432" s="96"/>
      <c r="K432" s="96"/>
      <c r="L432" s="96"/>
      <c r="M432" s="96"/>
    </row>
    <row r="433" spans="1:13" s="95" customFormat="1">
      <c r="A433" s="97"/>
      <c r="B433" s="98"/>
      <c r="C433" s="99"/>
      <c r="D433" s="100"/>
      <c r="E433" s="1497"/>
      <c r="F433" s="101"/>
      <c r="J433" s="96"/>
      <c r="K433" s="96"/>
      <c r="L433" s="96"/>
      <c r="M433" s="96"/>
    </row>
    <row r="434" spans="1:13" s="95" customFormat="1">
      <c r="A434" s="97"/>
      <c r="B434" s="98"/>
      <c r="C434" s="99"/>
      <c r="D434" s="100"/>
      <c r="E434" s="1497"/>
      <c r="F434" s="101"/>
      <c r="J434" s="96"/>
      <c r="K434" s="96"/>
      <c r="L434" s="96"/>
      <c r="M434" s="96"/>
    </row>
    <row r="435" spans="1:13" s="95" customFormat="1">
      <c r="A435" s="97"/>
      <c r="B435" s="98"/>
      <c r="C435" s="99"/>
      <c r="D435" s="100"/>
      <c r="E435" s="1497"/>
      <c r="F435" s="101"/>
      <c r="J435" s="96"/>
      <c r="K435" s="96"/>
      <c r="L435" s="96"/>
      <c r="M435" s="96"/>
    </row>
    <row r="436" spans="1:13" s="95" customFormat="1">
      <c r="A436" s="97"/>
      <c r="B436" s="98"/>
      <c r="C436" s="99"/>
      <c r="D436" s="100"/>
      <c r="E436" s="1497"/>
      <c r="F436" s="101"/>
      <c r="J436" s="96"/>
      <c r="K436" s="96"/>
      <c r="L436" s="96"/>
      <c r="M436" s="96"/>
    </row>
    <row r="437" spans="1:13" s="95" customFormat="1">
      <c r="A437" s="97"/>
      <c r="B437" s="98"/>
      <c r="C437" s="99"/>
      <c r="D437" s="100"/>
      <c r="E437" s="1497"/>
      <c r="F437" s="101"/>
      <c r="J437" s="96"/>
      <c r="K437" s="96"/>
      <c r="L437" s="96"/>
      <c r="M437" s="96"/>
    </row>
    <row r="438" spans="1:13" s="95" customFormat="1">
      <c r="A438" s="97"/>
      <c r="B438" s="98"/>
      <c r="C438" s="99"/>
      <c r="D438" s="100"/>
      <c r="E438" s="1497"/>
      <c r="F438" s="101"/>
      <c r="J438" s="96"/>
      <c r="K438" s="96"/>
      <c r="L438" s="96"/>
      <c r="M438" s="96"/>
    </row>
    <row r="439" spans="1:13" s="95" customFormat="1">
      <c r="A439" s="97"/>
      <c r="B439" s="98"/>
      <c r="C439" s="99"/>
      <c r="D439" s="100"/>
      <c r="E439" s="1497"/>
      <c r="F439" s="101"/>
      <c r="J439" s="96"/>
      <c r="K439" s="96"/>
      <c r="L439" s="96"/>
      <c r="M439" s="96"/>
    </row>
    <row r="440" spans="1:13" s="95" customFormat="1">
      <c r="A440" s="97"/>
      <c r="B440" s="98"/>
      <c r="C440" s="99"/>
      <c r="D440" s="100"/>
      <c r="E440" s="1497"/>
      <c r="F440" s="101"/>
      <c r="J440" s="96"/>
      <c r="K440" s="96"/>
      <c r="L440" s="96"/>
      <c r="M440" s="96"/>
    </row>
    <row r="441" spans="1:13" s="95" customFormat="1">
      <c r="A441" s="97"/>
      <c r="B441" s="98"/>
      <c r="C441" s="99"/>
      <c r="D441" s="100"/>
      <c r="E441" s="1497"/>
      <c r="F441" s="101"/>
      <c r="J441" s="96"/>
      <c r="K441" s="96"/>
      <c r="L441" s="96"/>
      <c r="M441" s="96"/>
    </row>
    <row r="442" spans="1:13" s="95" customFormat="1">
      <c r="A442" s="97"/>
      <c r="B442" s="98"/>
      <c r="C442" s="99"/>
      <c r="D442" s="100"/>
      <c r="E442" s="1497"/>
      <c r="F442" s="101"/>
      <c r="J442" s="96"/>
      <c r="K442" s="96"/>
      <c r="L442" s="96"/>
      <c r="M442" s="96"/>
    </row>
    <row r="443" spans="1:13" s="95" customFormat="1">
      <c r="A443" s="97"/>
      <c r="B443" s="98"/>
      <c r="C443" s="99"/>
      <c r="D443" s="100"/>
      <c r="E443" s="1497"/>
      <c r="F443" s="101"/>
      <c r="J443" s="96"/>
      <c r="K443" s="96"/>
      <c r="L443" s="96"/>
      <c r="M443" s="96"/>
    </row>
    <row r="444" spans="1:13" s="95" customFormat="1">
      <c r="A444" s="97"/>
      <c r="B444" s="98"/>
      <c r="C444" s="99"/>
      <c r="D444" s="100"/>
      <c r="E444" s="1497"/>
      <c r="F444" s="101"/>
      <c r="J444" s="96"/>
      <c r="K444" s="96"/>
      <c r="L444" s="96"/>
      <c r="M444" s="96"/>
    </row>
    <row r="445" spans="1:13" s="95" customFormat="1">
      <c r="A445" s="97"/>
      <c r="B445" s="98"/>
      <c r="C445" s="99"/>
      <c r="D445" s="100"/>
      <c r="E445" s="1497"/>
      <c r="F445" s="101"/>
      <c r="J445" s="96"/>
      <c r="K445" s="96"/>
      <c r="L445" s="96"/>
      <c r="M445" s="96"/>
    </row>
    <row r="446" spans="1:13" s="95" customFormat="1">
      <c r="A446" s="97"/>
      <c r="B446" s="98"/>
      <c r="C446" s="99"/>
      <c r="D446" s="100"/>
      <c r="E446" s="1497"/>
      <c r="F446" s="101"/>
      <c r="J446" s="96"/>
      <c r="K446" s="96"/>
      <c r="L446" s="96"/>
      <c r="M446" s="96"/>
    </row>
    <row r="447" spans="1:13" s="95" customFormat="1">
      <c r="A447" s="97"/>
      <c r="B447" s="98"/>
      <c r="C447" s="99"/>
      <c r="D447" s="100"/>
      <c r="E447" s="1497"/>
      <c r="F447" s="101"/>
      <c r="J447" s="96"/>
      <c r="K447" s="96"/>
      <c r="L447" s="96"/>
      <c r="M447" s="96"/>
    </row>
    <row r="448" spans="1:13" s="95" customFormat="1">
      <c r="A448" s="97"/>
      <c r="B448" s="98"/>
      <c r="C448" s="99"/>
      <c r="D448" s="100"/>
      <c r="E448" s="1497"/>
      <c r="F448" s="101"/>
      <c r="J448" s="96"/>
      <c r="K448" s="96"/>
      <c r="L448" s="96"/>
      <c r="M448" s="96"/>
    </row>
    <row r="449" spans="1:13" s="95" customFormat="1">
      <c r="A449" s="97"/>
      <c r="B449" s="98"/>
      <c r="C449" s="99"/>
      <c r="D449" s="100"/>
      <c r="E449" s="1497"/>
      <c r="F449" s="101"/>
      <c r="J449" s="96"/>
      <c r="K449" s="96"/>
      <c r="L449" s="96"/>
      <c r="M449" s="96"/>
    </row>
    <row r="450" spans="1:13" s="95" customFormat="1">
      <c r="A450" s="97"/>
      <c r="B450" s="98"/>
      <c r="C450" s="99"/>
      <c r="D450" s="100"/>
      <c r="E450" s="1497"/>
      <c r="F450" s="101"/>
      <c r="J450" s="96"/>
      <c r="K450" s="96"/>
      <c r="L450" s="96"/>
      <c r="M450" s="96"/>
    </row>
    <row r="451" spans="1:13" s="95" customFormat="1">
      <c r="A451" s="97"/>
      <c r="B451" s="98"/>
      <c r="C451" s="99"/>
      <c r="D451" s="100"/>
      <c r="E451" s="1497"/>
      <c r="F451" s="101"/>
      <c r="J451" s="96"/>
      <c r="K451" s="96"/>
      <c r="L451" s="96"/>
      <c r="M451" s="96"/>
    </row>
    <row r="452" spans="1:13" s="95" customFormat="1">
      <c r="A452" s="97"/>
      <c r="B452" s="98"/>
      <c r="C452" s="99"/>
      <c r="D452" s="100"/>
      <c r="E452" s="1497"/>
      <c r="F452" s="101"/>
      <c r="J452" s="96"/>
      <c r="K452" s="96"/>
      <c r="L452" s="96"/>
      <c r="M452" s="96"/>
    </row>
    <row r="453" spans="1:13" s="95" customFormat="1">
      <c r="A453" s="97"/>
      <c r="B453" s="98"/>
      <c r="C453" s="99"/>
      <c r="D453" s="100"/>
      <c r="E453" s="1497"/>
      <c r="F453" s="101"/>
      <c r="J453" s="96"/>
      <c r="K453" s="96"/>
      <c r="L453" s="96"/>
      <c r="M453" s="96"/>
    </row>
    <row r="454" spans="1:13" s="95" customFormat="1">
      <c r="A454" s="97"/>
      <c r="B454" s="98"/>
      <c r="C454" s="99"/>
      <c r="D454" s="100"/>
      <c r="E454" s="1497"/>
      <c r="F454" s="101"/>
      <c r="J454" s="96"/>
      <c r="K454" s="96"/>
      <c r="L454" s="96"/>
      <c r="M454" s="96"/>
    </row>
    <row r="455" spans="1:13" s="95" customFormat="1">
      <c r="A455" s="97"/>
      <c r="B455" s="98"/>
      <c r="C455" s="99"/>
      <c r="D455" s="100"/>
      <c r="E455" s="1497"/>
      <c r="F455" s="101"/>
      <c r="J455" s="96"/>
      <c r="K455" s="96"/>
      <c r="L455" s="96"/>
      <c r="M455" s="96"/>
    </row>
    <row r="456" spans="1:13" s="95" customFormat="1">
      <c r="A456" s="97"/>
      <c r="B456" s="98"/>
      <c r="C456" s="99"/>
      <c r="D456" s="100"/>
      <c r="E456" s="1497"/>
      <c r="F456" s="101"/>
      <c r="J456" s="96"/>
      <c r="K456" s="96"/>
      <c r="L456" s="96"/>
      <c r="M456" s="96"/>
    </row>
    <row r="457" spans="1:13" s="95" customFormat="1">
      <c r="A457" s="97"/>
      <c r="B457" s="98"/>
      <c r="C457" s="99"/>
      <c r="D457" s="100"/>
      <c r="E457" s="1497"/>
      <c r="F457" s="101"/>
      <c r="J457" s="96"/>
      <c r="K457" s="96"/>
      <c r="L457" s="96"/>
      <c r="M457" s="96"/>
    </row>
    <row r="458" spans="1:13" s="95" customFormat="1">
      <c r="A458" s="97"/>
      <c r="B458" s="98"/>
      <c r="C458" s="99"/>
      <c r="D458" s="100"/>
      <c r="E458" s="1497"/>
      <c r="F458" s="101"/>
      <c r="J458" s="96"/>
      <c r="K458" s="96"/>
      <c r="L458" s="96"/>
      <c r="M458" s="96"/>
    </row>
    <row r="459" spans="1:13" s="95" customFormat="1">
      <c r="A459" s="97"/>
      <c r="B459" s="98"/>
      <c r="C459" s="99"/>
      <c r="D459" s="100"/>
      <c r="E459" s="1497"/>
      <c r="F459" s="101"/>
      <c r="J459" s="96"/>
      <c r="K459" s="96"/>
      <c r="L459" s="96"/>
      <c r="M459" s="96"/>
    </row>
    <row r="460" spans="1:13" s="95" customFormat="1">
      <c r="A460" s="97"/>
      <c r="B460" s="98"/>
      <c r="C460" s="99"/>
      <c r="D460" s="100"/>
      <c r="E460" s="1497"/>
      <c r="F460" s="101"/>
      <c r="J460" s="96"/>
      <c r="K460" s="96"/>
      <c r="L460" s="96"/>
      <c r="M460" s="96"/>
    </row>
    <row r="461" spans="1:13" s="95" customFormat="1">
      <c r="A461" s="97"/>
      <c r="B461" s="98"/>
      <c r="C461" s="99"/>
      <c r="D461" s="100"/>
      <c r="E461" s="1497"/>
      <c r="F461" s="101"/>
      <c r="J461" s="96"/>
      <c r="K461" s="96"/>
      <c r="L461" s="96"/>
      <c r="M461" s="96"/>
    </row>
    <row r="462" spans="1:13" s="95" customFormat="1">
      <c r="A462" s="97"/>
      <c r="B462" s="98"/>
      <c r="C462" s="99"/>
      <c r="D462" s="100"/>
      <c r="E462" s="1497"/>
      <c r="F462" s="101"/>
      <c r="J462" s="96"/>
      <c r="K462" s="96"/>
      <c r="L462" s="96"/>
      <c r="M462" s="96"/>
    </row>
    <row r="463" spans="1:13" s="95" customFormat="1">
      <c r="A463" s="97"/>
      <c r="B463" s="98"/>
      <c r="C463" s="99"/>
      <c r="D463" s="100"/>
      <c r="E463" s="1497"/>
      <c r="F463" s="101"/>
      <c r="J463" s="96"/>
      <c r="K463" s="96"/>
      <c r="L463" s="96"/>
      <c r="M463" s="96"/>
    </row>
    <row r="464" spans="1:13" s="95" customFormat="1">
      <c r="A464" s="97"/>
      <c r="B464" s="98"/>
      <c r="C464" s="99"/>
      <c r="D464" s="100"/>
      <c r="E464" s="1497"/>
      <c r="F464" s="101"/>
      <c r="J464" s="96"/>
      <c r="K464" s="96"/>
      <c r="L464" s="96"/>
      <c r="M464" s="96"/>
    </row>
    <row r="465" spans="1:13" s="95" customFormat="1">
      <c r="A465" s="97"/>
      <c r="B465" s="98"/>
      <c r="C465" s="99"/>
      <c r="D465" s="100"/>
      <c r="E465" s="1497"/>
      <c r="F465" s="101"/>
      <c r="J465" s="96"/>
      <c r="K465" s="96"/>
      <c r="L465" s="96"/>
      <c r="M465" s="96"/>
    </row>
    <row r="466" spans="1:13" s="95" customFormat="1">
      <c r="A466" s="97"/>
      <c r="B466" s="98"/>
      <c r="C466" s="99"/>
      <c r="D466" s="100"/>
      <c r="E466" s="1497"/>
      <c r="F466" s="101"/>
      <c r="J466" s="96"/>
      <c r="K466" s="96"/>
      <c r="L466" s="96"/>
      <c r="M466" s="96"/>
    </row>
    <row r="467" spans="1:13" s="95" customFormat="1">
      <c r="A467" s="97"/>
      <c r="B467" s="98"/>
      <c r="C467" s="99"/>
      <c r="D467" s="100"/>
      <c r="E467" s="1497"/>
      <c r="F467" s="101"/>
      <c r="J467" s="96"/>
      <c r="K467" s="96"/>
      <c r="L467" s="96"/>
      <c r="M467" s="96"/>
    </row>
    <row r="468" spans="1:13" s="95" customFormat="1">
      <c r="A468" s="97"/>
      <c r="B468" s="98"/>
      <c r="C468" s="99"/>
      <c r="D468" s="100"/>
      <c r="E468" s="1497"/>
      <c r="F468" s="101"/>
      <c r="J468" s="96"/>
      <c r="K468" s="96"/>
      <c r="L468" s="96"/>
      <c r="M468" s="96"/>
    </row>
    <row r="469" spans="1:13" s="95" customFormat="1">
      <c r="A469" s="97"/>
      <c r="B469" s="98"/>
      <c r="C469" s="99"/>
      <c r="D469" s="100"/>
      <c r="E469" s="1497"/>
      <c r="F469" s="101"/>
      <c r="J469" s="96"/>
      <c r="K469" s="96"/>
      <c r="L469" s="96"/>
      <c r="M469" s="96"/>
    </row>
    <row r="470" spans="1:13" s="95" customFormat="1">
      <c r="A470" s="97"/>
      <c r="B470" s="98"/>
      <c r="C470" s="99"/>
      <c r="D470" s="100"/>
      <c r="E470" s="1497"/>
      <c r="F470" s="101"/>
      <c r="J470" s="96"/>
      <c r="K470" s="96"/>
      <c r="L470" s="96"/>
      <c r="M470" s="96"/>
    </row>
    <row r="471" spans="1:13" s="95" customFormat="1">
      <c r="A471" s="97"/>
      <c r="B471" s="98"/>
      <c r="C471" s="99"/>
      <c r="D471" s="100"/>
      <c r="E471" s="1497"/>
      <c r="F471" s="101"/>
      <c r="J471" s="96"/>
      <c r="K471" s="96"/>
      <c r="L471" s="96"/>
      <c r="M471" s="96"/>
    </row>
    <row r="472" spans="1:13" s="95" customFormat="1">
      <c r="A472" s="97"/>
      <c r="B472" s="98"/>
      <c r="C472" s="99"/>
      <c r="D472" s="100"/>
      <c r="E472" s="1497"/>
      <c r="F472" s="101"/>
      <c r="J472" s="96"/>
      <c r="K472" s="96"/>
      <c r="L472" s="96"/>
      <c r="M472" s="96"/>
    </row>
    <row r="473" spans="1:13" s="95" customFormat="1">
      <c r="A473" s="97"/>
      <c r="B473" s="98"/>
      <c r="C473" s="99"/>
      <c r="D473" s="100"/>
      <c r="E473" s="1497"/>
      <c r="F473" s="101"/>
      <c r="J473" s="96"/>
      <c r="K473" s="96"/>
      <c r="L473" s="96"/>
      <c r="M473" s="96"/>
    </row>
    <row r="474" spans="1:13" s="95" customFormat="1">
      <c r="A474" s="97"/>
      <c r="B474" s="98"/>
      <c r="C474" s="99"/>
      <c r="D474" s="100"/>
      <c r="E474" s="1497"/>
      <c r="F474" s="101"/>
      <c r="J474" s="96"/>
      <c r="K474" s="96"/>
      <c r="L474" s="96"/>
      <c r="M474" s="96"/>
    </row>
    <row r="475" spans="1:13" s="95" customFormat="1">
      <c r="A475" s="97"/>
      <c r="B475" s="98"/>
      <c r="C475" s="99"/>
      <c r="D475" s="100"/>
      <c r="E475" s="1497"/>
      <c r="F475" s="101"/>
      <c r="J475" s="96"/>
      <c r="K475" s="96"/>
      <c r="L475" s="96"/>
      <c r="M475" s="96"/>
    </row>
    <row r="476" spans="1:13" s="95" customFormat="1">
      <c r="A476" s="97"/>
      <c r="B476" s="98"/>
      <c r="C476" s="99"/>
      <c r="D476" s="100"/>
      <c r="E476" s="1497"/>
      <c r="F476" s="101"/>
      <c r="J476" s="96"/>
      <c r="K476" s="96"/>
      <c r="L476" s="96"/>
      <c r="M476" s="96"/>
    </row>
    <row r="477" spans="1:13" s="95" customFormat="1">
      <c r="A477" s="97"/>
      <c r="B477" s="98"/>
      <c r="C477" s="99"/>
      <c r="D477" s="100"/>
      <c r="E477" s="1497"/>
      <c r="F477" s="101"/>
      <c r="J477" s="96"/>
      <c r="K477" s="96"/>
      <c r="L477" s="96"/>
      <c r="M477" s="96"/>
    </row>
    <row r="478" spans="1:13" s="95" customFormat="1">
      <c r="A478" s="97"/>
      <c r="B478" s="98"/>
      <c r="C478" s="99"/>
      <c r="D478" s="100"/>
      <c r="E478" s="1497"/>
      <c r="F478" s="101"/>
      <c r="J478" s="96"/>
      <c r="K478" s="96"/>
      <c r="L478" s="96"/>
      <c r="M478" s="96"/>
    </row>
    <row r="479" spans="1:13" s="95" customFormat="1">
      <c r="A479" s="97"/>
      <c r="B479" s="98"/>
      <c r="C479" s="99"/>
      <c r="D479" s="100"/>
      <c r="E479" s="1497"/>
      <c r="F479" s="101"/>
      <c r="J479" s="96"/>
      <c r="K479" s="96"/>
      <c r="L479" s="96"/>
      <c r="M479" s="96"/>
    </row>
    <row r="480" spans="1:13" s="95" customFormat="1">
      <c r="A480" s="97"/>
      <c r="B480" s="98"/>
      <c r="C480" s="99"/>
      <c r="D480" s="100"/>
      <c r="E480" s="1497"/>
      <c r="F480" s="101"/>
      <c r="J480" s="96"/>
      <c r="K480" s="96"/>
      <c r="L480" s="96"/>
      <c r="M480" s="96"/>
    </row>
    <row r="481" spans="1:13" s="95" customFormat="1">
      <c r="A481" s="97"/>
      <c r="B481" s="98"/>
      <c r="C481" s="99"/>
      <c r="D481" s="100"/>
      <c r="E481" s="1497"/>
      <c r="F481" s="101"/>
      <c r="J481" s="96"/>
      <c r="K481" s="96"/>
      <c r="L481" s="96"/>
      <c r="M481" s="96"/>
    </row>
    <row r="482" spans="1:13" s="95" customFormat="1">
      <c r="A482" s="97"/>
      <c r="B482" s="98"/>
      <c r="C482" s="99"/>
      <c r="D482" s="100"/>
      <c r="E482" s="1497"/>
      <c r="F482" s="101"/>
      <c r="J482" s="96"/>
      <c r="K482" s="96"/>
      <c r="L482" s="96"/>
      <c r="M482" s="96"/>
    </row>
    <row r="483" spans="1:13" s="95" customFormat="1">
      <c r="A483" s="97"/>
      <c r="B483" s="98"/>
      <c r="C483" s="99"/>
      <c r="D483" s="100"/>
      <c r="E483" s="1497"/>
      <c r="F483" s="101"/>
      <c r="J483" s="96"/>
      <c r="K483" s="96"/>
      <c r="L483" s="96"/>
      <c r="M483" s="96"/>
    </row>
    <row r="484" spans="1:13" s="95" customFormat="1">
      <c r="A484" s="97"/>
      <c r="B484" s="98"/>
      <c r="C484" s="99"/>
      <c r="D484" s="100"/>
      <c r="E484" s="1497"/>
      <c r="F484" s="101"/>
      <c r="J484" s="96"/>
      <c r="K484" s="96"/>
      <c r="L484" s="96"/>
      <c r="M484" s="96"/>
    </row>
    <row r="485" spans="1:13" s="95" customFormat="1">
      <c r="A485" s="97"/>
      <c r="B485" s="98"/>
      <c r="C485" s="99"/>
      <c r="D485" s="100"/>
      <c r="E485" s="1497"/>
      <c r="F485" s="101"/>
      <c r="J485" s="96"/>
      <c r="K485" s="96"/>
      <c r="L485" s="96"/>
      <c r="M485" s="96"/>
    </row>
    <row r="486" spans="1:13" s="95" customFormat="1">
      <c r="A486" s="97"/>
      <c r="B486" s="98"/>
      <c r="C486" s="99"/>
      <c r="D486" s="100"/>
      <c r="E486" s="1497"/>
      <c r="F486" s="101"/>
      <c r="J486" s="96"/>
      <c r="K486" s="96"/>
      <c r="L486" s="96"/>
      <c r="M486" s="96"/>
    </row>
    <row r="487" spans="1:13" s="95" customFormat="1">
      <c r="A487" s="97"/>
      <c r="B487" s="98"/>
      <c r="C487" s="99"/>
      <c r="D487" s="100"/>
      <c r="E487" s="1497"/>
      <c r="F487" s="101"/>
      <c r="J487" s="96"/>
      <c r="K487" s="96"/>
      <c r="L487" s="96"/>
      <c r="M487" s="96"/>
    </row>
    <row r="488" spans="1:13" s="95" customFormat="1">
      <c r="A488" s="97"/>
      <c r="B488" s="98"/>
      <c r="C488" s="99"/>
      <c r="D488" s="100"/>
      <c r="E488" s="1497"/>
      <c r="F488" s="101"/>
      <c r="J488" s="96"/>
      <c r="K488" s="96"/>
      <c r="L488" s="96"/>
      <c r="M488" s="96"/>
    </row>
    <row r="489" spans="1:13" s="95" customFormat="1">
      <c r="A489" s="97"/>
      <c r="B489" s="98"/>
      <c r="C489" s="99"/>
      <c r="D489" s="100"/>
      <c r="E489" s="1497"/>
      <c r="F489" s="101"/>
      <c r="J489" s="96"/>
      <c r="K489" s="96"/>
      <c r="L489" s="96"/>
      <c r="M489" s="96"/>
    </row>
    <row r="490" spans="1:13" s="95" customFormat="1">
      <c r="A490" s="97"/>
      <c r="B490" s="98"/>
      <c r="C490" s="99"/>
      <c r="D490" s="100"/>
      <c r="E490" s="1497"/>
      <c r="F490" s="101"/>
      <c r="J490" s="96"/>
      <c r="K490" s="96"/>
      <c r="L490" s="96"/>
      <c r="M490" s="96"/>
    </row>
    <row r="491" spans="1:13" s="95" customFormat="1">
      <c r="A491" s="97"/>
      <c r="B491" s="98"/>
      <c r="C491" s="99"/>
      <c r="D491" s="100"/>
      <c r="E491" s="1497"/>
      <c r="F491" s="101"/>
      <c r="J491" s="96"/>
      <c r="K491" s="96"/>
      <c r="L491" s="96"/>
      <c r="M491" s="96"/>
    </row>
    <row r="492" spans="1:13" s="95" customFormat="1">
      <c r="A492" s="97"/>
      <c r="B492" s="98"/>
      <c r="C492" s="99"/>
      <c r="D492" s="100"/>
      <c r="E492" s="1497"/>
      <c r="F492" s="101"/>
      <c r="J492" s="96"/>
      <c r="K492" s="96"/>
      <c r="L492" s="96"/>
      <c r="M492" s="96"/>
    </row>
    <row r="493" spans="1:13" s="95" customFormat="1">
      <c r="A493" s="97"/>
      <c r="B493" s="98"/>
      <c r="C493" s="99"/>
      <c r="D493" s="100"/>
      <c r="E493" s="1497"/>
      <c r="F493" s="101"/>
      <c r="J493" s="96"/>
      <c r="K493" s="96"/>
      <c r="L493" s="96"/>
      <c r="M493" s="96"/>
    </row>
    <row r="494" spans="1:13" s="95" customFormat="1">
      <c r="A494" s="97"/>
      <c r="B494" s="98"/>
      <c r="C494" s="99"/>
      <c r="D494" s="100"/>
      <c r="E494" s="1497"/>
      <c r="F494" s="101"/>
      <c r="J494" s="96"/>
      <c r="K494" s="96"/>
      <c r="L494" s="96"/>
      <c r="M494" s="96"/>
    </row>
    <row r="495" spans="1:13" s="95" customFormat="1">
      <c r="A495" s="97"/>
      <c r="B495" s="98"/>
      <c r="C495" s="99"/>
      <c r="D495" s="100"/>
      <c r="E495" s="1497"/>
      <c r="F495" s="101"/>
      <c r="J495" s="96"/>
      <c r="K495" s="96"/>
      <c r="L495" s="96"/>
      <c r="M495" s="96"/>
    </row>
    <row r="496" spans="1:13" s="95" customFormat="1">
      <c r="A496" s="97"/>
      <c r="B496" s="98"/>
      <c r="C496" s="99"/>
      <c r="D496" s="100"/>
      <c r="E496" s="1497"/>
      <c r="F496" s="101"/>
      <c r="J496" s="96"/>
      <c r="K496" s="96"/>
      <c r="L496" s="96"/>
      <c r="M496" s="96"/>
    </row>
    <row r="497" spans="1:13" s="95" customFormat="1">
      <c r="A497" s="97"/>
      <c r="B497" s="98"/>
      <c r="C497" s="99"/>
      <c r="D497" s="100"/>
      <c r="E497" s="1497"/>
      <c r="F497" s="101"/>
      <c r="J497" s="96"/>
      <c r="K497" s="96"/>
      <c r="L497" s="96"/>
      <c r="M497" s="96"/>
    </row>
    <row r="498" spans="1:13" s="95" customFormat="1">
      <c r="A498" s="97"/>
      <c r="B498" s="98"/>
      <c r="C498" s="99"/>
      <c r="D498" s="100"/>
      <c r="E498" s="1497"/>
      <c r="F498" s="101"/>
      <c r="J498" s="96"/>
      <c r="K498" s="96"/>
      <c r="L498" s="96"/>
      <c r="M498" s="96"/>
    </row>
    <row r="499" spans="1:13" s="95" customFormat="1">
      <c r="A499" s="97"/>
      <c r="B499" s="98"/>
      <c r="C499" s="99"/>
      <c r="D499" s="100"/>
      <c r="E499" s="1497"/>
      <c r="F499" s="101"/>
      <c r="J499" s="96"/>
      <c r="K499" s="96"/>
      <c r="L499" s="96"/>
      <c r="M499" s="96"/>
    </row>
    <row r="500" spans="1:13" s="95" customFormat="1">
      <c r="A500" s="97"/>
      <c r="B500" s="98"/>
      <c r="C500" s="99"/>
      <c r="D500" s="100"/>
      <c r="E500" s="1497"/>
      <c r="F500" s="101"/>
      <c r="J500" s="96"/>
      <c r="K500" s="96"/>
      <c r="L500" s="96"/>
      <c r="M500" s="96"/>
    </row>
    <row r="501" spans="1:13" s="95" customFormat="1">
      <c r="A501" s="97"/>
      <c r="B501" s="98"/>
      <c r="C501" s="99"/>
      <c r="D501" s="100"/>
      <c r="E501" s="1497"/>
      <c r="F501" s="101"/>
      <c r="J501" s="96"/>
      <c r="K501" s="96"/>
      <c r="L501" s="96"/>
      <c r="M501" s="96"/>
    </row>
    <row r="502" spans="1:13" s="95" customFormat="1">
      <c r="A502" s="97"/>
      <c r="B502" s="98"/>
      <c r="C502" s="99"/>
      <c r="D502" s="100"/>
      <c r="E502" s="1497"/>
      <c r="F502" s="101"/>
      <c r="J502" s="96"/>
      <c r="K502" s="96"/>
      <c r="L502" s="96"/>
      <c r="M502" s="96"/>
    </row>
    <row r="503" spans="1:13" s="95" customFormat="1">
      <c r="A503" s="97"/>
      <c r="B503" s="98"/>
      <c r="C503" s="99"/>
      <c r="D503" s="100"/>
      <c r="E503" s="1497"/>
      <c r="F503" s="101"/>
      <c r="J503" s="96"/>
      <c r="K503" s="96"/>
      <c r="L503" s="96"/>
      <c r="M503" s="96"/>
    </row>
    <row r="504" spans="1:13" s="95" customFormat="1">
      <c r="A504" s="97"/>
      <c r="B504" s="98"/>
      <c r="C504" s="99"/>
      <c r="D504" s="100"/>
      <c r="E504" s="1497"/>
      <c r="F504" s="101"/>
      <c r="J504" s="96"/>
      <c r="K504" s="96"/>
      <c r="L504" s="96"/>
      <c r="M504" s="96"/>
    </row>
    <row r="505" spans="1:13" s="95" customFormat="1">
      <c r="A505" s="97"/>
      <c r="B505" s="98"/>
      <c r="C505" s="99"/>
      <c r="D505" s="100"/>
      <c r="E505" s="1497"/>
      <c r="F505" s="101"/>
      <c r="J505" s="96"/>
      <c r="K505" s="96"/>
      <c r="L505" s="96"/>
      <c r="M505" s="96"/>
    </row>
    <row r="506" spans="1:13" s="95" customFormat="1">
      <c r="A506" s="97"/>
      <c r="B506" s="98"/>
      <c r="C506" s="99"/>
      <c r="D506" s="100"/>
      <c r="E506" s="1497"/>
      <c r="F506" s="101"/>
      <c r="J506" s="96"/>
      <c r="K506" s="96"/>
      <c r="L506" s="96"/>
      <c r="M506" s="96"/>
    </row>
    <row r="507" spans="1:13" s="95" customFormat="1">
      <c r="A507" s="97"/>
      <c r="B507" s="98"/>
      <c r="C507" s="99"/>
      <c r="D507" s="100"/>
      <c r="E507" s="1497"/>
      <c r="F507" s="101"/>
      <c r="J507" s="96"/>
      <c r="K507" s="96"/>
      <c r="L507" s="96"/>
      <c r="M507" s="96"/>
    </row>
    <row r="508" spans="1:13" s="95" customFormat="1">
      <c r="A508" s="97"/>
      <c r="B508" s="98"/>
      <c r="C508" s="99"/>
      <c r="D508" s="100"/>
      <c r="E508" s="1497"/>
      <c r="F508" s="101"/>
      <c r="J508" s="96"/>
      <c r="K508" s="96"/>
      <c r="L508" s="96"/>
      <c r="M508" s="96"/>
    </row>
    <row r="509" spans="1:13" s="95" customFormat="1">
      <c r="A509" s="97"/>
      <c r="B509" s="98"/>
      <c r="C509" s="99"/>
      <c r="D509" s="100"/>
      <c r="E509" s="1497"/>
      <c r="F509" s="101"/>
      <c r="J509" s="96"/>
      <c r="K509" s="96"/>
      <c r="L509" s="96"/>
      <c r="M509" s="96"/>
    </row>
    <row r="510" spans="1:13" s="95" customFormat="1">
      <c r="A510" s="97"/>
      <c r="B510" s="98"/>
      <c r="C510" s="99"/>
      <c r="D510" s="100"/>
      <c r="E510" s="1497"/>
      <c r="F510" s="101"/>
      <c r="J510" s="96"/>
      <c r="K510" s="96"/>
      <c r="L510" s="96"/>
      <c r="M510" s="96"/>
    </row>
    <row r="511" spans="1:13" s="95" customFormat="1">
      <c r="A511" s="97"/>
      <c r="B511" s="98"/>
      <c r="C511" s="99"/>
      <c r="D511" s="100"/>
      <c r="E511" s="1497"/>
      <c r="F511" s="101"/>
      <c r="J511" s="96"/>
      <c r="K511" s="96"/>
      <c r="L511" s="96"/>
      <c r="M511" s="96"/>
    </row>
    <row r="512" spans="1:13" s="95" customFormat="1">
      <c r="A512" s="97"/>
      <c r="B512" s="98"/>
      <c r="C512" s="99"/>
      <c r="D512" s="100"/>
      <c r="E512" s="1497"/>
      <c r="F512" s="101"/>
      <c r="J512" s="96"/>
      <c r="K512" s="96"/>
      <c r="L512" s="96"/>
      <c r="M512" s="96"/>
    </row>
    <row r="513" spans="1:13" s="95" customFormat="1">
      <c r="A513" s="97"/>
      <c r="B513" s="98"/>
      <c r="C513" s="99"/>
      <c r="D513" s="100"/>
      <c r="E513" s="1497"/>
      <c r="F513" s="101"/>
      <c r="J513" s="96"/>
      <c r="K513" s="96"/>
      <c r="L513" s="96"/>
      <c r="M513" s="96"/>
    </row>
    <row r="514" spans="1:13" s="95" customFormat="1">
      <c r="A514" s="97"/>
      <c r="B514" s="98"/>
      <c r="C514" s="99"/>
      <c r="D514" s="100"/>
      <c r="E514" s="1497"/>
      <c r="F514" s="101"/>
      <c r="J514" s="96"/>
      <c r="K514" s="96"/>
      <c r="L514" s="96"/>
      <c r="M514" s="96"/>
    </row>
    <row r="515" spans="1:13" s="95" customFormat="1">
      <c r="A515" s="97"/>
      <c r="B515" s="98"/>
      <c r="C515" s="99"/>
      <c r="D515" s="100"/>
      <c r="E515" s="1497"/>
      <c r="F515" s="101"/>
      <c r="J515" s="96"/>
      <c r="K515" s="96"/>
      <c r="L515" s="96"/>
      <c r="M515" s="96"/>
    </row>
    <row r="516" spans="1:13" s="95" customFormat="1">
      <c r="A516" s="97"/>
      <c r="B516" s="98"/>
      <c r="C516" s="99"/>
      <c r="D516" s="100"/>
      <c r="E516" s="1497"/>
      <c r="F516" s="101"/>
      <c r="J516" s="96"/>
      <c r="K516" s="96"/>
      <c r="L516" s="96"/>
      <c r="M516" s="96"/>
    </row>
    <row r="517" spans="1:13" s="95" customFormat="1">
      <c r="A517" s="97"/>
      <c r="B517" s="98"/>
      <c r="C517" s="99"/>
      <c r="D517" s="100"/>
      <c r="E517" s="1497"/>
      <c r="F517" s="101"/>
      <c r="J517" s="96"/>
      <c r="K517" s="96"/>
      <c r="L517" s="96"/>
      <c r="M517" s="96"/>
    </row>
    <row r="518" spans="1:13" s="95" customFormat="1">
      <c r="A518" s="97"/>
      <c r="B518" s="98"/>
      <c r="C518" s="99"/>
      <c r="D518" s="100"/>
      <c r="E518" s="1497"/>
      <c r="F518" s="101"/>
      <c r="J518" s="96"/>
      <c r="K518" s="96"/>
      <c r="L518" s="96"/>
      <c r="M518" s="96"/>
    </row>
    <row r="519" spans="1:13" s="95" customFormat="1">
      <c r="A519" s="97"/>
      <c r="B519" s="98"/>
      <c r="C519" s="99"/>
      <c r="D519" s="100"/>
      <c r="E519" s="1497"/>
      <c r="F519" s="101"/>
      <c r="J519" s="96"/>
      <c r="K519" s="96"/>
      <c r="L519" s="96"/>
      <c r="M519" s="96"/>
    </row>
    <row r="520" spans="1:13" s="95" customFormat="1">
      <c r="A520" s="97"/>
      <c r="B520" s="98"/>
      <c r="C520" s="99"/>
      <c r="D520" s="100"/>
      <c r="E520" s="1497"/>
      <c r="F520" s="101"/>
      <c r="J520" s="96"/>
      <c r="K520" s="96"/>
      <c r="L520" s="96"/>
      <c r="M520" s="96"/>
    </row>
    <row r="521" spans="1:13" s="95" customFormat="1">
      <c r="A521" s="97"/>
      <c r="B521" s="98"/>
      <c r="C521" s="99"/>
      <c r="D521" s="100"/>
      <c r="E521" s="1497"/>
      <c r="F521" s="101"/>
      <c r="J521" s="96"/>
      <c r="K521" s="96"/>
      <c r="L521" s="96"/>
      <c r="M521" s="96"/>
    </row>
    <row r="522" spans="1:13" s="95" customFormat="1">
      <c r="A522" s="97"/>
      <c r="B522" s="98"/>
      <c r="C522" s="99"/>
      <c r="D522" s="100"/>
      <c r="E522" s="1497"/>
      <c r="F522" s="101"/>
      <c r="J522" s="96"/>
      <c r="K522" s="96"/>
      <c r="L522" s="96"/>
      <c r="M522" s="96"/>
    </row>
    <row r="523" spans="1:13" s="95" customFormat="1">
      <c r="A523" s="97"/>
      <c r="B523" s="98"/>
      <c r="C523" s="99"/>
      <c r="D523" s="100"/>
      <c r="E523" s="1497"/>
      <c r="F523" s="101"/>
      <c r="J523" s="96"/>
      <c r="K523" s="96"/>
      <c r="L523" s="96"/>
      <c r="M523" s="96"/>
    </row>
    <row r="524" spans="1:13" s="95" customFormat="1">
      <c r="A524" s="97"/>
      <c r="B524" s="98"/>
      <c r="C524" s="99"/>
      <c r="D524" s="100"/>
      <c r="E524" s="1497"/>
      <c r="F524" s="101"/>
      <c r="J524" s="96"/>
      <c r="K524" s="96"/>
      <c r="L524" s="96"/>
      <c r="M524" s="96"/>
    </row>
    <row r="525" spans="1:13" s="95" customFormat="1">
      <c r="A525" s="97"/>
      <c r="B525" s="98"/>
      <c r="C525" s="99"/>
      <c r="D525" s="100"/>
      <c r="E525" s="1497"/>
      <c r="F525" s="101"/>
      <c r="J525" s="96"/>
      <c r="K525" s="96"/>
      <c r="L525" s="96"/>
      <c r="M525" s="96"/>
    </row>
    <row r="526" spans="1:13" s="95" customFormat="1">
      <c r="A526" s="97"/>
      <c r="B526" s="98"/>
      <c r="C526" s="99"/>
      <c r="D526" s="100"/>
      <c r="E526" s="1497"/>
      <c r="F526" s="101"/>
      <c r="J526" s="96"/>
      <c r="K526" s="96"/>
      <c r="L526" s="96"/>
      <c r="M526" s="96"/>
    </row>
    <row r="527" spans="1:13" s="95" customFormat="1">
      <c r="A527" s="97"/>
      <c r="B527" s="98"/>
      <c r="C527" s="99"/>
      <c r="D527" s="100"/>
      <c r="E527" s="1497"/>
      <c r="F527" s="101"/>
      <c r="J527" s="96"/>
      <c r="K527" s="96"/>
      <c r="L527" s="96"/>
      <c r="M527" s="96"/>
    </row>
    <row r="528" spans="1:13" s="95" customFormat="1">
      <c r="A528" s="97"/>
      <c r="B528" s="98"/>
      <c r="C528" s="99"/>
      <c r="D528" s="100"/>
      <c r="E528" s="1497"/>
      <c r="F528" s="101"/>
      <c r="J528" s="96"/>
      <c r="K528" s="96"/>
      <c r="L528" s="96"/>
      <c r="M528" s="96"/>
    </row>
    <row r="529" spans="1:13" s="95" customFormat="1">
      <c r="A529" s="97"/>
      <c r="B529" s="98"/>
      <c r="C529" s="99"/>
      <c r="D529" s="100"/>
      <c r="E529" s="1497"/>
      <c r="F529" s="101"/>
      <c r="J529" s="96"/>
      <c r="K529" s="96"/>
      <c r="L529" s="96"/>
      <c r="M529" s="96"/>
    </row>
    <row r="530" spans="1:13" s="95" customFormat="1">
      <c r="A530" s="97"/>
      <c r="B530" s="98"/>
      <c r="C530" s="99"/>
      <c r="D530" s="100"/>
      <c r="E530" s="1497"/>
      <c r="F530" s="101"/>
      <c r="J530" s="96"/>
      <c r="K530" s="96"/>
      <c r="L530" s="96"/>
      <c r="M530" s="96"/>
    </row>
    <row r="531" spans="1:13" s="95" customFormat="1">
      <c r="A531" s="97"/>
      <c r="B531" s="98"/>
      <c r="C531" s="99"/>
      <c r="D531" s="100"/>
      <c r="E531" s="1497"/>
      <c r="F531" s="101"/>
      <c r="J531" s="96"/>
      <c r="K531" s="96"/>
      <c r="L531" s="96"/>
      <c r="M531" s="96"/>
    </row>
    <row r="532" spans="1:13" s="95" customFormat="1">
      <c r="A532" s="97"/>
      <c r="B532" s="98"/>
      <c r="C532" s="99"/>
      <c r="D532" s="100"/>
      <c r="E532" s="1497"/>
      <c r="F532" s="101"/>
      <c r="J532" s="96"/>
      <c r="K532" s="96"/>
      <c r="L532" s="96"/>
      <c r="M532" s="96"/>
    </row>
    <row r="533" spans="1:13" s="95" customFormat="1">
      <c r="A533" s="97"/>
      <c r="B533" s="98"/>
      <c r="C533" s="99"/>
      <c r="D533" s="100"/>
      <c r="E533" s="1497"/>
      <c r="F533" s="101"/>
      <c r="J533" s="96"/>
      <c r="K533" s="96"/>
      <c r="L533" s="96"/>
      <c r="M533" s="96"/>
    </row>
    <row r="534" spans="1:13" s="95" customFormat="1">
      <c r="A534" s="97"/>
      <c r="B534" s="98"/>
      <c r="C534" s="99"/>
      <c r="D534" s="100"/>
      <c r="E534" s="1497"/>
      <c r="F534" s="101"/>
      <c r="J534" s="96"/>
      <c r="K534" s="96"/>
      <c r="L534" s="96"/>
      <c r="M534" s="96"/>
    </row>
    <row r="535" spans="1:13" s="95" customFormat="1">
      <c r="A535" s="97"/>
      <c r="B535" s="98"/>
      <c r="C535" s="99"/>
      <c r="D535" s="100"/>
      <c r="E535" s="1497"/>
      <c r="F535" s="101"/>
      <c r="J535" s="96"/>
      <c r="K535" s="96"/>
      <c r="L535" s="96"/>
      <c r="M535" s="96"/>
    </row>
    <row r="536" spans="1:13" s="95" customFormat="1">
      <c r="A536" s="97"/>
      <c r="B536" s="98"/>
      <c r="C536" s="99"/>
      <c r="D536" s="100"/>
      <c r="E536" s="1497"/>
      <c r="F536" s="101"/>
      <c r="J536" s="96"/>
      <c r="K536" s="96"/>
      <c r="L536" s="96"/>
      <c r="M536" s="96"/>
    </row>
    <row r="537" spans="1:13" s="95" customFormat="1">
      <c r="A537" s="97"/>
      <c r="B537" s="98"/>
      <c r="C537" s="99"/>
      <c r="D537" s="100"/>
      <c r="E537" s="1497"/>
      <c r="F537" s="101"/>
      <c r="J537" s="96"/>
      <c r="K537" s="96"/>
      <c r="L537" s="96"/>
      <c r="M537" s="96"/>
    </row>
    <row r="538" spans="1:13" s="95" customFormat="1">
      <c r="A538" s="97"/>
      <c r="B538" s="98"/>
      <c r="C538" s="99"/>
      <c r="D538" s="100"/>
      <c r="E538" s="1497"/>
      <c r="F538" s="101"/>
      <c r="J538" s="96"/>
      <c r="K538" s="96"/>
      <c r="L538" s="96"/>
      <c r="M538" s="96"/>
    </row>
    <row r="539" spans="1:13" s="95" customFormat="1">
      <c r="A539" s="97"/>
      <c r="B539" s="98"/>
      <c r="C539" s="99"/>
      <c r="D539" s="100"/>
      <c r="E539" s="1497"/>
      <c r="F539" s="101"/>
      <c r="J539" s="96"/>
      <c r="K539" s="96"/>
      <c r="L539" s="96"/>
      <c r="M539" s="96"/>
    </row>
    <row r="540" spans="1:13" s="95" customFormat="1">
      <c r="A540" s="97"/>
      <c r="B540" s="98"/>
      <c r="C540" s="99"/>
      <c r="D540" s="100"/>
      <c r="E540" s="1497"/>
      <c r="F540" s="101"/>
      <c r="J540" s="96"/>
      <c r="K540" s="96"/>
      <c r="L540" s="96"/>
      <c r="M540" s="96"/>
    </row>
    <row r="541" spans="1:13" s="95" customFormat="1">
      <c r="A541" s="97"/>
      <c r="B541" s="98"/>
      <c r="C541" s="99"/>
      <c r="D541" s="100"/>
      <c r="E541" s="1497"/>
      <c r="F541" s="101"/>
      <c r="J541" s="96"/>
      <c r="K541" s="96"/>
      <c r="L541" s="96"/>
      <c r="M541" s="96"/>
    </row>
    <row r="542" spans="1:13" s="95" customFormat="1">
      <c r="A542" s="97"/>
      <c r="B542" s="98"/>
      <c r="C542" s="99"/>
      <c r="D542" s="100"/>
      <c r="E542" s="1497"/>
      <c r="F542" s="101"/>
      <c r="J542" s="96"/>
      <c r="K542" s="96"/>
      <c r="L542" s="96"/>
      <c r="M542" s="96"/>
    </row>
    <row r="543" spans="1:13" s="95" customFormat="1">
      <c r="A543" s="97"/>
      <c r="B543" s="98"/>
      <c r="C543" s="99"/>
      <c r="D543" s="100"/>
      <c r="E543" s="1497"/>
      <c r="F543" s="101"/>
      <c r="J543" s="96"/>
      <c r="K543" s="96"/>
      <c r="L543" s="96"/>
      <c r="M543" s="96"/>
    </row>
    <row r="544" spans="1:13" s="95" customFormat="1">
      <c r="A544" s="97"/>
      <c r="B544" s="98"/>
      <c r="C544" s="99"/>
      <c r="D544" s="100"/>
      <c r="E544" s="1497"/>
      <c r="F544" s="101"/>
      <c r="J544" s="96"/>
      <c r="K544" s="96"/>
      <c r="L544" s="96"/>
      <c r="M544" s="96"/>
    </row>
    <row r="545" spans="1:13" s="95" customFormat="1">
      <c r="A545" s="97"/>
      <c r="B545" s="98"/>
      <c r="C545" s="99"/>
      <c r="D545" s="100"/>
      <c r="E545" s="1497"/>
      <c r="F545" s="101"/>
      <c r="J545" s="96"/>
      <c r="K545" s="96"/>
      <c r="L545" s="96"/>
      <c r="M545" s="96"/>
    </row>
    <row r="546" spans="1:13" s="95" customFormat="1">
      <c r="A546" s="97"/>
      <c r="B546" s="98"/>
      <c r="C546" s="99"/>
      <c r="D546" s="100"/>
      <c r="E546" s="1497"/>
      <c r="F546" s="101"/>
      <c r="J546" s="96"/>
      <c r="K546" s="96"/>
      <c r="L546" s="96"/>
      <c r="M546" s="96"/>
    </row>
    <row r="547" spans="1:13" s="95" customFormat="1">
      <c r="A547" s="97"/>
      <c r="B547" s="98"/>
      <c r="C547" s="99"/>
      <c r="D547" s="100"/>
      <c r="E547" s="1497"/>
      <c r="F547" s="101"/>
      <c r="J547" s="96"/>
      <c r="K547" s="96"/>
      <c r="L547" s="96"/>
      <c r="M547" s="96"/>
    </row>
    <row r="548" spans="1:13" s="95" customFormat="1">
      <c r="A548" s="97"/>
      <c r="B548" s="98"/>
      <c r="C548" s="99"/>
      <c r="D548" s="100"/>
      <c r="E548" s="1497"/>
      <c r="F548" s="101"/>
      <c r="J548" s="96"/>
      <c r="K548" s="96"/>
      <c r="L548" s="96"/>
      <c r="M548" s="96"/>
    </row>
    <row r="549" spans="1:13" s="95" customFormat="1">
      <c r="A549" s="97"/>
      <c r="B549" s="98"/>
      <c r="C549" s="99"/>
      <c r="D549" s="100"/>
      <c r="E549" s="1497"/>
      <c r="F549" s="101"/>
      <c r="J549" s="96"/>
      <c r="K549" s="96"/>
      <c r="L549" s="96"/>
      <c r="M549" s="96"/>
    </row>
    <row r="550" spans="1:13" s="95" customFormat="1">
      <c r="A550" s="97"/>
      <c r="B550" s="98"/>
      <c r="C550" s="99"/>
      <c r="D550" s="100"/>
      <c r="E550" s="1497"/>
      <c r="F550" s="101"/>
      <c r="J550" s="96"/>
      <c r="K550" s="96"/>
      <c r="L550" s="96"/>
      <c r="M550" s="96"/>
    </row>
    <row r="551" spans="1:13" s="95" customFormat="1">
      <c r="A551" s="97"/>
      <c r="B551" s="98"/>
      <c r="C551" s="99"/>
      <c r="D551" s="100"/>
      <c r="E551" s="1497"/>
      <c r="F551" s="101"/>
      <c r="J551" s="96"/>
      <c r="K551" s="96"/>
      <c r="L551" s="96"/>
      <c r="M551" s="96"/>
    </row>
    <row r="552" spans="1:13" s="95" customFormat="1">
      <c r="A552" s="97"/>
      <c r="B552" s="98"/>
      <c r="C552" s="99"/>
      <c r="D552" s="100"/>
      <c r="E552" s="1497"/>
      <c r="F552" s="101"/>
      <c r="J552" s="96"/>
      <c r="K552" s="96"/>
      <c r="L552" s="96"/>
      <c r="M552" s="96"/>
    </row>
    <row r="553" spans="1:13" s="95" customFormat="1">
      <c r="A553" s="97"/>
      <c r="B553" s="98"/>
      <c r="C553" s="99"/>
      <c r="D553" s="100"/>
      <c r="E553" s="1497"/>
      <c r="F553" s="101"/>
      <c r="J553" s="96"/>
      <c r="K553" s="96"/>
      <c r="L553" s="96"/>
      <c r="M553" s="96"/>
    </row>
    <row r="554" spans="1:13" s="95" customFormat="1">
      <c r="A554" s="97"/>
      <c r="B554" s="98"/>
      <c r="C554" s="99"/>
      <c r="D554" s="100"/>
      <c r="E554" s="1497"/>
      <c r="F554" s="101"/>
      <c r="J554" s="96"/>
      <c r="K554" s="96"/>
      <c r="L554" s="96"/>
      <c r="M554" s="96"/>
    </row>
    <row r="555" spans="1:13" s="95" customFormat="1">
      <c r="A555" s="97"/>
      <c r="B555" s="98"/>
      <c r="C555" s="99"/>
      <c r="D555" s="100"/>
      <c r="E555" s="1497"/>
      <c r="F555" s="101"/>
      <c r="J555" s="96"/>
      <c r="K555" s="96"/>
      <c r="L555" s="96"/>
      <c r="M555" s="96"/>
    </row>
    <row r="556" spans="1:13" s="95" customFormat="1">
      <c r="A556" s="97"/>
      <c r="B556" s="98"/>
      <c r="C556" s="99"/>
      <c r="D556" s="100"/>
      <c r="E556" s="1497"/>
      <c r="F556" s="101"/>
      <c r="J556" s="96"/>
      <c r="K556" s="96"/>
      <c r="L556" s="96"/>
      <c r="M556" s="96"/>
    </row>
    <row r="557" spans="1:13" s="95" customFormat="1">
      <c r="A557" s="97"/>
      <c r="B557" s="98"/>
      <c r="C557" s="99"/>
      <c r="D557" s="100"/>
      <c r="E557" s="1497"/>
      <c r="F557" s="101"/>
      <c r="J557" s="96"/>
      <c r="K557" s="96"/>
      <c r="L557" s="96"/>
      <c r="M557" s="96"/>
    </row>
    <row r="558" spans="1:13" s="95" customFormat="1">
      <c r="A558" s="97"/>
      <c r="B558" s="98"/>
      <c r="C558" s="99"/>
      <c r="D558" s="100"/>
      <c r="E558" s="1497"/>
      <c r="F558" s="101"/>
      <c r="J558" s="96"/>
      <c r="K558" s="96"/>
      <c r="L558" s="96"/>
      <c r="M558" s="96"/>
    </row>
    <row r="559" spans="1:13" s="95" customFormat="1">
      <c r="A559" s="97"/>
      <c r="B559" s="98"/>
      <c r="C559" s="99"/>
      <c r="D559" s="100"/>
      <c r="E559" s="1497"/>
      <c r="F559" s="101"/>
      <c r="J559" s="96"/>
      <c r="K559" s="96"/>
      <c r="L559" s="96"/>
      <c r="M559" s="96"/>
    </row>
    <row r="560" spans="1:13" s="95" customFormat="1">
      <c r="A560" s="97"/>
      <c r="B560" s="98"/>
      <c r="C560" s="99"/>
      <c r="D560" s="100"/>
      <c r="E560" s="1497"/>
      <c r="F560" s="101"/>
      <c r="J560" s="96"/>
      <c r="K560" s="96"/>
      <c r="L560" s="96"/>
      <c r="M560" s="96"/>
    </row>
    <row r="561" spans="1:13" s="95" customFormat="1">
      <c r="A561" s="97"/>
      <c r="B561" s="98"/>
      <c r="C561" s="99"/>
      <c r="D561" s="100"/>
      <c r="E561" s="1497"/>
      <c r="F561" s="101"/>
      <c r="J561" s="96"/>
      <c r="K561" s="96"/>
      <c r="L561" s="96"/>
      <c r="M561" s="96"/>
    </row>
    <row r="562" spans="1:13" s="95" customFormat="1">
      <c r="A562" s="97"/>
      <c r="B562" s="98"/>
      <c r="C562" s="99"/>
      <c r="D562" s="100"/>
      <c r="E562" s="1497"/>
      <c r="F562" s="101"/>
      <c r="J562" s="96"/>
      <c r="K562" s="96"/>
      <c r="L562" s="96"/>
      <c r="M562" s="96"/>
    </row>
    <row r="563" spans="1:13" s="95" customFormat="1">
      <c r="A563" s="97"/>
      <c r="B563" s="98"/>
      <c r="C563" s="99"/>
      <c r="D563" s="100"/>
      <c r="E563" s="1497"/>
      <c r="F563" s="101"/>
      <c r="J563" s="96"/>
      <c r="K563" s="96"/>
      <c r="L563" s="96"/>
      <c r="M563" s="96"/>
    </row>
    <row r="564" spans="1:13" s="95" customFormat="1">
      <c r="A564" s="97"/>
      <c r="B564" s="98"/>
      <c r="C564" s="99"/>
      <c r="D564" s="100"/>
      <c r="E564" s="1497"/>
      <c r="F564" s="101"/>
      <c r="J564" s="96"/>
      <c r="K564" s="96"/>
      <c r="L564" s="96"/>
      <c r="M564" s="96"/>
    </row>
    <row r="565" spans="1:13" s="95" customFormat="1">
      <c r="A565" s="97"/>
      <c r="B565" s="98"/>
      <c r="C565" s="99"/>
      <c r="D565" s="100"/>
      <c r="E565" s="1497"/>
      <c r="F565" s="101"/>
      <c r="J565" s="96"/>
      <c r="K565" s="96"/>
      <c r="L565" s="96"/>
      <c r="M565" s="96"/>
    </row>
    <row r="566" spans="1:13" s="95" customFormat="1">
      <c r="A566" s="97"/>
      <c r="B566" s="98"/>
      <c r="C566" s="99"/>
      <c r="D566" s="100"/>
      <c r="E566" s="1497"/>
      <c r="F566" s="101"/>
      <c r="J566" s="96"/>
      <c r="K566" s="96"/>
      <c r="L566" s="96"/>
      <c r="M566" s="96"/>
    </row>
    <row r="567" spans="1:13" s="95" customFormat="1">
      <c r="A567" s="97"/>
      <c r="B567" s="98"/>
      <c r="C567" s="99"/>
      <c r="D567" s="100"/>
      <c r="E567" s="1497"/>
      <c r="F567" s="101"/>
      <c r="J567" s="96"/>
      <c r="K567" s="96"/>
      <c r="L567" s="96"/>
      <c r="M567" s="96"/>
    </row>
    <row r="568" spans="1:13" s="95" customFormat="1">
      <c r="A568" s="97"/>
      <c r="B568" s="98"/>
      <c r="C568" s="99"/>
      <c r="D568" s="100"/>
      <c r="E568" s="1497"/>
      <c r="F568" s="101"/>
      <c r="J568" s="96"/>
      <c r="K568" s="96"/>
      <c r="L568" s="96"/>
      <c r="M568" s="96"/>
    </row>
    <row r="569" spans="1:13" s="95" customFormat="1">
      <c r="A569" s="97"/>
      <c r="B569" s="98"/>
      <c r="C569" s="99"/>
      <c r="D569" s="100"/>
      <c r="E569" s="1497"/>
      <c r="F569" s="101"/>
      <c r="J569" s="96"/>
      <c r="K569" s="96"/>
      <c r="L569" s="96"/>
      <c r="M569" s="96"/>
    </row>
    <row r="570" spans="1:13" s="95" customFormat="1">
      <c r="A570" s="97"/>
      <c r="B570" s="98"/>
      <c r="C570" s="99"/>
      <c r="D570" s="100"/>
      <c r="E570" s="1497"/>
      <c r="F570" s="101"/>
      <c r="J570" s="96"/>
      <c r="K570" s="96"/>
      <c r="L570" s="96"/>
      <c r="M570" s="96"/>
    </row>
    <row r="571" spans="1:13" s="95" customFormat="1">
      <c r="A571" s="97"/>
      <c r="B571" s="98"/>
      <c r="C571" s="99"/>
      <c r="D571" s="100"/>
      <c r="E571" s="1497"/>
      <c r="F571" s="101"/>
      <c r="J571" s="96"/>
      <c r="K571" s="96"/>
      <c r="L571" s="96"/>
      <c r="M571" s="96"/>
    </row>
    <row r="572" spans="1:13" s="95" customFormat="1">
      <c r="A572" s="97"/>
      <c r="B572" s="98"/>
      <c r="C572" s="99"/>
      <c r="D572" s="100"/>
      <c r="E572" s="1497"/>
      <c r="F572" s="101"/>
      <c r="J572" s="96"/>
      <c r="K572" s="96"/>
      <c r="L572" s="96"/>
      <c r="M572" s="96"/>
    </row>
    <row r="573" spans="1:13" s="95" customFormat="1">
      <c r="A573" s="97"/>
      <c r="B573" s="98"/>
      <c r="C573" s="99"/>
      <c r="D573" s="100"/>
      <c r="E573" s="1497"/>
      <c r="F573" s="101"/>
      <c r="J573" s="96"/>
      <c r="K573" s="96"/>
      <c r="L573" s="96"/>
      <c r="M573" s="96"/>
    </row>
    <row r="574" spans="1:13" s="95" customFormat="1">
      <c r="A574" s="97"/>
      <c r="B574" s="98"/>
      <c r="C574" s="99"/>
      <c r="D574" s="100"/>
      <c r="E574" s="1497"/>
      <c r="F574" s="101"/>
      <c r="J574" s="96"/>
      <c r="K574" s="96"/>
      <c r="L574" s="96"/>
      <c r="M574" s="96"/>
    </row>
    <row r="575" spans="1:13" s="95" customFormat="1">
      <c r="A575" s="97"/>
      <c r="B575" s="98"/>
      <c r="C575" s="99"/>
      <c r="D575" s="100"/>
      <c r="E575" s="1497"/>
      <c r="F575" s="101"/>
      <c r="J575" s="96"/>
      <c r="K575" s="96"/>
      <c r="L575" s="96"/>
      <c r="M575" s="96"/>
    </row>
    <row r="576" spans="1:13" s="95" customFormat="1">
      <c r="A576" s="97"/>
      <c r="B576" s="98"/>
      <c r="C576" s="99"/>
      <c r="D576" s="100"/>
      <c r="E576" s="1497"/>
      <c r="F576" s="101"/>
      <c r="J576" s="96"/>
      <c r="K576" s="96"/>
      <c r="L576" s="96"/>
      <c r="M576" s="96"/>
    </row>
    <row r="577" spans="1:13" s="95" customFormat="1">
      <c r="A577" s="97"/>
      <c r="B577" s="98"/>
      <c r="C577" s="99"/>
      <c r="D577" s="100"/>
      <c r="E577" s="1497"/>
      <c r="F577" s="101"/>
      <c r="J577" s="96"/>
      <c r="K577" s="96"/>
      <c r="L577" s="96"/>
      <c r="M577" s="96"/>
    </row>
    <row r="578" spans="1:13" s="95" customFormat="1">
      <c r="A578" s="97"/>
      <c r="B578" s="98"/>
      <c r="C578" s="99"/>
      <c r="D578" s="100"/>
      <c r="E578" s="1497"/>
      <c r="F578" s="101"/>
      <c r="J578" s="96"/>
      <c r="K578" s="96"/>
      <c r="L578" s="96"/>
      <c r="M578" s="96"/>
    </row>
    <row r="579" spans="1:13" s="95" customFormat="1">
      <c r="A579" s="97"/>
      <c r="B579" s="98"/>
      <c r="C579" s="99"/>
      <c r="D579" s="100"/>
      <c r="E579" s="1497"/>
      <c r="F579" s="101"/>
      <c r="J579" s="96"/>
      <c r="K579" s="96"/>
      <c r="L579" s="96"/>
      <c r="M579" s="96"/>
    </row>
    <row r="580" spans="1:13" s="95" customFormat="1">
      <c r="A580" s="97"/>
      <c r="B580" s="98"/>
      <c r="C580" s="99"/>
      <c r="D580" s="100"/>
      <c r="E580" s="1497"/>
      <c r="F580" s="101"/>
      <c r="J580" s="96"/>
      <c r="K580" s="96"/>
      <c r="L580" s="96"/>
      <c r="M580" s="96"/>
    </row>
    <row r="581" spans="1:13" s="95" customFormat="1">
      <c r="A581" s="97"/>
      <c r="B581" s="98"/>
      <c r="C581" s="99"/>
      <c r="D581" s="100"/>
      <c r="E581" s="1497"/>
      <c r="F581" s="101"/>
      <c r="J581" s="96"/>
      <c r="K581" s="96"/>
      <c r="L581" s="96"/>
      <c r="M581" s="96"/>
    </row>
    <row r="582" spans="1:13" s="95" customFormat="1">
      <c r="A582" s="97"/>
      <c r="B582" s="98"/>
      <c r="C582" s="99"/>
      <c r="D582" s="100"/>
      <c r="E582" s="1497"/>
      <c r="F582" s="101"/>
      <c r="J582" s="96"/>
      <c r="K582" s="96"/>
      <c r="L582" s="96"/>
      <c r="M582" s="96"/>
    </row>
    <row r="583" spans="1:13" s="95" customFormat="1">
      <c r="A583" s="97"/>
      <c r="B583" s="98"/>
      <c r="C583" s="99"/>
      <c r="D583" s="100"/>
      <c r="E583" s="1497"/>
      <c r="F583" s="101"/>
      <c r="J583" s="96"/>
      <c r="K583" s="96"/>
      <c r="L583" s="96"/>
      <c r="M583" s="96"/>
    </row>
    <row r="584" spans="1:13" s="95" customFormat="1">
      <c r="A584" s="97"/>
      <c r="B584" s="98"/>
      <c r="C584" s="99"/>
      <c r="D584" s="100"/>
      <c r="E584" s="1497"/>
      <c r="F584" s="101"/>
      <c r="J584" s="96"/>
      <c r="K584" s="96"/>
      <c r="L584" s="96"/>
      <c r="M584" s="96"/>
    </row>
    <row r="585" spans="1:13" s="95" customFormat="1">
      <c r="A585" s="97"/>
      <c r="B585" s="98"/>
      <c r="C585" s="99"/>
      <c r="D585" s="100"/>
      <c r="E585" s="1497"/>
      <c r="F585" s="101"/>
      <c r="J585" s="96"/>
      <c r="K585" s="96"/>
      <c r="L585" s="96"/>
      <c r="M585" s="96"/>
    </row>
    <row r="586" spans="1:13" s="95" customFormat="1">
      <c r="A586" s="97"/>
      <c r="B586" s="98"/>
      <c r="C586" s="99"/>
      <c r="D586" s="100"/>
      <c r="E586" s="1497"/>
      <c r="F586" s="101"/>
      <c r="J586" s="96"/>
      <c r="K586" s="96"/>
      <c r="L586" s="96"/>
      <c r="M586" s="96"/>
    </row>
    <row r="587" spans="1:13" s="95" customFormat="1">
      <c r="A587" s="97"/>
      <c r="B587" s="98"/>
      <c r="C587" s="99"/>
      <c r="D587" s="100"/>
      <c r="E587" s="1497"/>
      <c r="F587" s="101"/>
      <c r="J587" s="96"/>
      <c r="K587" s="96"/>
      <c r="L587" s="96"/>
      <c r="M587" s="96"/>
    </row>
    <row r="588" spans="1:13" s="95" customFormat="1">
      <c r="A588" s="97"/>
      <c r="B588" s="98"/>
      <c r="C588" s="99"/>
      <c r="D588" s="100"/>
      <c r="E588" s="1497"/>
      <c r="F588" s="101"/>
      <c r="J588" s="96"/>
      <c r="K588" s="96"/>
      <c r="L588" s="96"/>
      <c r="M588" s="96"/>
    </row>
    <row r="589" spans="1:13" s="95" customFormat="1">
      <c r="A589" s="97"/>
      <c r="B589" s="98"/>
      <c r="C589" s="99"/>
      <c r="D589" s="100"/>
      <c r="E589" s="1497"/>
      <c r="F589" s="101"/>
      <c r="J589" s="96"/>
      <c r="K589" s="96"/>
      <c r="L589" s="96"/>
      <c r="M589" s="96"/>
    </row>
    <row r="590" spans="1:13" s="95" customFormat="1">
      <c r="A590" s="97"/>
      <c r="B590" s="98"/>
      <c r="C590" s="99"/>
      <c r="D590" s="100"/>
      <c r="E590" s="1497"/>
      <c r="F590" s="101"/>
      <c r="J590" s="96"/>
      <c r="K590" s="96"/>
      <c r="L590" s="96"/>
      <c r="M590" s="96"/>
    </row>
    <row r="591" spans="1:13" s="95" customFormat="1">
      <c r="A591" s="97"/>
      <c r="B591" s="98"/>
      <c r="C591" s="99"/>
      <c r="D591" s="100"/>
      <c r="E591" s="1497"/>
      <c r="F591" s="101"/>
      <c r="J591" s="96"/>
      <c r="K591" s="96"/>
      <c r="L591" s="96"/>
      <c r="M591" s="96"/>
    </row>
    <row r="592" spans="1:13" s="95" customFormat="1">
      <c r="A592" s="97"/>
      <c r="B592" s="98"/>
      <c r="C592" s="99"/>
      <c r="D592" s="100"/>
      <c r="E592" s="1497"/>
      <c r="F592" s="101"/>
      <c r="J592" s="96"/>
      <c r="K592" s="96"/>
      <c r="L592" s="96"/>
      <c r="M592" s="96"/>
    </row>
    <row r="593" spans="1:13" s="95" customFormat="1">
      <c r="A593" s="97"/>
      <c r="B593" s="98"/>
      <c r="C593" s="99"/>
      <c r="D593" s="100"/>
      <c r="E593" s="1497"/>
      <c r="F593" s="101"/>
      <c r="J593" s="96"/>
      <c r="K593" s="96"/>
      <c r="L593" s="96"/>
      <c r="M593" s="96"/>
    </row>
    <row r="594" spans="1:13" s="95" customFormat="1">
      <c r="A594" s="97"/>
      <c r="B594" s="98"/>
      <c r="C594" s="99"/>
      <c r="D594" s="100"/>
      <c r="E594" s="1497"/>
      <c r="F594" s="101"/>
      <c r="J594" s="96"/>
      <c r="K594" s="96"/>
      <c r="L594" s="96"/>
      <c r="M594" s="96"/>
    </row>
    <row r="595" spans="1:13" s="95" customFormat="1">
      <c r="A595" s="97"/>
      <c r="B595" s="98"/>
      <c r="C595" s="99"/>
      <c r="D595" s="100"/>
      <c r="E595" s="1497"/>
      <c r="F595" s="101"/>
      <c r="J595" s="96"/>
      <c r="K595" s="96"/>
      <c r="L595" s="96"/>
      <c r="M595" s="96"/>
    </row>
    <row r="596" spans="1:13" s="95" customFormat="1">
      <c r="A596" s="97"/>
      <c r="B596" s="98"/>
      <c r="C596" s="99"/>
      <c r="D596" s="100"/>
      <c r="E596" s="1497"/>
      <c r="F596" s="101"/>
      <c r="J596" s="96"/>
      <c r="K596" s="96"/>
      <c r="L596" s="96"/>
      <c r="M596" s="96"/>
    </row>
    <row r="597" spans="1:13" s="95" customFormat="1">
      <c r="A597" s="97"/>
      <c r="B597" s="98"/>
      <c r="C597" s="99"/>
      <c r="D597" s="100"/>
      <c r="E597" s="1497"/>
      <c r="F597" s="101"/>
      <c r="J597" s="96"/>
      <c r="K597" s="96"/>
      <c r="L597" s="96"/>
      <c r="M597" s="96"/>
    </row>
    <row r="598" spans="1:13" s="95" customFormat="1">
      <c r="A598" s="97"/>
      <c r="B598" s="98"/>
      <c r="C598" s="99"/>
      <c r="D598" s="100"/>
      <c r="E598" s="1497"/>
      <c r="F598" s="101"/>
      <c r="J598" s="96"/>
      <c r="K598" s="96"/>
      <c r="L598" s="96"/>
      <c r="M598" s="96"/>
    </row>
    <row r="599" spans="1:13" s="95" customFormat="1">
      <c r="A599" s="97"/>
      <c r="B599" s="98"/>
      <c r="C599" s="99"/>
      <c r="D599" s="100"/>
      <c r="E599" s="1497"/>
      <c r="F599" s="101"/>
      <c r="J599" s="96"/>
      <c r="K599" s="96"/>
      <c r="L599" s="96"/>
      <c r="M599" s="96"/>
    </row>
    <row r="600" spans="1:13" s="95" customFormat="1">
      <c r="A600" s="97"/>
      <c r="B600" s="98"/>
      <c r="C600" s="99"/>
      <c r="D600" s="100"/>
      <c r="E600" s="1497"/>
      <c r="F600" s="101"/>
      <c r="J600" s="96"/>
      <c r="K600" s="96"/>
      <c r="L600" s="96"/>
      <c r="M600" s="96"/>
    </row>
    <row r="601" spans="1:13" s="95" customFormat="1">
      <c r="A601" s="97"/>
      <c r="B601" s="98"/>
      <c r="C601" s="99"/>
      <c r="D601" s="100"/>
      <c r="E601" s="1497"/>
      <c r="F601" s="101"/>
      <c r="J601" s="96"/>
      <c r="K601" s="96"/>
      <c r="L601" s="96"/>
      <c r="M601" s="96"/>
    </row>
    <row r="602" spans="1:13" s="95" customFormat="1">
      <c r="A602" s="97"/>
      <c r="B602" s="98"/>
      <c r="C602" s="99"/>
      <c r="D602" s="100"/>
      <c r="E602" s="1497"/>
      <c r="F602" s="101"/>
      <c r="J602" s="96"/>
      <c r="K602" s="96"/>
      <c r="L602" s="96"/>
      <c r="M602" s="96"/>
    </row>
    <row r="603" spans="1:13" s="95" customFormat="1">
      <c r="A603" s="97"/>
      <c r="B603" s="98"/>
      <c r="C603" s="99"/>
      <c r="D603" s="100"/>
      <c r="E603" s="1497"/>
      <c r="F603" s="101"/>
      <c r="J603" s="96"/>
      <c r="K603" s="96"/>
      <c r="L603" s="96"/>
      <c r="M603" s="96"/>
    </row>
    <row r="604" spans="1:13" s="95" customFormat="1">
      <c r="A604" s="97"/>
      <c r="B604" s="98"/>
      <c r="C604" s="99"/>
      <c r="D604" s="100"/>
      <c r="E604" s="1497"/>
      <c r="F604" s="101"/>
      <c r="J604" s="96"/>
      <c r="K604" s="96"/>
      <c r="L604" s="96"/>
      <c r="M604" s="96"/>
    </row>
    <row r="605" spans="1:13" s="95" customFormat="1">
      <c r="A605" s="97"/>
      <c r="B605" s="98"/>
      <c r="C605" s="99"/>
      <c r="D605" s="100"/>
      <c r="E605" s="1497"/>
      <c r="F605" s="101"/>
      <c r="J605" s="96"/>
      <c r="K605" s="96"/>
      <c r="L605" s="96"/>
      <c r="M605" s="96"/>
    </row>
    <row r="606" spans="1:13" s="95" customFormat="1">
      <c r="A606" s="97"/>
      <c r="B606" s="98"/>
      <c r="C606" s="99"/>
      <c r="D606" s="100"/>
      <c r="E606" s="1497"/>
      <c r="F606" s="101"/>
      <c r="J606" s="96"/>
      <c r="K606" s="96"/>
      <c r="L606" s="96"/>
      <c r="M606" s="96"/>
    </row>
    <row r="607" spans="1:13" s="95" customFormat="1">
      <c r="A607" s="97"/>
      <c r="B607" s="98"/>
      <c r="C607" s="99"/>
      <c r="D607" s="100"/>
      <c r="E607" s="1497"/>
      <c r="F607" s="101"/>
      <c r="J607" s="96"/>
      <c r="K607" s="96"/>
      <c r="L607" s="96"/>
      <c r="M607" s="96"/>
    </row>
    <row r="608" spans="1:13" s="95" customFormat="1">
      <c r="A608" s="97"/>
      <c r="B608" s="98"/>
      <c r="C608" s="99"/>
      <c r="D608" s="100"/>
      <c r="E608" s="1497"/>
      <c r="F608" s="101"/>
      <c r="J608" s="96"/>
      <c r="K608" s="96"/>
      <c r="L608" s="96"/>
      <c r="M608" s="96"/>
    </row>
    <row r="609" spans="1:13" s="95" customFormat="1">
      <c r="A609" s="97"/>
      <c r="B609" s="98"/>
      <c r="C609" s="99"/>
      <c r="D609" s="100"/>
      <c r="E609" s="1497"/>
      <c r="F609" s="101"/>
      <c r="J609" s="96"/>
      <c r="K609" s="96"/>
      <c r="L609" s="96"/>
      <c r="M609" s="96"/>
    </row>
    <row r="610" spans="1:13" s="95" customFormat="1">
      <c r="A610" s="97"/>
      <c r="B610" s="98"/>
      <c r="C610" s="99"/>
      <c r="D610" s="100"/>
      <c r="E610" s="1497"/>
      <c r="F610" s="101"/>
      <c r="J610" s="96"/>
      <c r="K610" s="96"/>
      <c r="L610" s="96"/>
      <c r="M610" s="96"/>
    </row>
    <row r="611" spans="1:13" s="95" customFormat="1">
      <c r="A611" s="97"/>
      <c r="B611" s="98"/>
      <c r="C611" s="99"/>
      <c r="D611" s="100"/>
      <c r="E611" s="1497"/>
      <c r="F611" s="101"/>
      <c r="J611" s="96"/>
      <c r="K611" s="96"/>
      <c r="L611" s="96"/>
      <c r="M611" s="96"/>
    </row>
    <row r="612" spans="1:13" s="95" customFormat="1">
      <c r="A612" s="97"/>
      <c r="B612" s="98"/>
      <c r="C612" s="99"/>
      <c r="D612" s="100"/>
      <c r="E612" s="1497"/>
      <c r="F612" s="101"/>
      <c r="J612" s="96"/>
      <c r="K612" s="96"/>
      <c r="L612" s="96"/>
      <c r="M612" s="96"/>
    </row>
    <row r="613" spans="1:13" s="95" customFormat="1">
      <c r="A613" s="97"/>
      <c r="B613" s="98"/>
      <c r="C613" s="99"/>
      <c r="D613" s="100"/>
      <c r="E613" s="1497"/>
      <c r="F613" s="101"/>
      <c r="J613" s="96"/>
      <c r="K613" s="96"/>
      <c r="L613" s="96"/>
      <c r="M613" s="96"/>
    </row>
    <row r="614" spans="1:13" s="95" customFormat="1">
      <c r="A614" s="97"/>
      <c r="B614" s="98"/>
      <c r="C614" s="99"/>
      <c r="D614" s="100"/>
      <c r="E614" s="1497"/>
      <c r="F614" s="101"/>
      <c r="J614" s="96"/>
      <c r="K614" s="96"/>
      <c r="L614" s="96"/>
      <c r="M614" s="96"/>
    </row>
    <row r="615" spans="1:13" s="95" customFormat="1">
      <c r="A615" s="97"/>
      <c r="B615" s="98"/>
      <c r="C615" s="99"/>
      <c r="D615" s="100"/>
      <c r="E615" s="1497"/>
      <c r="F615" s="101"/>
      <c r="J615" s="96"/>
      <c r="K615" s="96"/>
      <c r="L615" s="96"/>
      <c r="M615" s="96"/>
    </row>
    <row r="616" spans="1:13" s="95" customFormat="1">
      <c r="A616" s="97"/>
      <c r="B616" s="98"/>
      <c r="C616" s="99"/>
      <c r="D616" s="100"/>
      <c r="E616" s="1497"/>
      <c r="F616" s="101"/>
      <c r="J616" s="96"/>
      <c r="K616" s="96"/>
      <c r="L616" s="96"/>
      <c r="M616" s="96"/>
    </row>
    <row r="617" spans="1:13" s="95" customFormat="1">
      <c r="A617" s="97"/>
      <c r="B617" s="98"/>
      <c r="C617" s="99"/>
      <c r="D617" s="100"/>
      <c r="E617" s="1497"/>
      <c r="F617" s="101"/>
      <c r="J617" s="96"/>
      <c r="K617" s="96"/>
      <c r="L617" s="96"/>
      <c r="M617" s="96"/>
    </row>
    <row r="618" spans="1:13" s="95" customFormat="1">
      <c r="A618" s="97"/>
      <c r="B618" s="98"/>
      <c r="C618" s="99"/>
      <c r="D618" s="100"/>
      <c r="E618" s="1497"/>
      <c r="F618" s="101"/>
      <c r="J618" s="96"/>
      <c r="K618" s="96"/>
      <c r="L618" s="96"/>
      <c r="M618" s="96"/>
    </row>
    <row r="619" spans="1:13" s="95" customFormat="1">
      <c r="A619" s="97"/>
      <c r="B619" s="98"/>
      <c r="C619" s="99"/>
      <c r="D619" s="100"/>
      <c r="E619" s="1497"/>
      <c r="F619" s="101"/>
      <c r="J619" s="96"/>
      <c r="K619" s="96"/>
      <c r="L619" s="96"/>
      <c r="M619" s="96"/>
    </row>
    <row r="620" spans="1:13" s="95" customFormat="1">
      <c r="A620" s="97"/>
      <c r="B620" s="98"/>
      <c r="C620" s="99"/>
      <c r="D620" s="100"/>
      <c r="E620" s="1497"/>
      <c r="F620" s="101"/>
      <c r="J620" s="96"/>
      <c r="K620" s="96"/>
      <c r="L620" s="96"/>
      <c r="M620" s="96"/>
    </row>
    <row r="621" spans="1:13" s="95" customFormat="1">
      <c r="A621" s="97"/>
      <c r="B621" s="98"/>
      <c r="C621" s="99"/>
      <c r="D621" s="100"/>
      <c r="E621" s="1497"/>
      <c r="F621" s="101"/>
      <c r="J621" s="96"/>
      <c r="K621" s="96"/>
      <c r="L621" s="96"/>
      <c r="M621" s="96"/>
    </row>
    <row r="622" spans="1:13" s="95" customFormat="1">
      <c r="A622" s="97"/>
      <c r="B622" s="98"/>
      <c r="C622" s="99"/>
      <c r="D622" s="100"/>
      <c r="E622" s="1497"/>
      <c r="F622" s="101"/>
      <c r="J622" s="96"/>
      <c r="K622" s="96"/>
      <c r="L622" s="96"/>
      <c r="M622" s="96"/>
    </row>
    <row r="623" spans="1:13" s="95" customFormat="1">
      <c r="A623" s="97"/>
      <c r="B623" s="98"/>
      <c r="C623" s="99"/>
      <c r="D623" s="100"/>
      <c r="E623" s="1497"/>
      <c r="F623" s="101"/>
      <c r="J623" s="96"/>
      <c r="K623" s="96"/>
      <c r="L623" s="96"/>
      <c r="M623" s="96"/>
    </row>
    <row r="624" spans="1:13" s="95" customFormat="1">
      <c r="A624" s="97"/>
      <c r="B624" s="98"/>
      <c r="C624" s="99"/>
      <c r="D624" s="100"/>
      <c r="E624" s="1497"/>
      <c r="F624" s="101"/>
      <c r="J624" s="96"/>
      <c r="K624" s="96"/>
      <c r="L624" s="96"/>
      <c r="M624" s="96"/>
    </row>
    <row r="625" spans="1:13" s="95" customFormat="1">
      <c r="A625" s="97"/>
      <c r="B625" s="98"/>
      <c r="C625" s="99"/>
      <c r="D625" s="100"/>
      <c r="E625" s="1497"/>
      <c r="F625" s="101"/>
      <c r="J625" s="96"/>
      <c r="K625" s="96"/>
      <c r="L625" s="96"/>
      <c r="M625" s="96"/>
    </row>
    <row r="626" spans="1:13" s="95" customFormat="1">
      <c r="A626" s="97"/>
      <c r="B626" s="98"/>
      <c r="C626" s="99"/>
      <c r="D626" s="100"/>
      <c r="E626" s="1497"/>
      <c r="F626" s="101"/>
      <c r="J626" s="96"/>
      <c r="K626" s="96"/>
      <c r="L626" s="96"/>
      <c r="M626" s="96"/>
    </row>
    <row r="627" spans="1:13" s="95" customFormat="1">
      <c r="A627" s="97"/>
      <c r="B627" s="98"/>
      <c r="C627" s="99"/>
      <c r="D627" s="100"/>
      <c r="E627" s="1497"/>
      <c r="F627" s="101"/>
      <c r="J627" s="96"/>
      <c r="K627" s="96"/>
      <c r="L627" s="96"/>
      <c r="M627" s="96"/>
    </row>
    <row r="628" spans="1:13" s="95" customFormat="1">
      <c r="A628" s="97"/>
      <c r="B628" s="98"/>
      <c r="C628" s="99"/>
      <c r="D628" s="100"/>
      <c r="E628" s="1497"/>
      <c r="F628" s="101"/>
      <c r="J628" s="96"/>
      <c r="K628" s="96"/>
      <c r="L628" s="96"/>
      <c r="M628" s="96"/>
    </row>
    <row r="629" spans="1:13" s="95" customFormat="1">
      <c r="A629" s="97"/>
      <c r="B629" s="98"/>
      <c r="C629" s="99"/>
      <c r="D629" s="100"/>
      <c r="E629" s="1497"/>
      <c r="F629" s="101"/>
      <c r="J629" s="96"/>
      <c r="K629" s="96"/>
      <c r="L629" s="96"/>
      <c r="M629" s="96"/>
    </row>
    <row r="630" spans="1:13" s="95" customFormat="1">
      <c r="A630" s="97"/>
      <c r="B630" s="98"/>
      <c r="C630" s="99"/>
      <c r="D630" s="100"/>
      <c r="E630" s="1497"/>
      <c r="F630" s="101"/>
      <c r="J630" s="96"/>
      <c r="K630" s="96"/>
      <c r="L630" s="96"/>
      <c r="M630" s="96"/>
    </row>
    <row r="631" spans="1:13" s="95" customFormat="1">
      <c r="A631" s="97"/>
      <c r="B631" s="98"/>
      <c r="C631" s="99"/>
      <c r="D631" s="100"/>
      <c r="E631" s="1497"/>
      <c r="F631" s="101"/>
      <c r="J631" s="96"/>
      <c r="K631" s="96"/>
      <c r="L631" s="96"/>
      <c r="M631" s="96"/>
    </row>
    <row r="632" spans="1:13" s="95" customFormat="1">
      <c r="A632" s="97"/>
      <c r="B632" s="98"/>
      <c r="C632" s="99"/>
      <c r="D632" s="100"/>
      <c r="E632" s="1497"/>
      <c r="F632" s="101"/>
      <c r="J632" s="96"/>
      <c r="K632" s="96"/>
      <c r="L632" s="96"/>
      <c r="M632" s="96"/>
    </row>
    <row r="633" spans="1:13" s="95" customFormat="1">
      <c r="A633" s="97"/>
      <c r="B633" s="98"/>
      <c r="C633" s="99"/>
      <c r="D633" s="100"/>
      <c r="E633" s="1497"/>
      <c r="F633" s="101"/>
      <c r="J633" s="96"/>
      <c r="K633" s="96"/>
      <c r="L633" s="96"/>
      <c r="M633" s="96"/>
    </row>
    <row r="634" spans="1:13" s="95" customFormat="1">
      <c r="A634" s="97"/>
      <c r="B634" s="98"/>
      <c r="C634" s="99"/>
      <c r="D634" s="100"/>
      <c r="E634" s="1497"/>
      <c r="F634" s="101"/>
      <c r="J634" s="96"/>
      <c r="K634" s="96"/>
      <c r="L634" s="96"/>
      <c r="M634" s="96"/>
    </row>
    <row r="635" spans="1:13" s="95" customFormat="1">
      <c r="A635" s="97"/>
      <c r="B635" s="98"/>
      <c r="C635" s="99"/>
      <c r="D635" s="100"/>
      <c r="E635" s="1497"/>
      <c r="F635" s="101"/>
      <c r="J635" s="96"/>
      <c r="K635" s="96"/>
      <c r="L635" s="96"/>
      <c r="M635" s="96"/>
    </row>
    <row r="636" spans="1:13" s="95" customFormat="1">
      <c r="A636" s="97"/>
      <c r="B636" s="98"/>
      <c r="C636" s="99"/>
      <c r="D636" s="100"/>
      <c r="E636" s="1497"/>
      <c r="F636" s="101"/>
      <c r="J636" s="96"/>
      <c r="K636" s="96"/>
      <c r="L636" s="96"/>
      <c r="M636" s="96"/>
    </row>
    <row r="637" spans="1:13" s="95" customFormat="1">
      <c r="A637" s="97"/>
      <c r="B637" s="98"/>
      <c r="C637" s="99"/>
      <c r="D637" s="100"/>
      <c r="E637" s="1497"/>
      <c r="F637" s="101"/>
      <c r="J637" s="96"/>
      <c r="K637" s="96"/>
      <c r="L637" s="96"/>
      <c r="M637" s="96"/>
    </row>
    <row r="638" spans="1:13" s="95" customFormat="1">
      <c r="A638" s="97"/>
      <c r="B638" s="98"/>
      <c r="C638" s="99"/>
      <c r="D638" s="100"/>
      <c r="E638" s="1497"/>
      <c r="F638" s="101"/>
      <c r="J638" s="96"/>
      <c r="K638" s="96"/>
      <c r="L638" s="96"/>
      <c r="M638" s="96"/>
    </row>
    <row r="639" spans="1:13" s="95" customFormat="1">
      <c r="A639" s="97"/>
      <c r="B639" s="98"/>
      <c r="C639" s="99"/>
      <c r="D639" s="100"/>
      <c r="E639" s="1497"/>
      <c r="F639" s="101"/>
      <c r="J639" s="96"/>
      <c r="K639" s="96"/>
      <c r="L639" s="96"/>
      <c r="M639" s="96"/>
    </row>
    <row r="640" spans="1:13" s="95" customFormat="1">
      <c r="A640" s="97"/>
      <c r="B640" s="98"/>
      <c r="C640" s="99"/>
      <c r="D640" s="100"/>
      <c r="E640" s="1497"/>
      <c r="F640" s="101"/>
      <c r="J640" s="96"/>
      <c r="K640" s="96"/>
      <c r="L640" s="96"/>
      <c r="M640" s="96"/>
    </row>
    <row r="641" spans="1:13" s="95" customFormat="1">
      <c r="A641" s="97"/>
      <c r="B641" s="98"/>
      <c r="C641" s="99"/>
      <c r="D641" s="100"/>
      <c r="E641" s="1497"/>
      <c r="F641" s="101"/>
      <c r="J641" s="96"/>
      <c r="K641" s="96"/>
      <c r="L641" s="96"/>
      <c r="M641" s="96"/>
    </row>
    <row r="642" spans="1:13" s="95" customFormat="1">
      <c r="A642" s="97"/>
      <c r="B642" s="98"/>
      <c r="C642" s="99"/>
      <c r="D642" s="100"/>
      <c r="E642" s="1497"/>
      <c r="F642" s="101"/>
      <c r="J642" s="96"/>
      <c r="K642" s="96"/>
      <c r="L642" s="96"/>
      <c r="M642" s="96"/>
    </row>
    <row r="643" spans="1:13" s="95" customFormat="1">
      <c r="A643" s="97"/>
      <c r="B643" s="98"/>
      <c r="C643" s="99"/>
      <c r="D643" s="100"/>
      <c r="E643" s="1497"/>
      <c r="F643" s="101"/>
      <c r="J643" s="96"/>
      <c r="K643" s="96"/>
      <c r="L643" s="96"/>
      <c r="M643" s="96"/>
    </row>
    <row r="644" spans="1:13" s="95" customFormat="1">
      <c r="A644" s="97"/>
      <c r="B644" s="98"/>
      <c r="C644" s="99"/>
      <c r="D644" s="100"/>
      <c r="E644" s="1497"/>
      <c r="F644" s="101"/>
      <c r="J644" s="96"/>
      <c r="K644" s="96"/>
      <c r="L644" s="96"/>
      <c r="M644" s="96"/>
    </row>
    <row r="645" spans="1:13" s="95" customFormat="1">
      <c r="A645" s="97"/>
      <c r="B645" s="98"/>
      <c r="C645" s="99"/>
      <c r="D645" s="100"/>
      <c r="E645" s="1497"/>
      <c r="F645" s="101"/>
      <c r="J645" s="96"/>
      <c r="K645" s="96"/>
      <c r="L645" s="96"/>
      <c r="M645" s="96"/>
    </row>
    <row r="646" spans="1:13" s="95" customFormat="1">
      <c r="A646" s="97"/>
      <c r="B646" s="98"/>
      <c r="C646" s="99"/>
      <c r="D646" s="100"/>
      <c r="E646" s="1497"/>
      <c r="F646" s="101"/>
      <c r="J646" s="96"/>
      <c r="K646" s="96"/>
      <c r="L646" s="96"/>
      <c r="M646" s="96"/>
    </row>
    <row r="647" spans="1:13" s="95" customFormat="1">
      <c r="A647" s="97"/>
      <c r="B647" s="98"/>
      <c r="C647" s="99"/>
      <c r="D647" s="100"/>
      <c r="E647" s="1497"/>
      <c r="F647" s="101"/>
      <c r="J647" s="96"/>
      <c r="K647" s="96"/>
      <c r="L647" s="96"/>
      <c r="M647" s="96"/>
    </row>
    <row r="648" spans="1:13" s="95" customFormat="1">
      <c r="A648" s="97"/>
      <c r="B648" s="98"/>
      <c r="C648" s="99"/>
      <c r="D648" s="100"/>
      <c r="E648" s="1497"/>
      <c r="F648" s="101"/>
      <c r="J648" s="96"/>
      <c r="K648" s="96"/>
      <c r="L648" s="96"/>
      <c r="M648" s="96"/>
    </row>
    <row r="649" spans="1:13" s="95" customFormat="1">
      <c r="A649" s="97"/>
      <c r="B649" s="98"/>
      <c r="C649" s="99"/>
      <c r="D649" s="100"/>
      <c r="E649" s="1497"/>
      <c r="F649" s="101"/>
      <c r="J649" s="96"/>
      <c r="K649" s="96"/>
      <c r="L649" s="96"/>
      <c r="M649" s="96"/>
    </row>
    <row r="650" spans="1:13" s="95" customFormat="1">
      <c r="A650" s="97"/>
      <c r="B650" s="98"/>
      <c r="C650" s="99"/>
      <c r="D650" s="100"/>
      <c r="E650" s="1497"/>
      <c r="F650" s="101"/>
      <c r="J650" s="96"/>
      <c r="K650" s="96"/>
      <c r="L650" s="96"/>
      <c r="M650" s="96"/>
    </row>
    <row r="651" spans="1:13" s="95" customFormat="1">
      <c r="A651" s="97"/>
      <c r="B651" s="98"/>
      <c r="C651" s="99"/>
      <c r="D651" s="100"/>
      <c r="E651" s="1497"/>
      <c r="F651" s="101"/>
      <c r="J651" s="96"/>
      <c r="K651" s="96"/>
      <c r="L651" s="96"/>
      <c r="M651" s="96"/>
    </row>
    <row r="652" spans="1:13" s="95" customFormat="1">
      <c r="A652" s="97"/>
      <c r="B652" s="98"/>
      <c r="C652" s="99"/>
      <c r="D652" s="100"/>
      <c r="E652" s="1497"/>
      <c r="F652" s="101"/>
      <c r="J652" s="96"/>
      <c r="K652" s="96"/>
      <c r="L652" s="96"/>
      <c r="M652" s="96"/>
    </row>
    <row r="653" spans="1:13" s="95" customFormat="1">
      <c r="A653" s="97"/>
      <c r="B653" s="98"/>
      <c r="C653" s="99"/>
      <c r="D653" s="100"/>
      <c r="E653" s="1497"/>
      <c r="F653" s="101"/>
      <c r="J653" s="96"/>
      <c r="K653" s="96"/>
      <c r="L653" s="96"/>
      <c r="M653" s="96"/>
    </row>
    <row r="654" spans="1:13" s="95" customFormat="1">
      <c r="A654" s="97"/>
      <c r="B654" s="98"/>
      <c r="C654" s="99"/>
      <c r="D654" s="100"/>
      <c r="E654" s="1497"/>
      <c r="F654" s="101"/>
      <c r="J654" s="96"/>
      <c r="K654" s="96"/>
      <c r="L654" s="96"/>
      <c r="M654" s="96"/>
    </row>
    <row r="655" spans="1:13" s="95" customFormat="1">
      <c r="A655" s="97"/>
      <c r="B655" s="98"/>
      <c r="C655" s="99"/>
      <c r="D655" s="100"/>
      <c r="E655" s="1497"/>
      <c r="F655" s="101"/>
      <c r="J655" s="96"/>
      <c r="K655" s="96"/>
      <c r="L655" s="96"/>
      <c r="M655" s="96"/>
    </row>
    <row r="656" spans="1:13" s="95" customFormat="1">
      <c r="A656" s="97"/>
      <c r="B656" s="98"/>
      <c r="C656" s="99"/>
      <c r="D656" s="100"/>
      <c r="E656" s="1497"/>
      <c r="F656" s="101"/>
      <c r="J656" s="96"/>
      <c r="K656" s="96"/>
      <c r="L656" s="96"/>
      <c r="M656" s="96"/>
    </row>
    <row r="657" spans="1:13" s="95" customFormat="1">
      <c r="A657" s="97"/>
      <c r="B657" s="98"/>
      <c r="C657" s="99"/>
      <c r="D657" s="100"/>
      <c r="E657" s="1497"/>
      <c r="F657" s="101"/>
      <c r="J657" s="96"/>
      <c r="K657" s="96"/>
      <c r="L657" s="96"/>
      <c r="M657" s="96"/>
    </row>
    <row r="658" spans="1:13" s="95" customFormat="1">
      <c r="A658" s="97"/>
      <c r="B658" s="98"/>
      <c r="C658" s="99"/>
      <c r="D658" s="100"/>
      <c r="E658" s="1497"/>
      <c r="F658" s="101"/>
      <c r="J658" s="96"/>
      <c r="K658" s="96"/>
      <c r="L658" s="96"/>
      <c r="M658" s="96"/>
    </row>
    <row r="659" spans="1:13" s="95" customFormat="1">
      <c r="A659" s="97"/>
      <c r="B659" s="98"/>
      <c r="C659" s="99"/>
      <c r="D659" s="100"/>
      <c r="E659" s="1497"/>
      <c r="F659" s="101"/>
      <c r="J659" s="96"/>
      <c r="K659" s="96"/>
      <c r="L659" s="96"/>
      <c r="M659" s="96"/>
    </row>
    <row r="660" spans="1:13" s="95" customFormat="1">
      <c r="A660" s="97"/>
      <c r="B660" s="98"/>
      <c r="C660" s="99"/>
      <c r="D660" s="100"/>
      <c r="E660" s="1497"/>
      <c r="F660" s="101"/>
      <c r="J660" s="96"/>
      <c r="K660" s="96"/>
      <c r="L660" s="96"/>
      <c r="M660" s="96"/>
    </row>
    <row r="661" spans="1:13" s="95" customFormat="1">
      <c r="A661" s="97"/>
      <c r="B661" s="98"/>
      <c r="C661" s="99"/>
      <c r="D661" s="100"/>
      <c r="E661" s="1497"/>
      <c r="F661" s="101"/>
      <c r="J661" s="96"/>
      <c r="K661" s="96"/>
      <c r="L661" s="96"/>
      <c r="M661" s="96"/>
    </row>
    <row r="662" spans="1:13" s="95" customFormat="1">
      <c r="A662" s="97"/>
      <c r="B662" s="98"/>
      <c r="C662" s="99"/>
      <c r="D662" s="100"/>
      <c r="E662" s="1497"/>
      <c r="F662" s="101"/>
      <c r="J662" s="96"/>
      <c r="K662" s="96"/>
      <c r="L662" s="96"/>
      <c r="M662" s="96"/>
    </row>
    <row r="663" spans="1:13" s="95" customFormat="1">
      <c r="A663" s="97"/>
      <c r="B663" s="98"/>
      <c r="C663" s="99"/>
      <c r="D663" s="100"/>
      <c r="E663" s="1497"/>
      <c r="F663" s="101"/>
      <c r="J663" s="96"/>
      <c r="K663" s="96"/>
      <c r="L663" s="96"/>
      <c r="M663" s="96"/>
    </row>
    <row r="664" spans="1:13" s="95" customFormat="1">
      <c r="A664" s="97"/>
      <c r="B664" s="98"/>
      <c r="C664" s="99"/>
      <c r="D664" s="100"/>
      <c r="E664" s="1497"/>
      <c r="F664" s="101"/>
      <c r="J664" s="96"/>
      <c r="K664" s="96"/>
      <c r="L664" s="96"/>
      <c r="M664" s="96"/>
    </row>
    <row r="665" spans="1:13" s="95" customFormat="1">
      <c r="A665" s="97"/>
      <c r="B665" s="98"/>
      <c r="C665" s="99"/>
      <c r="D665" s="100"/>
      <c r="E665" s="1497"/>
      <c r="F665" s="101"/>
      <c r="J665" s="96"/>
      <c r="K665" s="96"/>
      <c r="L665" s="96"/>
      <c r="M665" s="96"/>
    </row>
    <row r="666" spans="1:13" s="95" customFormat="1">
      <c r="A666" s="97"/>
      <c r="B666" s="98"/>
      <c r="C666" s="99"/>
      <c r="D666" s="100"/>
      <c r="E666" s="1497"/>
      <c r="F666" s="101"/>
      <c r="J666" s="96"/>
      <c r="K666" s="96"/>
      <c r="L666" s="96"/>
      <c r="M666" s="96"/>
    </row>
    <row r="667" spans="1:13" s="95" customFormat="1">
      <c r="A667" s="97"/>
      <c r="B667" s="98"/>
      <c r="C667" s="99"/>
      <c r="D667" s="100"/>
      <c r="E667" s="1497"/>
      <c r="F667" s="101"/>
      <c r="J667" s="96"/>
      <c r="K667" s="96"/>
      <c r="L667" s="96"/>
      <c r="M667" s="96"/>
    </row>
    <row r="668" spans="1:13" s="95" customFormat="1">
      <c r="A668" s="97"/>
      <c r="B668" s="98"/>
      <c r="C668" s="99"/>
      <c r="D668" s="100"/>
      <c r="E668" s="1497"/>
      <c r="F668" s="101"/>
      <c r="J668" s="96"/>
      <c r="K668" s="96"/>
      <c r="L668" s="96"/>
      <c r="M668" s="96"/>
    </row>
    <row r="669" spans="1:13" s="95" customFormat="1">
      <c r="A669" s="97"/>
      <c r="B669" s="98"/>
      <c r="C669" s="99"/>
      <c r="D669" s="100"/>
      <c r="E669" s="1497"/>
      <c r="F669" s="101"/>
      <c r="J669" s="96"/>
      <c r="K669" s="96"/>
      <c r="L669" s="96"/>
      <c r="M669" s="96"/>
    </row>
    <row r="670" spans="1:13" s="95" customFormat="1">
      <c r="A670" s="97"/>
      <c r="B670" s="98"/>
      <c r="C670" s="99"/>
      <c r="D670" s="100"/>
      <c r="E670" s="1497"/>
      <c r="F670" s="101"/>
      <c r="J670" s="96"/>
      <c r="K670" s="96"/>
      <c r="L670" s="96"/>
      <c r="M670" s="96"/>
    </row>
    <row r="671" spans="1:13" s="95" customFormat="1">
      <c r="A671" s="97"/>
      <c r="B671" s="98"/>
      <c r="C671" s="99"/>
      <c r="D671" s="100"/>
      <c r="E671" s="1497"/>
      <c r="F671" s="101"/>
      <c r="J671" s="96"/>
      <c r="K671" s="96"/>
      <c r="L671" s="96"/>
      <c r="M671" s="96"/>
    </row>
    <row r="672" spans="1:13" s="95" customFormat="1">
      <c r="A672" s="97"/>
      <c r="B672" s="98"/>
      <c r="C672" s="99"/>
      <c r="D672" s="100"/>
      <c r="E672" s="1497"/>
      <c r="F672" s="101"/>
      <c r="J672" s="96"/>
      <c r="K672" s="96"/>
      <c r="L672" s="96"/>
      <c r="M672" s="96"/>
    </row>
    <row r="673" spans="1:13" s="95" customFormat="1">
      <c r="A673" s="97"/>
      <c r="B673" s="98"/>
      <c r="C673" s="99"/>
      <c r="D673" s="100"/>
      <c r="E673" s="1497"/>
      <c r="F673" s="101"/>
      <c r="J673" s="96"/>
      <c r="K673" s="96"/>
      <c r="L673" s="96"/>
      <c r="M673" s="96"/>
    </row>
    <row r="674" spans="1:13" s="95" customFormat="1">
      <c r="A674" s="97"/>
      <c r="B674" s="98"/>
      <c r="C674" s="99"/>
      <c r="D674" s="100"/>
      <c r="E674" s="1497"/>
      <c r="F674" s="101"/>
      <c r="J674" s="96"/>
      <c r="K674" s="96"/>
      <c r="L674" s="96"/>
      <c r="M674" s="96"/>
    </row>
    <row r="675" spans="1:13" s="95" customFormat="1">
      <c r="A675" s="97"/>
      <c r="B675" s="98"/>
      <c r="C675" s="99"/>
      <c r="D675" s="100"/>
      <c r="E675" s="1497"/>
      <c r="F675" s="101"/>
      <c r="J675" s="96"/>
      <c r="K675" s="96"/>
      <c r="L675" s="96"/>
      <c r="M675" s="96"/>
    </row>
    <row r="676" spans="1:13" s="95" customFormat="1">
      <c r="A676" s="97"/>
      <c r="B676" s="98"/>
      <c r="C676" s="99"/>
      <c r="D676" s="100"/>
      <c r="E676" s="1497"/>
      <c r="F676" s="101"/>
      <c r="J676" s="96"/>
      <c r="K676" s="96"/>
      <c r="L676" s="96"/>
      <c r="M676" s="96"/>
    </row>
    <row r="677" spans="1:13" s="95" customFormat="1">
      <c r="A677" s="97"/>
      <c r="B677" s="98"/>
      <c r="C677" s="99"/>
      <c r="D677" s="100"/>
      <c r="E677" s="1497"/>
      <c r="F677" s="101"/>
      <c r="J677" s="96"/>
      <c r="K677" s="96"/>
      <c r="L677" s="96"/>
      <c r="M677" s="96"/>
    </row>
    <row r="678" spans="1:13" s="95" customFormat="1">
      <c r="A678" s="97"/>
      <c r="B678" s="98"/>
      <c r="C678" s="99"/>
      <c r="D678" s="100"/>
      <c r="E678" s="1497"/>
      <c r="F678" s="101"/>
      <c r="J678" s="96"/>
      <c r="K678" s="96"/>
      <c r="L678" s="96"/>
      <c r="M678" s="96"/>
    </row>
    <row r="679" spans="1:13" s="95" customFormat="1">
      <c r="A679" s="97"/>
      <c r="B679" s="98"/>
      <c r="C679" s="99"/>
      <c r="D679" s="100"/>
      <c r="E679" s="1497"/>
      <c r="F679" s="101"/>
      <c r="J679" s="96"/>
      <c r="K679" s="96"/>
      <c r="L679" s="96"/>
      <c r="M679" s="96"/>
    </row>
    <row r="680" spans="1:13" s="95" customFormat="1">
      <c r="A680" s="97"/>
      <c r="B680" s="98"/>
      <c r="C680" s="99"/>
      <c r="D680" s="100"/>
      <c r="E680" s="1497"/>
      <c r="F680" s="101"/>
      <c r="J680" s="96"/>
      <c r="K680" s="96"/>
      <c r="L680" s="96"/>
      <c r="M680" s="96"/>
    </row>
    <row r="681" spans="1:13" s="95" customFormat="1">
      <c r="A681" s="97"/>
      <c r="B681" s="98"/>
      <c r="C681" s="99"/>
      <c r="D681" s="100"/>
      <c r="E681" s="1497"/>
      <c r="F681" s="101"/>
      <c r="J681" s="96"/>
      <c r="K681" s="96"/>
      <c r="L681" s="96"/>
      <c r="M681" s="96"/>
    </row>
    <row r="682" spans="1:13" s="95" customFormat="1">
      <c r="A682" s="97"/>
      <c r="B682" s="98"/>
      <c r="C682" s="99"/>
      <c r="D682" s="100"/>
      <c r="E682" s="1497"/>
      <c r="F682" s="101"/>
      <c r="J682" s="96"/>
      <c r="K682" s="96"/>
      <c r="L682" s="96"/>
      <c r="M682" s="96"/>
    </row>
    <row r="683" spans="1:13" s="95" customFormat="1">
      <c r="A683" s="97"/>
      <c r="B683" s="98"/>
      <c r="C683" s="99"/>
      <c r="D683" s="100"/>
      <c r="E683" s="1497"/>
      <c r="F683" s="101"/>
      <c r="J683" s="96"/>
      <c r="K683" s="96"/>
      <c r="L683" s="96"/>
      <c r="M683" s="96"/>
    </row>
    <row r="684" spans="1:13" s="95" customFormat="1">
      <c r="A684" s="97"/>
      <c r="B684" s="98"/>
      <c r="C684" s="99"/>
      <c r="D684" s="100"/>
      <c r="E684" s="1497"/>
      <c r="F684" s="101"/>
      <c r="J684" s="96"/>
      <c r="K684" s="96"/>
      <c r="L684" s="96"/>
      <c r="M684" s="96"/>
    </row>
    <row r="685" spans="1:13" s="95" customFormat="1">
      <c r="A685" s="97"/>
      <c r="B685" s="98"/>
      <c r="C685" s="99"/>
      <c r="D685" s="100"/>
      <c r="E685" s="1497"/>
      <c r="F685" s="101"/>
      <c r="J685" s="96"/>
      <c r="K685" s="96"/>
      <c r="L685" s="96"/>
      <c r="M685" s="96"/>
    </row>
    <row r="686" spans="1:13" s="95" customFormat="1">
      <c r="A686" s="97"/>
      <c r="B686" s="98"/>
      <c r="C686" s="99"/>
      <c r="D686" s="100"/>
      <c r="E686" s="1497"/>
      <c r="F686" s="101"/>
      <c r="J686" s="96"/>
      <c r="K686" s="96"/>
      <c r="L686" s="96"/>
      <c r="M686" s="96"/>
    </row>
    <row r="687" spans="1:13" s="95" customFormat="1">
      <c r="A687" s="97"/>
      <c r="B687" s="98"/>
      <c r="C687" s="99"/>
      <c r="D687" s="100"/>
      <c r="E687" s="1497"/>
      <c r="F687" s="101"/>
      <c r="J687" s="96"/>
      <c r="K687" s="96"/>
      <c r="L687" s="96"/>
      <c r="M687" s="96"/>
    </row>
    <row r="688" spans="1:13" s="95" customFormat="1">
      <c r="A688" s="97"/>
      <c r="B688" s="98"/>
      <c r="C688" s="99"/>
      <c r="D688" s="100"/>
      <c r="E688" s="1497"/>
      <c r="F688" s="101"/>
      <c r="J688" s="96"/>
      <c r="K688" s="96"/>
      <c r="L688" s="96"/>
      <c r="M688" s="96"/>
    </row>
    <row r="689" spans="1:13" s="95" customFormat="1">
      <c r="A689" s="97"/>
      <c r="B689" s="98"/>
      <c r="C689" s="99"/>
      <c r="D689" s="100"/>
      <c r="E689" s="1497"/>
      <c r="F689" s="101"/>
      <c r="J689" s="96"/>
      <c r="K689" s="96"/>
      <c r="L689" s="96"/>
      <c r="M689" s="96"/>
    </row>
    <row r="690" spans="1:13" s="95" customFormat="1">
      <c r="A690" s="97"/>
      <c r="B690" s="98"/>
      <c r="C690" s="99"/>
      <c r="D690" s="100"/>
      <c r="E690" s="1497"/>
      <c r="F690" s="101"/>
      <c r="J690" s="96"/>
      <c r="K690" s="96"/>
      <c r="L690" s="96"/>
      <c r="M690" s="96"/>
    </row>
    <row r="691" spans="1:13" s="95" customFormat="1">
      <c r="A691" s="97"/>
      <c r="B691" s="98"/>
      <c r="C691" s="99"/>
      <c r="D691" s="100"/>
      <c r="E691" s="1497"/>
      <c r="F691" s="101"/>
      <c r="J691" s="96"/>
      <c r="K691" s="96"/>
      <c r="L691" s="96"/>
      <c r="M691" s="96"/>
    </row>
    <row r="692" spans="1:13" s="95" customFormat="1">
      <c r="A692" s="97"/>
      <c r="B692" s="98"/>
      <c r="C692" s="99"/>
      <c r="D692" s="100"/>
      <c r="E692" s="1497"/>
      <c r="F692" s="101"/>
      <c r="J692" s="96"/>
      <c r="K692" s="96"/>
      <c r="L692" s="96"/>
      <c r="M692" s="96"/>
    </row>
    <row r="693" spans="1:13" s="95" customFormat="1">
      <c r="A693" s="97"/>
      <c r="B693" s="98"/>
      <c r="C693" s="99"/>
      <c r="D693" s="100"/>
      <c r="E693" s="1497"/>
      <c r="F693" s="101"/>
      <c r="J693" s="96"/>
      <c r="K693" s="96"/>
      <c r="L693" s="96"/>
      <c r="M693" s="96"/>
    </row>
    <row r="694" spans="1:13" s="95" customFormat="1">
      <c r="A694" s="97"/>
      <c r="B694" s="98"/>
      <c r="C694" s="99"/>
      <c r="D694" s="100"/>
      <c r="E694" s="1497"/>
      <c r="F694" s="101"/>
      <c r="J694" s="96"/>
      <c r="K694" s="96"/>
      <c r="L694" s="96"/>
      <c r="M694" s="96"/>
    </row>
    <row r="695" spans="1:13" s="95" customFormat="1">
      <c r="A695" s="97"/>
      <c r="B695" s="98"/>
      <c r="C695" s="99"/>
      <c r="D695" s="100"/>
      <c r="E695" s="1497"/>
      <c r="F695" s="101"/>
      <c r="J695" s="96"/>
      <c r="K695" s="96"/>
      <c r="L695" s="96"/>
      <c r="M695" s="96"/>
    </row>
    <row r="696" spans="1:13" s="95" customFormat="1">
      <c r="A696" s="97"/>
      <c r="B696" s="98"/>
      <c r="C696" s="99"/>
      <c r="D696" s="100"/>
      <c r="E696" s="1497"/>
      <c r="F696" s="101"/>
      <c r="J696" s="96"/>
      <c r="K696" s="96"/>
      <c r="L696" s="96"/>
      <c r="M696" s="96"/>
    </row>
    <row r="697" spans="1:13" s="95" customFormat="1">
      <c r="A697" s="97"/>
      <c r="B697" s="98"/>
      <c r="C697" s="99"/>
      <c r="D697" s="100"/>
      <c r="E697" s="1497"/>
      <c r="F697" s="101"/>
      <c r="J697" s="96"/>
      <c r="K697" s="96"/>
      <c r="L697" s="96"/>
      <c r="M697" s="96"/>
    </row>
    <row r="698" spans="1:13" s="95" customFormat="1">
      <c r="A698" s="97"/>
      <c r="B698" s="98"/>
      <c r="C698" s="99"/>
      <c r="D698" s="100"/>
      <c r="E698" s="1497"/>
      <c r="F698" s="101"/>
      <c r="J698" s="96"/>
      <c r="K698" s="96"/>
      <c r="L698" s="96"/>
      <c r="M698" s="96"/>
    </row>
    <row r="699" spans="1:13" s="95" customFormat="1">
      <c r="A699" s="97"/>
      <c r="B699" s="98"/>
      <c r="C699" s="99"/>
      <c r="D699" s="100"/>
      <c r="E699" s="1497"/>
      <c r="F699" s="101"/>
      <c r="J699" s="96"/>
      <c r="K699" s="96"/>
      <c r="L699" s="96"/>
      <c r="M699" s="96"/>
    </row>
    <row r="700" spans="1:13" s="95" customFormat="1">
      <c r="A700" s="97"/>
      <c r="B700" s="98"/>
      <c r="C700" s="99"/>
      <c r="D700" s="100"/>
      <c r="E700" s="1497"/>
      <c r="F700" s="101"/>
      <c r="J700" s="96"/>
      <c r="K700" s="96"/>
      <c r="L700" s="96"/>
      <c r="M700" s="96"/>
    </row>
    <row r="701" spans="1:13" s="95" customFormat="1">
      <c r="A701" s="97"/>
      <c r="B701" s="98"/>
      <c r="C701" s="99"/>
      <c r="D701" s="100"/>
      <c r="E701" s="1497"/>
      <c r="F701" s="101"/>
      <c r="J701" s="96"/>
      <c r="K701" s="96"/>
      <c r="L701" s="96"/>
      <c r="M701" s="96"/>
    </row>
    <row r="702" spans="1:13" s="95" customFormat="1">
      <c r="A702" s="97"/>
      <c r="B702" s="98"/>
      <c r="C702" s="99"/>
      <c r="D702" s="100"/>
      <c r="E702" s="1497"/>
      <c r="F702" s="101"/>
      <c r="J702" s="96"/>
      <c r="K702" s="96"/>
      <c r="L702" s="96"/>
      <c r="M702" s="96"/>
    </row>
    <row r="703" spans="1:13" s="95" customFormat="1">
      <c r="A703" s="97"/>
      <c r="B703" s="98"/>
      <c r="C703" s="99"/>
      <c r="D703" s="100"/>
      <c r="E703" s="1497"/>
      <c r="F703" s="101"/>
      <c r="J703" s="96"/>
      <c r="K703" s="96"/>
      <c r="L703" s="96"/>
      <c r="M703" s="96"/>
    </row>
    <row r="704" spans="1:13" s="95" customFormat="1">
      <c r="A704" s="97"/>
      <c r="B704" s="98"/>
      <c r="C704" s="99"/>
      <c r="D704" s="100"/>
      <c r="E704" s="1497"/>
      <c r="F704" s="101"/>
      <c r="J704" s="96"/>
      <c r="K704" s="96"/>
      <c r="L704" s="96"/>
      <c r="M704" s="96"/>
    </row>
    <row r="705" spans="1:13" s="95" customFormat="1">
      <c r="A705" s="97"/>
      <c r="B705" s="98"/>
      <c r="C705" s="99"/>
      <c r="D705" s="100"/>
      <c r="E705" s="1497"/>
      <c r="F705" s="101"/>
      <c r="J705" s="96"/>
      <c r="K705" s="96"/>
      <c r="L705" s="96"/>
      <c r="M705" s="96"/>
    </row>
    <row r="706" spans="1:13" s="95" customFormat="1">
      <c r="A706" s="97"/>
      <c r="B706" s="98"/>
      <c r="C706" s="99"/>
      <c r="D706" s="100"/>
      <c r="E706" s="1497"/>
      <c r="F706" s="101"/>
      <c r="J706" s="96"/>
      <c r="K706" s="96"/>
      <c r="L706" s="96"/>
      <c r="M706" s="96"/>
    </row>
    <row r="707" spans="1:13" s="95" customFormat="1">
      <c r="A707" s="97"/>
      <c r="B707" s="98"/>
      <c r="C707" s="99"/>
      <c r="D707" s="100"/>
      <c r="E707" s="1497"/>
      <c r="F707" s="101"/>
      <c r="J707" s="96"/>
      <c r="K707" s="96"/>
      <c r="L707" s="96"/>
      <c r="M707" s="96"/>
    </row>
    <row r="708" spans="1:13" s="95" customFormat="1">
      <c r="A708" s="97"/>
      <c r="B708" s="98"/>
      <c r="C708" s="99"/>
      <c r="D708" s="100"/>
      <c r="E708" s="1497"/>
      <c r="F708" s="101"/>
      <c r="J708" s="96"/>
      <c r="K708" s="96"/>
      <c r="L708" s="96"/>
      <c r="M708" s="96"/>
    </row>
    <row r="709" spans="1:13" s="95" customFormat="1">
      <c r="A709" s="97"/>
      <c r="B709" s="98"/>
      <c r="C709" s="99"/>
      <c r="D709" s="100"/>
      <c r="E709" s="1497"/>
      <c r="F709" s="101"/>
      <c r="J709" s="96"/>
      <c r="K709" s="96"/>
      <c r="L709" s="96"/>
      <c r="M709" s="96"/>
    </row>
    <row r="710" spans="1:13" s="95" customFormat="1">
      <c r="A710" s="97"/>
      <c r="B710" s="98"/>
      <c r="C710" s="99"/>
      <c r="D710" s="100"/>
      <c r="E710" s="1497"/>
      <c r="F710" s="101"/>
      <c r="J710" s="96"/>
      <c r="K710" s="96"/>
      <c r="L710" s="96"/>
      <c r="M710" s="96"/>
    </row>
    <row r="711" spans="1:13" s="95" customFormat="1">
      <c r="A711" s="97"/>
      <c r="B711" s="98"/>
      <c r="C711" s="99"/>
      <c r="D711" s="100"/>
      <c r="E711" s="1497"/>
      <c r="F711" s="101"/>
      <c r="J711" s="96"/>
      <c r="K711" s="96"/>
      <c r="L711" s="96"/>
      <c r="M711" s="96"/>
    </row>
    <row r="712" spans="1:13" s="95" customFormat="1">
      <c r="A712" s="97"/>
      <c r="B712" s="98"/>
      <c r="C712" s="99"/>
      <c r="D712" s="100"/>
      <c r="E712" s="1497"/>
      <c r="F712" s="101"/>
      <c r="J712" s="96"/>
      <c r="K712" s="96"/>
      <c r="L712" s="96"/>
      <c r="M712" s="96"/>
    </row>
    <row r="713" spans="1:13" s="95" customFormat="1">
      <c r="A713" s="97"/>
      <c r="B713" s="98"/>
      <c r="C713" s="99"/>
      <c r="D713" s="100"/>
      <c r="E713" s="1497"/>
      <c r="F713" s="101"/>
      <c r="J713" s="96"/>
      <c r="K713" s="96"/>
      <c r="L713" s="96"/>
      <c r="M713" s="96"/>
    </row>
    <row r="714" spans="1:13" s="95" customFormat="1">
      <c r="A714" s="97"/>
      <c r="B714" s="98"/>
      <c r="C714" s="99"/>
      <c r="D714" s="100"/>
      <c r="E714" s="1497"/>
      <c r="F714" s="101"/>
      <c r="J714" s="96"/>
      <c r="K714" s="96"/>
      <c r="L714" s="96"/>
      <c r="M714" s="96"/>
    </row>
    <row r="715" spans="1:13" s="95" customFormat="1">
      <c r="A715" s="97"/>
      <c r="B715" s="98"/>
      <c r="C715" s="99"/>
      <c r="D715" s="100"/>
      <c r="E715" s="1497"/>
      <c r="F715" s="101"/>
      <c r="J715" s="96"/>
      <c r="K715" s="96"/>
      <c r="L715" s="96"/>
      <c r="M715" s="96"/>
    </row>
    <row r="716" spans="1:13" s="95" customFormat="1">
      <c r="A716" s="97"/>
      <c r="B716" s="98"/>
      <c r="C716" s="99"/>
      <c r="D716" s="100"/>
      <c r="E716" s="1497"/>
      <c r="F716" s="101"/>
      <c r="J716" s="96"/>
      <c r="K716" s="96"/>
      <c r="L716" s="96"/>
      <c r="M716" s="96"/>
    </row>
    <row r="717" spans="1:13" s="95" customFormat="1">
      <c r="A717" s="97"/>
      <c r="B717" s="98"/>
      <c r="C717" s="99"/>
      <c r="D717" s="100"/>
      <c r="E717" s="1497"/>
      <c r="F717" s="101"/>
      <c r="J717" s="96"/>
      <c r="K717" s="96"/>
      <c r="L717" s="96"/>
      <c r="M717" s="96"/>
    </row>
    <row r="718" spans="1:13" s="95" customFormat="1">
      <c r="A718" s="97"/>
      <c r="B718" s="98"/>
      <c r="C718" s="99"/>
      <c r="D718" s="100"/>
      <c r="E718" s="1497"/>
      <c r="F718" s="101"/>
      <c r="J718" s="96"/>
      <c r="K718" s="96"/>
      <c r="L718" s="96"/>
      <c r="M718" s="96"/>
    </row>
    <row r="719" spans="1:13" s="95" customFormat="1">
      <c r="A719" s="97"/>
      <c r="B719" s="98"/>
      <c r="C719" s="99"/>
      <c r="D719" s="100"/>
      <c r="E719" s="1497"/>
      <c r="F719" s="101"/>
      <c r="J719" s="96"/>
      <c r="K719" s="96"/>
      <c r="L719" s="96"/>
      <c r="M719" s="96"/>
    </row>
    <row r="720" spans="1:13" s="95" customFormat="1">
      <c r="A720" s="97"/>
      <c r="B720" s="98"/>
      <c r="C720" s="99"/>
      <c r="D720" s="100"/>
      <c r="E720" s="1497"/>
      <c r="F720" s="101"/>
      <c r="J720" s="96"/>
      <c r="K720" s="96"/>
      <c r="L720" s="96"/>
      <c r="M720" s="96"/>
    </row>
    <row r="721" spans="1:13" s="95" customFormat="1">
      <c r="A721" s="97"/>
      <c r="B721" s="98"/>
      <c r="C721" s="99"/>
      <c r="D721" s="100"/>
      <c r="E721" s="1497"/>
      <c r="F721" s="101"/>
      <c r="J721" s="96"/>
      <c r="K721" s="96"/>
      <c r="L721" s="96"/>
      <c r="M721" s="96"/>
    </row>
    <row r="722" spans="1:13" s="95" customFormat="1">
      <c r="A722" s="97"/>
      <c r="B722" s="98"/>
      <c r="C722" s="99"/>
      <c r="D722" s="100"/>
      <c r="E722" s="1497"/>
      <c r="F722" s="101"/>
      <c r="J722" s="96"/>
      <c r="K722" s="96"/>
      <c r="L722" s="96"/>
      <c r="M722" s="96"/>
    </row>
    <row r="723" spans="1:13" s="95" customFormat="1">
      <c r="A723" s="97"/>
      <c r="B723" s="98"/>
      <c r="C723" s="99"/>
      <c r="D723" s="100"/>
      <c r="E723" s="1497"/>
      <c r="F723" s="101"/>
      <c r="J723" s="96"/>
      <c r="K723" s="96"/>
      <c r="L723" s="96"/>
      <c r="M723" s="96"/>
    </row>
    <row r="724" spans="1:13" s="95" customFormat="1">
      <c r="A724" s="97"/>
      <c r="B724" s="98"/>
      <c r="C724" s="99"/>
      <c r="D724" s="100"/>
      <c r="E724" s="1497"/>
      <c r="F724" s="101"/>
      <c r="J724" s="96"/>
      <c r="K724" s="96"/>
      <c r="L724" s="96"/>
      <c r="M724" s="96"/>
    </row>
    <row r="725" spans="1:13" s="95" customFormat="1">
      <c r="A725" s="97"/>
      <c r="B725" s="98"/>
      <c r="C725" s="99"/>
      <c r="D725" s="100"/>
      <c r="E725" s="1497"/>
      <c r="F725" s="101"/>
      <c r="J725" s="96"/>
      <c r="K725" s="96"/>
      <c r="L725" s="96"/>
      <c r="M725" s="96"/>
    </row>
    <row r="726" spans="1:13" s="95" customFormat="1">
      <c r="A726" s="97"/>
      <c r="B726" s="98"/>
      <c r="C726" s="99"/>
      <c r="D726" s="100"/>
      <c r="E726" s="1497"/>
      <c r="F726" s="101"/>
      <c r="J726" s="96"/>
      <c r="K726" s="96"/>
      <c r="L726" s="96"/>
      <c r="M726" s="96"/>
    </row>
    <row r="727" spans="1:13" s="95" customFormat="1">
      <c r="A727" s="97"/>
      <c r="B727" s="98"/>
      <c r="C727" s="99"/>
      <c r="D727" s="100"/>
      <c r="E727" s="1497"/>
      <c r="F727" s="101"/>
      <c r="J727" s="96"/>
      <c r="K727" s="96"/>
      <c r="L727" s="96"/>
      <c r="M727" s="96"/>
    </row>
    <row r="728" spans="1:13" s="95" customFormat="1">
      <c r="A728" s="97"/>
      <c r="B728" s="98"/>
      <c r="C728" s="99"/>
      <c r="D728" s="100"/>
      <c r="E728" s="1497"/>
      <c r="F728" s="101"/>
      <c r="J728" s="96"/>
      <c r="K728" s="96"/>
      <c r="L728" s="96"/>
      <c r="M728" s="96"/>
    </row>
    <row r="729" spans="1:13" s="95" customFormat="1">
      <c r="A729" s="97"/>
      <c r="B729" s="98"/>
      <c r="C729" s="99"/>
      <c r="D729" s="100"/>
      <c r="E729" s="1497"/>
      <c r="F729" s="101"/>
      <c r="J729" s="96"/>
      <c r="K729" s="96"/>
      <c r="L729" s="96"/>
      <c r="M729" s="96"/>
    </row>
    <row r="730" spans="1:13" s="95" customFormat="1">
      <c r="A730" s="97"/>
      <c r="B730" s="98"/>
      <c r="C730" s="99"/>
      <c r="D730" s="100"/>
      <c r="E730" s="1497"/>
      <c r="F730" s="101"/>
      <c r="J730" s="96"/>
      <c r="K730" s="96"/>
      <c r="L730" s="96"/>
      <c r="M730" s="96"/>
    </row>
    <row r="731" spans="1:13" s="95" customFormat="1">
      <c r="A731" s="97"/>
      <c r="B731" s="98"/>
      <c r="C731" s="99"/>
      <c r="D731" s="100"/>
      <c r="E731" s="1497"/>
      <c r="F731" s="101"/>
      <c r="J731" s="96"/>
      <c r="K731" s="96"/>
      <c r="L731" s="96"/>
      <c r="M731" s="96"/>
    </row>
    <row r="732" spans="1:13" s="95" customFormat="1">
      <c r="A732" s="97"/>
      <c r="B732" s="98"/>
      <c r="C732" s="99"/>
      <c r="D732" s="100"/>
      <c r="E732" s="1497"/>
      <c r="F732" s="101"/>
      <c r="J732" s="96"/>
      <c r="K732" s="96"/>
      <c r="L732" s="96"/>
      <c r="M732" s="96"/>
    </row>
    <row r="733" spans="1:13" s="95" customFormat="1">
      <c r="A733" s="97"/>
      <c r="B733" s="98"/>
      <c r="C733" s="99"/>
      <c r="D733" s="100"/>
      <c r="E733" s="1497"/>
      <c r="F733" s="101"/>
      <c r="J733" s="96"/>
      <c r="K733" s="96"/>
      <c r="L733" s="96"/>
      <c r="M733" s="96"/>
    </row>
    <row r="734" spans="1:13" s="95" customFormat="1">
      <c r="A734" s="97"/>
      <c r="B734" s="98"/>
      <c r="C734" s="99"/>
      <c r="D734" s="100"/>
      <c r="E734" s="1497"/>
      <c r="F734" s="101"/>
      <c r="J734" s="96"/>
      <c r="K734" s="96"/>
      <c r="L734" s="96"/>
      <c r="M734" s="96"/>
    </row>
    <row r="735" spans="1:13" s="95" customFormat="1">
      <c r="A735" s="97"/>
      <c r="B735" s="98"/>
      <c r="C735" s="99"/>
      <c r="D735" s="100"/>
      <c r="E735" s="1497"/>
      <c r="F735" s="101"/>
      <c r="J735" s="96"/>
      <c r="K735" s="96"/>
      <c r="L735" s="96"/>
      <c r="M735" s="96"/>
    </row>
    <row r="736" spans="1:13" s="95" customFormat="1">
      <c r="A736" s="97"/>
      <c r="B736" s="98"/>
      <c r="C736" s="99"/>
      <c r="D736" s="100"/>
      <c r="E736" s="1497"/>
      <c r="F736" s="101"/>
      <c r="J736" s="96"/>
      <c r="K736" s="96"/>
      <c r="L736" s="96"/>
      <c r="M736" s="96"/>
    </row>
    <row r="737" spans="1:13" s="95" customFormat="1">
      <c r="A737" s="97"/>
      <c r="B737" s="98"/>
      <c r="C737" s="99"/>
      <c r="D737" s="100"/>
      <c r="E737" s="1497"/>
      <c r="F737" s="101"/>
      <c r="J737" s="96"/>
      <c r="K737" s="96"/>
      <c r="L737" s="96"/>
      <c r="M737" s="96"/>
    </row>
    <row r="738" spans="1:13" s="95" customFormat="1">
      <c r="A738" s="97"/>
      <c r="B738" s="98"/>
      <c r="C738" s="99"/>
      <c r="D738" s="100"/>
      <c r="E738" s="1497"/>
      <c r="F738" s="101"/>
      <c r="J738" s="96"/>
      <c r="K738" s="96"/>
      <c r="L738" s="96"/>
      <c r="M738" s="96"/>
    </row>
    <row r="739" spans="1:13" s="95" customFormat="1">
      <c r="A739" s="97"/>
      <c r="B739" s="98"/>
      <c r="C739" s="99"/>
      <c r="D739" s="100"/>
      <c r="E739" s="1497"/>
      <c r="F739" s="101"/>
      <c r="J739" s="96"/>
      <c r="K739" s="96"/>
      <c r="L739" s="96"/>
      <c r="M739" s="96"/>
    </row>
    <row r="740" spans="1:13" s="95" customFormat="1">
      <c r="A740" s="97"/>
      <c r="B740" s="98"/>
      <c r="C740" s="99"/>
      <c r="D740" s="100"/>
      <c r="E740" s="1497"/>
      <c r="F740" s="101"/>
      <c r="J740" s="96"/>
      <c r="K740" s="96"/>
      <c r="L740" s="96"/>
      <c r="M740" s="96"/>
    </row>
    <row r="741" spans="1:13" s="95" customFormat="1">
      <c r="A741" s="97"/>
      <c r="B741" s="98"/>
      <c r="C741" s="99"/>
      <c r="D741" s="100"/>
      <c r="E741" s="1497"/>
      <c r="F741" s="101"/>
      <c r="J741" s="96"/>
      <c r="K741" s="96"/>
      <c r="L741" s="96"/>
      <c r="M741" s="96"/>
    </row>
    <row r="742" spans="1:13" s="95" customFormat="1">
      <c r="A742" s="97"/>
      <c r="B742" s="98"/>
      <c r="C742" s="99"/>
      <c r="D742" s="100"/>
      <c r="E742" s="1497"/>
      <c r="F742" s="101"/>
      <c r="J742" s="96"/>
      <c r="K742" s="96"/>
      <c r="L742" s="96"/>
      <c r="M742" s="96"/>
    </row>
    <row r="743" spans="1:13" s="95" customFormat="1">
      <c r="A743" s="97"/>
      <c r="B743" s="98"/>
      <c r="C743" s="99"/>
      <c r="D743" s="100"/>
      <c r="E743" s="1497"/>
      <c r="F743" s="101"/>
      <c r="J743" s="96"/>
      <c r="K743" s="96"/>
      <c r="L743" s="96"/>
      <c r="M743" s="96"/>
    </row>
    <row r="744" spans="1:13" s="95" customFormat="1">
      <c r="A744" s="97"/>
      <c r="B744" s="98"/>
      <c r="C744" s="99"/>
      <c r="D744" s="100"/>
      <c r="E744" s="1497"/>
      <c r="F744" s="101"/>
      <c r="J744" s="96"/>
      <c r="K744" s="96"/>
      <c r="L744" s="96"/>
      <c r="M744" s="96"/>
    </row>
    <row r="745" spans="1:13" s="95" customFormat="1">
      <c r="A745" s="97"/>
      <c r="B745" s="98"/>
      <c r="C745" s="99"/>
      <c r="D745" s="100"/>
      <c r="E745" s="1497"/>
      <c r="F745" s="101"/>
      <c r="J745" s="96"/>
      <c r="K745" s="96"/>
      <c r="L745" s="96"/>
      <c r="M745" s="96"/>
    </row>
    <row r="746" spans="1:13" s="95" customFormat="1">
      <c r="A746" s="97"/>
      <c r="B746" s="98"/>
      <c r="C746" s="99"/>
      <c r="D746" s="100"/>
      <c r="E746" s="1497"/>
      <c r="F746" s="101"/>
      <c r="J746" s="96"/>
      <c r="K746" s="96"/>
      <c r="L746" s="96"/>
      <c r="M746" s="96"/>
    </row>
    <row r="747" spans="1:13" s="95" customFormat="1">
      <c r="A747" s="97"/>
      <c r="B747" s="98"/>
      <c r="C747" s="99"/>
      <c r="D747" s="100"/>
      <c r="E747" s="1497"/>
      <c r="F747" s="101"/>
      <c r="J747" s="96"/>
      <c r="K747" s="96"/>
      <c r="L747" s="96"/>
      <c r="M747" s="96"/>
    </row>
    <row r="748" spans="1:13" s="95" customFormat="1">
      <c r="A748" s="97"/>
      <c r="B748" s="98"/>
      <c r="C748" s="99"/>
      <c r="D748" s="100"/>
      <c r="E748" s="1497"/>
      <c r="F748" s="101"/>
      <c r="J748" s="96"/>
      <c r="K748" s="96"/>
      <c r="L748" s="96"/>
      <c r="M748" s="96"/>
    </row>
    <row r="749" spans="1:13" s="95" customFormat="1">
      <c r="A749" s="97"/>
      <c r="B749" s="98"/>
      <c r="C749" s="99"/>
      <c r="D749" s="100"/>
      <c r="E749" s="1497"/>
      <c r="F749" s="101"/>
      <c r="J749" s="96"/>
      <c r="K749" s="96"/>
      <c r="L749" s="96"/>
      <c r="M749" s="96"/>
    </row>
    <row r="750" spans="1:13" s="95" customFormat="1">
      <c r="A750" s="97"/>
      <c r="B750" s="98"/>
      <c r="C750" s="99"/>
      <c r="D750" s="100"/>
      <c r="E750" s="1497"/>
      <c r="F750" s="101"/>
      <c r="J750" s="96"/>
      <c r="K750" s="96"/>
      <c r="L750" s="96"/>
      <c r="M750" s="96"/>
    </row>
    <row r="751" spans="1:13" s="95" customFormat="1">
      <c r="A751" s="97"/>
      <c r="B751" s="98"/>
      <c r="C751" s="99"/>
      <c r="D751" s="100"/>
      <c r="E751" s="1497"/>
      <c r="F751" s="101"/>
      <c r="J751" s="96"/>
      <c r="K751" s="96"/>
      <c r="L751" s="96"/>
      <c r="M751" s="96"/>
    </row>
    <row r="752" spans="1:13" s="95" customFormat="1">
      <c r="A752" s="97"/>
      <c r="B752" s="98"/>
      <c r="C752" s="99"/>
      <c r="D752" s="100"/>
      <c r="E752" s="1497"/>
      <c r="F752" s="101"/>
      <c r="J752" s="96"/>
      <c r="K752" s="96"/>
      <c r="L752" s="96"/>
      <c r="M752" s="96"/>
    </row>
    <row r="753" spans="1:13" s="95" customFormat="1">
      <c r="A753" s="97"/>
      <c r="B753" s="98"/>
      <c r="C753" s="99"/>
      <c r="D753" s="100"/>
      <c r="E753" s="1497"/>
      <c r="F753" s="101"/>
      <c r="J753" s="96"/>
      <c r="K753" s="96"/>
      <c r="L753" s="96"/>
      <c r="M753" s="96"/>
    </row>
    <row r="754" spans="1:13" s="95" customFormat="1">
      <c r="A754" s="97"/>
      <c r="B754" s="98"/>
      <c r="C754" s="99"/>
      <c r="D754" s="100"/>
      <c r="E754" s="1497"/>
      <c r="F754" s="101"/>
      <c r="J754" s="96"/>
      <c r="K754" s="96"/>
      <c r="L754" s="96"/>
      <c r="M754" s="96"/>
    </row>
    <row r="755" spans="1:13" s="95" customFormat="1">
      <c r="A755" s="97"/>
      <c r="B755" s="98"/>
      <c r="C755" s="99"/>
      <c r="D755" s="100"/>
      <c r="E755" s="1497"/>
      <c r="F755" s="101"/>
      <c r="J755" s="96"/>
      <c r="K755" s="96"/>
      <c r="L755" s="96"/>
      <c r="M755" s="96"/>
    </row>
    <row r="756" spans="1:13" s="95" customFormat="1">
      <c r="A756" s="97"/>
      <c r="B756" s="98"/>
      <c r="C756" s="99"/>
      <c r="D756" s="100"/>
      <c r="E756" s="1497"/>
      <c r="F756" s="101"/>
      <c r="J756" s="96"/>
      <c r="K756" s="96"/>
      <c r="L756" s="96"/>
      <c r="M756" s="96"/>
    </row>
    <row r="757" spans="1:13" s="95" customFormat="1">
      <c r="A757" s="97"/>
      <c r="B757" s="98"/>
      <c r="C757" s="99"/>
      <c r="D757" s="100"/>
      <c r="E757" s="1497"/>
      <c r="F757" s="101"/>
      <c r="J757" s="96"/>
      <c r="K757" s="96"/>
      <c r="L757" s="96"/>
      <c r="M757" s="96"/>
    </row>
    <row r="758" spans="1:13" s="95" customFormat="1">
      <c r="A758" s="97"/>
      <c r="B758" s="98"/>
      <c r="C758" s="99"/>
      <c r="D758" s="100"/>
      <c r="E758" s="1497"/>
      <c r="F758" s="101"/>
      <c r="J758" s="96"/>
      <c r="K758" s="96"/>
      <c r="L758" s="96"/>
      <c r="M758" s="96"/>
    </row>
    <row r="759" spans="1:13" s="95" customFormat="1">
      <c r="A759" s="97"/>
      <c r="B759" s="98"/>
      <c r="C759" s="99"/>
      <c r="D759" s="100"/>
      <c r="E759" s="1497"/>
      <c r="F759" s="101"/>
      <c r="J759" s="96"/>
      <c r="K759" s="96"/>
      <c r="L759" s="96"/>
      <c r="M759" s="96"/>
    </row>
    <row r="760" spans="1:13" s="95" customFormat="1">
      <c r="A760" s="97"/>
      <c r="B760" s="98"/>
      <c r="C760" s="99"/>
      <c r="D760" s="100"/>
      <c r="E760" s="1497"/>
      <c r="F760" s="101"/>
      <c r="J760" s="96"/>
      <c r="K760" s="96"/>
      <c r="L760" s="96"/>
      <c r="M760" s="96"/>
    </row>
    <row r="761" spans="1:13" s="95" customFormat="1">
      <c r="A761" s="97"/>
      <c r="B761" s="98"/>
      <c r="C761" s="99"/>
      <c r="D761" s="100"/>
      <c r="E761" s="1497"/>
      <c r="F761" s="101"/>
      <c r="J761" s="96"/>
      <c r="K761" s="96"/>
      <c r="L761" s="96"/>
      <c r="M761" s="96"/>
    </row>
    <row r="762" spans="1:13" s="95" customFormat="1">
      <c r="A762" s="97"/>
      <c r="B762" s="98"/>
      <c r="C762" s="99"/>
      <c r="D762" s="100"/>
      <c r="E762" s="1497"/>
      <c r="F762" s="101"/>
      <c r="J762" s="96"/>
      <c r="K762" s="96"/>
      <c r="L762" s="96"/>
      <c r="M762" s="96"/>
    </row>
    <row r="763" spans="1:13" s="95" customFormat="1">
      <c r="A763" s="97"/>
      <c r="B763" s="98"/>
      <c r="C763" s="99"/>
      <c r="D763" s="100"/>
      <c r="E763" s="1497"/>
      <c r="F763" s="101"/>
      <c r="J763" s="96"/>
      <c r="K763" s="96"/>
      <c r="L763" s="96"/>
      <c r="M763" s="96"/>
    </row>
    <row r="764" spans="1:13" s="95" customFormat="1">
      <c r="A764" s="97"/>
      <c r="B764" s="98"/>
      <c r="C764" s="99"/>
      <c r="D764" s="100"/>
      <c r="E764" s="1497"/>
      <c r="F764" s="101"/>
      <c r="J764" s="96"/>
      <c r="K764" s="96"/>
      <c r="L764" s="96"/>
      <c r="M764" s="96"/>
    </row>
    <row r="765" spans="1:13" s="95" customFormat="1">
      <c r="A765" s="97"/>
      <c r="B765" s="98"/>
      <c r="C765" s="99"/>
      <c r="D765" s="100"/>
      <c r="E765" s="1497"/>
      <c r="F765" s="101"/>
      <c r="J765" s="96"/>
      <c r="K765" s="96"/>
      <c r="L765" s="96"/>
      <c r="M765" s="96"/>
    </row>
    <row r="766" spans="1:13" s="95" customFormat="1">
      <c r="A766" s="97"/>
      <c r="B766" s="98"/>
      <c r="C766" s="99"/>
      <c r="D766" s="100"/>
      <c r="E766" s="1497"/>
      <c r="F766" s="101"/>
      <c r="J766" s="96"/>
      <c r="K766" s="96"/>
      <c r="L766" s="96"/>
      <c r="M766" s="96"/>
    </row>
    <row r="767" spans="1:13" s="95" customFormat="1">
      <c r="A767" s="97"/>
      <c r="B767" s="98"/>
      <c r="C767" s="99"/>
      <c r="D767" s="100"/>
      <c r="E767" s="1497"/>
      <c r="F767" s="101"/>
      <c r="J767" s="96"/>
      <c r="K767" s="96"/>
      <c r="L767" s="96"/>
      <c r="M767" s="96"/>
    </row>
    <row r="768" spans="1:13" s="95" customFormat="1">
      <c r="A768" s="97"/>
      <c r="B768" s="98"/>
      <c r="C768" s="99"/>
      <c r="D768" s="100"/>
      <c r="E768" s="1497"/>
      <c r="F768" s="101"/>
      <c r="J768" s="96"/>
      <c r="K768" s="96"/>
      <c r="L768" s="96"/>
      <c r="M768" s="96"/>
    </row>
    <row r="769" spans="1:13" s="95" customFormat="1">
      <c r="A769" s="97"/>
      <c r="B769" s="98"/>
      <c r="C769" s="99"/>
      <c r="D769" s="100"/>
      <c r="E769" s="1497"/>
      <c r="F769" s="101"/>
      <c r="J769" s="96"/>
      <c r="K769" s="96"/>
      <c r="L769" s="96"/>
      <c r="M769" s="96"/>
    </row>
    <row r="770" spans="1:13" s="95" customFormat="1">
      <c r="A770" s="97"/>
      <c r="B770" s="98"/>
      <c r="C770" s="99"/>
      <c r="D770" s="100"/>
      <c r="E770" s="1497"/>
      <c r="F770" s="101"/>
      <c r="J770" s="96"/>
      <c r="K770" s="96"/>
      <c r="L770" s="96"/>
      <c r="M770" s="96"/>
    </row>
    <row r="771" spans="1:13" s="95" customFormat="1">
      <c r="A771" s="97"/>
      <c r="B771" s="98"/>
      <c r="C771" s="99"/>
      <c r="D771" s="100"/>
      <c r="E771" s="1497"/>
      <c r="F771" s="101"/>
      <c r="J771" s="96"/>
      <c r="K771" s="96"/>
      <c r="L771" s="96"/>
      <c r="M771" s="96"/>
    </row>
    <row r="772" spans="1:13" s="95" customFormat="1">
      <c r="A772" s="97"/>
      <c r="B772" s="98"/>
      <c r="C772" s="99"/>
      <c r="D772" s="100"/>
      <c r="E772" s="1497"/>
      <c r="F772" s="101"/>
      <c r="J772" s="96"/>
      <c r="K772" s="96"/>
      <c r="L772" s="96"/>
      <c r="M772" s="96"/>
    </row>
    <row r="773" spans="1:13" s="95" customFormat="1">
      <c r="A773" s="97"/>
      <c r="B773" s="98"/>
      <c r="C773" s="99"/>
      <c r="D773" s="100"/>
      <c r="E773" s="1497"/>
      <c r="F773" s="101"/>
      <c r="J773" s="96"/>
      <c r="K773" s="96"/>
      <c r="L773" s="96"/>
      <c r="M773" s="96"/>
    </row>
    <row r="774" spans="1:13" s="95" customFormat="1">
      <c r="A774" s="97"/>
      <c r="B774" s="98"/>
      <c r="C774" s="99"/>
      <c r="D774" s="100"/>
      <c r="E774" s="1497"/>
      <c r="F774" s="101"/>
      <c r="J774" s="96"/>
      <c r="K774" s="96"/>
      <c r="L774" s="96"/>
      <c r="M774" s="96"/>
    </row>
    <row r="775" spans="1:13" s="95" customFormat="1">
      <c r="A775" s="97"/>
      <c r="B775" s="98"/>
      <c r="C775" s="99"/>
      <c r="D775" s="100"/>
      <c r="E775" s="1497"/>
      <c r="F775" s="101"/>
      <c r="J775" s="96"/>
      <c r="K775" s="96"/>
      <c r="L775" s="96"/>
      <c r="M775" s="96"/>
    </row>
    <row r="776" spans="1:13" s="95" customFormat="1">
      <c r="A776" s="97"/>
      <c r="B776" s="98"/>
      <c r="C776" s="99"/>
      <c r="D776" s="100"/>
      <c r="E776" s="1497"/>
      <c r="F776" s="101"/>
      <c r="J776" s="96"/>
      <c r="K776" s="96"/>
      <c r="L776" s="96"/>
      <c r="M776" s="96"/>
    </row>
    <row r="777" spans="1:13" s="95" customFormat="1">
      <c r="A777" s="97"/>
      <c r="B777" s="98"/>
      <c r="C777" s="99"/>
      <c r="D777" s="100"/>
      <c r="E777" s="1497"/>
      <c r="F777" s="101"/>
      <c r="J777" s="96"/>
      <c r="K777" s="96"/>
      <c r="L777" s="96"/>
      <c r="M777" s="96"/>
    </row>
    <row r="778" spans="1:13" s="95" customFormat="1">
      <c r="A778" s="97"/>
      <c r="B778" s="98"/>
      <c r="C778" s="99"/>
      <c r="D778" s="100"/>
      <c r="E778" s="1497"/>
      <c r="F778" s="101"/>
      <c r="J778" s="96"/>
      <c r="K778" s="96"/>
      <c r="L778" s="96"/>
      <c r="M778" s="96"/>
    </row>
    <row r="779" spans="1:13" s="95" customFormat="1">
      <c r="A779" s="97"/>
      <c r="B779" s="98"/>
      <c r="C779" s="99"/>
      <c r="D779" s="100"/>
      <c r="E779" s="1497"/>
      <c r="F779" s="101"/>
      <c r="J779" s="96"/>
      <c r="K779" s="96"/>
      <c r="L779" s="96"/>
      <c r="M779" s="96"/>
    </row>
    <row r="780" spans="1:13" s="95" customFormat="1">
      <c r="A780" s="97"/>
      <c r="B780" s="98"/>
      <c r="C780" s="99"/>
      <c r="D780" s="100"/>
      <c r="E780" s="1497"/>
      <c r="F780" s="101"/>
      <c r="J780" s="96"/>
      <c r="K780" s="96"/>
      <c r="L780" s="96"/>
      <c r="M780" s="96"/>
    </row>
    <row r="781" spans="1:13" s="95" customFormat="1">
      <c r="A781" s="97"/>
      <c r="B781" s="98"/>
      <c r="C781" s="99"/>
      <c r="D781" s="100"/>
      <c r="E781" s="1497"/>
      <c r="F781" s="101"/>
      <c r="J781" s="96"/>
      <c r="K781" s="96"/>
      <c r="L781" s="96"/>
      <c r="M781" s="96"/>
    </row>
    <row r="782" spans="1:13" s="95" customFormat="1">
      <c r="A782" s="97"/>
      <c r="B782" s="98"/>
      <c r="C782" s="99"/>
      <c r="D782" s="100"/>
      <c r="E782" s="1497"/>
      <c r="F782" s="101"/>
      <c r="J782" s="96"/>
      <c r="K782" s="96"/>
      <c r="L782" s="96"/>
      <c r="M782" s="96"/>
    </row>
    <row r="783" spans="1:13" s="95" customFormat="1">
      <c r="A783" s="97"/>
      <c r="B783" s="98"/>
      <c r="C783" s="99"/>
      <c r="D783" s="100"/>
      <c r="E783" s="1497"/>
      <c r="F783" s="101"/>
      <c r="J783" s="96"/>
      <c r="K783" s="96"/>
      <c r="L783" s="96"/>
      <c r="M783" s="96"/>
    </row>
    <row r="784" spans="1:13" s="95" customFormat="1">
      <c r="A784" s="97"/>
      <c r="B784" s="98"/>
      <c r="C784" s="99"/>
      <c r="D784" s="100"/>
      <c r="E784" s="1497"/>
      <c r="F784" s="101"/>
      <c r="J784" s="96"/>
      <c r="K784" s="96"/>
      <c r="L784" s="96"/>
      <c r="M784" s="96"/>
    </row>
    <row r="785" spans="1:13" s="95" customFormat="1">
      <c r="A785" s="97"/>
      <c r="B785" s="98"/>
      <c r="C785" s="99"/>
      <c r="D785" s="100"/>
      <c r="E785" s="1497"/>
      <c r="F785" s="101"/>
      <c r="J785" s="96"/>
      <c r="K785" s="96"/>
      <c r="L785" s="96"/>
      <c r="M785" s="96"/>
    </row>
    <row r="786" spans="1:13" s="95" customFormat="1">
      <c r="A786" s="97"/>
      <c r="B786" s="98"/>
      <c r="C786" s="99"/>
      <c r="D786" s="100"/>
      <c r="E786" s="1497"/>
      <c r="F786" s="101"/>
      <c r="J786" s="96"/>
      <c r="K786" s="96"/>
      <c r="L786" s="96"/>
      <c r="M786" s="96"/>
    </row>
    <row r="787" spans="1:13" s="95" customFormat="1">
      <c r="A787" s="97"/>
      <c r="B787" s="98"/>
      <c r="C787" s="99"/>
      <c r="D787" s="100"/>
      <c r="E787" s="1497"/>
      <c r="F787" s="101"/>
      <c r="J787" s="96"/>
      <c r="K787" s="96"/>
      <c r="L787" s="96"/>
      <c r="M787" s="96"/>
    </row>
    <row r="788" spans="1:13" s="95" customFormat="1">
      <c r="A788" s="97"/>
      <c r="B788" s="98"/>
      <c r="C788" s="99"/>
      <c r="D788" s="100"/>
      <c r="E788" s="1497"/>
      <c r="F788" s="101"/>
      <c r="J788" s="96"/>
      <c r="K788" s="96"/>
      <c r="L788" s="96"/>
      <c r="M788" s="96"/>
    </row>
    <row r="789" spans="1:13" s="95" customFormat="1">
      <c r="A789" s="97"/>
      <c r="B789" s="98"/>
      <c r="C789" s="99"/>
      <c r="D789" s="100"/>
      <c r="E789" s="1497"/>
      <c r="F789" s="101"/>
      <c r="J789" s="96"/>
      <c r="K789" s="96"/>
      <c r="L789" s="96"/>
      <c r="M789" s="96"/>
    </row>
    <row r="790" spans="1:13" s="95" customFormat="1">
      <c r="A790" s="97"/>
      <c r="B790" s="98"/>
      <c r="C790" s="99"/>
      <c r="D790" s="100"/>
      <c r="E790" s="1497"/>
      <c r="F790" s="101"/>
      <c r="J790" s="96"/>
      <c r="K790" s="96"/>
      <c r="L790" s="96"/>
      <c r="M790" s="96"/>
    </row>
    <row r="791" spans="1:13" s="95" customFormat="1">
      <c r="A791" s="97"/>
      <c r="B791" s="98"/>
      <c r="C791" s="99"/>
      <c r="D791" s="100"/>
      <c r="E791" s="1497"/>
      <c r="F791" s="101"/>
      <c r="J791" s="96"/>
      <c r="K791" s="96"/>
      <c r="L791" s="96"/>
      <c r="M791" s="96"/>
    </row>
    <row r="792" spans="1:13" s="95" customFormat="1">
      <c r="A792" s="97"/>
      <c r="B792" s="98"/>
      <c r="C792" s="99"/>
      <c r="D792" s="100"/>
      <c r="E792" s="1497"/>
      <c r="F792" s="101"/>
      <c r="J792" s="96"/>
      <c r="K792" s="96"/>
      <c r="L792" s="96"/>
      <c r="M792" s="96"/>
    </row>
    <row r="793" spans="1:13" s="95" customFormat="1">
      <c r="A793" s="97"/>
      <c r="B793" s="98"/>
      <c r="C793" s="99"/>
      <c r="D793" s="100"/>
      <c r="E793" s="1497"/>
      <c r="F793" s="101"/>
      <c r="J793" s="96"/>
      <c r="K793" s="96"/>
      <c r="L793" s="96"/>
      <c r="M793" s="96"/>
    </row>
    <row r="794" spans="1:13" s="95" customFormat="1">
      <c r="A794" s="97"/>
      <c r="B794" s="98"/>
      <c r="C794" s="99"/>
      <c r="D794" s="100"/>
      <c r="E794" s="1497"/>
      <c r="F794" s="101"/>
      <c r="J794" s="96"/>
      <c r="K794" s="96"/>
      <c r="L794" s="96"/>
      <c r="M794" s="96"/>
    </row>
    <row r="795" spans="1:13" s="95" customFormat="1">
      <c r="A795" s="97"/>
      <c r="B795" s="98"/>
      <c r="C795" s="99"/>
      <c r="D795" s="100"/>
      <c r="E795" s="1497"/>
      <c r="F795" s="101"/>
      <c r="J795" s="96"/>
      <c r="K795" s="96"/>
      <c r="L795" s="96"/>
      <c r="M795" s="96"/>
    </row>
    <row r="796" spans="1:13" s="95" customFormat="1">
      <c r="A796" s="97"/>
      <c r="B796" s="98"/>
      <c r="C796" s="99"/>
      <c r="D796" s="100"/>
      <c r="E796" s="1497"/>
      <c r="F796" s="101"/>
      <c r="J796" s="96"/>
      <c r="K796" s="96"/>
      <c r="L796" s="96"/>
      <c r="M796" s="96"/>
    </row>
    <row r="797" spans="1:13" s="95" customFormat="1">
      <c r="A797" s="97"/>
      <c r="B797" s="98"/>
      <c r="C797" s="99"/>
      <c r="D797" s="100"/>
      <c r="E797" s="1497"/>
      <c r="F797" s="101"/>
      <c r="J797" s="96"/>
      <c r="K797" s="96"/>
      <c r="L797" s="96"/>
      <c r="M797" s="96"/>
    </row>
    <row r="798" spans="1:13" s="95" customFormat="1">
      <c r="A798" s="97"/>
      <c r="B798" s="98"/>
      <c r="C798" s="99"/>
      <c r="D798" s="100"/>
      <c r="E798" s="1497"/>
      <c r="F798" s="101"/>
      <c r="J798" s="96"/>
      <c r="K798" s="96"/>
      <c r="L798" s="96"/>
      <c r="M798" s="96"/>
    </row>
    <row r="799" spans="1:13" s="95" customFormat="1">
      <c r="A799" s="97"/>
      <c r="B799" s="98"/>
      <c r="C799" s="99"/>
      <c r="D799" s="100"/>
      <c r="E799" s="1497"/>
      <c r="F799" s="101"/>
      <c r="J799" s="96"/>
      <c r="K799" s="96"/>
      <c r="L799" s="96"/>
      <c r="M799" s="96"/>
    </row>
    <row r="800" spans="1:13" s="95" customFormat="1">
      <c r="A800" s="97"/>
      <c r="B800" s="98"/>
      <c r="C800" s="99"/>
      <c r="D800" s="100"/>
      <c r="E800" s="1497"/>
      <c r="F800" s="101"/>
      <c r="J800" s="96"/>
      <c r="K800" s="96"/>
      <c r="L800" s="96"/>
      <c r="M800" s="96"/>
    </row>
    <row r="801" spans="1:13" s="95" customFormat="1">
      <c r="A801" s="97"/>
      <c r="B801" s="98"/>
      <c r="C801" s="99"/>
      <c r="D801" s="100"/>
      <c r="E801" s="1497"/>
      <c r="F801" s="101"/>
      <c r="J801" s="96"/>
      <c r="K801" s="96"/>
      <c r="L801" s="96"/>
      <c r="M801" s="96"/>
    </row>
    <row r="802" spans="1:13" s="95" customFormat="1">
      <c r="A802" s="97"/>
      <c r="B802" s="98"/>
      <c r="C802" s="99"/>
      <c r="D802" s="100"/>
      <c r="E802" s="1497"/>
      <c r="F802" s="101"/>
      <c r="J802" s="96"/>
      <c r="K802" s="96"/>
      <c r="L802" s="96"/>
      <c r="M802" s="96"/>
    </row>
    <row r="803" spans="1:13" s="95" customFormat="1">
      <c r="A803" s="97"/>
      <c r="B803" s="98"/>
      <c r="C803" s="99"/>
      <c r="D803" s="100"/>
      <c r="E803" s="1497"/>
      <c r="F803" s="101"/>
      <c r="J803" s="96"/>
      <c r="K803" s="96"/>
      <c r="L803" s="96"/>
      <c r="M803" s="96"/>
    </row>
    <row r="804" spans="1:13" s="95" customFormat="1">
      <c r="A804" s="97"/>
      <c r="B804" s="98"/>
      <c r="C804" s="99"/>
      <c r="D804" s="100"/>
      <c r="E804" s="1497"/>
      <c r="F804" s="101"/>
      <c r="J804" s="96"/>
      <c r="K804" s="96"/>
      <c r="L804" s="96"/>
      <c r="M804" s="96"/>
    </row>
    <row r="805" spans="1:13" s="95" customFormat="1">
      <c r="A805" s="97"/>
      <c r="B805" s="98"/>
      <c r="C805" s="99"/>
      <c r="D805" s="100"/>
      <c r="E805" s="1497"/>
      <c r="F805" s="101"/>
      <c r="J805" s="96"/>
      <c r="K805" s="96"/>
      <c r="L805" s="96"/>
      <c r="M805" s="96"/>
    </row>
    <row r="806" spans="1:13" s="95" customFormat="1">
      <c r="A806" s="97"/>
      <c r="B806" s="98"/>
      <c r="C806" s="99"/>
      <c r="D806" s="100"/>
      <c r="E806" s="1497"/>
      <c r="F806" s="101"/>
      <c r="J806" s="96"/>
      <c r="K806" s="96"/>
      <c r="L806" s="96"/>
      <c r="M806" s="96"/>
    </row>
    <row r="807" spans="1:13" s="95" customFormat="1">
      <c r="A807" s="97"/>
      <c r="B807" s="98"/>
      <c r="C807" s="99"/>
      <c r="D807" s="100"/>
      <c r="E807" s="1497"/>
      <c r="F807" s="101"/>
      <c r="J807" s="96"/>
      <c r="K807" s="96"/>
      <c r="L807" s="96"/>
      <c r="M807" s="96"/>
    </row>
    <row r="808" spans="1:13" s="95" customFormat="1">
      <c r="A808" s="97"/>
      <c r="B808" s="98"/>
      <c r="C808" s="99"/>
      <c r="D808" s="100"/>
      <c r="E808" s="1497"/>
      <c r="F808" s="101"/>
      <c r="J808" s="96"/>
      <c r="K808" s="96"/>
      <c r="L808" s="96"/>
      <c r="M808" s="96"/>
    </row>
    <row r="809" spans="1:13" s="95" customFormat="1">
      <c r="A809" s="97"/>
      <c r="B809" s="98"/>
      <c r="C809" s="99"/>
      <c r="D809" s="100"/>
      <c r="E809" s="1497"/>
      <c r="F809" s="101"/>
      <c r="J809" s="96"/>
      <c r="K809" s="96"/>
      <c r="L809" s="96"/>
      <c r="M809" s="96"/>
    </row>
    <row r="810" spans="1:13" s="95" customFormat="1">
      <c r="A810" s="97"/>
      <c r="B810" s="98"/>
      <c r="C810" s="99"/>
      <c r="D810" s="100"/>
      <c r="E810" s="1497"/>
      <c r="F810" s="101"/>
      <c r="J810" s="96"/>
      <c r="K810" s="96"/>
      <c r="L810" s="96"/>
      <c r="M810" s="96"/>
    </row>
    <row r="811" spans="1:13" s="95" customFormat="1">
      <c r="A811" s="97"/>
      <c r="B811" s="98"/>
      <c r="C811" s="99"/>
      <c r="D811" s="100"/>
      <c r="E811" s="1497"/>
      <c r="F811" s="101"/>
      <c r="J811" s="96"/>
      <c r="K811" s="96"/>
      <c r="L811" s="96"/>
      <c r="M811" s="96"/>
    </row>
    <row r="812" spans="1:13" s="95" customFormat="1">
      <c r="A812" s="97"/>
      <c r="B812" s="98"/>
      <c r="C812" s="99"/>
      <c r="D812" s="100"/>
      <c r="E812" s="1497"/>
      <c r="F812" s="101"/>
      <c r="J812" s="96"/>
      <c r="K812" s="96"/>
      <c r="L812" s="96"/>
      <c r="M812" s="96"/>
    </row>
    <row r="813" spans="1:13" s="95" customFormat="1">
      <c r="A813" s="97"/>
      <c r="B813" s="98"/>
      <c r="C813" s="99"/>
      <c r="D813" s="100"/>
      <c r="E813" s="1497"/>
      <c r="F813" s="101"/>
      <c r="J813" s="96"/>
      <c r="K813" s="96"/>
      <c r="L813" s="96"/>
      <c r="M813" s="96"/>
    </row>
    <row r="814" spans="1:13" s="95" customFormat="1">
      <c r="A814" s="97"/>
      <c r="B814" s="98"/>
      <c r="C814" s="99"/>
      <c r="D814" s="100"/>
      <c r="E814" s="1497"/>
      <c r="F814" s="101"/>
      <c r="J814" s="96"/>
      <c r="K814" s="96"/>
      <c r="L814" s="96"/>
      <c r="M814" s="96"/>
    </row>
    <row r="815" spans="1:13" s="95" customFormat="1">
      <c r="A815" s="97"/>
      <c r="B815" s="98"/>
      <c r="C815" s="99"/>
      <c r="D815" s="100"/>
      <c r="E815" s="1497"/>
      <c r="F815" s="101"/>
      <c r="J815" s="96"/>
      <c r="K815" s="96"/>
      <c r="L815" s="96"/>
      <c r="M815" s="96"/>
    </row>
    <row r="816" spans="1:13" s="95" customFormat="1">
      <c r="A816" s="97"/>
      <c r="B816" s="98"/>
      <c r="C816" s="99"/>
      <c r="D816" s="100"/>
      <c r="E816" s="1497"/>
      <c r="F816" s="101"/>
      <c r="J816" s="96"/>
      <c r="K816" s="96"/>
      <c r="L816" s="96"/>
      <c r="M816" s="96"/>
    </row>
    <row r="817" spans="1:13" s="95" customFormat="1">
      <c r="A817" s="97"/>
      <c r="B817" s="98"/>
      <c r="C817" s="99"/>
      <c r="D817" s="100"/>
      <c r="E817" s="1497"/>
      <c r="F817" s="101"/>
      <c r="J817" s="96"/>
      <c r="K817" s="96"/>
      <c r="L817" s="96"/>
      <c r="M817" s="96"/>
    </row>
    <row r="818" spans="1:13" s="95" customFormat="1">
      <c r="A818" s="97"/>
      <c r="B818" s="98"/>
      <c r="C818" s="99"/>
      <c r="D818" s="100"/>
      <c r="E818" s="1497"/>
      <c r="F818" s="101"/>
      <c r="J818" s="96"/>
      <c r="K818" s="96"/>
      <c r="L818" s="96"/>
      <c r="M818" s="96"/>
    </row>
    <row r="819" spans="1:13" s="95" customFormat="1">
      <c r="A819" s="97"/>
      <c r="B819" s="98"/>
      <c r="C819" s="99"/>
      <c r="D819" s="100"/>
      <c r="E819" s="1497"/>
      <c r="F819" s="101"/>
      <c r="J819" s="96"/>
      <c r="K819" s="96"/>
      <c r="L819" s="96"/>
      <c r="M819" s="96"/>
    </row>
    <row r="820" spans="1:13" s="95" customFormat="1">
      <c r="A820" s="97"/>
      <c r="B820" s="98"/>
      <c r="C820" s="99"/>
      <c r="D820" s="100"/>
      <c r="E820" s="1497"/>
      <c r="F820" s="101"/>
      <c r="J820" s="96"/>
      <c r="K820" s="96"/>
      <c r="L820" s="96"/>
      <c r="M820" s="96"/>
    </row>
    <row r="821" spans="1:13" s="95" customFormat="1">
      <c r="A821" s="97"/>
      <c r="B821" s="98"/>
      <c r="C821" s="99"/>
      <c r="D821" s="100"/>
      <c r="E821" s="1497"/>
      <c r="F821" s="101"/>
      <c r="J821" s="96"/>
      <c r="K821" s="96"/>
      <c r="L821" s="96"/>
      <c r="M821" s="96"/>
    </row>
    <row r="822" spans="1:13" s="95" customFormat="1">
      <c r="A822" s="97"/>
      <c r="B822" s="98"/>
      <c r="C822" s="99"/>
      <c r="D822" s="100"/>
      <c r="E822" s="1497"/>
      <c r="F822" s="101"/>
      <c r="J822" s="96"/>
      <c r="K822" s="96"/>
      <c r="L822" s="96"/>
      <c r="M822" s="96"/>
    </row>
    <row r="823" spans="1:13" s="95" customFormat="1">
      <c r="A823" s="97"/>
      <c r="B823" s="98"/>
      <c r="C823" s="99"/>
      <c r="D823" s="100"/>
      <c r="E823" s="1497"/>
      <c r="F823" s="101"/>
      <c r="J823" s="96"/>
      <c r="K823" s="96"/>
      <c r="L823" s="96"/>
      <c r="M823" s="96"/>
    </row>
    <row r="824" spans="1:13" s="95" customFormat="1">
      <c r="A824" s="97"/>
      <c r="B824" s="98"/>
      <c r="C824" s="99"/>
      <c r="D824" s="100"/>
      <c r="E824" s="1497"/>
      <c r="F824" s="101"/>
      <c r="J824" s="96"/>
      <c r="K824" s="96"/>
      <c r="L824" s="96"/>
      <c r="M824" s="96"/>
    </row>
    <row r="825" spans="1:13" s="95" customFormat="1">
      <c r="A825" s="97"/>
      <c r="B825" s="98"/>
      <c r="C825" s="99"/>
      <c r="D825" s="100"/>
      <c r="E825" s="1497"/>
      <c r="F825" s="101"/>
      <c r="J825" s="96"/>
      <c r="K825" s="96"/>
      <c r="L825" s="96"/>
      <c r="M825" s="96"/>
    </row>
    <row r="826" spans="1:13" s="95" customFormat="1">
      <c r="A826" s="97"/>
      <c r="B826" s="98"/>
      <c r="C826" s="99"/>
      <c r="D826" s="100"/>
      <c r="E826" s="1497"/>
      <c r="F826" s="101"/>
      <c r="J826" s="96"/>
      <c r="K826" s="96"/>
      <c r="L826" s="96"/>
      <c r="M826" s="96"/>
    </row>
    <row r="827" spans="1:13" s="95" customFormat="1">
      <c r="A827" s="97"/>
      <c r="B827" s="98"/>
      <c r="C827" s="99"/>
      <c r="D827" s="100"/>
      <c r="E827" s="1497"/>
      <c r="F827" s="101"/>
      <c r="J827" s="96"/>
      <c r="K827" s="96"/>
      <c r="L827" s="96"/>
      <c r="M827" s="96"/>
    </row>
    <row r="828" spans="1:13" s="95" customFormat="1">
      <c r="A828" s="97"/>
      <c r="B828" s="98"/>
      <c r="C828" s="99"/>
      <c r="D828" s="100"/>
      <c r="E828" s="1497"/>
      <c r="F828" s="101"/>
      <c r="J828" s="96"/>
      <c r="K828" s="96"/>
      <c r="L828" s="96"/>
      <c r="M828" s="96"/>
    </row>
    <row r="829" spans="1:13" s="95" customFormat="1">
      <c r="A829" s="97"/>
      <c r="B829" s="98"/>
      <c r="C829" s="99"/>
      <c r="D829" s="100"/>
      <c r="E829" s="1497"/>
      <c r="F829" s="101"/>
      <c r="J829" s="96"/>
      <c r="K829" s="96"/>
      <c r="L829" s="96"/>
      <c r="M829" s="96"/>
    </row>
    <row r="830" spans="1:13" s="95" customFormat="1">
      <c r="A830" s="97"/>
      <c r="B830" s="98"/>
      <c r="C830" s="99"/>
      <c r="D830" s="100"/>
      <c r="E830" s="1497"/>
      <c r="F830" s="101"/>
      <c r="J830" s="96"/>
      <c r="K830" s="96"/>
      <c r="L830" s="96"/>
      <c r="M830" s="96"/>
    </row>
    <row r="831" spans="1:13" s="95" customFormat="1">
      <c r="A831" s="97"/>
      <c r="B831" s="98"/>
      <c r="C831" s="99"/>
      <c r="D831" s="100"/>
      <c r="E831" s="1497"/>
      <c r="F831" s="101"/>
      <c r="J831" s="96"/>
      <c r="K831" s="96"/>
      <c r="L831" s="96"/>
      <c r="M831" s="96"/>
    </row>
    <row r="832" spans="1:13" s="95" customFormat="1">
      <c r="A832" s="97"/>
      <c r="B832" s="98"/>
      <c r="C832" s="99"/>
      <c r="D832" s="100"/>
      <c r="E832" s="1497"/>
      <c r="F832" s="101"/>
      <c r="J832" s="96"/>
      <c r="K832" s="96"/>
      <c r="L832" s="96"/>
      <c r="M832" s="96"/>
    </row>
    <row r="833" spans="1:13" s="95" customFormat="1">
      <c r="A833" s="97"/>
      <c r="B833" s="98"/>
      <c r="C833" s="99"/>
      <c r="D833" s="100"/>
      <c r="E833" s="1497"/>
      <c r="F833" s="101"/>
      <c r="J833" s="96"/>
      <c r="K833" s="96"/>
      <c r="L833" s="96"/>
      <c r="M833" s="96"/>
    </row>
    <row r="834" spans="1:13" s="95" customFormat="1">
      <c r="A834" s="97"/>
      <c r="B834" s="98"/>
      <c r="C834" s="99"/>
      <c r="D834" s="100"/>
      <c r="E834" s="1497"/>
      <c r="F834" s="101"/>
      <c r="J834" s="96"/>
      <c r="K834" s="96"/>
      <c r="L834" s="96"/>
      <c r="M834" s="96"/>
    </row>
    <row r="835" spans="1:13" s="95" customFormat="1">
      <c r="A835" s="97"/>
      <c r="B835" s="98"/>
      <c r="C835" s="99"/>
      <c r="D835" s="100"/>
      <c r="E835" s="1497"/>
      <c r="F835" s="101"/>
      <c r="J835" s="96"/>
      <c r="K835" s="96"/>
      <c r="L835" s="96"/>
      <c r="M835" s="96"/>
    </row>
    <row r="836" spans="1:13" s="95" customFormat="1">
      <c r="A836" s="97"/>
      <c r="B836" s="98"/>
      <c r="C836" s="99"/>
      <c r="D836" s="100"/>
      <c r="E836" s="1497"/>
      <c r="F836" s="101"/>
      <c r="J836" s="96"/>
      <c r="K836" s="96"/>
      <c r="L836" s="96"/>
      <c r="M836" s="96"/>
    </row>
    <row r="837" spans="1:13" s="95" customFormat="1">
      <c r="A837" s="97"/>
      <c r="B837" s="98"/>
      <c r="C837" s="99"/>
      <c r="D837" s="100"/>
      <c r="E837" s="1497"/>
      <c r="F837" s="101"/>
      <c r="J837" s="96"/>
      <c r="K837" s="96"/>
      <c r="L837" s="96"/>
      <c r="M837" s="96"/>
    </row>
    <row r="838" spans="1:13" s="95" customFormat="1">
      <c r="A838" s="97"/>
      <c r="B838" s="98"/>
      <c r="C838" s="99"/>
      <c r="D838" s="100"/>
      <c r="E838" s="1497"/>
      <c r="F838" s="101"/>
      <c r="J838" s="96"/>
      <c r="K838" s="96"/>
      <c r="L838" s="96"/>
      <c r="M838" s="96"/>
    </row>
    <row r="839" spans="1:13" s="95" customFormat="1">
      <c r="A839" s="97"/>
      <c r="B839" s="98"/>
      <c r="C839" s="99"/>
      <c r="D839" s="100"/>
      <c r="E839" s="1497"/>
      <c r="F839" s="101"/>
      <c r="J839" s="96"/>
      <c r="K839" s="96"/>
      <c r="L839" s="96"/>
      <c r="M839" s="96"/>
    </row>
    <row r="840" spans="1:13" s="95" customFormat="1">
      <c r="A840" s="97"/>
      <c r="B840" s="98"/>
      <c r="C840" s="99"/>
      <c r="D840" s="100"/>
      <c r="E840" s="1497"/>
      <c r="F840" s="101"/>
      <c r="J840" s="96"/>
      <c r="K840" s="96"/>
      <c r="L840" s="96"/>
      <c r="M840" s="96"/>
    </row>
    <row r="841" spans="1:13" s="95" customFormat="1">
      <c r="A841" s="97"/>
      <c r="B841" s="98"/>
      <c r="C841" s="99"/>
      <c r="D841" s="100"/>
      <c r="E841" s="1497"/>
      <c r="F841" s="101"/>
      <c r="J841" s="96"/>
      <c r="K841" s="96"/>
      <c r="L841" s="96"/>
      <c r="M841" s="96"/>
    </row>
    <row r="842" spans="1:13" s="95" customFormat="1">
      <c r="A842" s="97"/>
      <c r="B842" s="98"/>
      <c r="C842" s="99"/>
      <c r="D842" s="100"/>
      <c r="E842" s="1497"/>
      <c r="F842" s="101"/>
      <c r="J842" s="96"/>
      <c r="K842" s="96"/>
      <c r="L842" s="96"/>
      <c r="M842" s="96"/>
    </row>
    <row r="843" spans="1:13" s="95" customFormat="1">
      <c r="A843" s="97"/>
      <c r="B843" s="98"/>
      <c r="C843" s="99"/>
      <c r="D843" s="100"/>
      <c r="E843" s="1497"/>
      <c r="F843" s="101"/>
      <c r="J843" s="96"/>
      <c r="K843" s="96"/>
      <c r="L843" s="96"/>
      <c r="M843" s="96"/>
    </row>
    <row r="844" spans="1:13" s="95" customFormat="1">
      <c r="A844" s="97"/>
      <c r="B844" s="98"/>
      <c r="C844" s="99"/>
      <c r="D844" s="100"/>
      <c r="E844" s="1497"/>
      <c r="F844" s="101"/>
      <c r="J844" s="96"/>
      <c r="K844" s="96"/>
      <c r="L844" s="96"/>
      <c r="M844" s="96"/>
    </row>
    <row r="845" spans="1:13" s="95" customFormat="1">
      <c r="A845" s="97"/>
      <c r="B845" s="98"/>
      <c r="C845" s="99"/>
      <c r="D845" s="100"/>
      <c r="E845" s="1497"/>
      <c r="F845" s="101"/>
      <c r="J845" s="96"/>
      <c r="K845" s="96"/>
      <c r="L845" s="96"/>
      <c r="M845" s="96"/>
    </row>
    <row r="846" spans="1:13" s="95" customFormat="1">
      <c r="A846" s="97"/>
      <c r="B846" s="98"/>
      <c r="C846" s="99"/>
      <c r="D846" s="100"/>
      <c r="E846" s="1497"/>
      <c r="F846" s="101"/>
      <c r="J846" s="96"/>
      <c r="K846" s="96"/>
      <c r="L846" s="96"/>
      <c r="M846" s="96"/>
    </row>
    <row r="847" spans="1:13" s="95" customFormat="1">
      <c r="A847" s="97"/>
      <c r="B847" s="98"/>
      <c r="C847" s="99"/>
      <c r="D847" s="100"/>
      <c r="E847" s="1497"/>
      <c r="F847" s="101"/>
      <c r="J847" s="96"/>
      <c r="K847" s="96"/>
      <c r="L847" s="96"/>
      <c r="M847" s="96"/>
    </row>
    <row r="848" spans="1:13" s="95" customFormat="1">
      <c r="A848" s="97"/>
      <c r="B848" s="98"/>
      <c r="C848" s="99"/>
      <c r="D848" s="100"/>
      <c r="E848" s="1497"/>
      <c r="F848" s="101"/>
      <c r="J848" s="96"/>
      <c r="K848" s="96"/>
      <c r="L848" s="96"/>
      <c r="M848" s="96"/>
    </row>
    <row r="849" spans="1:13" s="95" customFormat="1">
      <c r="A849" s="97"/>
      <c r="B849" s="98"/>
      <c r="C849" s="99"/>
      <c r="D849" s="100"/>
      <c r="E849" s="1497"/>
      <c r="F849" s="101"/>
      <c r="J849" s="96"/>
      <c r="K849" s="96"/>
      <c r="L849" s="96"/>
      <c r="M849" s="96"/>
    </row>
    <row r="850" spans="1:13" s="95" customFormat="1">
      <c r="A850" s="97"/>
      <c r="B850" s="98"/>
      <c r="C850" s="99"/>
      <c r="D850" s="100"/>
      <c r="E850" s="1497"/>
      <c r="F850" s="101"/>
      <c r="J850" s="96"/>
      <c r="K850" s="96"/>
      <c r="L850" s="96"/>
      <c r="M850" s="96"/>
    </row>
    <row r="851" spans="1:13" s="95" customFormat="1">
      <c r="A851" s="97"/>
      <c r="B851" s="98"/>
      <c r="C851" s="99"/>
      <c r="D851" s="100"/>
      <c r="E851" s="1497"/>
      <c r="F851" s="101"/>
      <c r="J851" s="96"/>
      <c r="K851" s="96"/>
      <c r="L851" s="96"/>
      <c r="M851" s="96"/>
    </row>
    <row r="852" spans="1:13" s="95" customFormat="1">
      <c r="A852" s="97"/>
      <c r="B852" s="98"/>
      <c r="C852" s="99"/>
      <c r="D852" s="100"/>
      <c r="E852" s="1497"/>
      <c r="F852" s="101"/>
      <c r="J852" s="96"/>
      <c r="K852" s="96"/>
      <c r="L852" s="96"/>
      <c r="M852" s="96"/>
    </row>
    <row r="853" spans="1:13" s="95" customFormat="1">
      <c r="A853" s="97"/>
      <c r="B853" s="98"/>
      <c r="C853" s="99"/>
      <c r="D853" s="100"/>
      <c r="E853" s="1497"/>
      <c r="F853" s="101"/>
      <c r="J853" s="96"/>
      <c r="K853" s="96"/>
      <c r="L853" s="96"/>
      <c r="M853" s="96"/>
    </row>
    <row r="854" spans="1:13" s="95" customFormat="1">
      <c r="A854" s="97"/>
      <c r="B854" s="98"/>
      <c r="C854" s="99"/>
      <c r="D854" s="100"/>
      <c r="E854" s="1497"/>
      <c r="F854" s="101"/>
      <c r="J854" s="96"/>
      <c r="K854" s="96"/>
      <c r="L854" s="96"/>
      <c r="M854" s="96"/>
    </row>
    <row r="855" spans="1:13" s="95" customFormat="1">
      <c r="A855" s="97"/>
      <c r="B855" s="98"/>
      <c r="C855" s="99"/>
      <c r="D855" s="100"/>
      <c r="E855" s="1497"/>
      <c r="F855" s="101"/>
      <c r="J855" s="96"/>
      <c r="K855" s="96"/>
      <c r="L855" s="96"/>
      <c r="M855" s="96"/>
    </row>
    <row r="856" spans="1:13" s="95" customFormat="1">
      <c r="A856" s="97"/>
      <c r="B856" s="98"/>
      <c r="C856" s="99"/>
      <c r="D856" s="100"/>
      <c r="E856" s="1497"/>
      <c r="F856" s="101"/>
      <c r="J856" s="96"/>
      <c r="K856" s="96"/>
      <c r="L856" s="96"/>
      <c r="M856" s="96"/>
    </row>
    <row r="857" spans="1:13" s="95" customFormat="1">
      <c r="A857" s="97"/>
      <c r="B857" s="98"/>
      <c r="C857" s="99"/>
      <c r="D857" s="100"/>
      <c r="E857" s="1497"/>
      <c r="F857" s="101"/>
      <c r="J857" s="96"/>
      <c r="K857" s="96"/>
      <c r="L857" s="96"/>
      <c r="M857" s="96"/>
    </row>
    <row r="858" spans="1:13" s="95" customFormat="1">
      <c r="A858" s="97"/>
      <c r="B858" s="98"/>
      <c r="C858" s="99"/>
      <c r="D858" s="100"/>
      <c r="E858" s="1497"/>
      <c r="F858" s="101"/>
      <c r="J858" s="96"/>
      <c r="K858" s="96"/>
      <c r="L858" s="96"/>
      <c r="M858" s="96"/>
    </row>
    <row r="859" spans="1:13" s="95" customFormat="1">
      <c r="A859" s="97"/>
      <c r="B859" s="98"/>
      <c r="C859" s="99"/>
      <c r="D859" s="100"/>
      <c r="E859" s="1497"/>
      <c r="F859" s="101"/>
      <c r="J859" s="96"/>
      <c r="K859" s="96"/>
      <c r="L859" s="96"/>
      <c r="M859" s="96"/>
    </row>
    <row r="860" spans="1:13" s="95" customFormat="1">
      <c r="A860" s="97"/>
      <c r="B860" s="98"/>
      <c r="C860" s="99"/>
      <c r="D860" s="100"/>
      <c r="E860" s="1497"/>
      <c r="F860" s="101"/>
      <c r="J860" s="96"/>
      <c r="K860" s="96"/>
      <c r="L860" s="96"/>
      <c r="M860" s="96"/>
    </row>
    <row r="861" spans="1:13" s="95" customFormat="1">
      <c r="A861" s="97"/>
      <c r="B861" s="98"/>
      <c r="C861" s="99"/>
      <c r="D861" s="100"/>
      <c r="E861" s="1497"/>
      <c r="F861" s="101"/>
      <c r="J861" s="96"/>
      <c r="K861" s="96"/>
      <c r="L861" s="96"/>
      <c r="M861" s="96"/>
    </row>
    <row r="862" spans="1:13" s="95" customFormat="1">
      <c r="A862" s="97"/>
      <c r="B862" s="98"/>
      <c r="C862" s="99"/>
      <c r="D862" s="100"/>
      <c r="E862" s="1497"/>
      <c r="F862" s="101"/>
      <c r="J862" s="96"/>
      <c r="K862" s="96"/>
      <c r="L862" s="96"/>
      <c r="M862" s="96"/>
    </row>
    <row r="863" spans="1:13" s="95" customFormat="1">
      <c r="A863" s="97"/>
      <c r="B863" s="98"/>
      <c r="C863" s="99"/>
      <c r="D863" s="100"/>
      <c r="E863" s="1497"/>
      <c r="F863" s="101"/>
      <c r="J863" s="96"/>
      <c r="K863" s="96"/>
      <c r="L863" s="96"/>
      <c r="M863" s="96"/>
    </row>
    <row r="864" spans="1:13" s="95" customFormat="1">
      <c r="A864" s="97"/>
      <c r="B864" s="98"/>
      <c r="C864" s="99"/>
      <c r="D864" s="100"/>
      <c r="E864" s="1497"/>
      <c r="F864" s="101"/>
      <c r="J864" s="96"/>
      <c r="K864" s="96"/>
      <c r="L864" s="96"/>
      <c r="M864" s="96"/>
    </row>
    <row r="865" spans="1:13" s="95" customFormat="1">
      <c r="A865" s="97"/>
      <c r="B865" s="98"/>
      <c r="C865" s="99"/>
      <c r="D865" s="100"/>
      <c r="E865" s="1497"/>
      <c r="F865" s="101"/>
      <c r="J865" s="96"/>
      <c r="K865" s="96"/>
      <c r="L865" s="96"/>
      <c r="M865" s="96"/>
    </row>
    <row r="866" spans="1:13" s="95" customFormat="1">
      <c r="A866" s="97"/>
      <c r="B866" s="98"/>
      <c r="C866" s="99"/>
      <c r="D866" s="100"/>
      <c r="E866" s="1497"/>
      <c r="F866" s="101"/>
      <c r="J866" s="96"/>
      <c r="K866" s="96"/>
      <c r="L866" s="96"/>
      <c r="M866" s="96"/>
    </row>
    <row r="867" spans="1:13" s="95" customFormat="1">
      <c r="A867" s="97"/>
      <c r="B867" s="98"/>
      <c r="C867" s="99"/>
      <c r="D867" s="100"/>
      <c r="E867" s="1497"/>
      <c r="F867" s="101"/>
      <c r="J867" s="96"/>
      <c r="K867" s="96"/>
      <c r="L867" s="96"/>
      <c r="M867" s="96"/>
    </row>
    <row r="868" spans="1:13" s="95" customFormat="1">
      <c r="A868" s="97"/>
      <c r="B868" s="98"/>
      <c r="C868" s="99"/>
      <c r="D868" s="100"/>
      <c r="E868" s="1497"/>
      <c r="F868" s="101"/>
      <c r="J868" s="96"/>
      <c r="K868" s="96"/>
      <c r="L868" s="96"/>
      <c r="M868" s="96"/>
    </row>
    <row r="869" spans="1:13" s="95" customFormat="1">
      <c r="A869" s="97"/>
      <c r="B869" s="98"/>
      <c r="C869" s="99"/>
      <c r="D869" s="100"/>
      <c r="E869" s="1497"/>
      <c r="F869" s="101"/>
      <c r="J869" s="96"/>
      <c r="K869" s="96"/>
      <c r="L869" s="96"/>
      <c r="M869" s="96"/>
    </row>
    <row r="870" spans="1:13" s="95" customFormat="1">
      <c r="A870" s="97"/>
      <c r="B870" s="98"/>
      <c r="C870" s="99"/>
      <c r="D870" s="100"/>
      <c r="E870" s="1497"/>
      <c r="F870" s="101"/>
      <c r="J870" s="96"/>
      <c r="K870" s="96"/>
      <c r="L870" s="96"/>
      <c r="M870" s="96"/>
    </row>
    <row r="871" spans="1:13" s="95" customFormat="1">
      <c r="A871" s="97"/>
      <c r="B871" s="98"/>
      <c r="C871" s="99"/>
      <c r="D871" s="100"/>
      <c r="E871" s="1497"/>
      <c r="F871" s="101"/>
      <c r="J871" s="96"/>
      <c r="K871" s="96"/>
      <c r="L871" s="96"/>
      <c r="M871" s="96"/>
    </row>
    <row r="872" spans="1:13" s="95" customFormat="1">
      <c r="A872" s="97"/>
      <c r="B872" s="98"/>
      <c r="C872" s="99"/>
      <c r="D872" s="100"/>
      <c r="E872" s="1497"/>
      <c r="F872" s="101"/>
      <c r="J872" s="96"/>
      <c r="K872" s="96"/>
      <c r="L872" s="96"/>
      <c r="M872" s="96"/>
    </row>
    <row r="873" spans="1:13" s="95" customFormat="1">
      <c r="A873" s="97"/>
      <c r="B873" s="98"/>
      <c r="C873" s="99"/>
      <c r="D873" s="100"/>
      <c r="E873" s="1497"/>
      <c r="F873" s="101"/>
      <c r="J873" s="96"/>
      <c r="K873" s="96"/>
      <c r="L873" s="96"/>
      <c r="M873" s="96"/>
    </row>
    <row r="874" spans="1:13" s="95" customFormat="1">
      <c r="A874" s="97"/>
      <c r="B874" s="98"/>
      <c r="C874" s="99"/>
      <c r="D874" s="100"/>
      <c r="E874" s="1497"/>
      <c r="F874" s="101"/>
      <c r="J874" s="96"/>
      <c r="K874" s="96"/>
      <c r="L874" s="96"/>
      <c r="M874" s="96"/>
    </row>
    <row r="875" spans="1:13" s="95" customFormat="1">
      <c r="A875" s="97"/>
      <c r="B875" s="98"/>
      <c r="C875" s="99"/>
      <c r="D875" s="100"/>
      <c r="E875" s="1497"/>
      <c r="F875" s="101"/>
      <c r="J875" s="96"/>
      <c r="K875" s="96"/>
      <c r="L875" s="96"/>
      <c r="M875" s="96"/>
    </row>
    <row r="876" spans="1:13" s="95" customFormat="1">
      <c r="A876" s="97"/>
      <c r="B876" s="98"/>
      <c r="C876" s="99"/>
      <c r="D876" s="100"/>
      <c r="E876" s="1497"/>
      <c r="F876" s="101"/>
      <c r="J876" s="96"/>
      <c r="K876" s="96"/>
      <c r="L876" s="96"/>
      <c r="M876" s="96"/>
    </row>
    <row r="877" spans="1:13" s="95" customFormat="1">
      <c r="A877" s="97"/>
      <c r="B877" s="98"/>
      <c r="C877" s="99"/>
      <c r="D877" s="100"/>
      <c r="E877" s="1497"/>
      <c r="F877" s="101"/>
      <c r="J877" s="96"/>
      <c r="K877" s="96"/>
      <c r="L877" s="96"/>
      <c r="M877" s="96"/>
    </row>
    <row r="878" spans="1:13" s="95" customFormat="1">
      <c r="A878" s="97"/>
      <c r="B878" s="98"/>
      <c r="C878" s="99"/>
      <c r="D878" s="100"/>
      <c r="E878" s="1497"/>
      <c r="F878" s="101"/>
      <c r="J878" s="96"/>
      <c r="K878" s="96"/>
      <c r="L878" s="96"/>
      <c r="M878" s="96"/>
    </row>
    <row r="879" spans="1:13" s="95" customFormat="1">
      <c r="A879" s="97"/>
      <c r="B879" s="98"/>
      <c r="C879" s="99"/>
      <c r="D879" s="100"/>
      <c r="E879" s="1497"/>
      <c r="F879" s="101"/>
      <c r="J879" s="96"/>
      <c r="K879" s="96"/>
      <c r="L879" s="96"/>
      <c r="M879" s="96"/>
    </row>
    <row r="880" spans="1:13" s="95" customFormat="1">
      <c r="A880" s="97"/>
      <c r="B880" s="98"/>
      <c r="C880" s="99"/>
      <c r="D880" s="100"/>
      <c r="E880" s="1497"/>
      <c r="F880" s="101"/>
      <c r="J880" s="96"/>
      <c r="K880" s="96"/>
      <c r="L880" s="96"/>
      <c r="M880" s="96"/>
    </row>
    <row r="881" spans="1:13" s="95" customFormat="1">
      <c r="A881" s="97"/>
      <c r="B881" s="98"/>
      <c r="C881" s="99"/>
      <c r="D881" s="100"/>
      <c r="E881" s="1497"/>
      <c r="F881" s="101"/>
      <c r="J881" s="96"/>
      <c r="K881" s="96"/>
      <c r="L881" s="96"/>
      <c r="M881" s="96"/>
    </row>
    <row r="882" spans="1:13" s="95" customFormat="1">
      <c r="A882" s="97"/>
      <c r="B882" s="98"/>
      <c r="C882" s="99"/>
      <c r="D882" s="100"/>
      <c r="E882" s="1497"/>
      <c r="F882" s="101"/>
      <c r="J882" s="96"/>
      <c r="K882" s="96"/>
      <c r="L882" s="96"/>
      <c r="M882" s="96"/>
    </row>
    <row r="883" spans="1:13" s="95" customFormat="1">
      <c r="A883" s="97"/>
      <c r="B883" s="98"/>
      <c r="C883" s="99"/>
      <c r="D883" s="100"/>
      <c r="E883" s="1497"/>
      <c r="F883" s="101"/>
      <c r="J883" s="96"/>
      <c r="K883" s="96"/>
      <c r="L883" s="96"/>
      <c r="M883" s="96"/>
    </row>
    <row r="884" spans="1:13" s="95" customFormat="1">
      <c r="A884" s="97"/>
      <c r="B884" s="98"/>
      <c r="C884" s="99"/>
      <c r="D884" s="100"/>
      <c r="E884" s="1497"/>
      <c r="F884" s="101"/>
      <c r="J884" s="96"/>
      <c r="K884" s="96"/>
      <c r="L884" s="96"/>
      <c r="M884" s="96"/>
    </row>
    <row r="885" spans="1:13" s="95" customFormat="1">
      <c r="A885" s="97"/>
      <c r="B885" s="98"/>
      <c r="C885" s="99"/>
      <c r="D885" s="100"/>
      <c r="E885" s="1497"/>
      <c r="F885" s="101"/>
      <c r="J885" s="96"/>
      <c r="K885" s="96"/>
      <c r="L885" s="96"/>
      <c r="M885" s="96"/>
    </row>
    <row r="886" spans="1:13" s="95" customFormat="1">
      <c r="A886" s="97"/>
      <c r="B886" s="98"/>
      <c r="C886" s="99"/>
      <c r="D886" s="100"/>
      <c r="E886" s="1497"/>
      <c r="F886" s="101"/>
      <c r="J886" s="96"/>
      <c r="K886" s="96"/>
      <c r="L886" s="96"/>
      <c r="M886" s="96"/>
    </row>
    <row r="887" spans="1:13" s="95" customFormat="1">
      <c r="A887" s="97"/>
      <c r="B887" s="98"/>
      <c r="C887" s="99"/>
      <c r="D887" s="100"/>
      <c r="E887" s="1497"/>
      <c r="F887" s="101"/>
      <c r="J887" s="96"/>
      <c r="K887" s="96"/>
      <c r="L887" s="96"/>
      <c r="M887" s="96"/>
    </row>
    <row r="888" spans="1:13" s="95" customFormat="1">
      <c r="A888" s="97"/>
      <c r="B888" s="98"/>
      <c r="C888" s="99"/>
      <c r="D888" s="100"/>
      <c r="E888" s="1497"/>
      <c r="F888" s="101"/>
      <c r="J888" s="96"/>
      <c r="K888" s="96"/>
      <c r="L888" s="96"/>
      <c r="M888" s="96"/>
    </row>
    <row r="889" spans="1:13" s="95" customFormat="1">
      <c r="A889" s="97"/>
      <c r="B889" s="98"/>
      <c r="C889" s="99"/>
      <c r="D889" s="100"/>
      <c r="E889" s="1497"/>
      <c r="F889" s="101"/>
      <c r="J889" s="96"/>
      <c r="K889" s="96"/>
      <c r="L889" s="96"/>
      <c r="M889" s="96"/>
    </row>
    <row r="890" spans="1:13" s="95" customFormat="1">
      <c r="A890" s="97"/>
      <c r="B890" s="98"/>
      <c r="C890" s="99"/>
      <c r="D890" s="100"/>
      <c r="E890" s="1497"/>
      <c r="F890" s="101"/>
      <c r="J890" s="96"/>
      <c r="K890" s="96"/>
      <c r="L890" s="96"/>
      <c r="M890" s="96"/>
    </row>
    <row r="891" spans="1:13" s="95" customFormat="1">
      <c r="A891" s="97"/>
      <c r="B891" s="98"/>
      <c r="C891" s="99"/>
      <c r="D891" s="100"/>
      <c r="E891" s="1497"/>
      <c r="F891" s="101"/>
      <c r="J891" s="96"/>
      <c r="K891" s="96"/>
      <c r="L891" s="96"/>
      <c r="M891" s="96"/>
    </row>
    <row r="892" spans="1:13" s="95" customFormat="1">
      <c r="A892" s="97"/>
      <c r="B892" s="98"/>
      <c r="C892" s="99"/>
      <c r="D892" s="100"/>
      <c r="E892" s="1497"/>
      <c r="F892" s="101"/>
      <c r="J892" s="96"/>
      <c r="K892" s="96"/>
      <c r="L892" s="96"/>
      <c r="M892" s="96"/>
    </row>
    <row r="893" spans="1:13" s="95" customFormat="1">
      <c r="A893" s="97"/>
      <c r="B893" s="98"/>
      <c r="C893" s="99"/>
      <c r="D893" s="100"/>
      <c r="E893" s="1497"/>
      <c r="F893" s="101"/>
      <c r="J893" s="96"/>
      <c r="K893" s="96"/>
      <c r="L893" s="96"/>
      <c r="M893" s="96"/>
    </row>
    <row r="894" spans="1:13" s="95" customFormat="1">
      <c r="A894" s="97"/>
      <c r="B894" s="98"/>
      <c r="C894" s="99"/>
      <c r="D894" s="100"/>
      <c r="E894" s="1497"/>
      <c r="F894" s="101"/>
      <c r="J894" s="96"/>
      <c r="K894" s="96"/>
      <c r="L894" s="96"/>
      <c r="M894" s="96"/>
    </row>
    <row r="895" spans="1:13" s="95" customFormat="1">
      <c r="A895" s="97"/>
      <c r="B895" s="98"/>
      <c r="C895" s="99"/>
      <c r="D895" s="100"/>
      <c r="E895" s="1497"/>
      <c r="F895" s="101"/>
      <c r="J895" s="96"/>
      <c r="K895" s="96"/>
      <c r="L895" s="96"/>
      <c r="M895" s="96"/>
    </row>
    <row r="896" spans="1:13" s="95" customFormat="1">
      <c r="A896" s="97"/>
      <c r="B896" s="98"/>
      <c r="C896" s="99"/>
      <c r="D896" s="100"/>
      <c r="E896" s="1497"/>
      <c r="F896" s="101"/>
      <c r="J896" s="96"/>
      <c r="K896" s="96"/>
      <c r="L896" s="96"/>
      <c r="M896" s="96"/>
    </row>
    <row r="897" spans="1:13" s="95" customFormat="1">
      <c r="A897" s="97"/>
      <c r="B897" s="98"/>
      <c r="C897" s="99"/>
      <c r="D897" s="100"/>
      <c r="E897" s="1497"/>
      <c r="F897" s="101"/>
      <c r="J897" s="96"/>
      <c r="K897" s="96"/>
      <c r="L897" s="96"/>
      <c r="M897" s="96"/>
    </row>
    <row r="898" spans="1:13" s="95" customFormat="1">
      <c r="A898" s="97"/>
      <c r="B898" s="98"/>
      <c r="C898" s="99"/>
      <c r="D898" s="100"/>
      <c r="E898" s="1497"/>
      <c r="F898" s="101"/>
      <c r="J898" s="96"/>
      <c r="K898" s="96"/>
      <c r="L898" s="96"/>
      <c r="M898" s="96"/>
    </row>
    <row r="899" spans="1:13" s="95" customFormat="1">
      <c r="A899" s="97"/>
      <c r="B899" s="98"/>
      <c r="C899" s="99"/>
      <c r="D899" s="100"/>
      <c r="E899" s="1497"/>
      <c r="F899" s="101"/>
      <c r="J899" s="96"/>
      <c r="K899" s="96"/>
      <c r="L899" s="96"/>
      <c r="M899" s="96"/>
    </row>
    <row r="900" spans="1:13" s="95" customFormat="1">
      <c r="A900" s="97"/>
      <c r="B900" s="98"/>
      <c r="C900" s="99"/>
      <c r="D900" s="100"/>
      <c r="E900" s="1497"/>
      <c r="F900" s="101"/>
      <c r="J900" s="96"/>
      <c r="K900" s="96"/>
      <c r="L900" s="96"/>
      <c r="M900" s="96"/>
    </row>
    <row r="901" spans="1:13" s="95" customFormat="1">
      <c r="A901" s="97"/>
      <c r="B901" s="98"/>
      <c r="C901" s="99"/>
      <c r="D901" s="100"/>
      <c r="E901" s="1497"/>
      <c r="F901" s="101"/>
      <c r="J901" s="96"/>
      <c r="K901" s="96"/>
      <c r="L901" s="96"/>
      <c r="M901" s="96"/>
    </row>
    <row r="902" spans="1:13" s="95" customFormat="1">
      <c r="A902" s="97"/>
      <c r="B902" s="98"/>
      <c r="C902" s="99"/>
      <c r="D902" s="100"/>
      <c r="E902" s="1497"/>
      <c r="F902" s="101"/>
      <c r="J902" s="96"/>
      <c r="K902" s="96"/>
      <c r="L902" s="96"/>
      <c r="M902" s="96"/>
    </row>
    <row r="903" spans="1:13" s="95" customFormat="1">
      <c r="A903" s="97"/>
      <c r="B903" s="98"/>
      <c r="C903" s="99"/>
      <c r="D903" s="100"/>
      <c r="E903" s="1497"/>
      <c r="F903" s="101"/>
      <c r="J903" s="96"/>
      <c r="K903" s="96"/>
      <c r="L903" s="96"/>
      <c r="M903" s="96"/>
    </row>
    <row r="904" spans="1:13" s="95" customFormat="1">
      <c r="A904" s="97"/>
      <c r="B904" s="98"/>
      <c r="C904" s="99"/>
      <c r="D904" s="100"/>
      <c r="E904" s="1497"/>
      <c r="F904" s="101"/>
      <c r="J904" s="96"/>
      <c r="K904" s="96"/>
      <c r="L904" s="96"/>
      <c r="M904" s="96"/>
    </row>
    <row r="905" spans="1:13" s="95" customFormat="1">
      <c r="A905" s="97"/>
      <c r="B905" s="98"/>
      <c r="C905" s="99"/>
      <c r="D905" s="100"/>
      <c r="E905" s="1497"/>
      <c r="F905" s="101"/>
      <c r="J905" s="96"/>
      <c r="K905" s="96"/>
      <c r="L905" s="96"/>
      <c r="M905" s="96"/>
    </row>
    <row r="906" spans="1:13" s="95" customFormat="1">
      <c r="A906" s="97"/>
      <c r="B906" s="98"/>
      <c r="C906" s="99"/>
      <c r="D906" s="100"/>
      <c r="E906" s="1497"/>
      <c r="F906" s="101"/>
      <c r="J906" s="96"/>
      <c r="K906" s="96"/>
      <c r="L906" s="96"/>
      <c r="M906" s="96"/>
    </row>
    <row r="907" spans="1:13" s="95" customFormat="1">
      <c r="A907" s="97"/>
      <c r="B907" s="98"/>
      <c r="C907" s="99"/>
      <c r="D907" s="100"/>
      <c r="E907" s="1497"/>
      <c r="F907" s="101"/>
      <c r="J907" s="96"/>
      <c r="K907" s="96"/>
      <c r="L907" s="96"/>
      <c r="M907" s="96"/>
    </row>
    <row r="908" spans="1:13" s="95" customFormat="1">
      <c r="A908" s="97"/>
      <c r="B908" s="98"/>
      <c r="C908" s="99"/>
      <c r="D908" s="100"/>
      <c r="E908" s="1497"/>
      <c r="F908" s="101"/>
      <c r="J908" s="96"/>
      <c r="K908" s="96"/>
      <c r="L908" s="96"/>
      <c r="M908" s="96"/>
    </row>
    <row r="909" spans="1:13" s="95" customFormat="1">
      <c r="A909" s="97"/>
      <c r="B909" s="98"/>
      <c r="C909" s="99"/>
      <c r="D909" s="100"/>
      <c r="E909" s="1497"/>
      <c r="F909" s="101"/>
      <c r="J909" s="96"/>
      <c r="K909" s="96"/>
      <c r="L909" s="96"/>
      <c r="M909" s="96"/>
    </row>
    <row r="910" spans="1:13" s="95" customFormat="1">
      <c r="A910" s="97"/>
      <c r="B910" s="98"/>
      <c r="C910" s="99"/>
      <c r="D910" s="100"/>
      <c r="E910" s="1497"/>
      <c r="F910" s="101"/>
      <c r="J910" s="96"/>
      <c r="K910" s="96"/>
      <c r="L910" s="96"/>
      <c r="M910" s="96"/>
    </row>
    <row r="911" spans="1:13" s="95" customFormat="1">
      <c r="A911" s="97"/>
      <c r="B911" s="98"/>
      <c r="C911" s="99"/>
      <c r="D911" s="100"/>
      <c r="E911" s="1497"/>
      <c r="F911" s="101"/>
      <c r="J911" s="96"/>
      <c r="K911" s="96"/>
      <c r="L911" s="96"/>
      <c r="M911" s="96"/>
    </row>
    <row r="912" spans="1:13" s="95" customFormat="1">
      <c r="A912" s="97"/>
      <c r="B912" s="98"/>
      <c r="C912" s="99"/>
      <c r="D912" s="100"/>
      <c r="E912" s="1497"/>
      <c r="F912" s="101"/>
      <c r="J912" s="96"/>
      <c r="K912" s="96"/>
      <c r="L912" s="96"/>
      <c r="M912" s="96"/>
    </row>
    <row r="913" spans="1:13" s="95" customFormat="1">
      <c r="A913" s="97"/>
      <c r="B913" s="98"/>
      <c r="C913" s="99"/>
      <c r="D913" s="100"/>
      <c r="E913" s="1497"/>
      <c r="F913" s="101"/>
      <c r="J913" s="96"/>
      <c r="K913" s="96"/>
      <c r="L913" s="96"/>
      <c r="M913" s="96"/>
    </row>
    <row r="914" spans="1:13" s="95" customFormat="1">
      <c r="A914" s="97"/>
      <c r="B914" s="98"/>
      <c r="C914" s="99"/>
      <c r="D914" s="100"/>
      <c r="E914" s="1497"/>
      <c r="F914" s="101"/>
      <c r="J914" s="96"/>
      <c r="K914" s="96"/>
      <c r="L914" s="96"/>
      <c r="M914" s="96"/>
    </row>
    <row r="915" spans="1:13" s="95" customFormat="1">
      <c r="A915" s="97"/>
      <c r="B915" s="98"/>
      <c r="C915" s="99"/>
      <c r="D915" s="100"/>
      <c r="E915" s="1497"/>
      <c r="F915" s="101"/>
      <c r="J915" s="96"/>
      <c r="K915" s="96"/>
      <c r="L915" s="96"/>
      <c r="M915" s="96"/>
    </row>
    <row r="916" spans="1:13" s="95" customFormat="1">
      <c r="A916" s="97"/>
      <c r="B916" s="98"/>
      <c r="C916" s="99"/>
      <c r="D916" s="100"/>
      <c r="E916" s="1497"/>
      <c r="F916" s="101"/>
      <c r="J916" s="96"/>
      <c r="K916" s="96"/>
      <c r="L916" s="96"/>
      <c r="M916" s="96"/>
    </row>
    <row r="917" spans="1:13" s="95" customFormat="1">
      <c r="A917" s="97"/>
      <c r="B917" s="98"/>
      <c r="C917" s="99"/>
      <c r="D917" s="100"/>
      <c r="E917" s="1497"/>
      <c r="F917" s="101"/>
      <c r="J917" s="96"/>
      <c r="K917" s="96"/>
      <c r="L917" s="96"/>
      <c r="M917" s="96"/>
    </row>
    <row r="918" spans="1:13" s="95" customFormat="1">
      <c r="A918" s="97"/>
      <c r="B918" s="98"/>
      <c r="C918" s="99"/>
      <c r="D918" s="100"/>
      <c r="E918" s="1497"/>
      <c r="F918" s="101"/>
      <c r="J918" s="96"/>
      <c r="K918" s="96"/>
      <c r="L918" s="96"/>
      <c r="M918" s="96"/>
    </row>
    <row r="919" spans="1:13" s="95" customFormat="1">
      <c r="A919" s="97"/>
      <c r="B919" s="98"/>
      <c r="C919" s="99"/>
      <c r="D919" s="100"/>
      <c r="E919" s="1497"/>
      <c r="F919" s="101"/>
      <c r="J919" s="96"/>
      <c r="K919" s="96"/>
      <c r="L919" s="96"/>
      <c r="M919" s="96"/>
    </row>
    <row r="920" spans="1:13" s="95" customFormat="1">
      <c r="A920" s="97"/>
      <c r="B920" s="98"/>
      <c r="C920" s="99"/>
      <c r="D920" s="100"/>
      <c r="E920" s="1497"/>
      <c r="F920" s="101"/>
      <c r="J920" s="96"/>
      <c r="K920" s="96"/>
      <c r="L920" s="96"/>
      <c r="M920" s="96"/>
    </row>
    <row r="921" spans="1:13" s="95" customFormat="1">
      <c r="A921" s="97"/>
      <c r="B921" s="98"/>
      <c r="C921" s="99"/>
      <c r="D921" s="100"/>
      <c r="E921" s="1497"/>
      <c r="F921" s="101"/>
      <c r="J921" s="96"/>
      <c r="K921" s="96"/>
      <c r="L921" s="96"/>
      <c r="M921" s="96"/>
    </row>
    <row r="922" spans="1:13" s="95" customFormat="1">
      <c r="A922" s="97"/>
      <c r="B922" s="98"/>
      <c r="C922" s="99"/>
      <c r="D922" s="100"/>
      <c r="E922" s="1497"/>
      <c r="F922" s="101"/>
      <c r="J922" s="96"/>
      <c r="K922" s="96"/>
      <c r="L922" s="96"/>
      <c r="M922" s="96"/>
    </row>
    <row r="923" spans="1:13" s="95" customFormat="1">
      <c r="A923" s="97"/>
      <c r="B923" s="98"/>
      <c r="C923" s="99"/>
      <c r="D923" s="100"/>
      <c r="E923" s="1497"/>
      <c r="F923" s="101"/>
      <c r="J923" s="96"/>
      <c r="K923" s="96"/>
      <c r="L923" s="96"/>
      <c r="M923" s="96"/>
    </row>
    <row r="924" spans="1:13" s="95" customFormat="1">
      <c r="A924" s="97"/>
      <c r="B924" s="98"/>
      <c r="C924" s="99"/>
      <c r="D924" s="100"/>
      <c r="E924" s="1497"/>
      <c r="F924" s="101"/>
      <c r="J924" s="96"/>
      <c r="K924" s="96"/>
      <c r="L924" s="96"/>
      <c r="M924" s="96"/>
    </row>
    <row r="925" spans="1:13" s="95" customFormat="1">
      <c r="A925" s="97"/>
      <c r="B925" s="98"/>
      <c r="C925" s="99"/>
      <c r="D925" s="100"/>
      <c r="E925" s="1497"/>
      <c r="F925" s="101"/>
      <c r="J925" s="96"/>
      <c r="K925" s="96"/>
      <c r="L925" s="96"/>
      <c r="M925" s="96"/>
    </row>
    <row r="926" spans="1:13" s="95" customFormat="1">
      <c r="A926" s="97"/>
      <c r="B926" s="98"/>
      <c r="C926" s="99"/>
      <c r="D926" s="100"/>
      <c r="E926" s="1497"/>
      <c r="F926" s="101"/>
      <c r="J926" s="96"/>
      <c r="K926" s="96"/>
      <c r="L926" s="96"/>
      <c r="M926" s="96"/>
    </row>
    <row r="927" spans="1:13" s="95" customFormat="1">
      <c r="A927" s="97"/>
      <c r="B927" s="98"/>
      <c r="C927" s="99"/>
      <c r="D927" s="100"/>
      <c r="E927" s="1497"/>
      <c r="F927" s="101"/>
      <c r="J927" s="96"/>
      <c r="K927" s="96"/>
      <c r="L927" s="96"/>
      <c r="M927" s="96"/>
    </row>
    <row r="928" spans="1:13" s="95" customFormat="1">
      <c r="A928" s="97"/>
      <c r="B928" s="98"/>
      <c r="C928" s="99"/>
      <c r="D928" s="100"/>
      <c r="E928" s="1497"/>
      <c r="F928" s="101"/>
      <c r="J928" s="96"/>
      <c r="K928" s="96"/>
      <c r="L928" s="96"/>
      <c r="M928" s="96"/>
    </row>
    <row r="929" spans="1:13" s="95" customFormat="1">
      <c r="A929" s="97"/>
      <c r="B929" s="98"/>
      <c r="C929" s="99"/>
      <c r="D929" s="100"/>
      <c r="E929" s="1497"/>
      <c r="F929" s="101"/>
      <c r="J929" s="96"/>
      <c r="K929" s="96"/>
      <c r="L929" s="96"/>
      <c r="M929" s="96"/>
    </row>
    <row r="930" spans="1:13" s="95" customFormat="1">
      <c r="A930" s="97"/>
      <c r="B930" s="98"/>
      <c r="C930" s="99"/>
      <c r="D930" s="100"/>
      <c r="E930" s="1497"/>
      <c r="F930" s="101"/>
      <c r="J930" s="96"/>
      <c r="K930" s="96"/>
      <c r="L930" s="96"/>
      <c r="M930" s="96"/>
    </row>
    <row r="931" spans="1:13" s="95" customFormat="1">
      <c r="A931" s="97"/>
      <c r="B931" s="98"/>
      <c r="C931" s="99"/>
      <c r="D931" s="100"/>
      <c r="E931" s="1497"/>
      <c r="F931" s="101"/>
      <c r="J931" s="96"/>
      <c r="K931" s="96"/>
      <c r="L931" s="96"/>
      <c r="M931" s="96"/>
    </row>
    <row r="932" spans="1:13" s="95" customFormat="1">
      <c r="A932" s="97"/>
      <c r="B932" s="98"/>
      <c r="C932" s="99"/>
      <c r="D932" s="100"/>
      <c r="E932" s="1497"/>
      <c r="F932" s="101"/>
      <c r="J932" s="96"/>
      <c r="K932" s="96"/>
      <c r="L932" s="96"/>
      <c r="M932" s="96"/>
    </row>
    <row r="933" spans="1:13" s="95" customFormat="1">
      <c r="A933" s="97"/>
      <c r="B933" s="98"/>
      <c r="C933" s="99"/>
      <c r="D933" s="100"/>
      <c r="E933" s="1497"/>
      <c r="F933" s="101"/>
      <c r="J933" s="96"/>
      <c r="K933" s="96"/>
      <c r="L933" s="96"/>
      <c r="M933" s="96"/>
    </row>
    <row r="934" spans="1:13" s="95" customFormat="1">
      <c r="A934" s="97"/>
      <c r="B934" s="98"/>
      <c r="C934" s="99"/>
      <c r="D934" s="100"/>
      <c r="E934" s="1497"/>
      <c r="F934" s="101"/>
      <c r="J934" s="96"/>
      <c r="K934" s="96"/>
      <c r="L934" s="96"/>
      <c r="M934" s="96"/>
    </row>
    <row r="935" spans="1:13" s="95" customFormat="1">
      <c r="A935" s="97"/>
      <c r="B935" s="98"/>
      <c r="C935" s="99"/>
      <c r="D935" s="100"/>
      <c r="E935" s="1497"/>
      <c r="F935" s="101"/>
      <c r="J935" s="96"/>
      <c r="K935" s="96"/>
      <c r="L935" s="96"/>
      <c r="M935" s="96"/>
    </row>
    <row r="936" spans="1:13" s="95" customFormat="1">
      <c r="A936" s="97"/>
      <c r="B936" s="98"/>
      <c r="C936" s="99"/>
      <c r="D936" s="100"/>
      <c r="E936" s="1497"/>
      <c r="F936" s="101"/>
      <c r="J936" s="96"/>
      <c r="K936" s="96"/>
      <c r="L936" s="96"/>
      <c r="M936" s="96"/>
    </row>
    <row r="937" spans="1:13" s="95" customFormat="1">
      <c r="A937" s="97"/>
      <c r="B937" s="98"/>
      <c r="C937" s="99"/>
      <c r="D937" s="100"/>
      <c r="E937" s="1497"/>
      <c r="F937" s="101"/>
      <c r="J937" s="96"/>
      <c r="K937" s="96"/>
      <c r="L937" s="96"/>
      <c r="M937" s="96"/>
    </row>
    <row r="938" spans="1:13" s="95" customFormat="1">
      <c r="A938" s="97"/>
      <c r="B938" s="98"/>
      <c r="C938" s="99"/>
      <c r="D938" s="100"/>
      <c r="E938" s="1497"/>
      <c r="F938" s="101"/>
      <c r="J938" s="96"/>
      <c r="K938" s="96"/>
      <c r="L938" s="96"/>
      <c r="M938" s="96"/>
    </row>
    <row r="939" spans="1:13" s="95" customFormat="1">
      <c r="A939" s="97"/>
      <c r="B939" s="98"/>
      <c r="C939" s="99"/>
      <c r="D939" s="100"/>
      <c r="E939" s="1497"/>
      <c r="F939" s="101"/>
      <c r="J939" s="96"/>
      <c r="K939" s="96"/>
      <c r="L939" s="96"/>
      <c r="M939" s="96"/>
    </row>
    <row r="940" spans="1:13" s="95" customFormat="1">
      <c r="A940" s="97"/>
      <c r="B940" s="98"/>
      <c r="C940" s="99"/>
      <c r="D940" s="100"/>
      <c r="E940" s="1497"/>
      <c r="F940" s="101"/>
      <c r="J940" s="96"/>
      <c r="K940" s="96"/>
      <c r="L940" s="96"/>
      <c r="M940" s="96"/>
    </row>
    <row r="941" spans="1:13" s="95" customFormat="1">
      <c r="A941" s="97"/>
      <c r="B941" s="98"/>
      <c r="C941" s="99"/>
      <c r="D941" s="100"/>
      <c r="E941" s="1497"/>
      <c r="F941" s="101"/>
      <c r="J941" s="96"/>
      <c r="K941" s="96"/>
      <c r="L941" s="96"/>
      <c r="M941" s="96"/>
    </row>
    <row r="942" spans="1:13" s="95" customFormat="1">
      <c r="A942" s="97"/>
      <c r="B942" s="98"/>
      <c r="C942" s="99"/>
      <c r="D942" s="100"/>
      <c r="E942" s="1497"/>
      <c r="F942" s="101"/>
      <c r="J942" s="96"/>
      <c r="K942" s="96"/>
      <c r="L942" s="96"/>
      <c r="M942" s="96"/>
    </row>
    <row r="943" spans="1:13" s="95" customFormat="1">
      <c r="A943" s="97"/>
      <c r="B943" s="98"/>
      <c r="C943" s="99"/>
      <c r="D943" s="100"/>
      <c r="E943" s="1497"/>
      <c r="F943" s="101"/>
      <c r="J943" s="96"/>
      <c r="K943" s="96"/>
      <c r="L943" s="96"/>
      <c r="M943" s="96"/>
    </row>
    <row r="944" spans="1:13" s="95" customFormat="1">
      <c r="A944" s="97"/>
      <c r="B944" s="98"/>
      <c r="C944" s="99"/>
      <c r="D944" s="100"/>
      <c r="E944" s="1497"/>
      <c r="F944" s="101"/>
      <c r="J944" s="96"/>
      <c r="K944" s="96"/>
      <c r="L944" s="96"/>
      <c r="M944" s="96"/>
    </row>
    <row r="945" spans="1:13" s="95" customFormat="1">
      <c r="A945" s="97"/>
      <c r="B945" s="98"/>
      <c r="C945" s="99"/>
      <c r="D945" s="100"/>
      <c r="E945" s="1497"/>
      <c r="F945" s="101"/>
      <c r="J945" s="96"/>
      <c r="K945" s="96"/>
      <c r="L945" s="96"/>
      <c r="M945" s="96"/>
    </row>
    <row r="946" spans="1:13" s="95" customFormat="1">
      <c r="A946" s="97"/>
      <c r="B946" s="98"/>
      <c r="C946" s="99"/>
      <c r="D946" s="100"/>
      <c r="E946" s="1497"/>
      <c r="F946" s="101"/>
      <c r="J946" s="96"/>
      <c r="K946" s="96"/>
      <c r="L946" s="96"/>
      <c r="M946" s="96"/>
    </row>
    <row r="947" spans="1:13" s="95" customFormat="1">
      <c r="A947" s="97"/>
      <c r="B947" s="98"/>
      <c r="C947" s="99"/>
      <c r="D947" s="100"/>
      <c r="E947" s="1497"/>
      <c r="F947" s="101"/>
      <c r="J947" s="96"/>
      <c r="K947" s="96"/>
      <c r="L947" s="96"/>
      <c r="M947" s="96"/>
    </row>
    <row r="948" spans="1:13" s="95" customFormat="1">
      <c r="A948" s="97"/>
      <c r="B948" s="98"/>
      <c r="C948" s="99"/>
      <c r="D948" s="100"/>
      <c r="E948" s="1497"/>
      <c r="F948" s="101"/>
      <c r="J948" s="96"/>
      <c r="K948" s="96"/>
      <c r="L948" s="96"/>
      <c r="M948" s="96"/>
    </row>
    <row r="949" spans="1:13" s="95" customFormat="1">
      <c r="A949" s="97"/>
      <c r="B949" s="98"/>
      <c r="C949" s="99"/>
      <c r="D949" s="100"/>
      <c r="E949" s="1497"/>
      <c r="F949" s="101"/>
      <c r="J949" s="96"/>
      <c r="K949" s="96"/>
      <c r="L949" s="96"/>
      <c r="M949" s="96"/>
    </row>
    <row r="950" spans="1:13" s="95" customFormat="1">
      <c r="A950" s="97"/>
      <c r="B950" s="98"/>
      <c r="C950" s="99"/>
      <c r="D950" s="100"/>
      <c r="E950" s="1497"/>
      <c r="F950" s="101"/>
      <c r="J950" s="96"/>
      <c r="K950" s="96"/>
      <c r="L950" s="96"/>
      <c r="M950" s="96"/>
    </row>
    <row r="951" spans="1:13" s="95" customFormat="1">
      <c r="A951" s="97"/>
      <c r="B951" s="98"/>
      <c r="C951" s="99"/>
      <c r="D951" s="100"/>
      <c r="E951" s="1497"/>
      <c r="F951" s="101"/>
      <c r="J951" s="96"/>
      <c r="K951" s="96"/>
      <c r="L951" s="96"/>
      <c r="M951" s="96"/>
    </row>
    <row r="952" spans="1:13" s="95" customFormat="1">
      <c r="A952" s="97"/>
      <c r="B952" s="98"/>
      <c r="C952" s="99"/>
      <c r="D952" s="100"/>
      <c r="E952" s="1497"/>
      <c r="F952" s="101"/>
      <c r="J952" s="96"/>
      <c r="K952" s="96"/>
      <c r="L952" s="96"/>
      <c r="M952" s="96"/>
    </row>
    <row r="953" spans="1:13" s="95" customFormat="1">
      <c r="A953" s="97"/>
      <c r="B953" s="98"/>
      <c r="C953" s="99"/>
      <c r="D953" s="100"/>
      <c r="E953" s="1497"/>
      <c r="F953" s="101"/>
      <c r="J953" s="96"/>
      <c r="K953" s="96"/>
      <c r="L953" s="96"/>
      <c r="M953" s="96"/>
    </row>
    <row r="954" spans="1:13" s="95" customFormat="1">
      <c r="A954" s="97"/>
      <c r="B954" s="98"/>
      <c r="C954" s="99"/>
      <c r="D954" s="100"/>
      <c r="E954" s="1497"/>
      <c r="F954" s="101"/>
      <c r="J954" s="96"/>
      <c r="K954" s="96"/>
      <c r="L954" s="96"/>
      <c r="M954" s="96"/>
    </row>
    <row r="955" spans="1:13" s="95" customFormat="1">
      <c r="A955" s="97"/>
      <c r="B955" s="98"/>
      <c r="C955" s="99"/>
      <c r="D955" s="100"/>
      <c r="E955" s="1497"/>
      <c r="F955" s="101"/>
      <c r="J955" s="96"/>
      <c r="K955" s="96"/>
      <c r="L955" s="96"/>
      <c r="M955" s="96"/>
    </row>
    <row r="956" spans="1:13" s="95" customFormat="1">
      <c r="A956" s="97"/>
      <c r="B956" s="98"/>
      <c r="C956" s="99"/>
      <c r="D956" s="100"/>
      <c r="E956" s="1497"/>
      <c r="F956" s="101"/>
      <c r="J956" s="96"/>
      <c r="K956" s="96"/>
      <c r="L956" s="96"/>
      <c r="M956" s="96"/>
    </row>
    <row r="957" spans="1:13" s="95" customFormat="1">
      <c r="A957" s="97"/>
      <c r="B957" s="98"/>
      <c r="C957" s="99"/>
      <c r="D957" s="100"/>
      <c r="E957" s="1497"/>
      <c r="F957" s="101"/>
      <c r="J957" s="96"/>
      <c r="K957" s="96"/>
      <c r="L957" s="96"/>
      <c r="M957" s="96"/>
    </row>
    <row r="958" spans="1:13" s="95" customFormat="1">
      <c r="A958" s="97"/>
      <c r="B958" s="98"/>
      <c r="C958" s="99"/>
      <c r="D958" s="100"/>
      <c r="E958" s="1497"/>
      <c r="F958" s="101"/>
      <c r="J958" s="96"/>
      <c r="K958" s="96"/>
      <c r="L958" s="96"/>
      <c r="M958" s="96"/>
    </row>
    <row r="959" spans="1:13" s="95" customFormat="1">
      <c r="A959" s="97"/>
      <c r="B959" s="98"/>
      <c r="C959" s="99"/>
      <c r="D959" s="100"/>
      <c r="E959" s="1497"/>
      <c r="F959" s="101"/>
      <c r="J959" s="96"/>
      <c r="K959" s="96"/>
      <c r="L959" s="96"/>
      <c r="M959" s="96"/>
    </row>
    <row r="960" spans="1:13" s="95" customFormat="1">
      <c r="A960" s="97"/>
      <c r="B960" s="98"/>
      <c r="C960" s="99"/>
      <c r="D960" s="100"/>
      <c r="E960" s="1497"/>
      <c r="F960" s="101"/>
      <c r="J960" s="96"/>
      <c r="K960" s="96"/>
      <c r="L960" s="96"/>
      <c r="M960" s="96"/>
    </row>
    <row r="961" spans="1:13" s="95" customFormat="1">
      <c r="A961" s="97"/>
      <c r="B961" s="98"/>
      <c r="C961" s="99"/>
      <c r="D961" s="100"/>
      <c r="E961" s="1497"/>
      <c r="F961" s="101"/>
      <c r="J961" s="96"/>
      <c r="K961" s="96"/>
      <c r="L961" s="96"/>
      <c r="M961" s="96"/>
    </row>
    <row r="962" spans="1:13" s="95" customFormat="1">
      <c r="A962" s="97"/>
      <c r="B962" s="98"/>
      <c r="C962" s="99"/>
      <c r="D962" s="100"/>
      <c r="E962" s="1497"/>
      <c r="F962" s="101"/>
      <c r="J962" s="96"/>
      <c r="K962" s="96"/>
      <c r="L962" s="96"/>
      <c r="M962" s="96"/>
    </row>
    <row r="963" spans="1:13" s="95" customFormat="1">
      <c r="A963" s="97"/>
      <c r="B963" s="98"/>
      <c r="C963" s="99"/>
      <c r="D963" s="100"/>
      <c r="E963" s="1497"/>
      <c r="F963" s="101"/>
      <c r="J963" s="96"/>
      <c r="K963" s="96"/>
      <c r="L963" s="96"/>
      <c r="M963" s="96"/>
    </row>
    <row r="964" spans="1:13" s="95" customFormat="1">
      <c r="A964" s="97"/>
      <c r="B964" s="98"/>
      <c r="C964" s="99"/>
      <c r="D964" s="100"/>
      <c r="E964" s="1497"/>
      <c r="F964" s="101"/>
      <c r="J964" s="96"/>
      <c r="K964" s="96"/>
      <c r="L964" s="96"/>
      <c r="M964" s="96"/>
    </row>
    <row r="965" spans="1:13" s="95" customFormat="1">
      <c r="A965" s="97"/>
      <c r="B965" s="98"/>
      <c r="C965" s="99"/>
      <c r="D965" s="100"/>
      <c r="E965" s="1497"/>
      <c r="F965" s="101"/>
      <c r="J965" s="96"/>
      <c r="K965" s="96"/>
      <c r="L965" s="96"/>
      <c r="M965" s="96"/>
    </row>
    <row r="966" spans="1:13" s="95" customFormat="1">
      <c r="A966" s="97"/>
      <c r="B966" s="98"/>
      <c r="C966" s="99"/>
      <c r="D966" s="100"/>
      <c r="E966" s="1497"/>
      <c r="F966" s="101"/>
      <c r="J966" s="96"/>
      <c r="K966" s="96"/>
      <c r="L966" s="96"/>
      <c r="M966" s="96"/>
    </row>
    <row r="967" spans="1:13" s="95" customFormat="1">
      <c r="A967" s="97"/>
      <c r="B967" s="98"/>
      <c r="C967" s="99"/>
      <c r="D967" s="100"/>
      <c r="E967" s="1497"/>
      <c r="F967" s="101"/>
      <c r="J967" s="96"/>
      <c r="K967" s="96"/>
      <c r="L967" s="96"/>
      <c r="M967" s="96"/>
    </row>
    <row r="968" spans="1:13" s="95" customFormat="1">
      <c r="A968" s="97"/>
      <c r="B968" s="98"/>
      <c r="C968" s="99"/>
      <c r="D968" s="100"/>
      <c r="E968" s="1497"/>
      <c r="F968" s="101"/>
      <c r="J968" s="96"/>
      <c r="K968" s="96"/>
      <c r="L968" s="96"/>
      <c r="M968" s="96"/>
    </row>
    <row r="969" spans="1:13" s="95" customFormat="1">
      <c r="A969" s="97"/>
      <c r="B969" s="98"/>
      <c r="C969" s="99"/>
      <c r="D969" s="100"/>
      <c r="E969" s="1497"/>
      <c r="F969" s="101"/>
      <c r="J969" s="96"/>
      <c r="K969" s="96"/>
      <c r="L969" s="96"/>
      <c r="M969" s="96"/>
    </row>
    <row r="970" spans="1:13" s="95" customFormat="1">
      <c r="A970" s="97"/>
      <c r="B970" s="98"/>
      <c r="C970" s="99"/>
      <c r="D970" s="100"/>
      <c r="E970" s="1497"/>
      <c r="F970" s="101"/>
      <c r="J970" s="96"/>
      <c r="K970" s="96"/>
      <c r="L970" s="96"/>
      <c r="M970" s="96"/>
    </row>
    <row r="971" spans="1:13" s="95" customFormat="1">
      <c r="A971" s="97"/>
      <c r="B971" s="98"/>
      <c r="C971" s="99"/>
      <c r="D971" s="100"/>
      <c r="E971" s="1497"/>
      <c r="F971" s="101"/>
      <c r="J971" s="96"/>
      <c r="K971" s="96"/>
      <c r="L971" s="96"/>
      <c r="M971" s="96"/>
    </row>
    <row r="972" spans="1:13" s="95" customFormat="1">
      <c r="A972" s="97"/>
      <c r="B972" s="98"/>
      <c r="C972" s="99"/>
      <c r="D972" s="100"/>
      <c r="E972" s="1497"/>
      <c r="F972" s="101"/>
      <c r="J972" s="96"/>
      <c r="K972" s="96"/>
      <c r="L972" s="96"/>
      <c r="M972" s="96"/>
    </row>
    <row r="973" spans="1:13" s="95" customFormat="1">
      <c r="A973" s="97"/>
      <c r="B973" s="98"/>
      <c r="C973" s="99"/>
      <c r="D973" s="100"/>
      <c r="E973" s="1497"/>
      <c r="F973" s="101"/>
      <c r="J973" s="96"/>
      <c r="K973" s="96"/>
      <c r="L973" s="96"/>
      <c r="M973" s="96"/>
    </row>
    <row r="974" spans="1:13" s="95" customFormat="1">
      <c r="A974" s="97"/>
      <c r="B974" s="98"/>
      <c r="C974" s="99"/>
      <c r="D974" s="100"/>
      <c r="E974" s="1497"/>
      <c r="F974" s="101"/>
      <c r="J974" s="96"/>
      <c r="K974" s="96"/>
      <c r="L974" s="96"/>
      <c r="M974" s="96"/>
    </row>
    <row r="975" spans="1:13" s="95" customFormat="1">
      <c r="A975" s="97"/>
      <c r="B975" s="98"/>
      <c r="C975" s="99"/>
      <c r="D975" s="100"/>
      <c r="E975" s="1497"/>
      <c r="F975" s="101"/>
      <c r="J975" s="96"/>
      <c r="K975" s="96"/>
      <c r="L975" s="96"/>
      <c r="M975" s="96"/>
    </row>
    <row r="976" spans="1:13" s="95" customFormat="1">
      <c r="A976" s="97"/>
      <c r="B976" s="98"/>
      <c r="C976" s="99"/>
      <c r="D976" s="100"/>
      <c r="E976" s="1497"/>
      <c r="F976" s="101"/>
      <c r="J976" s="96"/>
      <c r="K976" s="96"/>
      <c r="L976" s="96"/>
      <c r="M976" s="96"/>
    </row>
    <row r="977" spans="1:13" s="95" customFormat="1">
      <c r="A977" s="97"/>
      <c r="B977" s="98"/>
      <c r="C977" s="99"/>
      <c r="D977" s="100"/>
      <c r="E977" s="1497"/>
      <c r="F977" s="101"/>
      <c r="J977" s="96"/>
      <c r="K977" s="96"/>
      <c r="L977" s="96"/>
      <c r="M977" s="96"/>
    </row>
    <row r="978" spans="1:13" s="95" customFormat="1">
      <c r="A978" s="97"/>
      <c r="B978" s="98"/>
      <c r="C978" s="99"/>
      <c r="D978" s="100"/>
      <c r="E978" s="1497"/>
      <c r="F978" s="101"/>
      <c r="J978" s="96"/>
      <c r="K978" s="96"/>
      <c r="L978" s="96"/>
      <c r="M978" s="96"/>
    </row>
    <row r="979" spans="1:13" s="95" customFormat="1">
      <c r="A979" s="97"/>
      <c r="B979" s="98"/>
      <c r="C979" s="99"/>
      <c r="D979" s="100"/>
      <c r="E979" s="1497"/>
      <c r="F979" s="101"/>
      <c r="J979" s="96"/>
      <c r="K979" s="96"/>
      <c r="L979" s="96"/>
      <c r="M979" s="96"/>
    </row>
    <row r="980" spans="1:13" s="95" customFormat="1">
      <c r="A980" s="97"/>
      <c r="B980" s="98"/>
      <c r="C980" s="99"/>
      <c r="D980" s="100"/>
      <c r="E980" s="1497"/>
      <c r="F980" s="101"/>
      <c r="J980" s="96"/>
      <c r="K980" s="96"/>
      <c r="L980" s="96"/>
      <c r="M980" s="96"/>
    </row>
    <row r="981" spans="1:13" s="95" customFormat="1">
      <c r="A981" s="97"/>
      <c r="B981" s="98"/>
      <c r="C981" s="99"/>
      <c r="D981" s="100"/>
      <c r="E981" s="1497"/>
      <c r="F981" s="101"/>
      <c r="J981" s="96"/>
      <c r="K981" s="96"/>
      <c r="L981" s="96"/>
      <c r="M981" s="96"/>
    </row>
    <row r="982" spans="1:13" s="95" customFormat="1">
      <c r="A982" s="97"/>
      <c r="B982" s="98"/>
      <c r="C982" s="99"/>
      <c r="D982" s="100"/>
      <c r="E982" s="1497"/>
      <c r="F982" s="101"/>
      <c r="J982" s="96"/>
      <c r="K982" s="96"/>
      <c r="L982" s="96"/>
      <c r="M982" s="96"/>
    </row>
    <row r="983" spans="1:13" s="95" customFormat="1">
      <c r="A983" s="97"/>
      <c r="B983" s="98"/>
      <c r="C983" s="99"/>
      <c r="D983" s="100"/>
      <c r="E983" s="1497"/>
      <c r="F983" s="101"/>
      <c r="J983" s="96"/>
      <c r="K983" s="96"/>
      <c r="L983" s="96"/>
      <c r="M983" s="96"/>
    </row>
    <row r="984" spans="1:13" s="95" customFormat="1">
      <c r="A984" s="97"/>
      <c r="B984" s="98"/>
      <c r="C984" s="99"/>
      <c r="D984" s="100"/>
      <c r="E984" s="1497"/>
      <c r="F984" s="101"/>
      <c r="J984" s="96"/>
      <c r="K984" s="96"/>
      <c r="L984" s="96"/>
      <c r="M984" s="96"/>
    </row>
    <row r="985" spans="1:13" s="95" customFormat="1">
      <c r="A985" s="97"/>
      <c r="B985" s="98"/>
      <c r="C985" s="99"/>
      <c r="D985" s="100"/>
      <c r="E985" s="1497"/>
      <c r="F985" s="101"/>
      <c r="J985" s="96"/>
      <c r="K985" s="96"/>
      <c r="L985" s="96"/>
      <c r="M985" s="96"/>
    </row>
    <row r="986" spans="1:13" s="95" customFormat="1">
      <c r="A986" s="97"/>
      <c r="B986" s="98"/>
      <c r="C986" s="99"/>
      <c r="D986" s="100"/>
      <c r="E986" s="1497"/>
      <c r="F986" s="101"/>
      <c r="J986" s="96"/>
      <c r="K986" s="96"/>
      <c r="L986" s="96"/>
      <c r="M986" s="96"/>
    </row>
    <row r="987" spans="1:13" s="95" customFormat="1">
      <c r="A987" s="97"/>
      <c r="B987" s="98"/>
      <c r="C987" s="99"/>
      <c r="D987" s="100"/>
      <c r="E987" s="1497"/>
      <c r="F987" s="101"/>
      <c r="J987" s="96"/>
      <c r="K987" s="96"/>
      <c r="L987" s="96"/>
      <c r="M987" s="96"/>
    </row>
    <row r="988" spans="1:13" s="95" customFormat="1">
      <c r="A988" s="97"/>
      <c r="B988" s="98"/>
      <c r="C988" s="99"/>
      <c r="D988" s="100"/>
      <c r="E988" s="1497"/>
      <c r="F988" s="101"/>
      <c r="J988" s="96"/>
      <c r="K988" s="96"/>
      <c r="L988" s="96"/>
      <c r="M988" s="96"/>
    </row>
    <row r="989" spans="1:13" s="95" customFormat="1">
      <c r="A989" s="97"/>
      <c r="B989" s="98"/>
      <c r="C989" s="99"/>
      <c r="D989" s="100"/>
      <c r="E989" s="1497"/>
      <c r="F989" s="101"/>
      <c r="J989" s="96"/>
      <c r="K989" s="96"/>
      <c r="L989" s="96"/>
      <c r="M989" s="96"/>
    </row>
    <row r="990" spans="1:13" s="95" customFormat="1">
      <c r="A990" s="97"/>
      <c r="B990" s="98"/>
      <c r="C990" s="99"/>
      <c r="D990" s="100"/>
      <c r="E990" s="1497"/>
      <c r="F990" s="101"/>
      <c r="J990" s="96"/>
      <c r="K990" s="96"/>
      <c r="L990" s="96"/>
      <c r="M990" s="96"/>
    </row>
    <row r="991" spans="1:13" s="95" customFormat="1">
      <c r="A991" s="97"/>
      <c r="B991" s="98"/>
      <c r="C991" s="99"/>
      <c r="D991" s="100"/>
      <c r="E991" s="1497"/>
      <c r="F991" s="101"/>
      <c r="J991" s="96"/>
      <c r="K991" s="96"/>
      <c r="L991" s="96"/>
      <c r="M991" s="96"/>
    </row>
    <row r="992" spans="1:13" s="95" customFormat="1">
      <c r="A992" s="97"/>
      <c r="B992" s="98"/>
      <c r="C992" s="99"/>
      <c r="D992" s="100"/>
      <c r="E992" s="1497"/>
      <c r="F992" s="101"/>
      <c r="J992" s="96"/>
      <c r="K992" s="96"/>
      <c r="L992" s="96"/>
      <c r="M992" s="96"/>
    </row>
    <row r="993" spans="1:13" s="95" customFormat="1">
      <c r="A993" s="97"/>
      <c r="B993" s="98"/>
      <c r="C993" s="99"/>
      <c r="D993" s="100"/>
      <c r="E993" s="1497"/>
      <c r="F993" s="101"/>
      <c r="J993" s="96"/>
      <c r="K993" s="96"/>
      <c r="L993" s="96"/>
      <c r="M993" s="96"/>
    </row>
    <row r="994" spans="1:13" s="95" customFormat="1">
      <c r="A994" s="97"/>
      <c r="B994" s="98"/>
      <c r="C994" s="99"/>
      <c r="D994" s="100"/>
      <c r="E994" s="1497"/>
      <c r="F994" s="101"/>
      <c r="J994" s="96"/>
      <c r="K994" s="96"/>
      <c r="L994" s="96"/>
      <c r="M994" s="96"/>
    </row>
    <row r="995" spans="1:13" s="95" customFormat="1">
      <c r="A995" s="97"/>
      <c r="B995" s="98"/>
      <c r="C995" s="99"/>
      <c r="D995" s="100"/>
      <c r="E995" s="1497"/>
      <c r="F995" s="101"/>
      <c r="J995" s="96"/>
      <c r="K995" s="96"/>
      <c r="L995" s="96"/>
      <c r="M995" s="96"/>
    </row>
    <row r="996" spans="1:13" s="95" customFormat="1">
      <c r="A996" s="97"/>
      <c r="B996" s="98"/>
      <c r="C996" s="99"/>
      <c r="D996" s="100"/>
      <c r="E996" s="1497"/>
      <c r="F996" s="101"/>
      <c r="J996" s="96"/>
      <c r="K996" s="96"/>
      <c r="L996" s="96"/>
      <c r="M996" s="96"/>
    </row>
    <row r="997" spans="1:13" s="95" customFormat="1">
      <c r="A997" s="97"/>
      <c r="B997" s="98"/>
      <c r="C997" s="99"/>
      <c r="D997" s="100"/>
      <c r="E997" s="1497"/>
      <c r="F997" s="101"/>
      <c r="J997" s="96"/>
      <c r="K997" s="96"/>
      <c r="L997" s="96"/>
      <c r="M997" s="96"/>
    </row>
    <row r="998" spans="1:13" s="95" customFormat="1">
      <c r="A998" s="97"/>
      <c r="B998" s="98"/>
      <c r="C998" s="99"/>
      <c r="D998" s="100"/>
      <c r="E998" s="1497"/>
      <c r="F998" s="101"/>
      <c r="J998" s="96"/>
      <c r="K998" s="96"/>
      <c r="L998" s="96"/>
      <c r="M998" s="96"/>
    </row>
    <row r="999" spans="1:13" s="95" customFormat="1">
      <c r="A999" s="97"/>
      <c r="B999" s="98"/>
      <c r="C999" s="99"/>
      <c r="D999" s="100"/>
      <c r="E999" s="1497"/>
      <c r="F999" s="101"/>
      <c r="J999" s="96"/>
      <c r="K999" s="96"/>
      <c r="L999" s="96"/>
      <c r="M999" s="96"/>
    </row>
    <row r="1000" spans="1:13" s="95" customFormat="1">
      <c r="A1000" s="97"/>
      <c r="B1000" s="98"/>
      <c r="C1000" s="99"/>
      <c r="D1000" s="100"/>
      <c r="E1000" s="1497"/>
      <c r="F1000" s="101"/>
      <c r="J1000" s="96"/>
      <c r="K1000" s="96"/>
      <c r="L1000" s="96"/>
      <c r="M1000" s="96"/>
    </row>
    <row r="1001" spans="1:13" s="95" customFormat="1">
      <c r="A1001" s="97"/>
      <c r="B1001" s="98"/>
      <c r="C1001" s="99"/>
      <c r="D1001" s="100"/>
      <c r="E1001" s="1497"/>
      <c r="F1001" s="101"/>
      <c r="J1001" s="96"/>
      <c r="K1001" s="96"/>
      <c r="L1001" s="96"/>
      <c r="M1001" s="96"/>
    </row>
    <row r="1002" spans="1:13" s="95" customFormat="1">
      <c r="A1002" s="97"/>
      <c r="B1002" s="98"/>
      <c r="C1002" s="99"/>
      <c r="D1002" s="100"/>
      <c r="E1002" s="1497"/>
      <c r="F1002" s="101"/>
      <c r="J1002" s="96"/>
      <c r="K1002" s="96"/>
      <c r="L1002" s="96"/>
      <c r="M1002" s="96"/>
    </row>
    <row r="1003" spans="1:13" s="95" customFormat="1">
      <c r="A1003" s="97"/>
      <c r="B1003" s="98"/>
      <c r="C1003" s="99"/>
      <c r="D1003" s="100"/>
      <c r="E1003" s="1497"/>
      <c r="F1003" s="101"/>
      <c r="J1003" s="96"/>
      <c r="K1003" s="96"/>
      <c r="L1003" s="96"/>
      <c r="M1003" s="96"/>
    </row>
    <row r="1004" spans="1:13" s="95" customFormat="1">
      <c r="A1004" s="97"/>
      <c r="B1004" s="98"/>
      <c r="C1004" s="99"/>
      <c r="D1004" s="100"/>
      <c r="E1004" s="1497"/>
      <c r="F1004" s="101"/>
      <c r="J1004" s="96"/>
      <c r="K1004" s="96"/>
      <c r="L1004" s="96"/>
      <c r="M1004" s="96"/>
    </row>
    <row r="1005" spans="1:13" s="95" customFormat="1">
      <c r="A1005" s="97"/>
      <c r="B1005" s="98"/>
      <c r="C1005" s="99"/>
      <c r="D1005" s="100"/>
      <c r="E1005" s="1497"/>
      <c r="F1005" s="101"/>
      <c r="J1005" s="96"/>
      <c r="K1005" s="96"/>
      <c r="L1005" s="96"/>
      <c r="M1005" s="96"/>
    </row>
    <row r="1006" spans="1:13" s="95" customFormat="1">
      <c r="A1006" s="97"/>
      <c r="B1006" s="98"/>
      <c r="C1006" s="99"/>
      <c r="D1006" s="100"/>
      <c r="E1006" s="1497"/>
      <c r="F1006" s="101"/>
      <c r="J1006" s="96"/>
      <c r="K1006" s="96"/>
      <c r="L1006" s="96"/>
      <c r="M1006" s="96"/>
    </row>
    <row r="1007" spans="1:13" s="95" customFormat="1">
      <c r="A1007" s="97"/>
      <c r="B1007" s="98"/>
      <c r="C1007" s="99"/>
      <c r="D1007" s="100"/>
      <c r="E1007" s="1497"/>
      <c r="F1007" s="101"/>
      <c r="J1007" s="96"/>
      <c r="K1007" s="96"/>
      <c r="L1007" s="96"/>
      <c r="M1007" s="96"/>
    </row>
    <row r="1008" spans="1:13" s="95" customFormat="1">
      <c r="A1008" s="97"/>
      <c r="B1008" s="98"/>
      <c r="C1008" s="99"/>
      <c r="D1008" s="100"/>
      <c r="E1008" s="1497"/>
      <c r="F1008" s="101"/>
      <c r="J1008" s="96"/>
      <c r="K1008" s="96"/>
      <c r="L1008" s="96"/>
      <c r="M1008" s="96"/>
    </row>
    <row r="1009" spans="1:13" s="95" customFormat="1">
      <c r="A1009" s="97"/>
      <c r="B1009" s="98"/>
      <c r="C1009" s="99"/>
      <c r="D1009" s="100"/>
      <c r="E1009" s="1497"/>
      <c r="F1009" s="101"/>
      <c r="J1009" s="96"/>
      <c r="K1009" s="96"/>
      <c r="L1009" s="96"/>
      <c r="M1009" s="96"/>
    </row>
    <row r="1010" spans="1:13" s="95" customFormat="1">
      <c r="A1010" s="97"/>
      <c r="B1010" s="98"/>
      <c r="C1010" s="99"/>
      <c r="D1010" s="100"/>
      <c r="E1010" s="1497"/>
      <c r="F1010" s="101"/>
      <c r="J1010" s="96"/>
      <c r="K1010" s="96"/>
      <c r="L1010" s="96"/>
      <c r="M1010" s="96"/>
    </row>
    <row r="1011" spans="1:13" s="95" customFormat="1">
      <c r="A1011" s="97"/>
      <c r="B1011" s="98"/>
      <c r="C1011" s="99"/>
      <c r="D1011" s="100"/>
      <c r="E1011" s="1497"/>
      <c r="F1011" s="101"/>
      <c r="J1011" s="96"/>
      <c r="K1011" s="96"/>
      <c r="L1011" s="96"/>
      <c r="M1011" s="96"/>
    </row>
    <row r="1012" spans="1:13" s="95" customFormat="1">
      <c r="A1012" s="97"/>
      <c r="B1012" s="98"/>
      <c r="C1012" s="99"/>
      <c r="D1012" s="100"/>
      <c r="E1012" s="1497"/>
      <c r="F1012" s="101"/>
      <c r="J1012" s="96"/>
      <c r="K1012" s="96"/>
      <c r="L1012" s="96"/>
      <c r="M1012" s="96"/>
    </row>
    <row r="1013" spans="1:13" s="95" customFormat="1">
      <c r="A1013" s="97"/>
      <c r="B1013" s="98"/>
      <c r="C1013" s="99"/>
      <c r="D1013" s="100"/>
      <c r="E1013" s="1497"/>
      <c r="F1013" s="101"/>
      <c r="J1013" s="96"/>
      <c r="K1013" s="96"/>
      <c r="L1013" s="96"/>
      <c r="M1013" s="96"/>
    </row>
    <row r="1014" spans="1:13" s="95" customFormat="1">
      <c r="A1014" s="97"/>
      <c r="B1014" s="98"/>
      <c r="C1014" s="99"/>
      <c r="D1014" s="100"/>
      <c r="E1014" s="1497"/>
      <c r="F1014" s="101"/>
      <c r="J1014" s="96"/>
      <c r="K1014" s="96"/>
      <c r="L1014" s="96"/>
      <c r="M1014" s="96"/>
    </row>
    <row r="1015" spans="1:13" s="95" customFormat="1">
      <c r="A1015" s="97"/>
      <c r="B1015" s="98"/>
      <c r="C1015" s="99"/>
      <c r="D1015" s="100"/>
      <c r="E1015" s="1497"/>
      <c r="F1015" s="101"/>
      <c r="J1015" s="96"/>
      <c r="K1015" s="96"/>
      <c r="L1015" s="96"/>
      <c r="M1015" s="96"/>
    </row>
    <row r="1016" spans="1:13" s="95" customFormat="1">
      <c r="A1016" s="97"/>
      <c r="B1016" s="98"/>
      <c r="C1016" s="99"/>
      <c r="D1016" s="100"/>
      <c r="E1016" s="1497"/>
      <c r="F1016" s="101"/>
      <c r="J1016" s="96"/>
      <c r="K1016" s="96"/>
      <c r="L1016" s="96"/>
      <c r="M1016" s="96"/>
    </row>
    <row r="1017" spans="1:13" s="95" customFormat="1">
      <c r="A1017" s="97"/>
      <c r="B1017" s="98"/>
      <c r="C1017" s="99"/>
      <c r="D1017" s="100"/>
      <c r="E1017" s="1497"/>
      <c r="F1017" s="101"/>
      <c r="J1017" s="96"/>
      <c r="K1017" s="96"/>
      <c r="L1017" s="96"/>
      <c r="M1017" s="96"/>
    </row>
    <row r="1018" spans="1:13" s="95" customFormat="1">
      <c r="A1018" s="97"/>
      <c r="B1018" s="98"/>
      <c r="C1018" s="99"/>
      <c r="D1018" s="100"/>
      <c r="E1018" s="1497"/>
      <c r="F1018" s="101"/>
      <c r="J1018" s="96"/>
      <c r="K1018" s="96"/>
      <c r="L1018" s="96"/>
      <c r="M1018" s="96"/>
    </row>
    <row r="1019" spans="1:13" s="95" customFormat="1">
      <c r="A1019" s="97"/>
      <c r="B1019" s="98"/>
      <c r="C1019" s="99"/>
      <c r="D1019" s="100"/>
      <c r="E1019" s="1497"/>
      <c r="F1019" s="101"/>
      <c r="J1019" s="96"/>
      <c r="K1019" s="96"/>
      <c r="L1019" s="96"/>
      <c r="M1019" s="96"/>
    </row>
    <row r="1020" spans="1:13" s="95" customFormat="1">
      <c r="A1020" s="97"/>
      <c r="B1020" s="98"/>
      <c r="C1020" s="99"/>
      <c r="D1020" s="100"/>
      <c r="E1020" s="1497"/>
      <c r="F1020" s="101"/>
      <c r="J1020" s="96"/>
      <c r="K1020" s="96"/>
      <c r="L1020" s="96"/>
      <c r="M1020" s="96"/>
    </row>
    <row r="1021" spans="1:13" s="95" customFormat="1">
      <c r="A1021" s="97"/>
      <c r="B1021" s="98"/>
      <c r="C1021" s="99"/>
      <c r="D1021" s="100"/>
      <c r="E1021" s="1497"/>
      <c r="F1021" s="101"/>
      <c r="J1021" s="96"/>
      <c r="K1021" s="96"/>
      <c r="L1021" s="96"/>
      <c r="M1021" s="96"/>
    </row>
    <row r="1022" spans="1:13" s="95" customFormat="1">
      <c r="A1022" s="97"/>
      <c r="B1022" s="98"/>
      <c r="C1022" s="99"/>
      <c r="D1022" s="100"/>
      <c r="E1022" s="1497"/>
      <c r="F1022" s="101"/>
      <c r="J1022" s="96"/>
      <c r="K1022" s="96"/>
      <c r="L1022" s="96"/>
      <c r="M1022" s="96"/>
    </row>
    <row r="1023" spans="1:13" s="95" customFormat="1">
      <c r="A1023" s="97"/>
      <c r="B1023" s="98"/>
      <c r="C1023" s="99"/>
      <c r="D1023" s="100"/>
      <c r="E1023" s="1497"/>
      <c r="F1023" s="101"/>
      <c r="J1023" s="96"/>
      <c r="K1023" s="96"/>
      <c r="L1023" s="96"/>
      <c r="M1023" s="96"/>
    </row>
    <row r="1024" spans="1:13" s="95" customFormat="1">
      <c r="A1024" s="97"/>
      <c r="B1024" s="98"/>
      <c r="C1024" s="99"/>
      <c r="D1024" s="100"/>
      <c r="E1024" s="1497"/>
      <c r="F1024" s="101"/>
      <c r="J1024" s="96"/>
      <c r="K1024" s="96"/>
      <c r="L1024" s="96"/>
      <c r="M1024" s="96"/>
    </row>
    <row r="1025" spans="1:13" s="95" customFormat="1">
      <c r="A1025" s="97"/>
      <c r="B1025" s="98"/>
      <c r="C1025" s="99"/>
      <c r="D1025" s="100"/>
      <c r="E1025" s="1497"/>
      <c r="F1025" s="101"/>
      <c r="J1025" s="96"/>
      <c r="K1025" s="96"/>
      <c r="L1025" s="96"/>
      <c r="M1025" s="96"/>
    </row>
    <row r="1026" spans="1:13" s="95" customFormat="1">
      <c r="A1026" s="97"/>
      <c r="B1026" s="98"/>
      <c r="C1026" s="99"/>
      <c r="D1026" s="100"/>
      <c r="E1026" s="1497"/>
      <c r="F1026" s="101"/>
      <c r="J1026" s="96"/>
      <c r="K1026" s="96"/>
      <c r="L1026" s="96"/>
      <c r="M1026" s="96"/>
    </row>
    <row r="1027" spans="1:13" s="95" customFormat="1">
      <c r="A1027" s="97"/>
      <c r="B1027" s="98"/>
      <c r="C1027" s="99"/>
      <c r="D1027" s="100"/>
      <c r="E1027" s="1497"/>
      <c r="F1027" s="101"/>
      <c r="J1027" s="96"/>
      <c r="K1027" s="96"/>
      <c r="L1027" s="96"/>
      <c r="M1027" s="96"/>
    </row>
    <row r="1028" spans="1:13" s="95" customFormat="1">
      <c r="A1028" s="97"/>
      <c r="B1028" s="98"/>
      <c r="C1028" s="99"/>
      <c r="D1028" s="100"/>
      <c r="E1028" s="1497"/>
      <c r="F1028" s="101"/>
      <c r="J1028" s="96"/>
      <c r="K1028" s="96"/>
      <c r="L1028" s="96"/>
      <c r="M1028" s="96"/>
    </row>
    <row r="1029" spans="1:13" s="95" customFormat="1">
      <c r="A1029" s="97"/>
      <c r="B1029" s="98"/>
      <c r="C1029" s="99"/>
      <c r="D1029" s="100"/>
      <c r="E1029" s="1497"/>
      <c r="F1029" s="101"/>
      <c r="J1029" s="96"/>
      <c r="K1029" s="96"/>
      <c r="L1029" s="96"/>
      <c r="M1029" s="96"/>
    </row>
    <row r="1030" spans="1:13" s="95" customFormat="1">
      <c r="A1030" s="97"/>
      <c r="B1030" s="98"/>
      <c r="C1030" s="99"/>
      <c r="D1030" s="100"/>
      <c r="E1030" s="1497"/>
      <c r="F1030" s="101"/>
      <c r="J1030" s="96"/>
      <c r="K1030" s="96"/>
      <c r="L1030" s="96"/>
      <c r="M1030" s="96"/>
    </row>
    <row r="1031" spans="1:13" s="95" customFormat="1">
      <c r="A1031" s="97"/>
      <c r="B1031" s="98"/>
      <c r="C1031" s="99"/>
      <c r="D1031" s="100"/>
      <c r="E1031" s="1497"/>
      <c r="F1031" s="101"/>
      <c r="J1031" s="96"/>
      <c r="K1031" s="96"/>
      <c r="L1031" s="96"/>
      <c r="M1031" s="96"/>
    </row>
    <row r="1032" spans="1:13" s="95" customFormat="1">
      <c r="A1032" s="97"/>
      <c r="B1032" s="98"/>
      <c r="C1032" s="99"/>
      <c r="D1032" s="100"/>
      <c r="E1032" s="1497"/>
      <c r="F1032" s="101"/>
      <c r="J1032" s="96"/>
      <c r="K1032" s="96"/>
      <c r="L1032" s="96"/>
      <c r="M1032" s="96"/>
    </row>
    <row r="1033" spans="1:13" s="95" customFormat="1">
      <c r="A1033" s="97"/>
      <c r="B1033" s="98"/>
      <c r="C1033" s="99"/>
      <c r="D1033" s="100"/>
      <c r="E1033" s="1497"/>
      <c r="F1033" s="101"/>
      <c r="J1033" s="96"/>
      <c r="K1033" s="96"/>
      <c r="L1033" s="96"/>
      <c r="M1033" s="96"/>
    </row>
    <row r="1034" spans="1:13" s="95" customFormat="1">
      <c r="A1034" s="97"/>
      <c r="B1034" s="98"/>
      <c r="C1034" s="99"/>
      <c r="D1034" s="100"/>
      <c r="E1034" s="1497"/>
      <c r="F1034" s="101"/>
      <c r="J1034" s="96"/>
      <c r="K1034" s="96"/>
      <c r="L1034" s="96"/>
      <c r="M1034" s="96"/>
    </row>
    <row r="1035" spans="1:13" s="95" customFormat="1">
      <c r="A1035" s="97"/>
      <c r="B1035" s="98"/>
      <c r="C1035" s="99"/>
      <c r="D1035" s="100"/>
      <c r="E1035" s="1497"/>
      <c r="F1035" s="101"/>
      <c r="J1035" s="96"/>
      <c r="K1035" s="96"/>
      <c r="L1035" s="96"/>
      <c r="M1035" s="96"/>
    </row>
    <row r="1036" spans="1:13" s="95" customFormat="1">
      <c r="A1036" s="97"/>
      <c r="B1036" s="98"/>
      <c r="C1036" s="99"/>
      <c r="D1036" s="100"/>
      <c r="E1036" s="1497"/>
      <c r="F1036" s="101"/>
      <c r="J1036" s="96"/>
      <c r="K1036" s="96"/>
      <c r="L1036" s="96"/>
      <c r="M1036" s="96"/>
    </row>
    <row r="1037" spans="1:13" s="95" customFormat="1">
      <c r="A1037" s="97"/>
      <c r="B1037" s="98"/>
      <c r="C1037" s="99"/>
      <c r="D1037" s="100"/>
      <c r="E1037" s="1497"/>
      <c r="F1037" s="101"/>
      <c r="J1037" s="96"/>
      <c r="K1037" s="96"/>
      <c r="L1037" s="96"/>
      <c r="M1037" s="96"/>
    </row>
    <row r="1038" spans="1:13" s="95" customFormat="1">
      <c r="A1038" s="97"/>
      <c r="B1038" s="98"/>
      <c r="C1038" s="99"/>
      <c r="D1038" s="100"/>
      <c r="E1038" s="1497"/>
      <c r="F1038" s="101"/>
      <c r="J1038" s="96"/>
      <c r="K1038" s="96"/>
      <c r="L1038" s="96"/>
      <c r="M1038" s="96"/>
    </row>
    <row r="1039" spans="1:13">
      <c r="A1039" s="97"/>
      <c r="D1039" s="100"/>
      <c r="E1039" s="1497"/>
      <c r="F1039" s="101"/>
    </row>
    <row r="1040" spans="1:13">
      <c r="A1040" s="97"/>
      <c r="D1040" s="100"/>
      <c r="E1040" s="1497"/>
      <c r="F1040" s="101"/>
    </row>
    <row r="1041" spans="1:13" s="95" customFormat="1">
      <c r="A1041" s="97"/>
      <c r="B1041" s="98"/>
      <c r="C1041" s="99"/>
      <c r="D1041" s="100"/>
      <c r="E1041" s="1497"/>
      <c r="F1041" s="101"/>
      <c r="J1041" s="96"/>
      <c r="K1041" s="96"/>
      <c r="L1041" s="96"/>
      <c r="M1041" s="96"/>
    </row>
    <row r="1042" spans="1:13" s="95" customFormat="1">
      <c r="A1042" s="97"/>
      <c r="B1042" s="98"/>
      <c r="C1042" s="99"/>
      <c r="D1042" s="100"/>
      <c r="E1042" s="1497"/>
      <c r="F1042" s="101"/>
      <c r="J1042" s="96"/>
      <c r="K1042" s="96"/>
      <c r="L1042" s="96"/>
      <c r="M1042" s="96"/>
    </row>
    <row r="1043" spans="1:13" s="95" customFormat="1">
      <c r="A1043" s="97"/>
      <c r="B1043" s="98"/>
      <c r="C1043" s="99"/>
      <c r="D1043" s="100"/>
      <c r="E1043" s="1497"/>
      <c r="F1043" s="101"/>
      <c r="J1043" s="96"/>
      <c r="K1043" s="96"/>
      <c r="L1043" s="96"/>
      <c r="M1043" s="96"/>
    </row>
    <row r="1044" spans="1:13" s="95" customFormat="1">
      <c r="A1044" s="97"/>
      <c r="B1044" s="98"/>
      <c r="C1044" s="99"/>
      <c r="D1044" s="100"/>
      <c r="E1044" s="1497"/>
      <c r="F1044" s="101"/>
      <c r="J1044" s="96"/>
      <c r="K1044" s="96"/>
      <c r="L1044" s="96"/>
      <c r="M1044" s="96"/>
    </row>
    <row r="1045" spans="1:13" s="95" customFormat="1">
      <c r="A1045" s="97"/>
      <c r="B1045" s="98"/>
      <c r="C1045" s="99"/>
      <c r="D1045" s="100"/>
      <c r="E1045" s="1497"/>
      <c r="F1045" s="101"/>
      <c r="J1045" s="96"/>
      <c r="K1045" s="96"/>
      <c r="L1045" s="96"/>
      <c r="M1045" s="96"/>
    </row>
  </sheetData>
  <sheetProtection selectLockedCells="1"/>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1671F-5145-4FD3-9560-8CC615A8708C}">
  <dimension ref="A1:F369"/>
  <sheetViews>
    <sheetView view="pageBreakPreview" zoomScale="115" zoomScaleNormal="90" zoomScaleSheetLayoutView="115" workbookViewId="0">
      <pane ySplit="1" topLeftCell="A356" activePane="bottomLeft" state="frozen"/>
      <selection activeCell="B5" sqref="B5"/>
      <selection pane="bottomLeft" activeCell="F74" sqref="F74"/>
    </sheetView>
  </sheetViews>
  <sheetFormatPr defaultColWidth="9.140625" defaultRowHeight="12.75"/>
  <cols>
    <col min="1" max="1" width="6.7109375" style="482" customWidth="1"/>
    <col min="2" max="2" width="37.7109375" style="491" customWidth="1"/>
    <col min="3" max="3" width="7.7109375" style="483" customWidth="1"/>
    <col min="4" max="4" width="9.7109375" style="484" customWidth="1"/>
    <col min="5" max="5" width="11.42578125" style="1359" customWidth="1"/>
    <col min="6" max="6" width="16.42578125" style="1359" customWidth="1"/>
    <col min="7" max="7" width="9.7109375" style="485" customWidth="1"/>
    <col min="8" max="16384" width="9.140625" style="485"/>
  </cols>
  <sheetData>
    <row r="1" spans="1:6" s="477" customFormat="1" ht="33.75">
      <c r="A1" s="473" t="s">
        <v>239</v>
      </c>
      <c r="B1" s="474" t="s">
        <v>240</v>
      </c>
      <c r="C1" s="475" t="s">
        <v>241</v>
      </c>
      <c r="D1" s="476" t="s">
        <v>242</v>
      </c>
      <c r="E1" s="1194" t="s">
        <v>243</v>
      </c>
      <c r="F1" s="1194" t="s">
        <v>244</v>
      </c>
    </row>
    <row r="2" spans="1:6" s="477" customFormat="1">
      <c r="A2" s="478"/>
      <c r="B2" s="479"/>
      <c r="C2" s="480"/>
      <c r="D2" s="481"/>
      <c r="E2" s="1479"/>
      <c r="F2" s="1479"/>
    </row>
    <row r="3" spans="1:6">
      <c r="B3" s="228"/>
    </row>
    <row r="4" spans="1:6">
      <c r="A4" s="486"/>
      <c r="B4" s="487" t="s">
        <v>3171</v>
      </c>
      <c r="C4" s="488"/>
      <c r="D4" s="489"/>
      <c r="E4" s="1480"/>
      <c r="F4" s="1480"/>
    </row>
    <row r="5" spans="1:6">
      <c r="A5" s="490"/>
    </row>
    <row r="6" spans="1:6" ht="12.75" customHeight="1">
      <c r="A6" s="485"/>
      <c r="B6" s="492" t="s">
        <v>2990</v>
      </c>
      <c r="C6" s="493"/>
      <c r="D6" s="494"/>
      <c r="E6" s="1481"/>
      <c r="F6" s="1481"/>
    </row>
    <row r="7" spans="1:6">
      <c r="A7" s="495"/>
      <c r="B7" s="496"/>
      <c r="C7" s="497"/>
      <c r="D7" s="494"/>
      <c r="E7" s="1481"/>
      <c r="F7" s="1481"/>
    </row>
    <row r="8" spans="1:6" ht="75" customHeight="1">
      <c r="A8" s="498" t="s">
        <v>2991</v>
      </c>
      <c r="B8" s="11" t="s">
        <v>4855</v>
      </c>
      <c r="C8" s="499" t="s">
        <v>248</v>
      </c>
      <c r="D8" s="500">
        <v>1</v>
      </c>
      <c r="E8" s="1310">
        <v>0</v>
      </c>
      <c r="F8" s="1297">
        <f>(D8*E8)</f>
        <v>0</v>
      </c>
    </row>
    <row r="9" spans="1:6">
      <c r="A9" s="498"/>
      <c r="B9" s="11"/>
      <c r="C9" s="499"/>
      <c r="D9" s="500"/>
      <c r="E9" s="1297"/>
      <c r="F9" s="1297"/>
    </row>
    <row r="10" spans="1:6" ht="51">
      <c r="A10" s="498" t="s">
        <v>2992</v>
      </c>
      <c r="B10" s="11" t="s">
        <v>4856</v>
      </c>
      <c r="C10" s="499" t="s">
        <v>248</v>
      </c>
      <c r="D10" s="501">
        <v>1</v>
      </c>
      <c r="E10" s="1310">
        <v>0</v>
      </c>
      <c r="F10" s="1297">
        <f t="shared" ref="F10:F61" si="0">(D10*E10)</f>
        <v>0</v>
      </c>
    </row>
    <row r="11" spans="1:6">
      <c r="A11" s="498"/>
      <c r="B11" s="11"/>
      <c r="C11" s="499"/>
      <c r="D11" s="501"/>
      <c r="E11" s="1297"/>
      <c r="F11" s="1297"/>
    </row>
    <row r="12" spans="1:6" ht="87" customHeight="1">
      <c r="A12" s="498" t="s">
        <v>2993</v>
      </c>
      <c r="B12" s="11" t="s">
        <v>4857</v>
      </c>
      <c r="C12" s="499" t="s">
        <v>248</v>
      </c>
      <c r="D12" s="501">
        <v>1</v>
      </c>
      <c r="E12" s="1310">
        <v>0</v>
      </c>
      <c r="F12" s="1297">
        <f t="shared" si="0"/>
        <v>0</v>
      </c>
    </row>
    <row r="13" spans="1:6">
      <c r="A13" s="498"/>
      <c r="B13" s="11"/>
      <c r="C13" s="499"/>
      <c r="D13" s="501"/>
      <c r="E13" s="1297"/>
      <c r="F13" s="1297"/>
    </row>
    <row r="14" spans="1:6" ht="72.75" customHeight="1">
      <c r="A14" s="498" t="s">
        <v>2994</v>
      </c>
      <c r="B14" s="11" t="s">
        <v>4858</v>
      </c>
      <c r="C14" s="499" t="s">
        <v>248</v>
      </c>
      <c r="D14" s="501">
        <v>1</v>
      </c>
      <c r="E14" s="1310">
        <v>0</v>
      </c>
      <c r="F14" s="1297">
        <f t="shared" si="0"/>
        <v>0</v>
      </c>
    </row>
    <row r="15" spans="1:6">
      <c r="A15" s="498"/>
      <c r="B15" s="11"/>
      <c r="C15" s="499"/>
      <c r="D15" s="501"/>
      <c r="E15" s="1297"/>
      <c r="F15" s="1297"/>
    </row>
    <row r="16" spans="1:6" ht="38.25">
      <c r="A16" s="498" t="s">
        <v>2995</v>
      </c>
      <c r="B16" s="11" t="s">
        <v>4859</v>
      </c>
      <c r="C16" s="499" t="s">
        <v>248</v>
      </c>
      <c r="D16" s="501">
        <v>1</v>
      </c>
      <c r="E16" s="1474">
        <v>0</v>
      </c>
      <c r="F16" s="1297">
        <f t="shared" si="0"/>
        <v>0</v>
      </c>
    </row>
    <row r="17" spans="1:6">
      <c r="A17" s="498"/>
      <c r="B17" s="11"/>
      <c r="C17" s="499"/>
      <c r="D17" s="501"/>
      <c r="E17" s="1126"/>
      <c r="F17" s="1297"/>
    </row>
    <row r="18" spans="1:6" ht="64.5" customHeight="1">
      <c r="A18" s="498" t="s">
        <v>2996</v>
      </c>
      <c r="B18" s="11" t="s">
        <v>4860</v>
      </c>
      <c r="C18" s="499" t="s">
        <v>248</v>
      </c>
      <c r="D18" s="501">
        <v>1</v>
      </c>
      <c r="E18" s="1474">
        <v>0</v>
      </c>
      <c r="F18" s="1297">
        <f t="shared" si="0"/>
        <v>0</v>
      </c>
    </row>
    <row r="19" spans="1:6">
      <c r="A19" s="498"/>
      <c r="B19" s="11"/>
      <c r="C19" s="499"/>
      <c r="D19" s="501"/>
      <c r="E19" s="1126"/>
      <c r="F19" s="1297"/>
    </row>
    <row r="20" spans="1:6" ht="51">
      <c r="A20" s="498" t="s">
        <v>2997</v>
      </c>
      <c r="B20" s="11" t="s">
        <v>4861</v>
      </c>
      <c r="C20" s="499" t="s">
        <v>248</v>
      </c>
      <c r="D20" s="501">
        <v>1</v>
      </c>
      <c r="E20" s="1474">
        <v>0</v>
      </c>
      <c r="F20" s="1297">
        <f t="shared" si="0"/>
        <v>0</v>
      </c>
    </row>
    <row r="21" spans="1:6">
      <c r="A21" s="498"/>
      <c r="B21" s="11"/>
      <c r="C21" s="499"/>
      <c r="D21" s="501"/>
      <c r="E21" s="1126"/>
      <c r="F21" s="1297"/>
    </row>
    <row r="22" spans="1:6" ht="51">
      <c r="A22" s="498" t="s">
        <v>2998</v>
      </c>
      <c r="B22" s="11" t="s">
        <v>4862</v>
      </c>
      <c r="C22" s="499" t="s">
        <v>248</v>
      </c>
      <c r="D22" s="501">
        <v>1</v>
      </c>
      <c r="E22" s="1474">
        <v>0</v>
      </c>
      <c r="F22" s="1297">
        <f t="shared" si="0"/>
        <v>0</v>
      </c>
    </row>
    <row r="23" spans="1:6">
      <c r="A23" s="498"/>
      <c r="B23" s="11"/>
      <c r="C23" s="499"/>
      <c r="D23" s="501"/>
      <c r="E23" s="1126"/>
      <c r="F23" s="1297"/>
    </row>
    <row r="24" spans="1:6" ht="51">
      <c r="A24" s="498" t="s">
        <v>2999</v>
      </c>
      <c r="B24" s="11" t="s">
        <v>4863</v>
      </c>
      <c r="C24" s="499" t="s">
        <v>21</v>
      </c>
      <c r="D24" s="501">
        <v>3</v>
      </c>
      <c r="E24" s="1474">
        <v>0</v>
      </c>
      <c r="F24" s="1297">
        <f t="shared" si="0"/>
        <v>0</v>
      </c>
    </row>
    <row r="25" spans="1:6">
      <c r="A25" s="498"/>
      <c r="B25" s="11"/>
      <c r="C25" s="499"/>
      <c r="D25" s="501"/>
      <c r="E25" s="1126"/>
      <c r="F25" s="1297"/>
    </row>
    <row r="26" spans="1:6" ht="51">
      <c r="A26" s="498" t="s">
        <v>3000</v>
      </c>
      <c r="B26" s="11" t="s">
        <v>4864</v>
      </c>
      <c r="C26" s="499" t="s">
        <v>21</v>
      </c>
      <c r="D26" s="501">
        <v>1</v>
      </c>
      <c r="E26" s="1474">
        <v>0</v>
      </c>
      <c r="F26" s="1297">
        <f t="shared" si="0"/>
        <v>0</v>
      </c>
    </row>
    <row r="27" spans="1:6">
      <c r="A27" s="498"/>
      <c r="B27" s="11"/>
      <c r="C27" s="499"/>
      <c r="D27" s="501"/>
      <c r="E27" s="1126"/>
      <c r="F27" s="1297"/>
    </row>
    <row r="28" spans="1:6" ht="51">
      <c r="A28" s="498" t="s">
        <v>3001</v>
      </c>
      <c r="B28" s="11" t="s">
        <v>4865</v>
      </c>
      <c r="C28" s="499" t="s">
        <v>21</v>
      </c>
      <c r="D28" s="501">
        <v>3</v>
      </c>
      <c r="E28" s="1474">
        <v>0</v>
      </c>
      <c r="F28" s="1297">
        <f t="shared" si="0"/>
        <v>0</v>
      </c>
    </row>
    <row r="29" spans="1:6">
      <c r="A29" s="498"/>
      <c r="B29" s="11"/>
      <c r="C29" s="499"/>
      <c r="D29" s="501"/>
      <c r="E29" s="1126"/>
      <c r="F29" s="1297"/>
    </row>
    <row r="30" spans="1:6" ht="51">
      <c r="A30" s="498" t="s">
        <v>3002</v>
      </c>
      <c r="B30" s="11" t="s">
        <v>4866</v>
      </c>
      <c r="C30" s="499" t="s">
        <v>248</v>
      </c>
      <c r="D30" s="501">
        <v>5</v>
      </c>
      <c r="E30" s="1474">
        <v>0</v>
      </c>
      <c r="F30" s="1297">
        <f t="shared" si="0"/>
        <v>0</v>
      </c>
    </row>
    <row r="31" spans="1:6">
      <c r="A31" s="498"/>
      <c r="B31" s="11"/>
      <c r="C31" s="499"/>
      <c r="D31" s="501"/>
      <c r="E31" s="1126"/>
      <c r="F31" s="1297"/>
    </row>
    <row r="32" spans="1:6" ht="38.25">
      <c r="A32" s="498" t="s">
        <v>3003</v>
      </c>
      <c r="B32" s="11" t="s">
        <v>5101</v>
      </c>
      <c r="C32" s="499" t="s">
        <v>21</v>
      </c>
      <c r="D32" s="501">
        <v>7</v>
      </c>
      <c r="E32" s="1474">
        <v>0</v>
      </c>
      <c r="F32" s="1297">
        <f t="shared" si="0"/>
        <v>0</v>
      </c>
    </row>
    <row r="33" spans="1:6">
      <c r="A33" s="498"/>
      <c r="B33" s="11"/>
      <c r="C33" s="499"/>
      <c r="D33" s="501"/>
      <c r="E33" s="1126"/>
      <c r="F33" s="1297"/>
    </row>
    <row r="34" spans="1:6" ht="51">
      <c r="A34" s="498" t="s">
        <v>3004</v>
      </c>
      <c r="B34" s="11" t="s">
        <v>5102</v>
      </c>
      <c r="C34" s="499" t="s">
        <v>21</v>
      </c>
      <c r="D34" s="501">
        <v>7</v>
      </c>
      <c r="E34" s="1474">
        <v>0</v>
      </c>
      <c r="F34" s="1297">
        <f t="shared" si="0"/>
        <v>0</v>
      </c>
    </row>
    <row r="35" spans="1:6">
      <c r="A35" s="498"/>
      <c r="B35" s="11"/>
      <c r="C35" s="499"/>
      <c r="D35" s="501"/>
      <c r="E35" s="1126"/>
      <c r="F35" s="1297"/>
    </row>
    <row r="36" spans="1:6" ht="76.5">
      <c r="A36" s="498" t="s">
        <v>3005</v>
      </c>
      <c r="B36" s="11" t="s">
        <v>4867</v>
      </c>
      <c r="C36" s="499" t="s">
        <v>248</v>
      </c>
      <c r="D36" s="501">
        <v>1</v>
      </c>
      <c r="E36" s="1474">
        <v>0</v>
      </c>
      <c r="F36" s="1297">
        <f t="shared" si="0"/>
        <v>0</v>
      </c>
    </row>
    <row r="37" spans="1:6">
      <c r="A37" s="498"/>
      <c r="B37" s="11"/>
      <c r="C37" s="499"/>
      <c r="D37" s="501"/>
      <c r="E37" s="1126"/>
      <c r="F37" s="1297"/>
    </row>
    <row r="38" spans="1:6" ht="25.5">
      <c r="A38" s="498" t="s">
        <v>3006</v>
      </c>
      <c r="B38" s="11" t="s">
        <v>5103</v>
      </c>
      <c r="C38" s="499" t="s">
        <v>21</v>
      </c>
      <c r="D38" s="501">
        <v>7</v>
      </c>
      <c r="E38" s="1474">
        <v>0</v>
      </c>
      <c r="F38" s="1297">
        <f t="shared" si="0"/>
        <v>0</v>
      </c>
    </row>
    <row r="39" spans="1:6">
      <c r="A39" s="498"/>
      <c r="B39" s="11"/>
      <c r="C39" s="499"/>
      <c r="D39" s="501"/>
      <c r="E39" s="1126"/>
      <c r="F39" s="1297"/>
    </row>
    <row r="40" spans="1:6" ht="84.75" customHeight="1">
      <c r="A40" s="498" t="s">
        <v>3007</v>
      </c>
      <c r="B40" s="11" t="s">
        <v>4554</v>
      </c>
      <c r="C40" s="499" t="s">
        <v>248</v>
      </c>
      <c r="D40" s="501">
        <v>7</v>
      </c>
      <c r="E40" s="1474">
        <v>0</v>
      </c>
      <c r="F40" s="1297">
        <f t="shared" si="0"/>
        <v>0</v>
      </c>
    </row>
    <row r="41" spans="1:6">
      <c r="A41" s="498"/>
      <c r="B41" s="11"/>
      <c r="C41" s="499"/>
      <c r="D41" s="501"/>
      <c r="E41" s="1126"/>
      <c r="F41" s="1297"/>
    </row>
    <row r="42" spans="1:6" ht="40.5" customHeight="1">
      <c r="A42" s="498" t="s">
        <v>3008</v>
      </c>
      <c r="B42" s="11" t="s">
        <v>4555</v>
      </c>
      <c r="C42" s="499" t="s">
        <v>248</v>
      </c>
      <c r="D42" s="501">
        <v>8</v>
      </c>
      <c r="E42" s="1474">
        <v>0</v>
      </c>
      <c r="F42" s="1297">
        <f t="shared" si="0"/>
        <v>0</v>
      </c>
    </row>
    <row r="43" spans="1:6">
      <c r="A43" s="498"/>
      <c r="B43" s="11"/>
      <c r="C43" s="499"/>
      <c r="D43" s="501"/>
      <c r="E43" s="1126"/>
      <c r="F43" s="1297"/>
    </row>
    <row r="44" spans="1:6">
      <c r="A44" s="498" t="s">
        <v>3009</v>
      </c>
      <c r="B44" s="11" t="s">
        <v>5104</v>
      </c>
      <c r="C44" s="499" t="s">
        <v>1315</v>
      </c>
      <c r="D44" s="501">
        <v>15</v>
      </c>
      <c r="E44" s="1474">
        <v>0</v>
      </c>
      <c r="F44" s="1297">
        <f t="shared" si="0"/>
        <v>0</v>
      </c>
    </row>
    <row r="45" spans="1:6">
      <c r="A45" s="498"/>
      <c r="B45" s="11"/>
      <c r="C45" s="499"/>
      <c r="D45" s="501"/>
      <c r="E45" s="1126"/>
      <c r="F45" s="1297"/>
    </row>
    <row r="46" spans="1:6">
      <c r="A46" s="498" t="s">
        <v>3010</v>
      </c>
      <c r="B46" s="11" t="s">
        <v>5105</v>
      </c>
      <c r="C46" s="499" t="s">
        <v>21</v>
      </c>
      <c r="D46" s="501">
        <v>10</v>
      </c>
      <c r="E46" s="1474">
        <v>0</v>
      </c>
      <c r="F46" s="1297">
        <f t="shared" si="0"/>
        <v>0</v>
      </c>
    </row>
    <row r="47" spans="1:6">
      <c r="A47" s="498"/>
      <c r="B47" s="11"/>
      <c r="C47" s="499"/>
      <c r="D47" s="501"/>
      <c r="E47" s="1126"/>
      <c r="F47" s="1297"/>
    </row>
    <row r="48" spans="1:6" ht="25.5">
      <c r="A48" s="498" t="s">
        <v>3012</v>
      </c>
      <c r="B48" s="11" t="s">
        <v>5106</v>
      </c>
      <c r="C48" s="499" t="s">
        <v>21</v>
      </c>
      <c r="D48" s="501">
        <v>25</v>
      </c>
      <c r="E48" s="1474">
        <v>0</v>
      </c>
      <c r="F48" s="1297">
        <f t="shared" si="0"/>
        <v>0</v>
      </c>
    </row>
    <row r="49" spans="1:6">
      <c r="A49" s="498"/>
      <c r="B49" s="11"/>
      <c r="C49" s="499"/>
      <c r="D49" s="501"/>
      <c r="E49" s="1126"/>
      <c r="F49" s="1297"/>
    </row>
    <row r="50" spans="1:6" ht="38.25">
      <c r="A50" s="498" t="s">
        <v>3013</v>
      </c>
      <c r="B50" s="11" t="s">
        <v>3172</v>
      </c>
      <c r="C50" s="499" t="s">
        <v>248</v>
      </c>
      <c r="D50" s="501">
        <v>1</v>
      </c>
      <c r="E50" s="1474">
        <v>0</v>
      </c>
      <c r="F50" s="1297">
        <f t="shared" si="0"/>
        <v>0</v>
      </c>
    </row>
    <row r="51" spans="1:6">
      <c r="A51" s="498"/>
      <c r="B51" s="11"/>
      <c r="C51" s="499"/>
      <c r="D51" s="501"/>
      <c r="E51" s="1126"/>
      <c r="F51" s="1297"/>
    </row>
    <row r="52" spans="1:6" ht="25.5">
      <c r="A52" s="498" t="s">
        <v>3014</v>
      </c>
      <c r="B52" s="11" t="s">
        <v>3173</v>
      </c>
      <c r="C52" s="499" t="s">
        <v>248</v>
      </c>
      <c r="D52" s="501">
        <v>1</v>
      </c>
      <c r="E52" s="1474">
        <v>0</v>
      </c>
      <c r="F52" s="1297">
        <f t="shared" si="0"/>
        <v>0</v>
      </c>
    </row>
    <row r="53" spans="1:6">
      <c r="A53" s="498"/>
      <c r="B53" s="11"/>
      <c r="C53" s="499"/>
      <c r="D53" s="501"/>
      <c r="E53" s="1126"/>
      <c r="F53" s="1297"/>
    </row>
    <row r="54" spans="1:6">
      <c r="A54" s="498"/>
      <c r="B54" s="11"/>
      <c r="C54" s="499"/>
      <c r="D54" s="500"/>
      <c r="E54" s="1126"/>
      <c r="F54" s="1297"/>
    </row>
    <row r="55" spans="1:6" ht="25.5">
      <c r="A55" s="498" t="s">
        <v>3015</v>
      </c>
      <c r="B55" s="11" t="s">
        <v>5107</v>
      </c>
      <c r="C55" s="499" t="s">
        <v>248</v>
      </c>
      <c r="D55" s="501">
        <v>2</v>
      </c>
      <c r="E55" s="1474">
        <v>0</v>
      </c>
      <c r="F55" s="1297">
        <f t="shared" si="0"/>
        <v>0</v>
      </c>
    </row>
    <row r="56" spans="1:6">
      <c r="A56" s="498"/>
      <c r="B56" s="11"/>
      <c r="C56" s="499"/>
      <c r="D56" s="501"/>
      <c r="E56" s="1126"/>
      <c r="F56" s="1297"/>
    </row>
    <row r="57" spans="1:6" ht="38.25">
      <c r="A57" s="498" t="s">
        <v>3016</v>
      </c>
      <c r="B57" s="11" t="s">
        <v>5108</v>
      </c>
      <c r="C57" s="499" t="s">
        <v>1315</v>
      </c>
      <c r="D57" s="501">
        <v>12</v>
      </c>
      <c r="E57" s="1310">
        <v>0</v>
      </c>
      <c r="F57" s="1297">
        <f t="shared" si="0"/>
        <v>0</v>
      </c>
    </row>
    <row r="58" spans="1:6">
      <c r="A58" s="498"/>
      <c r="B58" s="11"/>
      <c r="C58" s="499"/>
      <c r="D58" s="501"/>
      <c r="E58" s="1297"/>
      <c r="F58" s="1297"/>
    </row>
    <row r="59" spans="1:6" ht="66" customHeight="1">
      <c r="A59" s="498" t="s">
        <v>3017</v>
      </c>
      <c r="B59" s="11" t="s">
        <v>5109</v>
      </c>
      <c r="C59" s="499" t="s">
        <v>1315</v>
      </c>
      <c r="D59" s="501">
        <v>12</v>
      </c>
      <c r="E59" s="1310">
        <v>0</v>
      </c>
      <c r="F59" s="1297">
        <f t="shared" si="0"/>
        <v>0</v>
      </c>
    </row>
    <row r="60" spans="1:6">
      <c r="A60" s="498"/>
      <c r="B60" s="11"/>
      <c r="C60" s="499"/>
      <c r="D60" s="501"/>
      <c r="E60" s="1297"/>
      <c r="F60" s="1297"/>
    </row>
    <row r="61" spans="1:6" ht="25.5">
      <c r="A61" s="498" t="s">
        <v>3018</v>
      </c>
      <c r="B61" s="11" t="s">
        <v>5110</v>
      </c>
      <c r="C61" s="499" t="s">
        <v>248</v>
      </c>
      <c r="D61" s="501">
        <v>10</v>
      </c>
      <c r="E61" s="1474">
        <v>0</v>
      </c>
      <c r="F61" s="1297">
        <f t="shared" si="0"/>
        <v>0</v>
      </c>
    </row>
    <row r="62" spans="1:6">
      <c r="A62" s="498"/>
      <c r="B62" s="11"/>
      <c r="C62" s="499"/>
      <c r="D62" s="501"/>
      <c r="E62" s="1126"/>
      <c r="F62" s="1297"/>
    </row>
    <row r="63" spans="1:6" ht="12.75" customHeight="1">
      <c r="A63" s="485"/>
      <c r="B63" s="496" t="s">
        <v>3024</v>
      </c>
      <c r="C63" s="493"/>
      <c r="D63" s="494"/>
      <c r="E63" s="1481"/>
      <c r="F63" s="1481"/>
    </row>
    <row r="64" spans="1:6">
      <c r="A64" s="495"/>
      <c r="B64" s="496"/>
      <c r="C64" s="497"/>
      <c r="D64" s="494"/>
      <c r="E64" s="1481"/>
      <c r="F64" s="1481"/>
    </row>
    <row r="65" spans="1:6" ht="72.75" customHeight="1">
      <c r="A65" s="498" t="s">
        <v>3019</v>
      </c>
      <c r="B65" s="11" t="s">
        <v>5111</v>
      </c>
      <c r="C65" s="499" t="s">
        <v>248</v>
      </c>
      <c r="D65" s="500">
        <v>1</v>
      </c>
      <c r="E65" s="1310">
        <v>0</v>
      </c>
      <c r="F65" s="1297">
        <f>(D65*E65)</f>
        <v>0</v>
      </c>
    </row>
    <row r="66" spans="1:6">
      <c r="A66" s="498"/>
      <c r="B66" s="11"/>
      <c r="C66" s="499"/>
      <c r="D66" s="500"/>
      <c r="E66" s="1297"/>
      <c r="F66" s="1297"/>
    </row>
    <row r="67" spans="1:6" ht="63.75">
      <c r="A67" s="498" t="s">
        <v>3020</v>
      </c>
      <c r="B67" s="11" t="s">
        <v>5112</v>
      </c>
      <c r="C67" s="499" t="s">
        <v>248</v>
      </c>
      <c r="D67" s="501">
        <v>1</v>
      </c>
      <c r="E67" s="1310">
        <v>0</v>
      </c>
      <c r="F67" s="1297">
        <f t="shared" ref="F67:F119" si="1">(D67*E67)</f>
        <v>0</v>
      </c>
    </row>
    <row r="68" spans="1:6">
      <c r="A68" s="498"/>
      <c r="B68" s="11"/>
      <c r="C68" s="499"/>
      <c r="D68" s="501"/>
      <c r="E68" s="1297"/>
      <c r="F68" s="1297"/>
    </row>
    <row r="69" spans="1:6" ht="75" customHeight="1">
      <c r="A69" s="498" t="s">
        <v>3021</v>
      </c>
      <c r="B69" s="11" t="s">
        <v>4868</v>
      </c>
      <c r="C69" s="499" t="s">
        <v>248</v>
      </c>
      <c r="D69" s="501">
        <v>1</v>
      </c>
      <c r="E69" s="1310">
        <v>0</v>
      </c>
      <c r="F69" s="1297">
        <f t="shared" si="1"/>
        <v>0</v>
      </c>
    </row>
    <row r="70" spans="1:6">
      <c r="A70" s="498"/>
      <c r="B70" s="11"/>
      <c r="C70" s="499"/>
      <c r="D70" s="501"/>
      <c r="E70" s="1297"/>
      <c r="F70" s="1297"/>
    </row>
    <row r="71" spans="1:6" ht="75" customHeight="1">
      <c r="A71" s="498" t="s">
        <v>3022</v>
      </c>
      <c r="B71" s="11" t="s">
        <v>4869</v>
      </c>
      <c r="C71" s="499" t="s">
        <v>248</v>
      </c>
      <c r="D71" s="501">
        <v>1</v>
      </c>
      <c r="E71" s="1310">
        <v>0</v>
      </c>
      <c r="F71" s="1297">
        <f t="shared" si="1"/>
        <v>0</v>
      </c>
    </row>
    <row r="72" spans="1:6">
      <c r="A72" s="498"/>
      <c r="B72" s="11"/>
      <c r="C72" s="499"/>
      <c r="D72" s="501"/>
      <c r="E72" s="1297"/>
      <c r="F72" s="1297"/>
    </row>
    <row r="73" spans="1:6" ht="38.25">
      <c r="A73" s="498" t="s">
        <v>3023</v>
      </c>
      <c r="B73" s="11" t="s">
        <v>4859</v>
      </c>
      <c r="C73" s="499" t="s">
        <v>248</v>
      </c>
      <c r="D73" s="501">
        <v>1</v>
      </c>
      <c r="E73" s="1474">
        <v>0</v>
      </c>
      <c r="F73" s="1297">
        <f t="shared" si="1"/>
        <v>0</v>
      </c>
    </row>
    <row r="74" spans="1:6">
      <c r="A74" s="498"/>
      <c r="B74" s="11"/>
      <c r="C74" s="499"/>
      <c r="D74" s="501"/>
      <c r="E74" s="1126"/>
      <c r="F74" s="1297"/>
    </row>
    <row r="75" spans="1:6" ht="63.75" customHeight="1">
      <c r="A75" s="498" t="s">
        <v>3025</v>
      </c>
      <c r="B75" s="11" t="s">
        <v>4860</v>
      </c>
      <c r="C75" s="499" t="s">
        <v>248</v>
      </c>
      <c r="D75" s="501">
        <v>1</v>
      </c>
      <c r="E75" s="1474">
        <v>0</v>
      </c>
      <c r="F75" s="1297">
        <f t="shared" si="1"/>
        <v>0</v>
      </c>
    </row>
    <row r="76" spans="1:6">
      <c r="A76" s="498"/>
      <c r="B76" s="11"/>
      <c r="C76" s="499"/>
      <c r="D76" s="501"/>
      <c r="E76" s="1126"/>
      <c r="F76" s="1297"/>
    </row>
    <row r="77" spans="1:6" ht="51">
      <c r="A77" s="498" t="s">
        <v>3026</v>
      </c>
      <c r="B77" s="11" t="s">
        <v>4861</v>
      </c>
      <c r="C77" s="499" t="s">
        <v>248</v>
      </c>
      <c r="D77" s="501">
        <v>1</v>
      </c>
      <c r="E77" s="1474">
        <v>0</v>
      </c>
      <c r="F77" s="1297">
        <f t="shared" si="1"/>
        <v>0</v>
      </c>
    </row>
    <row r="78" spans="1:6">
      <c r="A78" s="498"/>
      <c r="B78" s="11"/>
      <c r="C78" s="499"/>
      <c r="D78" s="501"/>
      <c r="E78" s="1126"/>
      <c r="F78" s="1297"/>
    </row>
    <row r="79" spans="1:6" ht="51">
      <c r="A79" s="498" t="s">
        <v>3027</v>
      </c>
      <c r="B79" s="11" t="s">
        <v>4870</v>
      </c>
      <c r="C79" s="499" t="s">
        <v>248</v>
      </c>
      <c r="D79" s="501">
        <v>1</v>
      </c>
      <c r="E79" s="1474">
        <v>0</v>
      </c>
      <c r="F79" s="1297">
        <f t="shared" si="1"/>
        <v>0</v>
      </c>
    </row>
    <row r="80" spans="1:6">
      <c r="A80" s="498"/>
      <c r="B80" s="11"/>
      <c r="C80" s="499"/>
      <c r="D80" s="501"/>
      <c r="E80" s="1126"/>
      <c r="F80" s="1297"/>
    </row>
    <row r="81" spans="1:6" ht="51">
      <c r="A81" s="498" t="s">
        <v>3028</v>
      </c>
      <c r="B81" s="11" t="s">
        <v>4871</v>
      </c>
      <c r="C81" s="499" t="s">
        <v>21</v>
      </c>
      <c r="D81" s="501">
        <v>6</v>
      </c>
      <c r="E81" s="1474">
        <v>0</v>
      </c>
      <c r="F81" s="1297">
        <f t="shared" si="1"/>
        <v>0</v>
      </c>
    </row>
    <row r="82" spans="1:6">
      <c r="A82" s="498"/>
      <c r="B82" s="11"/>
      <c r="C82" s="499"/>
      <c r="D82" s="501"/>
      <c r="E82" s="1126"/>
      <c r="F82" s="1297"/>
    </row>
    <row r="83" spans="1:6" ht="51">
      <c r="A83" s="498" t="s">
        <v>3029</v>
      </c>
      <c r="B83" s="11" t="s">
        <v>4872</v>
      </c>
      <c r="C83" s="499" t="s">
        <v>21</v>
      </c>
      <c r="D83" s="501">
        <v>8</v>
      </c>
      <c r="E83" s="1474">
        <v>0</v>
      </c>
      <c r="F83" s="1297">
        <f t="shared" si="1"/>
        <v>0</v>
      </c>
    </row>
    <row r="84" spans="1:6">
      <c r="A84" s="498"/>
      <c r="B84" s="11"/>
      <c r="C84" s="499"/>
      <c r="D84" s="501"/>
      <c r="E84" s="1126"/>
      <c r="F84" s="1297"/>
    </row>
    <row r="85" spans="1:6" ht="64.5" customHeight="1">
      <c r="A85" s="498" t="s">
        <v>3030</v>
      </c>
      <c r="B85" s="11" t="s">
        <v>4866</v>
      </c>
      <c r="C85" s="499" t="s">
        <v>248</v>
      </c>
      <c r="D85" s="501">
        <v>10</v>
      </c>
      <c r="E85" s="1474">
        <v>0</v>
      </c>
      <c r="F85" s="1297">
        <f t="shared" si="1"/>
        <v>0</v>
      </c>
    </row>
    <row r="86" spans="1:6">
      <c r="A86" s="498"/>
      <c r="B86" s="11"/>
      <c r="C86" s="499"/>
      <c r="D86" s="501"/>
      <c r="E86" s="1126"/>
      <c r="F86" s="1297"/>
    </row>
    <row r="87" spans="1:6" ht="38.25">
      <c r="A87" s="498" t="s">
        <v>3031</v>
      </c>
      <c r="B87" s="11" t="s">
        <v>5113</v>
      </c>
      <c r="C87" s="499" t="s">
        <v>248</v>
      </c>
      <c r="D87" s="501">
        <v>14</v>
      </c>
      <c r="E87" s="1474">
        <v>0</v>
      </c>
      <c r="F87" s="1297">
        <f t="shared" si="1"/>
        <v>0</v>
      </c>
    </row>
    <row r="88" spans="1:6">
      <c r="A88" s="498"/>
      <c r="B88" s="11"/>
      <c r="C88" s="499"/>
      <c r="D88" s="501"/>
      <c r="E88" s="1126"/>
      <c r="F88" s="1297"/>
    </row>
    <row r="89" spans="1:6" ht="64.5" customHeight="1">
      <c r="A89" s="498" t="s">
        <v>3032</v>
      </c>
      <c r="B89" s="11" t="s">
        <v>5102</v>
      </c>
      <c r="C89" s="499" t="s">
        <v>248</v>
      </c>
      <c r="D89" s="501">
        <v>14</v>
      </c>
      <c r="E89" s="1474">
        <v>0</v>
      </c>
      <c r="F89" s="1297">
        <f t="shared" si="1"/>
        <v>0</v>
      </c>
    </row>
    <row r="90" spans="1:6">
      <c r="A90" s="498"/>
      <c r="B90" s="11"/>
      <c r="C90" s="499"/>
      <c r="D90" s="501"/>
      <c r="E90" s="1126"/>
      <c r="F90" s="1297"/>
    </row>
    <row r="91" spans="1:6" ht="76.5">
      <c r="A91" s="498" t="s">
        <v>3033</v>
      </c>
      <c r="B91" s="11" t="s">
        <v>4867</v>
      </c>
      <c r="C91" s="499" t="s">
        <v>248</v>
      </c>
      <c r="D91" s="501">
        <v>1</v>
      </c>
      <c r="E91" s="1474">
        <v>0</v>
      </c>
      <c r="F91" s="1297">
        <f t="shared" si="1"/>
        <v>0</v>
      </c>
    </row>
    <row r="92" spans="1:6">
      <c r="A92" s="498"/>
      <c r="B92" s="11"/>
      <c r="C92" s="499"/>
      <c r="D92" s="501"/>
      <c r="E92" s="1126"/>
      <c r="F92" s="1297"/>
    </row>
    <row r="93" spans="1:6" ht="51">
      <c r="A93" s="498" t="s">
        <v>3034</v>
      </c>
      <c r="B93" s="11" t="s">
        <v>5114</v>
      </c>
      <c r="C93" s="499" t="s">
        <v>21</v>
      </c>
      <c r="D93" s="501">
        <v>12</v>
      </c>
      <c r="E93" s="1474">
        <v>0</v>
      </c>
      <c r="F93" s="1297">
        <f t="shared" si="1"/>
        <v>0</v>
      </c>
    </row>
    <row r="94" spans="1:6">
      <c r="A94" s="498"/>
      <c r="B94" s="11"/>
      <c r="C94" s="499"/>
      <c r="D94" s="501"/>
      <c r="E94" s="1126"/>
      <c r="F94" s="1297"/>
    </row>
    <row r="95" spans="1:6" ht="87" customHeight="1">
      <c r="A95" s="498" t="s">
        <v>3035</v>
      </c>
      <c r="B95" s="11" t="s">
        <v>4554</v>
      </c>
      <c r="C95" s="499" t="s">
        <v>248</v>
      </c>
      <c r="D95" s="501">
        <v>12</v>
      </c>
      <c r="E95" s="1474">
        <v>0</v>
      </c>
      <c r="F95" s="1297">
        <f t="shared" si="1"/>
        <v>0</v>
      </c>
    </row>
    <row r="96" spans="1:6">
      <c r="A96" s="498"/>
      <c r="B96" s="11"/>
      <c r="C96" s="499"/>
      <c r="D96" s="501"/>
      <c r="E96" s="1126"/>
      <c r="F96" s="1297"/>
    </row>
    <row r="97" spans="1:6" ht="38.25">
      <c r="A97" s="498" t="s">
        <v>3036</v>
      </c>
      <c r="B97" s="11" t="s">
        <v>4555</v>
      </c>
      <c r="C97" s="499" t="s">
        <v>248</v>
      </c>
      <c r="D97" s="501">
        <v>10</v>
      </c>
      <c r="E97" s="1474">
        <v>0</v>
      </c>
      <c r="F97" s="1297">
        <f t="shared" si="1"/>
        <v>0</v>
      </c>
    </row>
    <row r="98" spans="1:6">
      <c r="A98" s="498"/>
      <c r="B98" s="11"/>
      <c r="C98" s="499"/>
      <c r="D98" s="501"/>
      <c r="E98" s="1126"/>
      <c r="F98" s="1297"/>
    </row>
    <row r="99" spans="1:6">
      <c r="A99" s="498" t="s">
        <v>3037</v>
      </c>
      <c r="B99" s="11" t="s">
        <v>5104</v>
      </c>
      <c r="C99" s="499" t="s">
        <v>1315</v>
      </c>
      <c r="D99" s="501">
        <v>20</v>
      </c>
      <c r="E99" s="1474">
        <v>0</v>
      </c>
      <c r="F99" s="1297">
        <f t="shared" si="1"/>
        <v>0</v>
      </c>
    </row>
    <row r="100" spans="1:6">
      <c r="A100" s="498"/>
      <c r="B100" s="11"/>
      <c r="C100" s="499"/>
      <c r="D100" s="501"/>
      <c r="E100" s="1126"/>
      <c r="F100" s="1297"/>
    </row>
    <row r="101" spans="1:6">
      <c r="A101" s="498" t="s">
        <v>3038</v>
      </c>
      <c r="B101" s="11" t="s">
        <v>3011</v>
      </c>
      <c r="C101" s="499" t="s">
        <v>248</v>
      </c>
      <c r="D101" s="501">
        <v>20</v>
      </c>
      <c r="E101" s="1474">
        <v>0</v>
      </c>
      <c r="F101" s="1297">
        <f t="shared" si="1"/>
        <v>0</v>
      </c>
    </row>
    <row r="102" spans="1:6">
      <c r="A102" s="498"/>
      <c r="B102" s="11"/>
      <c r="C102" s="499"/>
      <c r="D102" s="501"/>
      <c r="E102" s="1126"/>
      <c r="F102" s="1297"/>
    </row>
    <row r="103" spans="1:6" ht="25.5">
      <c r="A103" s="498" t="s">
        <v>3039</v>
      </c>
      <c r="B103" s="11" t="s">
        <v>5106</v>
      </c>
      <c r="C103" s="499" t="s">
        <v>248</v>
      </c>
      <c r="D103" s="501">
        <v>25</v>
      </c>
      <c r="E103" s="1474">
        <v>0</v>
      </c>
      <c r="F103" s="1297">
        <f t="shared" si="1"/>
        <v>0</v>
      </c>
    </row>
    <row r="104" spans="1:6">
      <c r="A104" s="498"/>
      <c r="B104" s="11"/>
      <c r="C104" s="499"/>
      <c r="D104" s="501"/>
      <c r="E104" s="1126"/>
      <c r="F104" s="1297"/>
    </row>
    <row r="105" spans="1:6" ht="48.75" customHeight="1">
      <c r="A105" s="498" t="s">
        <v>3040</v>
      </c>
      <c r="B105" s="11" t="s">
        <v>3172</v>
      </c>
      <c r="C105" s="499" t="s">
        <v>248</v>
      </c>
      <c r="D105" s="501">
        <v>1</v>
      </c>
      <c r="E105" s="1474">
        <v>0</v>
      </c>
      <c r="F105" s="1297">
        <f t="shared" si="1"/>
        <v>0</v>
      </c>
    </row>
    <row r="106" spans="1:6">
      <c r="A106" s="498"/>
      <c r="B106" s="11"/>
      <c r="C106" s="499"/>
      <c r="D106" s="501"/>
      <c r="E106" s="1126"/>
      <c r="F106" s="1297"/>
    </row>
    <row r="107" spans="1:6" ht="25.5">
      <c r="A107" s="498" t="s">
        <v>3041</v>
      </c>
      <c r="B107" s="11" t="s">
        <v>3173</v>
      </c>
      <c r="C107" s="499" t="s">
        <v>248</v>
      </c>
      <c r="D107" s="501">
        <v>1</v>
      </c>
      <c r="E107" s="1474">
        <v>0</v>
      </c>
      <c r="F107" s="1297">
        <f t="shared" si="1"/>
        <v>0</v>
      </c>
    </row>
    <row r="108" spans="1:6">
      <c r="A108" s="498"/>
      <c r="B108" s="11"/>
      <c r="C108" s="499"/>
      <c r="D108" s="501"/>
      <c r="E108" s="1126"/>
      <c r="F108" s="1297"/>
    </row>
    <row r="109" spans="1:6" ht="25.5">
      <c r="A109" s="498" t="s">
        <v>3042</v>
      </c>
      <c r="B109" s="11" t="s">
        <v>5107</v>
      </c>
      <c r="C109" s="499" t="s">
        <v>21</v>
      </c>
      <c r="D109" s="501">
        <v>3</v>
      </c>
      <c r="E109" s="1474">
        <v>0</v>
      </c>
      <c r="F109" s="1297">
        <f t="shared" si="1"/>
        <v>0</v>
      </c>
    </row>
    <row r="110" spans="1:6">
      <c r="A110" s="498"/>
      <c r="B110" s="11"/>
      <c r="C110" s="499"/>
      <c r="D110" s="501"/>
      <c r="E110" s="1126"/>
      <c r="F110" s="1297"/>
    </row>
    <row r="111" spans="1:6" ht="49.5" customHeight="1">
      <c r="A111" s="498" t="s">
        <v>3043</v>
      </c>
      <c r="B111" s="11" t="s">
        <v>5115</v>
      </c>
      <c r="C111" s="499" t="s">
        <v>1315</v>
      </c>
      <c r="D111" s="501">
        <v>15</v>
      </c>
      <c r="E111" s="1310">
        <v>0</v>
      </c>
      <c r="F111" s="1297">
        <f t="shared" si="1"/>
        <v>0</v>
      </c>
    </row>
    <row r="112" spans="1:6">
      <c r="A112" s="498"/>
      <c r="B112" s="11"/>
      <c r="C112" s="499"/>
      <c r="D112" s="501"/>
      <c r="E112" s="1297"/>
      <c r="F112" s="1297"/>
    </row>
    <row r="113" spans="1:6" ht="73.5" customHeight="1">
      <c r="A113" s="498" t="s">
        <v>3044</v>
      </c>
      <c r="B113" s="11" t="s">
        <v>5109</v>
      </c>
      <c r="C113" s="499" t="s">
        <v>1315</v>
      </c>
      <c r="D113" s="501">
        <v>10</v>
      </c>
      <c r="E113" s="1310">
        <v>0</v>
      </c>
      <c r="F113" s="1297">
        <f t="shared" si="1"/>
        <v>0</v>
      </c>
    </row>
    <row r="114" spans="1:6" ht="12.75" customHeight="1">
      <c r="A114" s="498"/>
      <c r="B114" s="11"/>
      <c r="C114" s="499"/>
      <c r="D114" s="501"/>
      <c r="E114" s="1310"/>
      <c r="F114" s="1297"/>
    </row>
    <row r="115" spans="1:6" ht="66.75" customHeight="1">
      <c r="A115" s="498" t="s">
        <v>3045</v>
      </c>
      <c r="B115" s="11" t="s">
        <v>5116</v>
      </c>
      <c r="C115" s="499" t="s">
        <v>1315</v>
      </c>
      <c r="D115" s="501">
        <v>8</v>
      </c>
      <c r="E115" s="1310">
        <v>0</v>
      </c>
      <c r="F115" s="1297">
        <f t="shared" si="1"/>
        <v>0</v>
      </c>
    </row>
    <row r="116" spans="1:6">
      <c r="A116" s="498"/>
      <c r="B116" s="11"/>
      <c r="C116" s="499"/>
      <c r="D116" s="501"/>
      <c r="E116" s="1297"/>
      <c r="F116" s="1297"/>
    </row>
    <row r="117" spans="1:6" ht="25.5">
      <c r="A117" s="498" t="s">
        <v>3046</v>
      </c>
      <c r="B117" s="11" t="s">
        <v>5110</v>
      </c>
      <c r="C117" s="499" t="s">
        <v>248</v>
      </c>
      <c r="D117" s="501">
        <v>12</v>
      </c>
      <c r="E117" s="1474">
        <v>0</v>
      </c>
      <c r="F117" s="1297">
        <f t="shared" si="1"/>
        <v>0</v>
      </c>
    </row>
    <row r="118" spans="1:6">
      <c r="A118" s="498"/>
      <c r="B118" s="11"/>
      <c r="C118" s="499"/>
      <c r="D118" s="501"/>
      <c r="E118" s="1126"/>
      <c r="F118" s="1297"/>
    </row>
    <row r="119" spans="1:6" ht="28.5" customHeight="1">
      <c r="A119" s="498" t="s">
        <v>3047</v>
      </c>
      <c r="B119" s="11" t="s">
        <v>5117</v>
      </c>
      <c r="C119" s="499" t="s">
        <v>248</v>
      </c>
      <c r="D119" s="501">
        <v>6</v>
      </c>
      <c r="E119" s="1474">
        <v>0</v>
      </c>
      <c r="F119" s="1297">
        <f t="shared" si="1"/>
        <v>0</v>
      </c>
    </row>
    <row r="120" spans="1:6">
      <c r="A120" s="498"/>
      <c r="B120" s="11"/>
      <c r="C120" s="499"/>
      <c r="D120" s="501"/>
      <c r="E120" s="1126"/>
      <c r="F120" s="1297"/>
    </row>
    <row r="121" spans="1:6" ht="12.75" customHeight="1">
      <c r="A121" s="485"/>
      <c r="B121" s="496" t="s">
        <v>3058</v>
      </c>
      <c r="C121" s="493"/>
      <c r="D121" s="494"/>
      <c r="E121" s="1481"/>
      <c r="F121" s="1481"/>
    </row>
    <row r="122" spans="1:6">
      <c r="A122" s="495"/>
      <c r="B122" s="496"/>
      <c r="C122" s="497"/>
      <c r="D122" s="494"/>
      <c r="E122" s="1481"/>
      <c r="F122" s="1481"/>
    </row>
    <row r="123" spans="1:6" ht="75" customHeight="1">
      <c r="A123" s="498" t="s">
        <v>3048</v>
      </c>
      <c r="B123" s="11" t="s">
        <v>5111</v>
      </c>
      <c r="C123" s="499" t="s">
        <v>248</v>
      </c>
      <c r="D123" s="500">
        <v>1</v>
      </c>
      <c r="E123" s="1310">
        <v>0</v>
      </c>
      <c r="F123" s="1297">
        <f>(D123*E123)</f>
        <v>0</v>
      </c>
    </row>
    <row r="124" spans="1:6">
      <c r="A124" s="498"/>
      <c r="B124" s="11"/>
      <c r="C124" s="499"/>
      <c r="D124" s="500"/>
      <c r="E124" s="1297"/>
      <c r="F124" s="1297"/>
    </row>
    <row r="125" spans="1:6" ht="63.75">
      <c r="A125" s="498" t="s">
        <v>3049</v>
      </c>
      <c r="B125" s="11" t="s">
        <v>5118</v>
      </c>
      <c r="C125" s="499" t="s">
        <v>248</v>
      </c>
      <c r="D125" s="501">
        <v>1</v>
      </c>
      <c r="E125" s="1310">
        <v>0</v>
      </c>
      <c r="F125" s="1297">
        <f t="shared" ref="F125:F177" si="2">(D125*E125)</f>
        <v>0</v>
      </c>
    </row>
    <row r="126" spans="1:6">
      <c r="A126" s="498"/>
      <c r="B126" s="11"/>
      <c r="C126" s="499"/>
      <c r="D126" s="501"/>
      <c r="E126" s="1297"/>
      <c r="F126" s="1297"/>
    </row>
    <row r="127" spans="1:6" ht="77.25" customHeight="1">
      <c r="A127" s="498" t="s">
        <v>3050</v>
      </c>
      <c r="B127" s="11" t="s">
        <v>4874</v>
      </c>
      <c r="C127" s="499" t="s">
        <v>248</v>
      </c>
      <c r="D127" s="501">
        <v>1</v>
      </c>
      <c r="E127" s="1310">
        <v>0</v>
      </c>
      <c r="F127" s="1297">
        <f t="shared" si="2"/>
        <v>0</v>
      </c>
    </row>
    <row r="128" spans="1:6">
      <c r="A128" s="498"/>
      <c r="B128" s="11"/>
      <c r="C128" s="499"/>
      <c r="D128" s="501"/>
      <c r="E128" s="1297"/>
      <c r="F128" s="1297"/>
    </row>
    <row r="129" spans="1:6" ht="75" customHeight="1">
      <c r="A129" s="498" t="s">
        <v>3051</v>
      </c>
      <c r="B129" s="11" t="s">
        <v>4869</v>
      </c>
      <c r="C129" s="499" t="s">
        <v>248</v>
      </c>
      <c r="D129" s="501">
        <v>1</v>
      </c>
      <c r="E129" s="1310">
        <v>0</v>
      </c>
      <c r="F129" s="1297">
        <f t="shared" si="2"/>
        <v>0</v>
      </c>
    </row>
    <row r="130" spans="1:6">
      <c r="A130" s="498"/>
      <c r="B130" s="11"/>
      <c r="C130" s="499"/>
      <c r="D130" s="501"/>
      <c r="E130" s="1297"/>
      <c r="F130" s="1297"/>
    </row>
    <row r="131" spans="1:6" ht="38.25">
      <c r="A131" s="498" t="s">
        <v>3052</v>
      </c>
      <c r="B131" s="11" t="s">
        <v>4859</v>
      </c>
      <c r="C131" s="499" t="s">
        <v>248</v>
      </c>
      <c r="D131" s="501">
        <v>1</v>
      </c>
      <c r="E131" s="1474">
        <v>0</v>
      </c>
      <c r="F131" s="1297">
        <f t="shared" si="2"/>
        <v>0</v>
      </c>
    </row>
    <row r="132" spans="1:6">
      <c r="A132" s="498"/>
      <c r="B132" s="11"/>
      <c r="C132" s="499"/>
      <c r="D132" s="501"/>
      <c r="E132" s="1126"/>
      <c r="F132" s="1297"/>
    </row>
    <row r="133" spans="1:6" ht="66" customHeight="1">
      <c r="A133" s="498" t="s">
        <v>3053</v>
      </c>
      <c r="B133" s="11" t="s">
        <v>4875</v>
      </c>
      <c r="C133" s="499" t="s">
        <v>248</v>
      </c>
      <c r="D133" s="501">
        <v>1</v>
      </c>
      <c r="E133" s="1474">
        <v>0</v>
      </c>
      <c r="F133" s="1297">
        <f t="shared" si="2"/>
        <v>0</v>
      </c>
    </row>
    <row r="134" spans="1:6">
      <c r="A134" s="498"/>
      <c r="B134" s="11"/>
      <c r="C134" s="499"/>
      <c r="D134" s="501"/>
      <c r="E134" s="1126"/>
      <c r="F134" s="1297"/>
    </row>
    <row r="135" spans="1:6" ht="51">
      <c r="A135" s="498" t="s">
        <v>3054</v>
      </c>
      <c r="B135" s="11" t="s">
        <v>4861</v>
      </c>
      <c r="C135" s="499" t="s">
        <v>248</v>
      </c>
      <c r="D135" s="501">
        <v>1</v>
      </c>
      <c r="E135" s="1474">
        <v>0</v>
      </c>
      <c r="F135" s="1297">
        <f t="shared" si="2"/>
        <v>0</v>
      </c>
    </row>
    <row r="136" spans="1:6">
      <c r="A136" s="498"/>
      <c r="B136" s="11"/>
      <c r="C136" s="499"/>
      <c r="D136" s="501"/>
      <c r="E136" s="1126"/>
      <c r="F136" s="1297"/>
    </row>
    <row r="137" spans="1:6" ht="51">
      <c r="A137" s="498" t="s">
        <v>3055</v>
      </c>
      <c r="B137" s="11" t="s">
        <v>4870</v>
      </c>
      <c r="C137" s="499" t="s">
        <v>248</v>
      </c>
      <c r="D137" s="501">
        <v>1</v>
      </c>
      <c r="E137" s="1474">
        <v>0</v>
      </c>
      <c r="F137" s="1297">
        <f t="shared" si="2"/>
        <v>0</v>
      </c>
    </row>
    <row r="138" spans="1:6">
      <c r="A138" s="498"/>
      <c r="B138" s="11"/>
      <c r="C138" s="499"/>
      <c r="D138" s="501"/>
      <c r="E138" s="1126"/>
      <c r="F138" s="1297"/>
    </row>
    <row r="139" spans="1:6" ht="51">
      <c r="A139" s="498" t="s">
        <v>3056</v>
      </c>
      <c r="B139" s="11" t="s">
        <v>4871</v>
      </c>
      <c r="C139" s="499" t="s">
        <v>21</v>
      </c>
      <c r="D139" s="501">
        <v>6</v>
      </c>
      <c r="E139" s="1474">
        <v>0</v>
      </c>
      <c r="F139" s="1297">
        <f t="shared" si="2"/>
        <v>0</v>
      </c>
    </row>
    <row r="140" spans="1:6">
      <c r="A140" s="498"/>
      <c r="B140" s="11"/>
      <c r="C140" s="499"/>
      <c r="D140" s="501"/>
      <c r="E140" s="1126"/>
      <c r="F140" s="1297"/>
    </row>
    <row r="141" spans="1:6" ht="51">
      <c r="A141" s="498" t="s">
        <v>3057</v>
      </c>
      <c r="B141" s="11" t="s">
        <v>4872</v>
      </c>
      <c r="C141" s="499" t="s">
        <v>21</v>
      </c>
      <c r="D141" s="501">
        <v>8</v>
      </c>
      <c r="E141" s="1474">
        <v>0</v>
      </c>
      <c r="F141" s="1297">
        <f t="shared" si="2"/>
        <v>0</v>
      </c>
    </row>
    <row r="142" spans="1:6">
      <c r="A142" s="498"/>
      <c r="B142" s="11"/>
      <c r="C142" s="499"/>
      <c r="D142" s="501"/>
      <c r="E142" s="1126"/>
      <c r="F142" s="1297"/>
    </row>
    <row r="143" spans="1:6" ht="62.25" customHeight="1">
      <c r="A143" s="498" t="s">
        <v>3059</v>
      </c>
      <c r="B143" s="11" t="s">
        <v>4866</v>
      </c>
      <c r="C143" s="499" t="s">
        <v>248</v>
      </c>
      <c r="D143" s="501">
        <v>10</v>
      </c>
      <c r="E143" s="1474">
        <v>0</v>
      </c>
      <c r="F143" s="1297">
        <f t="shared" si="2"/>
        <v>0</v>
      </c>
    </row>
    <row r="144" spans="1:6">
      <c r="A144" s="498"/>
      <c r="B144" s="11"/>
      <c r="C144" s="499"/>
      <c r="D144" s="501"/>
      <c r="E144" s="1126"/>
      <c r="F144" s="1297"/>
    </row>
    <row r="145" spans="1:6" ht="38.25">
      <c r="A145" s="498" t="s">
        <v>3060</v>
      </c>
      <c r="B145" s="11" t="s">
        <v>5101</v>
      </c>
      <c r="C145" s="499" t="s">
        <v>21</v>
      </c>
      <c r="D145" s="501">
        <v>14</v>
      </c>
      <c r="E145" s="1474">
        <v>0</v>
      </c>
      <c r="F145" s="1297">
        <f t="shared" si="2"/>
        <v>0</v>
      </c>
    </row>
    <row r="146" spans="1:6">
      <c r="A146" s="498"/>
      <c r="B146" s="11"/>
      <c r="C146" s="499"/>
      <c r="D146" s="501"/>
      <c r="E146" s="1126"/>
      <c r="F146" s="1297"/>
    </row>
    <row r="147" spans="1:6" ht="51">
      <c r="A147" s="498" t="s">
        <v>3061</v>
      </c>
      <c r="B147" s="11" t="s">
        <v>5119</v>
      </c>
      <c r="C147" s="499" t="s">
        <v>21</v>
      </c>
      <c r="D147" s="501">
        <v>14</v>
      </c>
      <c r="E147" s="1474">
        <v>0</v>
      </c>
      <c r="F147" s="1297">
        <f t="shared" si="2"/>
        <v>0</v>
      </c>
    </row>
    <row r="148" spans="1:6">
      <c r="A148" s="498"/>
      <c r="B148" s="11"/>
      <c r="C148" s="499"/>
      <c r="D148" s="501"/>
      <c r="E148" s="1126"/>
      <c r="F148" s="1297"/>
    </row>
    <row r="149" spans="1:6" ht="76.5">
      <c r="A149" s="498" t="s">
        <v>3062</v>
      </c>
      <c r="B149" s="11" t="s">
        <v>4867</v>
      </c>
      <c r="C149" s="499" t="s">
        <v>248</v>
      </c>
      <c r="D149" s="501">
        <v>1</v>
      </c>
      <c r="E149" s="1474">
        <v>0</v>
      </c>
      <c r="F149" s="1297">
        <f t="shared" si="2"/>
        <v>0</v>
      </c>
    </row>
    <row r="150" spans="1:6">
      <c r="A150" s="498"/>
      <c r="B150" s="11"/>
      <c r="C150" s="499"/>
      <c r="D150" s="501"/>
      <c r="E150" s="1126"/>
      <c r="F150" s="1297"/>
    </row>
    <row r="151" spans="1:6" ht="51">
      <c r="A151" s="498" t="s">
        <v>3063</v>
      </c>
      <c r="B151" s="11" t="s">
        <v>5114</v>
      </c>
      <c r="C151" s="499" t="s">
        <v>21</v>
      </c>
      <c r="D151" s="501">
        <v>12</v>
      </c>
      <c r="E151" s="1474">
        <v>0</v>
      </c>
      <c r="F151" s="1297">
        <f t="shared" si="2"/>
        <v>0</v>
      </c>
    </row>
    <row r="152" spans="1:6">
      <c r="A152" s="498"/>
      <c r="B152" s="11"/>
      <c r="C152" s="499"/>
      <c r="D152" s="501"/>
      <c r="E152" s="1126"/>
      <c r="F152" s="1297"/>
    </row>
    <row r="153" spans="1:6" ht="90" customHeight="1">
      <c r="A153" s="498" t="s">
        <v>3064</v>
      </c>
      <c r="B153" s="11" t="s">
        <v>4554</v>
      </c>
      <c r="C153" s="499" t="s">
        <v>248</v>
      </c>
      <c r="D153" s="501">
        <v>12</v>
      </c>
      <c r="E153" s="1474">
        <v>0</v>
      </c>
      <c r="F153" s="1297">
        <f t="shared" si="2"/>
        <v>0</v>
      </c>
    </row>
    <row r="154" spans="1:6">
      <c r="A154" s="498"/>
      <c r="B154" s="11"/>
      <c r="C154" s="499"/>
      <c r="D154" s="501"/>
      <c r="E154" s="1126"/>
      <c r="F154" s="1297"/>
    </row>
    <row r="155" spans="1:6" ht="38.25">
      <c r="A155" s="498" t="s">
        <v>3065</v>
      </c>
      <c r="B155" s="11" t="s">
        <v>4555</v>
      </c>
      <c r="C155" s="499" t="s">
        <v>248</v>
      </c>
      <c r="D155" s="501">
        <v>10</v>
      </c>
      <c r="E155" s="1474">
        <v>0</v>
      </c>
      <c r="F155" s="1297">
        <f t="shared" si="2"/>
        <v>0</v>
      </c>
    </row>
    <row r="156" spans="1:6">
      <c r="A156" s="498"/>
      <c r="B156" s="11"/>
      <c r="C156" s="499"/>
      <c r="D156" s="501"/>
      <c r="E156" s="1126"/>
      <c r="F156" s="1297"/>
    </row>
    <row r="157" spans="1:6">
      <c r="A157" s="498" t="s">
        <v>3066</v>
      </c>
      <c r="B157" s="11" t="s">
        <v>5104</v>
      </c>
      <c r="C157" s="499" t="s">
        <v>1315</v>
      </c>
      <c r="D157" s="501">
        <v>20</v>
      </c>
      <c r="E157" s="1474">
        <v>0</v>
      </c>
      <c r="F157" s="1297">
        <f t="shared" si="2"/>
        <v>0</v>
      </c>
    </row>
    <row r="158" spans="1:6">
      <c r="A158" s="498"/>
      <c r="B158" s="11"/>
      <c r="C158" s="499"/>
      <c r="D158" s="501"/>
      <c r="E158" s="1126"/>
      <c r="F158" s="1297"/>
    </row>
    <row r="159" spans="1:6">
      <c r="A159" s="498" t="s">
        <v>3067</v>
      </c>
      <c r="B159" s="11" t="s">
        <v>5105</v>
      </c>
      <c r="C159" s="499" t="s">
        <v>21</v>
      </c>
      <c r="D159" s="501">
        <v>20</v>
      </c>
      <c r="E159" s="1474">
        <v>0</v>
      </c>
      <c r="F159" s="1297">
        <f t="shared" si="2"/>
        <v>0</v>
      </c>
    </row>
    <row r="160" spans="1:6">
      <c r="A160" s="498"/>
      <c r="B160" s="11"/>
      <c r="C160" s="499"/>
      <c r="D160" s="501"/>
      <c r="E160" s="1126"/>
      <c r="F160" s="1297"/>
    </row>
    <row r="161" spans="1:6" ht="25.5">
      <c r="A161" s="498" t="s">
        <v>3068</v>
      </c>
      <c r="B161" s="11" t="s">
        <v>5106</v>
      </c>
      <c r="C161" s="499" t="s">
        <v>21</v>
      </c>
      <c r="D161" s="501">
        <v>25</v>
      </c>
      <c r="E161" s="1474">
        <v>0</v>
      </c>
      <c r="F161" s="1297">
        <f t="shared" si="2"/>
        <v>0</v>
      </c>
    </row>
    <row r="162" spans="1:6">
      <c r="A162" s="498"/>
      <c r="B162" s="11"/>
      <c r="C162" s="499"/>
      <c r="D162" s="501"/>
      <c r="E162" s="1126"/>
      <c r="F162" s="1297"/>
    </row>
    <row r="163" spans="1:6" ht="38.25">
      <c r="A163" s="498" t="s">
        <v>3069</v>
      </c>
      <c r="B163" s="11" t="s">
        <v>3172</v>
      </c>
      <c r="C163" s="499" t="s">
        <v>248</v>
      </c>
      <c r="D163" s="501">
        <v>1</v>
      </c>
      <c r="E163" s="1474">
        <v>0</v>
      </c>
      <c r="F163" s="1297">
        <f t="shared" si="2"/>
        <v>0</v>
      </c>
    </row>
    <row r="164" spans="1:6">
      <c r="A164" s="498"/>
      <c r="B164" s="11"/>
      <c r="C164" s="499"/>
      <c r="D164" s="501"/>
      <c r="E164" s="1126"/>
      <c r="F164" s="1297"/>
    </row>
    <row r="165" spans="1:6" ht="25.5">
      <c r="A165" s="498" t="s">
        <v>3070</v>
      </c>
      <c r="B165" s="11" t="s">
        <v>3173</v>
      </c>
      <c r="C165" s="499" t="s">
        <v>248</v>
      </c>
      <c r="D165" s="501">
        <v>1</v>
      </c>
      <c r="E165" s="1474">
        <v>0</v>
      </c>
      <c r="F165" s="1297">
        <f t="shared" si="2"/>
        <v>0</v>
      </c>
    </row>
    <row r="166" spans="1:6">
      <c r="A166" s="498"/>
      <c r="B166" s="11"/>
      <c r="C166" s="499"/>
      <c r="D166" s="501"/>
      <c r="E166" s="1126"/>
      <c r="F166" s="1297"/>
    </row>
    <row r="167" spans="1:6" ht="25.5">
      <c r="A167" s="498" t="s">
        <v>3071</v>
      </c>
      <c r="B167" s="11" t="s">
        <v>5107</v>
      </c>
      <c r="C167" s="499" t="s">
        <v>21</v>
      </c>
      <c r="D167" s="501">
        <v>3</v>
      </c>
      <c r="E167" s="1474">
        <v>0</v>
      </c>
      <c r="F167" s="1297">
        <f t="shared" si="2"/>
        <v>0</v>
      </c>
    </row>
    <row r="168" spans="1:6">
      <c r="A168" s="498"/>
      <c r="B168" s="11"/>
      <c r="C168" s="499"/>
      <c r="D168" s="501"/>
      <c r="E168" s="1126"/>
      <c r="F168" s="1297"/>
    </row>
    <row r="169" spans="1:6" ht="38.25">
      <c r="A169" s="498" t="s">
        <v>3072</v>
      </c>
      <c r="B169" s="11" t="s">
        <v>5115</v>
      </c>
      <c r="C169" s="499" t="s">
        <v>1315</v>
      </c>
      <c r="D169" s="501">
        <v>15</v>
      </c>
      <c r="E169" s="1310">
        <v>0</v>
      </c>
      <c r="F169" s="1297">
        <f t="shared" si="2"/>
        <v>0</v>
      </c>
    </row>
    <row r="170" spans="1:6">
      <c r="A170" s="498"/>
      <c r="B170" s="11"/>
      <c r="C170" s="499"/>
      <c r="D170" s="501"/>
      <c r="E170" s="1297"/>
      <c r="F170" s="1297"/>
    </row>
    <row r="171" spans="1:6" ht="67.5" customHeight="1">
      <c r="A171" s="498" t="s">
        <v>3073</v>
      </c>
      <c r="B171" s="11" t="s">
        <v>5109</v>
      </c>
      <c r="C171" s="499" t="s">
        <v>1315</v>
      </c>
      <c r="D171" s="501">
        <v>10</v>
      </c>
      <c r="E171" s="1297">
        <v>0</v>
      </c>
      <c r="F171" s="1297">
        <f t="shared" si="2"/>
        <v>0</v>
      </c>
    </row>
    <row r="172" spans="1:6">
      <c r="A172" s="498"/>
      <c r="B172" s="11"/>
      <c r="C172" s="499"/>
      <c r="D172" s="501"/>
      <c r="E172" s="1297"/>
      <c r="F172" s="1297"/>
    </row>
    <row r="173" spans="1:6" ht="66.75" customHeight="1">
      <c r="A173" s="498" t="s">
        <v>3074</v>
      </c>
      <c r="B173" s="11" t="s">
        <v>5116</v>
      </c>
      <c r="C173" s="499" t="s">
        <v>1315</v>
      </c>
      <c r="D173" s="501">
        <v>8</v>
      </c>
      <c r="E173" s="1297">
        <v>0</v>
      </c>
      <c r="F173" s="1297">
        <f t="shared" si="2"/>
        <v>0</v>
      </c>
    </row>
    <row r="174" spans="1:6">
      <c r="A174" s="498"/>
      <c r="B174" s="11"/>
      <c r="C174" s="499"/>
      <c r="D174" s="501"/>
      <c r="E174" s="1297"/>
      <c r="F174" s="1297"/>
    </row>
    <row r="175" spans="1:6" ht="25.5">
      <c r="A175" s="498" t="s">
        <v>3075</v>
      </c>
      <c r="B175" s="11" t="s">
        <v>5110</v>
      </c>
      <c r="C175" s="499" t="s">
        <v>248</v>
      </c>
      <c r="D175" s="501">
        <v>12</v>
      </c>
      <c r="E175" s="1474">
        <v>0</v>
      </c>
      <c r="F175" s="1297">
        <f t="shared" si="2"/>
        <v>0</v>
      </c>
    </row>
    <row r="176" spans="1:6">
      <c r="A176" s="498"/>
      <c r="B176" s="11"/>
      <c r="C176" s="499"/>
      <c r="D176" s="501"/>
      <c r="E176" s="1126"/>
      <c r="F176" s="1297"/>
    </row>
    <row r="177" spans="1:6" ht="25.5">
      <c r="A177" s="498" t="s">
        <v>3076</v>
      </c>
      <c r="B177" s="11" t="s">
        <v>5117</v>
      </c>
      <c r="C177" s="499" t="s">
        <v>248</v>
      </c>
      <c r="D177" s="501">
        <v>6</v>
      </c>
      <c r="E177" s="1474">
        <v>0</v>
      </c>
      <c r="F177" s="1297">
        <f t="shared" si="2"/>
        <v>0</v>
      </c>
    </row>
    <row r="178" spans="1:6">
      <c r="A178" s="498"/>
      <c r="B178" s="11"/>
      <c r="C178" s="499"/>
      <c r="D178" s="501"/>
      <c r="E178" s="1126"/>
      <c r="F178" s="1297"/>
    </row>
    <row r="179" spans="1:6" ht="12.75" customHeight="1">
      <c r="A179" s="493"/>
      <c r="B179" s="496" t="s">
        <v>3091</v>
      </c>
      <c r="C179" s="493"/>
      <c r="D179" s="494"/>
      <c r="E179" s="1481"/>
      <c r="F179" s="1481"/>
    </row>
    <row r="180" spans="1:6">
      <c r="A180" s="495"/>
      <c r="B180" s="496"/>
      <c r="C180" s="497"/>
      <c r="D180" s="494"/>
      <c r="E180" s="1481"/>
      <c r="F180" s="1481"/>
    </row>
    <row r="181" spans="1:6" ht="75" customHeight="1">
      <c r="A181" s="498" t="s">
        <v>3077</v>
      </c>
      <c r="B181" s="11" t="s">
        <v>4855</v>
      </c>
      <c r="C181" s="499" t="s">
        <v>248</v>
      </c>
      <c r="D181" s="500">
        <v>1</v>
      </c>
      <c r="E181" s="1310">
        <v>0</v>
      </c>
      <c r="F181" s="1297">
        <f>(D181*E181)</f>
        <v>0</v>
      </c>
    </row>
    <row r="182" spans="1:6">
      <c r="A182" s="498"/>
      <c r="B182" s="11"/>
      <c r="C182" s="499"/>
      <c r="D182" s="500"/>
      <c r="E182" s="1297"/>
      <c r="F182" s="1297"/>
    </row>
    <row r="183" spans="1:6" ht="63.75">
      <c r="A183" s="498" t="s">
        <v>3078</v>
      </c>
      <c r="B183" s="11" t="s">
        <v>4876</v>
      </c>
      <c r="C183" s="499" t="s">
        <v>248</v>
      </c>
      <c r="D183" s="501">
        <v>1</v>
      </c>
      <c r="E183" s="1310">
        <v>0</v>
      </c>
      <c r="F183" s="1297">
        <f t="shared" ref="F183:F233" si="3">(D183*E183)</f>
        <v>0</v>
      </c>
    </row>
    <row r="184" spans="1:6">
      <c r="A184" s="498"/>
      <c r="B184" s="11"/>
      <c r="C184" s="499"/>
      <c r="D184" s="501"/>
      <c r="E184" s="1297"/>
      <c r="F184" s="1297"/>
    </row>
    <row r="185" spans="1:6" ht="76.5" customHeight="1">
      <c r="A185" s="498" t="s">
        <v>3079</v>
      </c>
      <c r="B185" s="11" t="s">
        <v>4874</v>
      </c>
      <c r="C185" s="499" t="s">
        <v>248</v>
      </c>
      <c r="D185" s="501">
        <v>1</v>
      </c>
      <c r="E185" s="1310">
        <v>0</v>
      </c>
      <c r="F185" s="1297">
        <f t="shared" si="3"/>
        <v>0</v>
      </c>
    </row>
    <row r="186" spans="1:6">
      <c r="A186" s="498"/>
      <c r="B186" s="11"/>
      <c r="C186" s="499"/>
      <c r="D186" s="501"/>
      <c r="E186" s="1297"/>
      <c r="F186" s="1297"/>
    </row>
    <row r="187" spans="1:6" ht="76.5" customHeight="1">
      <c r="A187" s="498" t="s">
        <v>3080</v>
      </c>
      <c r="B187" s="11" t="s">
        <v>4869</v>
      </c>
      <c r="C187" s="499" t="s">
        <v>248</v>
      </c>
      <c r="D187" s="501">
        <v>1</v>
      </c>
      <c r="E187" s="1310">
        <v>0</v>
      </c>
      <c r="F187" s="1297">
        <f t="shared" si="3"/>
        <v>0</v>
      </c>
    </row>
    <row r="188" spans="1:6">
      <c r="A188" s="498"/>
      <c r="B188" s="11"/>
      <c r="C188" s="499"/>
      <c r="D188" s="501"/>
      <c r="E188" s="1297"/>
      <c r="F188" s="1297"/>
    </row>
    <row r="189" spans="1:6" ht="38.25">
      <c r="A189" s="498" t="s">
        <v>3081</v>
      </c>
      <c r="B189" s="11" t="s">
        <v>4859</v>
      </c>
      <c r="C189" s="499" t="s">
        <v>248</v>
      </c>
      <c r="D189" s="501">
        <v>1</v>
      </c>
      <c r="E189" s="1474">
        <v>0</v>
      </c>
      <c r="F189" s="1297">
        <f t="shared" si="3"/>
        <v>0</v>
      </c>
    </row>
    <row r="190" spans="1:6">
      <c r="A190" s="498"/>
      <c r="B190" s="11"/>
      <c r="C190" s="499"/>
      <c r="D190" s="501"/>
      <c r="E190" s="1126"/>
      <c r="F190" s="1297"/>
    </row>
    <row r="191" spans="1:6" ht="51">
      <c r="A191" s="498" t="s">
        <v>3082</v>
      </c>
      <c r="B191" s="11" t="s">
        <v>4860</v>
      </c>
      <c r="C191" s="499" t="s">
        <v>248</v>
      </c>
      <c r="D191" s="501">
        <v>1</v>
      </c>
      <c r="E191" s="1474">
        <v>0</v>
      </c>
      <c r="F191" s="1297">
        <f t="shared" si="3"/>
        <v>0</v>
      </c>
    </row>
    <row r="192" spans="1:6">
      <c r="A192" s="498"/>
      <c r="B192" s="11"/>
      <c r="C192" s="499"/>
      <c r="D192" s="501"/>
      <c r="E192" s="1126"/>
      <c r="F192" s="1297"/>
    </row>
    <row r="193" spans="1:6" ht="51">
      <c r="A193" s="498" t="s">
        <v>3083</v>
      </c>
      <c r="B193" s="11" t="s">
        <v>4861</v>
      </c>
      <c r="C193" s="499" t="s">
        <v>248</v>
      </c>
      <c r="D193" s="501">
        <v>1</v>
      </c>
      <c r="E193" s="1474">
        <v>0</v>
      </c>
      <c r="F193" s="1297">
        <f t="shared" si="3"/>
        <v>0</v>
      </c>
    </row>
    <row r="194" spans="1:6">
      <c r="A194" s="498"/>
      <c r="B194" s="11"/>
      <c r="C194" s="499"/>
      <c r="D194" s="501"/>
      <c r="E194" s="1126"/>
      <c r="F194" s="1297"/>
    </row>
    <row r="195" spans="1:6" ht="51">
      <c r="A195" s="498" t="s">
        <v>3084</v>
      </c>
      <c r="B195" s="11" t="s">
        <v>4870</v>
      </c>
      <c r="C195" s="499" t="s">
        <v>248</v>
      </c>
      <c r="D195" s="501">
        <v>1</v>
      </c>
      <c r="E195" s="1474">
        <v>0</v>
      </c>
      <c r="F195" s="1297">
        <f t="shared" si="3"/>
        <v>0</v>
      </c>
    </row>
    <row r="196" spans="1:6">
      <c r="A196" s="498"/>
      <c r="B196" s="11"/>
      <c r="C196" s="499"/>
      <c r="D196" s="501"/>
      <c r="E196" s="1126"/>
      <c r="F196" s="1297"/>
    </row>
    <row r="197" spans="1:6" ht="51">
      <c r="A197" s="498" t="s">
        <v>3085</v>
      </c>
      <c r="B197" s="11" t="s">
        <v>4871</v>
      </c>
      <c r="C197" s="499" t="s">
        <v>21</v>
      </c>
      <c r="D197" s="501">
        <v>3</v>
      </c>
      <c r="E197" s="1474">
        <v>0</v>
      </c>
      <c r="F197" s="1297">
        <f t="shared" si="3"/>
        <v>0</v>
      </c>
    </row>
    <row r="198" spans="1:6">
      <c r="A198" s="498"/>
      <c r="B198" s="11"/>
      <c r="C198" s="499"/>
      <c r="D198" s="501"/>
      <c r="E198" s="1126"/>
      <c r="F198" s="1297"/>
    </row>
    <row r="199" spans="1:6" ht="51">
      <c r="A199" s="498" t="s">
        <v>3086</v>
      </c>
      <c r="B199" s="11" t="s">
        <v>4864</v>
      </c>
      <c r="C199" s="499" t="s">
        <v>21</v>
      </c>
      <c r="D199" s="501">
        <v>1</v>
      </c>
      <c r="E199" s="1474">
        <v>0</v>
      </c>
      <c r="F199" s="1297">
        <f t="shared" si="3"/>
        <v>0</v>
      </c>
    </row>
    <row r="200" spans="1:6">
      <c r="A200" s="498"/>
      <c r="B200" s="11"/>
      <c r="C200" s="499"/>
      <c r="D200" s="501"/>
      <c r="E200" s="1126"/>
      <c r="F200" s="1297"/>
    </row>
    <row r="201" spans="1:6" ht="51">
      <c r="A201" s="498" t="s">
        <v>3087</v>
      </c>
      <c r="B201" s="11" t="s">
        <v>4865</v>
      </c>
      <c r="C201" s="499" t="s">
        <v>21</v>
      </c>
      <c r="D201" s="501">
        <v>3</v>
      </c>
      <c r="E201" s="1474">
        <v>0</v>
      </c>
      <c r="F201" s="1297">
        <f t="shared" si="3"/>
        <v>0</v>
      </c>
    </row>
    <row r="202" spans="1:6">
      <c r="A202" s="498"/>
      <c r="B202" s="11"/>
      <c r="C202" s="499"/>
      <c r="D202" s="501"/>
      <c r="E202" s="1126"/>
      <c r="F202" s="1297"/>
    </row>
    <row r="203" spans="1:6" ht="51">
      <c r="A203" s="498" t="s">
        <v>3088</v>
      </c>
      <c r="B203" s="11" t="s">
        <v>4866</v>
      </c>
      <c r="C203" s="499" t="s">
        <v>248</v>
      </c>
      <c r="D203" s="501">
        <v>5</v>
      </c>
      <c r="E203" s="1474">
        <v>0</v>
      </c>
      <c r="F203" s="1297">
        <f t="shared" si="3"/>
        <v>0</v>
      </c>
    </row>
    <row r="204" spans="1:6">
      <c r="A204" s="498"/>
      <c r="B204" s="11"/>
      <c r="C204" s="499"/>
      <c r="D204" s="501"/>
      <c r="E204" s="1126"/>
      <c r="F204" s="1297"/>
    </row>
    <row r="205" spans="1:6" ht="38.25">
      <c r="A205" s="498" t="s">
        <v>4673</v>
      </c>
      <c r="B205" s="11" t="s">
        <v>5101</v>
      </c>
      <c r="C205" s="499" t="s">
        <v>248</v>
      </c>
      <c r="D205" s="501">
        <v>7</v>
      </c>
      <c r="E205" s="1474">
        <v>0</v>
      </c>
      <c r="F205" s="1297">
        <f t="shared" si="3"/>
        <v>0</v>
      </c>
    </row>
    <row r="206" spans="1:6">
      <c r="A206" s="498"/>
      <c r="B206" s="11"/>
      <c r="C206" s="499"/>
      <c r="D206" s="501"/>
      <c r="E206" s="1126"/>
      <c r="F206" s="1297"/>
    </row>
    <row r="207" spans="1:6" ht="61.5" customHeight="1">
      <c r="A207" s="498" t="s">
        <v>3089</v>
      </c>
      <c r="B207" s="11" t="s">
        <v>5119</v>
      </c>
      <c r="C207" s="499" t="s">
        <v>248</v>
      </c>
      <c r="D207" s="501">
        <v>7</v>
      </c>
      <c r="E207" s="1474">
        <v>0</v>
      </c>
      <c r="F207" s="1297">
        <f t="shared" si="3"/>
        <v>0</v>
      </c>
    </row>
    <row r="208" spans="1:6">
      <c r="A208" s="498"/>
      <c r="B208" s="11"/>
      <c r="C208" s="499"/>
      <c r="D208" s="501"/>
      <c r="E208" s="1126"/>
      <c r="F208" s="1297"/>
    </row>
    <row r="209" spans="1:6" ht="76.5">
      <c r="A209" s="498" t="s">
        <v>3090</v>
      </c>
      <c r="B209" s="11" t="s">
        <v>4867</v>
      </c>
      <c r="C209" s="499" t="s">
        <v>248</v>
      </c>
      <c r="D209" s="501">
        <v>1</v>
      </c>
      <c r="E209" s="1474">
        <v>0</v>
      </c>
      <c r="F209" s="1297">
        <f t="shared" si="3"/>
        <v>0</v>
      </c>
    </row>
    <row r="210" spans="1:6">
      <c r="A210" s="498"/>
      <c r="B210" s="11"/>
      <c r="C210" s="499"/>
      <c r="D210" s="501"/>
      <c r="E210" s="1126"/>
      <c r="F210" s="1297"/>
    </row>
    <row r="211" spans="1:6" ht="62.25" customHeight="1">
      <c r="A211" s="498" t="s">
        <v>3092</v>
      </c>
      <c r="B211" s="11" t="s">
        <v>5120</v>
      </c>
      <c r="C211" s="499" t="s">
        <v>21</v>
      </c>
      <c r="D211" s="501">
        <v>7</v>
      </c>
      <c r="E211" s="1474">
        <v>0</v>
      </c>
      <c r="F211" s="1297">
        <f t="shared" si="3"/>
        <v>0</v>
      </c>
    </row>
    <row r="212" spans="1:6">
      <c r="A212" s="498"/>
      <c r="B212" s="11"/>
      <c r="C212" s="499"/>
      <c r="D212" s="501"/>
      <c r="E212" s="1126"/>
      <c r="F212" s="1297"/>
    </row>
    <row r="213" spans="1:6" ht="87.75" customHeight="1">
      <c r="A213" s="498" t="s">
        <v>3093</v>
      </c>
      <c r="B213" s="11" t="s">
        <v>4554</v>
      </c>
      <c r="C213" s="499" t="s">
        <v>248</v>
      </c>
      <c r="D213" s="501">
        <v>7</v>
      </c>
      <c r="E213" s="1474">
        <v>0</v>
      </c>
      <c r="F213" s="1297">
        <f t="shared" si="3"/>
        <v>0</v>
      </c>
    </row>
    <row r="214" spans="1:6">
      <c r="A214" s="498"/>
      <c r="B214" s="11"/>
      <c r="C214" s="499"/>
      <c r="D214" s="501"/>
      <c r="E214" s="1126"/>
      <c r="F214" s="1297"/>
    </row>
    <row r="215" spans="1:6" ht="38.25">
      <c r="A215" s="498" t="s">
        <v>3094</v>
      </c>
      <c r="B215" s="11" t="s">
        <v>4555</v>
      </c>
      <c r="C215" s="499" t="s">
        <v>248</v>
      </c>
      <c r="D215" s="501">
        <v>8</v>
      </c>
      <c r="E215" s="1474">
        <v>0</v>
      </c>
      <c r="F215" s="1297">
        <f t="shared" si="3"/>
        <v>0</v>
      </c>
    </row>
    <row r="216" spans="1:6">
      <c r="A216" s="498"/>
      <c r="B216" s="11"/>
      <c r="C216" s="499"/>
      <c r="D216" s="501"/>
      <c r="E216" s="1126"/>
      <c r="F216" s="1297"/>
    </row>
    <row r="217" spans="1:6">
      <c r="A217" s="498" t="s">
        <v>3095</v>
      </c>
      <c r="B217" s="11" t="s">
        <v>5104</v>
      </c>
      <c r="C217" s="499" t="s">
        <v>1315</v>
      </c>
      <c r="D217" s="501">
        <v>15</v>
      </c>
      <c r="E217" s="1474">
        <v>0</v>
      </c>
      <c r="F217" s="1297">
        <f t="shared" si="3"/>
        <v>0</v>
      </c>
    </row>
    <row r="218" spans="1:6">
      <c r="A218" s="498"/>
      <c r="B218" s="11"/>
      <c r="C218" s="499"/>
      <c r="D218" s="501"/>
      <c r="E218" s="1126"/>
      <c r="F218" s="1297"/>
    </row>
    <row r="219" spans="1:6">
      <c r="A219" s="498" t="s">
        <v>3096</v>
      </c>
      <c r="B219" s="11" t="s">
        <v>5105</v>
      </c>
      <c r="C219" s="499" t="s">
        <v>21</v>
      </c>
      <c r="D219" s="501">
        <v>10</v>
      </c>
      <c r="E219" s="1474">
        <v>0</v>
      </c>
      <c r="F219" s="1297">
        <f t="shared" si="3"/>
        <v>0</v>
      </c>
    </row>
    <row r="220" spans="1:6">
      <c r="A220" s="498"/>
      <c r="B220" s="11"/>
      <c r="C220" s="499"/>
      <c r="D220" s="501"/>
      <c r="E220" s="1126"/>
      <c r="F220" s="1297"/>
    </row>
    <row r="221" spans="1:6" ht="25.5">
      <c r="A221" s="498" t="s">
        <v>3097</v>
      </c>
      <c r="B221" s="11" t="s">
        <v>5106</v>
      </c>
      <c r="C221" s="499" t="s">
        <v>21</v>
      </c>
      <c r="D221" s="501">
        <v>25</v>
      </c>
      <c r="E221" s="1474">
        <v>0</v>
      </c>
      <c r="F221" s="1297">
        <f t="shared" si="3"/>
        <v>0</v>
      </c>
    </row>
    <row r="222" spans="1:6">
      <c r="A222" s="498"/>
      <c r="B222" s="11"/>
      <c r="C222" s="499"/>
      <c r="D222" s="501"/>
      <c r="E222" s="1126"/>
      <c r="F222" s="1297"/>
    </row>
    <row r="223" spans="1:6" ht="38.25">
      <c r="A223" s="498" t="s">
        <v>3098</v>
      </c>
      <c r="B223" s="11" t="s">
        <v>3172</v>
      </c>
      <c r="C223" s="499" t="s">
        <v>248</v>
      </c>
      <c r="D223" s="501">
        <v>1</v>
      </c>
      <c r="E223" s="1474">
        <v>0</v>
      </c>
      <c r="F223" s="1297">
        <f t="shared" si="3"/>
        <v>0</v>
      </c>
    </row>
    <row r="224" spans="1:6">
      <c r="A224" s="498"/>
      <c r="B224" s="11"/>
      <c r="C224" s="499"/>
      <c r="D224" s="501"/>
      <c r="E224" s="1126"/>
      <c r="F224" s="1297"/>
    </row>
    <row r="225" spans="1:6" ht="25.5">
      <c r="A225" s="498" t="s">
        <v>3099</v>
      </c>
      <c r="B225" s="11" t="s">
        <v>3173</v>
      </c>
      <c r="C225" s="499" t="s">
        <v>248</v>
      </c>
      <c r="D225" s="501">
        <v>1</v>
      </c>
      <c r="E225" s="1474">
        <v>0</v>
      </c>
      <c r="F225" s="1297">
        <f t="shared" si="3"/>
        <v>0</v>
      </c>
    </row>
    <row r="226" spans="1:6">
      <c r="A226" s="498"/>
      <c r="B226" s="11"/>
      <c r="C226" s="499"/>
      <c r="D226" s="501"/>
      <c r="E226" s="1126"/>
      <c r="F226" s="1297"/>
    </row>
    <row r="227" spans="1:6" ht="25.5">
      <c r="A227" s="498" t="s">
        <v>3100</v>
      </c>
      <c r="B227" s="11" t="s">
        <v>5107</v>
      </c>
      <c r="C227" s="499" t="s">
        <v>248</v>
      </c>
      <c r="D227" s="501">
        <v>2</v>
      </c>
      <c r="E227" s="1474">
        <v>0</v>
      </c>
      <c r="F227" s="1297">
        <f t="shared" si="3"/>
        <v>0</v>
      </c>
    </row>
    <row r="228" spans="1:6">
      <c r="A228" s="498"/>
      <c r="B228" s="11"/>
      <c r="C228" s="499"/>
      <c r="D228" s="501"/>
      <c r="E228" s="1126"/>
      <c r="F228" s="1297"/>
    </row>
    <row r="229" spans="1:6" ht="38.25">
      <c r="A229" s="498" t="s">
        <v>3101</v>
      </c>
      <c r="B229" s="11" t="s">
        <v>5115</v>
      </c>
      <c r="C229" s="499" t="s">
        <v>1315</v>
      </c>
      <c r="D229" s="501">
        <v>12</v>
      </c>
      <c r="E229" s="1310">
        <v>0</v>
      </c>
      <c r="F229" s="1297">
        <f t="shared" si="3"/>
        <v>0</v>
      </c>
    </row>
    <row r="230" spans="1:6">
      <c r="A230" s="498"/>
      <c r="B230" s="11"/>
      <c r="C230" s="499"/>
      <c r="D230" s="501"/>
      <c r="E230" s="1297"/>
      <c r="F230" s="1297"/>
    </row>
    <row r="231" spans="1:6" ht="63.75">
      <c r="A231" s="498" t="s">
        <v>3102</v>
      </c>
      <c r="B231" s="11" t="s">
        <v>5109</v>
      </c>
      <c r="C231" s="499" t="s">
        <v>1315</v>
      </c>
      <c r="D231" s="501">
        <v>12</v>
      </c>
      <c r="E231" s="1310">
        <v>0</v>
      </c>
      <c r="F231" s="1297">
        <f t="shared" si="3"/>
        <v>0</v>
      </c>
    </row>
    <row r="232" spans="1:6">
      <c r="A232" s="498"/>
      <c r="B232" s="11"/>
      <c r="C232" s="499"/>
      <c r="D232" s="501"/>
      <c r="E232" s="1297"/>
      <c r="F232" s="1297"/>
    </row>
    <row r="233" spans="1:6" ht="25.5">
      <c r="A233" s="498" t="s">
        <v>3103</v>
      </c>
      <c r="B233" s="11" t="s">
        <v>5110</v>
      </c>
      <c r="C233" s="499" t="s">
        <v>248</v>
      </c>
      <c r="D233" s="501">
        <v>10</v>
      </c>
      <c r="E233" s="1474">
        <v>0</v>
      </c>
      <c r="F233" s="1297">
        <f t="shared" si="3"/>
        <v>0</v>
      </c>
    </row>
    <row r="234" spans="1:6">
      <c r="A234" s="498"/>
      <c r="B234" s="11"/>
      <c r="C234" s="499"/>
      <c r="D234" s="501"/>
      <c r="E234" s="1126"/>
      <c r="F234" s="1297"/>
    </row>
    <row r="235" spans="1:6" ht="12.75" customHeight="1">
      <c r="B235" s="496" t="s">
        <v>3125</v>
      </c>
      <c r="C235" s="493"/>
      <c r="D235" s="494"/>
      <c r="E235" s="1481"/>
      <c r="F235" s="1481"/>
    </row>
    <row r="236" spans="1:6">
      <c r="A236" s="495"/>
      <c r="B236" s="496"/>
      <c r="C236" s="497"/>
      <c r="D236" s="494"/>
      <c r="E236" s="1481"/>
      <c r="F236" s="1481"/>
    </row>
    <row r="237" spans="1:6" ht="76.5">
      <c r="A237" s="498" t="s">
        <v>3104</v>
      </c>
      <c r="B237" s="11" t="s">
        <v>5121</v>
      </c>
      <c r="C237" s="499" t="s">
        <v>248</v>
      </c>
      <c r="D237" s="500">
        <v>1</v>
      </c>
      <c r="E237" s="1310">
        <v>0</v>
      </c>
      <c r="F237" s="1297">
        <f>(D237*E237)</f>
        <v>0</v>
      </c>
    </row>
    <row r="238" spans="1:6">
      <c r="A238" s="498"/>
      <c r="B238" s="11"/>
      <c r="C238" s="499"/>
      <c r="D238" s="500"/>
      <c r="E238" s="1297"/>
      <c r="F238" s="1297"/>
    </row>
    <row r="239" spans="1:6" ht="63.75">
      <c r="A239" s="498" t="s">
        <v>3105</v>
      </c>
      <c r="B239" s="11" t="s">
        <v>5112</v>
      </c>
      <c r="C239" s="499" t="s">
        <v>248</v>
      </c>
      <c r="D239" s="501">
        <v>1</v>
      </c>
      <c r="E239" s="1310">
        <v>0</v>
      </c>
      <c r="F239" s="1297">
        <f t="shared" ref="F239:F291" si="4">(D239*E239)</f>
        <v>0</v>
      </c>
    </row>
    <row r="240" spans="1:6">
      <c r="A240" s="498"/>
      <c r="B240" s="11"/>
      <c r="C240" s="499"/>
      <c r="D240" s="501"/>
      <c r="E240" s="1297"/>
      <c r="F240" s="1297"/>
    </row>
    <row r="241" spans="1:6" ht="76.5" customHeight="1">
      <c r="A241" s="498" t="s">
        <v>3106</v>
      </c>
      <c r="B241" s="11" t="s">
        <v>4874</v>
      </c>
      <c r="C241" s="499" t="s">
        <v>248</v>
      </c>
      <c r="D241" s="501">
        <v>1</v>
      </c>
      <c r="E241" s="1310">
        <v>0</v>
      </c>
      <c r="F241" s="1297">
        <f t="shared" si="4"/>
        <v>0</v>
      </c>
    </row>
    <row r="242" spans="1:6">
      <c r="A242" s="498"/>
      <c r="B242" s="11"/>
      <c r="C242" s="499"/>
      <c r="D242" s="501"/>
      <c r="E242" s="1297"/>
      <c r="F242" s="1297"/>
    </row>
    <row r="243" spans="1:6" ht="73.5" customHeight="1">
      <c r="A243" s="498" t="s">
        <v>3107</v>
      </c>
      <c r="B243" s="11" t="s">
        <v>4869</v>
      </c>
      <c r="C243" s="499" t="s">
        <v>248</v>
      </c>
      <c r="D243" s="501">
        <v>1</v>
      </c>
      <c r="E243" s="1310">
        <v>0</v>
      </c>
      <c r="F243" s="1297">
        <f t="shared" si="4"/>
        <v>0</v>
      </c>
    </row>
    <row r="244" spans="1:6">
      <c r="A244" s="498"/>
      <c r="B244" s="11"/>
      <c r="C244" s="499"/>
      <c r="D244" s="501"/>
      <c r="E244" s="1297"/>
      <c r="F244" s="1297"/>
    </row>
    <row r="245" spans="1:6" ht="38.25">
      <c r="A245" s="498" t="s">
        <v>3108</v>
      </c>
      <c r="B245" s="11" t="s">
        <v>4859</v>
      </c>
      <c r="C245" s="499" t="s">
        <v>248</v>
      </c>
      <c r="D245" s="501">
        <v>1</v>
      </c>
      <c r="E245" s="1474">
        <v>0</v>
      </c>
      <c r="F245" s="1297">
        <f t="shared" si="4"/>
        <v>0</v>
      </c>
    </row>
    <row r="246" spans="1:6">
      <c r="A246" s="498"/>
      <c r="B246" s="11"/>
      <c r="C246" s="499"/>
      <c r="D246" s="501"/>
      <c r="E246" s="1126"/>
      <c r="F246" s="1297"/>
    </row>
    <row r="247" spans="1:6" ht="51">
      <c r="A247" s="498" t="s">
        <v>3109</v>
      </c>
      <c r="B247" s="11" t="s">
        <v>4860</v>
      </c>
      <c r="C247" s="499" t="s">
        <v>248</v>
      </c>
      <c r="D247" s="501">
        <v>1</v>
      </c>
      <c r="E247" s="1474">
        <v>0</v>
      </c>
      <c r="F247" s="1297">
        <f t="shared" si="4"/>
        <v>0</v>
      </c>
    </row>
    <row r="248" spans="1:6">
      <c r="A248" s="498"/>
      <c r="B248" s="11"/>
      <c r="C248" s="499"/>
      <c r="D248" s="501"/>
      <c r="E248" s="1126"/>
      <c r="F248" s="1297"/>
    </row>
    <row r="249" spans="1:6" ht="51">
      <c r="A249" s="498" t="s">
        <v>3110</v>
      </c>
      <c r="B249" s="11" t="s">
        <v>4861</v>
      </c>
      <c r="C249" s="499" t="s">
        <v>248</v>
      </c>
      <c r="D249" s="501">
        <v>1</v>
      </c>
      <c r="E249" s="1474">
        <v>0</v>
      </c>
      <c r="F249" s="1297">
        <f t="shared" si="4"/>
        <v>0</v>
      </c>
    </row>
    <row r="250" spans="1:6">
      <c r="A250" s="498"/>
      <c r="B250" s="11"/>
      <c r="C250" s="499"/>
      <c r="D250" s="501"/>
      <c r="E250" s="1126"/>
      <c r="F250" s="1297"/>
    </row>
    <row r="251" spans="1:6" ht="51">
      <c r="A251" s="498" t="s">
        <v>3111</v>
      </c>
      <c r="B251" s="11" t="s">
        <v>4870</v>
      </c>
      <c r="C251" s="499" t="s">
        <v>248</v>
      </c>
      <c r="D251" s="501">
        <v>1</v>
      </c>
      <c r="E251" s="1474">
        <v>0</v>
      </c>
      <c r="F251" s="1297">
        <f t="shared" si="4"/>
        <v>0</v>
      </c>
    </row>
    <row r="252" spans="1:6">
      <c r="A252" s="498"/>
      <c r="B252" s="11"/>
      <c r="C252" s="499"/>
      <c r="D252" s="501"/>
      <c r="E252" s="1126"/>
      <c r="F252" s="1297"/>
    </row>
    <row r="253" spans="1:6" ht="51">
      <c r="A253" s="498" t="s">
        <v>3112</v>
      </c>
      <c r="B253" s="11" t="s">
        <v>4871</v>
      </c>
      <c r="C253" s="499" t="s">
        <v>21</v>
      </c>
      <c r="D253" s="501">
        <v>6</v>
      </c>
      <c r="E253" s="1474">
        <v>0</v>
      </c>
      <c r="F253" s="1297">
        <f t="shared" si="4"/>
        <v>0</v>
      </c>
    </row>
    <row r="254" spans="1:6">
      <c r="A254" s="498"/>
      <c r="B254" s="11"/>
      <c r="C254" s="499"/>
      <c r="D254" s="501"/>
      <c r="E254" s="1126"/>
      <c r="F254" s="1297"/>
    </row>
    <row r="255" spans="1:6" ht="51">
      <c r="A255" s="498" t="s">
        <v>3113</v>
      </c>
      <c r="B255" s="11" t="s">
        <v>4872</v>
      </c>
      <c r="C255" s="499" t="s">
        <v>21</v>
      </c>
      <c r="D255" s="501">
        <v>8</v>
      </c>
      <c r="E255" s="1474">
        <v>0</v>
      </c>
      <c r="F255" s="1297">
        <f t="shared" si="4"/>
        <v>0</v>
      </c>
    </row>
    <row r="256" spans="1:6">
      <c r="A256" s="498"/>
      <c r="B256" s="11"/>
      <c r="C256" s="499"/>
      <c r="D256" s="501"/>
      <c r="E256" s="1126"/>
      <c r="F256" s="1297"/>
    </row>
    <row r="257" spans="1:6" ht="51">
      <c r="A257" s="498" t="s">
        <v>3114</v>
      </c>
      <c r="B257" s="11" t="s">
        <v>4866</v>
      </c>
      <c r="C257" s="499" t="s">
        <v>248</v>
      </c>
      <c r="D257" s="501">
        <v>10</v>
      </c>
      <c r="E257" s="1474">
        <v>0</v>
      </c>
      <c r="F257" s="1297">
        <f t="shared" si="4"/>
        <v>0</v>
      </c>
    </row>
    <row r="258" spans="1:6">
      <c r="A258" s="498"/>
      <c r="B258" s="11"/>
      <c r="C258" s="499"/>
      <c r="D258" s="501"/>
      <c r="E258" s="1126"/>
      <c r="F258" s="1297"/>
    </row>
    <row r="259" spans="1:6" ht="38.25">
      <c r="A259" s="498" t="s">
        <v>3115</v>
      </c>
      <c r="B259" s="11" t="s">
        <v>5101</v>
      </c>
      <c r="C259" s="499" t="s">
        <v>248</v>
      </c>
      <c r="D259" s="501">
        <v>14</v>
      </c>
      <c r="E259" s="1474">
        <v>0</v>
      </c>
      <c r="F259" s="1297">
        <f t="shared" si="4"/>
        <v>0</v>
      </c>
    </row>
    <row r="260" spans="1:6">
      <c r="A260" s="498"/>
      <c r="B260" s="11"/>
      <c r="C260" s="499"/>
      <c r="D260" s="501"/>
      <c r="E260" s="1126"/>
      <c r="F260" s="1297"/>
    </row>
    <row r="261" spans="1:6" ht="51">
      <c r="A261" s="498" t="s">
        <v>3116</v>
      </c>
      <c r="B261" s="11" t="s">
        <v>5102</v>
      </c>
      <c r="C261" s="499" t="s">
        <v>248</v>
      </c>
      <c r="D261" s="501">
        <v>14</v>
      </c>
      <c r="E261" s="1474">
        <v>0</v>
      </c>
      <c r="F261" s="1297">
        <f t="shared" si="4"/>
        <v>0</v>
      </c>
    </row>
    <row r="262" spans="1:6">
      <c r="A262" s="498"/>
      <c r="B262" s="11"/>
      <c r="C262" s="499"/>
      <c r="D262" s="501"/>
      <c r="E262" s="1126"/>
      <c r="F262" s="1297"/>
    </row>
    <row r="263" spans="1:6" ht="76.5">
      <c r="A263" s="498" t="s">
        <v>3117</v>
      </c>
      <c r="B263" s="11" t="s">
        <v>4867</v>
      </c>
      <c r="C263" s="499" t="s">
        <v>248</v>
      </c>
      <c r="D263" s="501">
        <v>1</v>
      </c>
      <c r="E263" s="1474">
        <v>0</v>
      </c>
      <c r="F263" s="1297">
        <f t="shared" si="4"/>
        <v>0</v>
      </c>
    </row>
    <row r="264" spans="1:6">
      <c r="A264" s="498"/>
      <c r="B264" s="11"/>
      <c r="C264" s="499"/>
      <c r="D264" s="501"/>
      <c r="E264" s="1126"/>
      <c r="F264" s="1297"/>
    </row>
    <row r="265" spans="1:6" ht="51">
      <c r="A265" s="498" t="s">
        <v>3118</v>
      </c>
      <c r="B265" s="11" t="s">
        <v>5114</v>
      </c>
      <c r="C265" s="499" t="s">
        <v>21</v>
      </c>
      <c r="D265" s="501">
        <v>12</v>
      </c>
      <c r="E265" s="1474">
        <v>0</v>
      </c>
      <c r="F265" s="1297">
        <f t="shared" si="4"/>
        <v>0</v>
      </c>
    </row>
    <row r="266" spans="1:6">
      <c r="A266" s="498"/>
      <c r="B266" s="11"/>
      <c r="C266" s="499"/>
      <c r="D266" s="501"/>
      <c r="E266" s="1126"/>
      <c r="F266" s="1297"/>
    </row>
    <row r="267" spans="1:6" ht="86.25" customHeight="1">
      <c r="A267" s="498" t="s">
        <v>3119</v>
      </c>
      <c r="B267" s="11" t="s">
        <v>4554</v>
      </c>
      <c r="C267" s="499" t="s">
        <v>248</v>
      </c>
      <c r="D267" s="501">
        <v>12</v>
      </c>
      <c r="E267" s="1474">
        <v>0</v>
      </c>
      <c r="F267" s="1297">
        <f t="shared" si="4"/>
        <v>0</v>
      </c>
    </row>
    <row r="268" spans="1:6">
      <c r="A268" s="498"/>
      <c r="B268" s="11"/>
      <c r="C268" s="499"/>
      <c r="D268" s="501"/>
      <c r="E268" s="1126"/>
      <c r="F268" s="1297"/>
    </row>
    <row r="269" spans="1:6" ht="38.25">
      <c r="A269" s="498" t="s">
        <v>3120</v>
      </c>
      <c r="B269" s="11" t="s">
        <v>4555</v>
      </c>
      <c r="C269" s="499" t="s">
        <v>248</v>
      </c>
      <c r="D269" s="501">
        <v>10</v>
      </c>
      <c r="E269" s="1474">
        <v>0</v>
      </c>
      <c r="F269" s="1297">
        <f t="shared" si="4"/>
        <v>0</v>
      </c>
    </row>
    <row r="270" spans="1:6">
      <c r="A270" s="498"/>
      <c r="B270" s="11"/>
      <c r="C270" s="499"/>
      <c r="D270" s="501"/>
      <c r="E270" s="1126"/>
      <c r="F270" s="1297"/>
    </row>
    <row r="271" spans="1:6">
      <c r="A271" s="498" t="s">
        <v>3121</v>
      </c>
      <c r="B271" s="11" t="s">
        <v>5104</v>
      </c>
      <c r="C271" s="499" t="s">
        <v>1315</v>
      </c>
      <c r="D271" s="501">
        <v>20</v>
      </c>
      <c r="E271" s="1474">
        <v>0</v>
      </c>
      <c r="F271" s="1297">
        <f t="shared" si="4"/>
        <v>0</v>
      </c>
    </row>
    <row r="272" spans="1:6">
      <c r="A272" s="498"/>
      <c r="B272" s="11"/>
      <c r="C272" s="499"/>
      <c r="D272" s="501"/>
      <c r="E272" s="1126"/>
      <c r="F272" s="1297"/>
    </row>
    <row r="273" spans="1:6">
      <c r="A273" s="498" t="s">
        <v>3122</v>
      </c>
      <c r="B273" s="11" t="s">
        <v>5105</v>
      </c>
      <c r="C273" s="499" t="s">
        <v>21</v>
      </c>
      <c r="D273" s="501">
        <v>20</v>
      </c>
      <c r="E273" s="1474">
        <v>0</v>
      </c>
      <c r="F273" s="1297">
        <f t="shared" si="4"/>
        <v>0</v>
      </c>
    </row>
    <row r="274" spans="1:6">
      <c r="A274" s="498"/>
      <c r="B274" s="11"/>
      <c r="C274" s="499"/>
      <c r="D274" s="501"/>
      <c r="E274" s="1126"/>
      <c r="F274" s="1297"/>
    </row>
    <row r="275" spans="1:6" ht="25.5">
      <c r="A275" s="498" t="s">
        <v>3123</v>
      </c>
      <c r="B275" s="11" t="s">
        <v>5106</v>
      </c>
      <c r="C275" s="499" t="s">
        <v>21</v>
      </c>
      <c r="D275" s="501">
        <v>25</v>
      </c>
      <c r="E275" s="1474">
        <v>0</v>
      </c>
      <c r="F275" s="1297">
        <f t="shared" si="4"/>
        <v>0</v>
      </c>
    </row>
    <row r="276" spans="1:6">
      <c r="A276" s="498"/>
      <c r="B276" s="11"/>
      <c r="C276" s="499"/>
      <c r="D276" s="501"/>
      <c r="E276" s="1126"/>
      <c r="F276" s="1297"/>
    </row>
    <row r="277" spans="1:6" ht="38.25">
      <c r="A277" s="498" t="s">
        <v>3126</v>
      </c>
      <c r="B277" s="11" t="s">
        <v>3172</v>
      </c>
      <c r="C277" s="499" t="s">
        <v>248</v>
      </c>
      <c r="D277" s="501">
        <v>1</v>
      </c>
      <c r="E277" s="1474">
        <v>0</v>
      </c>
      <c r="F277" s="1297">
        <f t="shared" si="4"/>
        <v>0</v>
      </c>
    </row>
    <row r="278" spans="1:6">
      <c r="A278" s="498"/>
      <c r="B278" s="11"/>
      <c r="C278" s="499"/>
      <c r="D278" s="501"/>
      <c r="E278" s="1126"/>
      <c r="F278" s="1297"/>
    </row>
    <row r="279" spans="1:6" ht="25.5">
      <c r="A279" s="498" t="s">
        <v>3127</v>
      </c>
      <c r="B279" s="11" t="s">
        <v>3173</v>
      </c>
      <c r="C279" s="499" t="s">
        <v>248</v>
      </c>
      <c r="D279" s="501">
        <v>1</v>
      </c>
      <c r="E279" s="1474">
        <v>0</v>
      </c>
      <c r="F279" s="1297">
        <f t="shared" si="4"/>
        <v>0</v>
      </c>
    </row>
    <row r="280" spans="1:6">
      <c r="A280" s="498"/>
      <c r="B280" s="11"/>
      <c r="C280" s="499"/>
      <c r="D280" s="500"/>
      <c r="E280" s="1126"/>
      <c r="F280" s="1297"/>
    </row>
    <row r="281" spans="1:6" ht="25.5">
      <c r="A281" s="498" t="s">
        <v>3128</v>
      </c>
      <c r="B281" s="11" t="s">
        <v>5107</v>
      </c>
      <c r="C281" s="499" t="s">
        <v>248</v>
      </c>
      <c r="D281" s="501">
        <v>3</v>
      </c>
      <c r="E281" s="1474">
        <v>0</v>
      </c>
      <c r="F281" s="1297">
        <f t="shared" si="4"/>
        <v>0</v>
      </c>
    </row>
    <row r="282" spans="1:6">
      <c r="A282" s="498"/>
      <c r="B282" s="11"/>
      <c r="C282" s="499"/>
      <c r="D282" s="501"/>
      <c r="E282" s="1126"/>
      <c r="F282" s="1297"/>
    </row>
    <row r="283" spans="1:6" ht="38.25">
      <c r="A283" s="498" t="s">
        <v>3129</v>
      </c>
      <c r="B283" s="11" t="s">
        <v>5115</v>
      </c>
      <c r="C283" s="499" t="s">
        <v>1315</v>
      </c>
      <c r="D283" s="501">
        <v>15</v>
      </c>
      <c r="E283" s="1310">
        <v>0</v>
      </c>
      <c r="F283" s="1297">
        <f t="shared" si="4"/>
        <v>0</v>
      </c>
    </row>
    <row r="284" spans="1:6">
      <c r="A284" s="498"/>
      <c r="B284" s="11"/>
      <c r="C284" s="499"/>
      <c r="D284" s="501"/>
      <c r="E284" s="1297"/>
      <c r="F284" s="1297"/>
    </row>
    <row r="285" spans="1:6" ht="63.75">
      <c r="A285" s="498" t="s">
        <v>3130</v>
      </c>
      <c r="B285" s="11" t="s">
        <v>5109</v>
      </c>
      <c r="C285" s="499" t="s">
        <v>1315</v>
      </c>
      <c r="D285" s="501">
        <v>10</v>
      </c>
      <c r="E285" s="1310">
        <v>0</v>
      </c>
      <c r="F285" s="1297">
        <f t="shared" si="4"/>
        <v>0</v>
      </c>
    </row>
    <row r="286" spans="1:6">
      <c r="A286" s="498"/>
      <c r="B286" s="11"/>
      <c r="C286" s="499"/>
      <c r="D286" s="501"/>
      <c r="E286" s="1310"/>
      <c r="F286" s="1297"/>
    </row>
    <row r="287" spans="1:6" ht="66.75" customHeight="1">
      <c r="A287" s="498" t="s">
        <v>3131</v>
      </c>
      <c r="B287" s="11" t="s">
        <v>5116</v>
      </c>
      <c r="C287" s="499" t="s">
        <v>1315</v>
      </c>
      <c r="D287" s="501">
        <v>8</v>
      </c>
      <c r="E287" s="1310">
        <v>0</v>
      </c>
      <c r="F287" s="1297">
        <f t="shared" si="4"/>
        <v>0</v>
      </c>
    </row>
    <row r="288" spans="1:6">
      <c r="A288" s="498"/>
      <c r="B288" s="11"/>
      <c r="C288" s="499"/>
      <c r="D288" s="501"/>
      <c r="E288" s="1297"/>
      <c r="F288" s="1297"/>
    </row>
    <row r="289" spans="1:6" ht="25.5">
      <c r="A289" s="498" t="s">
        <v>3132</v>
      </c>
      <c r="B289" s="11" t="s">
        <v>5110</v>
      </c>
      <c r="C289" s="499" t="s">
        <v>248</v>
      </c>
      <c r="D289" s="501">
        <v>12</v>
      </c>
      <c r="E289" s="1474">
        <v>0</v>
      </c>
      <c r="F289" s="1297">
        <f t="shared" si="4"/>
        <v>0</v>
      </c>
    </row>
    <row r="290" spans="1:6">
      <c r="A290" s="498"/>
      <c r="B290" s="11"/>
      <c r="C290" s="499"/>
      <c r="D290" s="501"/>
      <c r="E290" s="1126"/>
      <c r="F290" s="1297"/>
    </row>
    <row r="291" spans="1:6" ht="25.5">
      <c r="A291" s="498" t="s">
        <v>3133</v>
      </c>
      <c r="B291" s="11" t="s">
        <v>5117</v>
      </c>
      <c r="C291" s="499" t="s">
        <v>248</v>
      </c>
      <c r="D291" s="501">
        <v>6</v>
      </c>
      <c r="E291" s="1474">
        <v>0</v>
      </c>
      <c r="F291" s="1297">
        <f t="shared" si="4"/>
        <v>0</v>
      </c>
    </row>
    <row r="292" spans="1:6">
      <c r="A292" s="498"/>
      <c r="B292" s="11"/>
      <c r="C292" s="499"/>
      <c r="D292" s="501"/>
      <c r="E292" s="1126"/>
      <c r="F292" s="1297"/>
    </row>
    <row r="293" spans="1:6" ht="12.75" customHeight="1">
      <c r="A293" s="485"/>
      <c r="B293" s="496" t="s">
        <v>3159</v>
      </c>
      <c r="C293" s="493"/>
      <c r="D293" s="494"/>
      <c r="E293" s="1481"/>
      <c r="F293" s="1481"/>
    </row>
    <row r="294" spans="1:6">
      <c r="A294" s="495"/>
      <c r="B294" s="496"/>
      <c r="C294" s="497"/>
      <c r="D294" s="494"/>
      <c r="E294" s="1481"/>
      <c r="F294" s="1481"/>
    </row>
    <row r="295" spans="1:6" ht="74.25" customHeight="1">
      <c r="A295" s="498" t="s">
        <v>3134</v>
      </c>
      <c r="B295" s="11" t="s">
        <v>5111</v>
      </c>
      <c r="C295" s="499" t="s">
        <v>248</v>
      </c>
      <c r="D295" s="500">
        <v>1</v>
      </c>
      <c r="E295" s="1310">
        <v>0</v>
      </c>
      <c r="F295" s="1297">
        <f>(D295*E295)</f>
        <v>0</v>
      </c>
    </row>
    <row r="296" spans="1:6">
      <c r="A296" s="498"/>
      <c r="B296" s="11"/>
      <c r="C296" s="499"/>
      <c r="D296" s="500"/>
      <c r="E296" s="1297"/>
      <c r="F296" s="1297"/>
    </row>
    <row r="297" spans="1:6" ht="63.75">
      <c r="A297" s="498" t="s">
        <v>3135</v>
      </c>
      <c r="B297" s="11" t="s">
        <v>4873</v>
      </c>
      <c r="C297" s="499" t="s">
        <v>248</v>
      </c>
      <c r="D297" s="501">
        <v>1</v>
      </c>
      <c r="E297" s="1310">
        <v>0</v>
      </c>
      <c r="F297" s="1297">
        <f t="shared" ref="F297:F349" si="5">(D297*E297)</f>
        <v>0</v>
      </c>
    </row>
    <row r="298" spans="1:6">
      <c r="A298" s="498"/>
      <c r="B298" s="11"/>
      <c r="C298" s="499"/>
      <c r="D298" s="501"/>
      <c r="E298" s="1297"/>
      <c r="F298" s="1297"/>
    </row>
    <row r="299" spans="1:6" ht="75" customHeight="1">
      <c r="A299" s="498" t="s">
        <v>3136</v>
      </c>
      <c r="B299" s="11" t="s">
        <v>4874</v>
      </c>
      <c r="C299" s="499" t="s">
        <v>248</v>
      </c>
      <c r="D299" s="501">
        <v>1</v>
      </c>
      <c r="E299" s="1310">
        <v>0</v>
      </c>
      <c r="F299" s="1297">
        <f t="shared" si="5"/>
        <v>0</v>
      </c>
    </row>
    <row r="300" spans="1:6">
      <c r="A300" s="498"/>
      <c r="B300" s="11"/>
      <c r="C300" s="499"/>
      <c r="D300" s="501"/>
      <c r="E300" s="1297"/>
      <c r="F300" s="1297"/>
    </row>
    <row r="301" spans="1:6" ht="75.75" customHeight="1">
      <c r="A301" s="498" t="s">
        <v>3137</v>
      </c>
      <c r="B301" s="11" t="s">
        <v>4869</v>
      </c>
      <c r="C301" s="499" t="s">
        <v>248</v>
      </c>
      <c r="D301" s="501">
        <v>1</v>
      </c>
      <c r="E301" s="1310">
        <v>0</v>
      </c>
      <c r="F301" s="1297">
        <f t="shared" si="5"/>
        <v>0</v>
      </c>
    </row>
    <row r="302" spans="1:6">
      <c r="A302" s="498"/>
      <c r="B302" s="11"/>
      <c r="C302" s="499"/>
      <c r="D302" s="501"/>
      <c r="E302" s="1297"/>
      <c r="F302" s="1297"/>
    </row>
    <row r="303" spans="1:6" ht="38.25">
      <c r="A303" s="498" t="s">
        <v>3138</v>
      </c>
      <c r="B303" s="11" t="s">
        <v>4859</v>
      </c>
      <c r="C303" s="499" t="s">
        <v>248</v>
      </c>
      <c r="D303" s="501">
        <v>1</v>
      </c>
      <c r="E303" s="1474">
        <v>0</v>
      </c>
      <c r="F303" s="1297">
        <f t="shared" si="5"/>
        <v>0</v>
      </c>
    </row>
    <row r="304" spans="1:6">
      <c r="A304" s="498"/>
      <c r="B304" s="11"/>
      <c r="C304" s="499"/>
      <c r="D304" s="501"/>
      <c r="E304" s="1126"/>
      <c r="F304" s="1297"/>
    </row>
    <row r="305" spans="1:6" ht="51">
      <c r="A305" s="498" t="s">
        <v>3139</v>
      </c>
      <c r="B305" s="11" t="s">
        <v>4875</v>
      </c>
      <c r="C305" s="499" t="s">
        <v>248</v>
      </c>
      <c r="D305" s="501">
        <v>1</v>
      </c>
      <c r="E305" s="1474">
        <v>0</v>
      </c>
      <c r="F305" s="1297">
        <f t="shared" si="5"/>
        <v>0</v>
      </c>
    </row>
    <row r="306" spans="1:6">
      <c r="A306" s="498"/>
      <c r="B306" s="11"/>
      <c r="C306" s="499"/>
      <c r="D306" s="501"/>
      <c r="E306" s="1126"/>
      <c r="F306" s="1297"/>
    </row>
    <row r="307" spans="1:6" ht="51">
      <c r="A307" s="498" t="s">
        <v>3140</v>
      </c>
      <c r="B307" s="11" t="s">
        <v>4861</v>
      </c>
      <c r="C307" s="499" t="s">
        <v>248</v>
      </c>
      <c r="D307" s="501">
        <v>1</v>
      </c>
      <c r="E307" s="1474">
        <v>0</v>
      </c>
      <c r="F307" s="1297">
        <f t="shared" si="5"/>
        <v>0</v>
      </c>
    </row>
    <row r="308" spans="1:6">
      <c r="A308" s="498"/>
      <c r="B308" s="11"/>
      <c r="C308" s="499"/>
      <c r="D308" s="501"/>
      <c r="E308" s="1126"/>
      <c r="F308" s="1297"/>
    </row>
    <row r="309" spans="1:6" ht="51">
      <c r="A309" s="498" t="s">
        <v>3141</v>
      </c>
      <c r="B309" s="11" t="s">
        <v>4870</v>
      </c>
      <c r="C309" s="499" t="s">
        <v>248</v>
      </c>
      <c r="D309" s="501">
        <v>1</v>
      </c>
      <c r="E309" s="1474">
        <v>0</v>
      </c>
      <c r="F309" s="1297">
        <f t="shared" si="5"/>
        <v>0</v>
      </c>
    </row>
    <row r="310" spans="1:6">
      <c r="A310" s="498"/>
      <c r="B310" s="11"/>
      <c r="C310" s="499"/>
      <c r="D310" s="501"/>
      <c r="E310" s="1126"/>
      <c r="F310" s="1297"/>
    </row>
    <row r="311" spans="1:6" ht="51">
      <c r="A311" s="498" t="s">
        <v>3142</v>
      </c>
      <c r="B311" s="11" t="s">
        <v>4863</v>
      </c>
      <c r="C311" s="499" t="s">
        <v>21</v>
      </c>
      <c r="D311" s="501">
        <v>6</v>
      </c>
      <c r="E311" s="1474">
        <v>0</v>
      </c>
      <c r="F311" s="1297">
        <f t="shared" si="5"/>
        <v>0</v>
      </c>
    </row>
    <row r="312" spans="1:6">
      <c r="A312" s="498"/>
      <c r="B312" s="11"/>
      <c r="C312" s="499"/>
      <c r="D312" s="501"/>
      <c r="E312" s="1126"/>
      <c r="F312" s="1297"/>
    </row>
    <row r="313" spans="1:6" ht="51">
      <c r="A313" s="498" t="s">
        <v>3143</v>
      </c>
      <c r="B313" s="11" t="s">
        <v>4872</v>
      </c>
      <c r="C313" s="499" t="s">
        <v>21</v>
      </c>
      <c r="D313" s="501">
        <v>8</v>
      </c>
      <c r="E313" s="1474">
        <v>0</v>
      </c>
      <c r="F313" s="1297">
        <f t="shared" si="5"/>
        <v>0</v>
      </c>
    </row>
    <row r="314" spans="1:6">
      <c r="A314" s="498"/>
      <c r="B314" s="11"/>
      <c r="C314" s="499"/>
      <c r="D314" s="501"/>
      <c r="E314" s="1126"/>
      <c r="F314" s="1297"/>
    </row>
    <row r="315" spans="1:6" ht="62.25" customHeight="1">
      <c r="A315" s="498" t="s">
        <v>3144</v>
      </c>
      <c r="B315" s="11" t="s">
        <v>4866</v>
      </c>
      <c r="C315" s="499" t="s">
        <v>248</v>
      </c>
      <c r="D315" s="501">
        <v>10</v>
      </c>
      <c r="E315" s="1474">
        <v>0</v>
      </c>
      <c r="F315" s="1297">
        <f t="shared" si="5"/>
        <v>0</v>
      </c>
    </row>
    <row r="316" spans="1:6">
      <c r="A316" s="498"/>
      <c r="B316" s="11"/>
      <c r="C316" s="499"/>
      <c r="D316" s="501"/>
      <c r="E316" s="1126"/>
      <c r="F316" s="1297"/>
    </row>
    <row r="317" spans="1:6" ht="38.25">
      <c r="A317" s="498" t="s">
        <v>3145</v>
      </c>
      <c r="B317" s="11" t="s">
        <v>5101</v>
      </c>
      <c r="C317" s="499" t="s">
        <v>248</v>
      </c>
      <c r="D317" s="501">
        <v>14</v>
      </c>
      <c r="E317" s="1474">
        <v>0</v>
      </c>
      <c r="F317" s="1297">
        <f t="shared" si="5"/>
        <v>0</v>
      </c>
    </row>
    <row r="318" spans="1:6">
      <c r="A318" s="498"/>
      <c r="B318" s="11"/>
      <c r="C318" s="499"/>
      <c r="D318" s="501"/>
      <c r="E318" s="1126"/>
      <c r="F318" s="1297"/>
    </row>
    <row r="319" spans="1:6" ht="51">
      <c r="A319" s="498" t="s">
        <v>3146</v>
      </c>
      <c r="B319" s="11" t="s">
        <v>5102</v>
      </c>
      <c r="C319" s="499" t="s">
        <v>248</v>
      </c>
      <c r="D319" s="501">
        <v>14</v>
      </c>
      <c r="E319" s="1474">
        <v>0</v>
      </c>
      <c r="F319" s="1297">
        <f t="shared" si="5"/>
        <v>0</v>
      </c>
    </row>
    <row r="320" spans="1:6">
      <c r="A320" s="498"/>
      <c r="B320" s="11"/>
      <c r="C320" s="499"/>
      <c r="D320" s="501"/>
      <c r="E320" s="1126"/>
      <c r="F320" s="1297"/>
    </row>
    <row r="321" spans="1:6" ht="76.5">
      <c r="A321" s="498" t="s">
        <v>3147</v>
      </c>
      <c r="B321" s="11" t="s">
        <v>4867</v>
      </c>
      <c r="C321" s="499" t="s">
        <v>248</v>
      </c>
      <c r="D321" s="501">
        <v>1</v>
      </c>
      <c r="E321" s="1474">
        <v>0</v>
      </c>
      <c r="F321" s="1297">
        <f t="shared" si="5"/>
        <v>0</v>
      </c>
    </row>
    <row r="322" spans="1:6">
      <c r="A322" s="498"/>
      <c r="B322" s="11"/>
      <c r="C322" s="499"/>
      <c r="D322" s="501"/>
      <c r="E322" s="1126"/>
      <c r="F322" s="1297"/>
    </row>
    <row r="323" spans="1:6" ht="61.5" customHeight="1">
      <c r="A323" s="498" t="s">
        <v>3148</v>
      </c>
      <c r="B323" s="11" t="s">
        <v>5114</v>
      </c>
      <c r="C323" s="499" t="s">
        <v>21</v>
      </c>
      <c r="D323" s="501">
        <v>12</v>
      </c>
      <c r="E323" s="1474">
        <v>0</v>
      </c>
      <c r="F323" s="1297">
        <f t="shared" si="5"/>
        <v>0</v>
      </c>
    </row>
    <row r="324" spans="1:6">
      <c r="A324" s="498"/>
      <c r="B324" s="11"/>
      <c r="C324" s="499"/>
      <c r="D324" s="501"/>
      <c r="E324" s="1126"/>
      <c r="F324" s="1297"/>
    </row>
    <row r="325" spans="1:6" ht="87" customHeight="1">
      <c r="A325" s="498" t="s">
        <v>3149</v>
      </c>
      <c r="B325" s="11" t="s">
        <v>4554</v>
      </c>
      <c r="C325" s="499" t="s">
        <v>248</v>
      </c>
      <c r="D325" s="501">
        <v>12</v>
      </c>
      <c r="E325" s="1474">
        <v>0</v>
      </c>
      <c r="F325" s="1297">
        <f t="shared" si="5"/>
        <v>0</v>
      </c>
    </row>
    <row r="326" spans="1:6">
      <c r="A326" s="498"/>
      <c r="B326" s="11"/>
      <c r="C326" s="499"/>
      <c r="D326" s="501"/>
      <c r="E326" s="1126"/>
      <c r="F326" s="1297"/>
    </row>
    <row r="327" spans="1:6" ht="38.25">
      <c r="A327" s="498" t="s">
        <v>3150</v>
      </c>
      <c r="B327" s="11" t="s">
        <v>4555</v>
      </c>
      <c r="C327" s="499" t="s">
        <v>248</v>
      </c>
      <c r="D327" s="501">
        <v>10</v>
      </c>
      <c r="E327" s="1474">
        <v>0</v>
      </c>
      <c r="F327" s="1297">
        <f t="shared" si="5"/>
        <v>0</v>
      </c>
    </row>
    <row r="328" spans="1:6">
      <c r="A328" s="498"/>
      <c r="B328" s="11"/>
      <c r="C328" s="499"/>
      <c r="D328" s="501"/>
      <c r="E328" s="1126"/>
      <c r="F328" s="1297"/>
    </row>
    <row r="329" spans="1:6">
      <c r="A329" s="498" t="s">
        <v>3151</v>
      </c>
      <c r="B329" s="11" t="s">
        <v>5104</v>
      </c>
      <c r="C329" s="499" t="s">
        <v>1315</v>
      </c>
      <c r="D329" s="501">
        <v>20</v>
      </c>
      <c r="E329" s="1474">
        <v>0</v>
      </c>
      <c r="F329" s="1297">
        <f t="shared" si="5"/>
        <v>0</v>
      </c>
    </row>
    <row r="330" spans="1:6">
      <c r="A330" s="498"/>
      <c r="B330" s="11"/>
      <c r="C330" s="499"/>
      <c r="D330" s="501"/>
      <c r="E330" s="1126"/>
      <c r="F330" s="1297"/>
    </row>
    <row r="331" spans="1:6">
      <c r="A331" s="498" t="s">
        <v>3152</v>
      </c>
      <c r="B331" s="11" t="s">
        <v>5105</v>
      </c>
      <c r="C331" s="499" t="s">
        <v>21</v>
      </c>
      <c r="D331" s="501">
        <v>20</v>
      </c>
      <c r="E331" s="1474">
        <v>0</v>
      </c>
      <c r="F331" s="1297">
        <f t="shared" si="5"/>
        <v>0</v>
      </c>
    </row>
    <row r="332" spans="1:6">
      <c r="A332" s="498"/>
      <c r="B332" s="11"/>
      <c r="C332" s="499"/>
      <c r="D332" s="501"/>
      <c r="E332" s="1126"/>
      <c r="F332" s="1297"/>
    </row>
    <row r="333" spans="1:6" ht="25.5">
      <c r="A333" s="498" t="s">
        <v>3153</v>
      </c>
      <c r="B333" s="11" t="s">
        <v>5106</v>
      </c>
      <c r="C333" s="499" t="s">
        <v>21</v>
      </c>
      <c r="D333" s="501">
        <v>25</v>
      </c>
      <c r="E333" s="1474">
        <v>0</v>
      </c>
      <c r="F333" s="1297">
        <f t="shared" si="5"/>
        <v>0</v>
      </c>
    </row>
    <row r="334" spans="1:6">
      <c r="A334" s="498"/>
      <c r="B334" s="11"/>
      <c r="C334" s="499"/>
      <c r="D334" s="501"/>
      <c r="E334" s="1126"/>
      <c r="F334" s="1297"/>
    </row>
    <row r="335" spans="1:6" ht="38.25">
      <c r="A335" s="498" t="s">
        <v>3154</v>
      </c>
      <c r="B335" s="11" t="s">
        <v>3172</v>
      </c>
      <c r="C335" s="499" t="s">
        <v>248</v>
      </c>
      <c r="D335" s="501">
        <v>1</v>
      </c>
      <c r="E335" s="1474">
        <v>0</v>
      </c>
      <c r="F335" s="1297">
        <f t="shared" si="5"/>
        <v>0</v>
      </c>
    </row>
    <row r="336" spans="1:6">
      <c r="A336" s="498"/>
      <c r="B336" s="11"/>
      <c r="C336" s="499"/>
      <c r="D336" s="501"/>
      <c r="E336" s="1126"/>
      <c r="F336" s="1297"/>
    </row>
    <row r="337" spans="1:6" ht="25.5">
      <c r="A337" s="498" t="s">
        <v>3155</v>
      </c>
      <c r="B337" s="11" t="s">
        <v>3173</v>
      </c>
      <c r="C337" s="499" t="s">
        <v>248</v>
      </c>
      <c r="D337" s="501">
        <v>1</v>
      </c>
      <c r="E337" s="1474">
        <v>0</v>
      </c>
      <c r="F337" s="1297">
        <f t="shared" si="5"/>
        <v>0</v>
      </c>
    </row>
    <row r="338" spans="1:6">
      <c r="A338" s="498"/>
      <c r="B338" s="11"/>
      <c r="C338" s="499"/>
      <c r="D338" s="500"/>
      <c r="E338" s="1126"/>
      <c r="F338" s="1297"/>
    </row>
    <row r="339" spans="1:6" ht="25.5">
      <c r="A339" s="498" t="s">
        <v>3156</v>
      </c>
      <c r="B339" s="11" t="s">
        <v>5107</v>
      </c>
      <c r="C339" s="499" t="s">
        <v>248</v>
      </c>
      <c r="D339" s="501">
        <v>3</v>
      </c>
      <c r="E339" s="1474">
        <v>0</v>
      </c>
      <c r="F339" s="1297">
        <f t="shared" si="5"/>
        <v>0</v>
      </c>
    </row>
    <row r="340" spans="1:6">
      <c r="A340" s="498"/>
      <c r="B340" s="11"/>
      <c r="C340" s="499"/>
      <c r="D340" s="501"/>
      <c r="E340" s="1126"/>
      <c r="F340" s="1297"/>
    </row>
    <row r="341" spans="1:6" ht="38.25">
      <c r="A341" s="498" t="s">
        <v>3157</v>
      </c>
      <c r="B341" s="11" t="s">
        <v>5115</v>
      </c>
      <c r="C341" s="499" t="s">
        <v>1315</v>
      </c>
      <c r="D341" s="501">
        <v>15</v>
      </c>
      <c r="E341" s="1310">
        <v>0</v>
      </c>
      <c r="F341" s="1297">
        <f t="shared" si="5"/>
        <v>0</v>
      </c>
    </row>
    <row r="342" spans="1:6">
      <c r="A342" s="498"/>
      <c r="B342" s="11"/>
      <c r="C342" s="499"/>
      <c r="D342" s="501"/>
      <c r="E342" s="1297"/>
      <c r="F342" s="1297"/>
    </row>
    <row r="343" spans="1:6" ht="63.75">
      <c r="A343" s="498" t="s">
        <v>3158</v>
      </c>
      <c r="B343" s="11" t="s">
        <v>5109</v>
      </c>
      <c r="C343" s="499" t="s">
        <v>1315</v>
      </c>
      <c r="D343" s="501">
        <v>10</v>
      </c>
      <c r="E343" s="1310">
        <v>0</v>
      </c>
      <c r="F343" s="1297">
        <f t="shared" si="5"/>
        <v>0</v>
      </c>
    </row>
    <row r="344" spans="1:6">
      <c r="A344" s="498"/>
      <c r="B344" s="11"/>
      <c r="C344" s="499"/>
      <c r="D344" s="501"/>
      <c r="E344" s="1297"/>
      <c r="F344" s="1297"/>
    </row>
    <row r="345" spans="1:6" ht="65.25" customHeight="1">
      <c r="A345" s="498" t="s">
        <v>3160</v>
      </c>
      <c r="B345" s="11" t="s">
        <v>5116</v>
      </c>
      <c r="C345" s="499" t="s">
        <v>1315</v>
      </c>
      <c r="D345" s="501">
        <v>8</v>
      </c>
      <c r="E345" s="1297">
        <v>0</v>
      </c>
      <c r="F345" s="1297">
        <f t="shared" si="5"/>
        <v>0</v>
      </c>
    </row>
    <row r="346" spans="1:6">
      <c r="A346" s="498"/>
      <c r="B346" s="11"/>
      <c r="C346" s="499"/>
      <c r="D346" s="501"/>
      <c r="E346" s="1297"/>
      <c r="F346" s="1297"/>
    </row>
    <row r="347" spans="1:6" ht="25.5">
      <c r="A347" s="498" t="s">
        <v>3161</v>
      </c>
      <c r="B347" s="11" t="s">
        <v>5110</v>
      </c>
      <c r="C347" s="499" t="s">
        <v>248</v>
      </c>
      <c r="D347" s="501">
        <v>12</v>
      </c>
      <c r="E347" s="1474">
        <v>0</v>
      </c>
      <c r="F347" s="1297">
        <f t="shared" si="5"/>
        <v>0</v>
      </c>
    </row>
    <row r="348" spans="1:6">
      <c r="A348" s="498"/>
      <c r="B348" s="11"/>
      <c r="C348" s="499"/>
      <c r="D348" s="501"/>
      <c r="E348" s="1126"/>
      <c r="F348" s="1297"/>
    </row>
    <row r="349" spans="1:6" ht="25.5">
      <c r="A349" s="498" t="s">
        <v>3162</v>
      </c>
      <c r="B349" s="11" t="s">
        <v>5117</v>
      </c>
      <c r="C349" s="499" t="s">
        <v>248</v>
      </c>
      <c r="D349" s="501">
        <v>6</v>
      </c>
      <c r="E349" s="1474">
        <v>0</v>
      </c>
      <c r="F349" s="1297">
        <f t="shared" si="5"/>
        <v>0</v>
      </c>
    </row>
    <row r="350" spans="1:6">
      <c r="A350" s="498"/>
      <c r="B350" s="11"/>
      <c r="C350" s="499"/>
      <c r="D350" s="501"/>
      <c r="E350" s="1126"/>
      <c r="F350" s="1297"/>
    </row>
    <row r="351" spans="1:6" ht="12.75" customHeight="1">
      <c r="B351" s="496" t="s">
        <v>2835</v>
      </c>
      <c r="C351" s="493"/>
      <c r="D351" s="494"/>
      <c r="E351" s="1481"/>
      <c r="F351" s="1481"/>
    </row>
    <row r="352" spans="1:6">
      <c r="A352" s="498"/>
      <c r="B352" s="11"/>
      <c r="C352" s="499"/>
      <c r="D352" s="501"/>
      <c r="E352" s="1126"/>
      <c r="F352" s="1297"/>
    </row>
    <row r="353" spans="1:6" ht="65.25" customHeight="1">
      <c r="A353" s="498" t="s">
        <v>3163</v>
      </c>
      <c r="B353" s="11" t="s">
        <v>3124</v>
      </c>
      <c r="C353" s="499" t="s">
        <v>248</v>
      </c>
      <c r="D353" s="501">
        <v>1</v>
      </c>
      <c r="E353" s="1126">
        <v>0</v>
      </c>
      <c r="F353" s="1297">
        <f t="shared" ref="F353" si="6">(D353*E353)</f>
        <v>0</v>
      </c>
    </row>
    <row r="354" spans="1:6">
      <c r="A354" s="498"/>
      <c r="B354" s="11"/>
      <c r="C354" s="499"/>
      <c r="D354" s="501"/>
      <c r="E354" s="1126"/>
      <c r="F354" s="1297"/>
    </row>
    <row r="355" spans="1:6">
      <c r="A355" s="498" t="s">
        <v>3164</v>
      </c>
      <c r="B355" s="11" t="s">
        <v>3167</v>
      </c>
      <c r="C355" s="499" t="s">
        <v>248</v>
      </c>
      <c r="D355" s="501">
        <v>1</v>
      </c>
      <c r="E355" s="1474">
        <v>0</v>
      </c>
      <c r="F355" s="1297">
        <f t="shared" ref="F355" si="7">(D355*E355)</f>
        <v>0</v>
      </c>
    </row>
    <row r="356" spans="1:6">
      <c r="A356" s="498"/>
      <c r="B356" s="11"/>
      <c r="C356" s="499"/>
      <c r="D356" s="501"/>
      <c r="E356" s="1126"/>
      <c r="F356" s="1297"/>
    </row>
    <row r="357" spans="1:6" ht="74.25" customHeight="1">
      <c r="A357" s="498" t="s">
        <v>3165</v>
      </c>
      <c r="B357" s="11" t="s">
        <v>3168</v>
      </c>
      <c r="C357" s="499" t="s">
        <v>248</v>
      </c>
      <c r="D357" s="501">
        <v>1</v>
      </c>
      <c r="E357" s="1474">
        <v>0</v>
      </c>
      <c r="F357" s="1297">
        <f t="shared" ref="F357:F359" si="8">(D357*E357)</f>
        <v>0</v>
      </c>
    </row>
    <row r="358" spans="1:6">
      <c r="A358" s="498"/>
      <c r="B358" s="11"/>
      <c r="C358" s="499"/>
      <c r="D358" s="501"/>
      <c r="E358" s="1126"/>
      <c r="F358" s="1297"/>
    </row>
    <row r="359" spans="1:6" ht="38.25">
      <c r="A359" s="498" t="s">
        <v>3166</v>
      </c>
      <c r="B359" s="11" t="s">
        <v>3169</v>
      </c>
      <c r="C359" s="499" t="s">
        <v>248</v>
      </c>
      <c r="D359" s="501">
        <v>1</v>
      </c>
      <c r="E359" s="1474">
        <v>0</v>
      </c>
      <c r="F359" s="1297">
        <f t="shared" si="8"/>
        <v>0</v>
      </c>
    </row>
    <row r="360" spans="1:6">
      <c r="A360" s="502"/>
      <c r="B360" s="503"/>
      <c r="C360" s="499"/>
      <c r="D360" s="500"/>
      <c r="E360" s="1297"/>
      <c r="F360" s="1297"/>
    </row>
    <row r="361" spans="1:6" ht="12.75" customHeight="1">
      <c r="A361" s="504"/>
      <c r="B361" s="505" t="s">
        <v>3170</v>
      </c>
      <c r="C361" s="506"/>
      <c r="D361" s="507"/>
      <c r="E361" s="1482"/>
      <c r="F361" s="1483">
        <f>SUM(F8:F359)</f>
        <v>0</v>
      </c>
    </row>
    <row r="369" ht="12.75" customHeight="1"/>
  </sheetData>
  <sheetProtection selectLockedCells="1"/>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rowBreaks count="2" manualBreakCount="2">
    <brk id="176" max="5" man="1"/>
    <brk id="278"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048"/>
  <sheetViews>
    <sheetView view="pageBreakPreview" zoomScale="115" zoomScaleSheetLayoutView="115" workbookViewId="0">
      <selection activeCell="M13" sqref="M13"/>
    </sheetView>
  </sheetViews>
  <sheetFormatPr defaultColWidth="9.140625" defaultRowHeight="15.75"/>
  <cols>
    <col min="1" max="1" width="6.28515625" style="102" customWidth="1"/>
    <col min="2" max="2" width="45.7109375" style="98" customWidth="1"/>
    <col min="3" max="3" width="10.42578125" style="99" customWidth="1"/>
    <col min="4" max="4" width="8.140625" style="103" customWidth="1"/>
    <col min="5" max="5" width="13.42578125" style="1498" customWidth="1"/>
    <col min="6" max="6" width="9.140625" style="104"/>
    <col min="7" max="9" width="9.140625" style="95"/>
    <col min="10" max="16384" width="9.140625" style="96"/>
  </cols>
  <sheetData>
    <row r="1" spans="1:9">
      <c r="A1" s="107"/>
      <c r="D1" s="108"/>
      <c r="E1" s="1493"/>
      <c r="F1" s="109"/>
    </row>
    <row r="2" spans="1:9" s="89" customFormat="1" ht="13.5" thickBot="1">
      <c r="A2" s="110"/>
      <c r="B2" s="111" t="s">
        <v>3176</v>
      </c>
      <c r="C2" s="112"/>
      <c r="D2" s="113"/>
      <c r="E2" s="1494"/>
      <c r="F2" s="105"/>
      <c r="G2" s="88"/>
      <c r="H2" s="88"/>
      <c r="I2" s="88"/>
    </row>
    <row r="3" spans="1:9" s="89" customFormat="1" ht="13.5" thickTop="1">
      <c r="A3" s="90"/>
      <c r="B3" s="91"/>
      <c r="C3" s="92"/>
      <c r="D3" s="93"/>
      <c r="E3" s="1244"/>
      <c r="F3" s="105"/>
      <c r="G3" s="88"/>
      <c r="H3" s="88"/>
      <c r="I3" s="88"/>
    </row>
    <row r="4" spans="1:9" s="89" customFormat="1" ht="12.75">
      <c r="A4" s="118" t="s">
        <v>155</v>
      </c>
      <c r="B4" s="119" t="s">
        <v>3181</v>
      </c>
      <c r="C4" s="120"/>
      <c r="D4" s="121"/>
      <c r="E4" s="1495">
        <f>'VERTIKALNI TRANSPORT'!F11</f>
        <v>0</v>
      </c>
      <c r="F4" s="105"/>
      <c r="G4" s="88"/>
      <c r="H4" s="88"/>
      <c r="I4" s="88"/>
    </row>
    <row r="5" spans="1:9" s="89" customFormat="1" ht="12.75">
      <c r="A5" s="118"/>
      <c r="B5" s="119"/>
      <c r="C5" s="120"/>
      <c r="D5" s="121"/>
      <c r="E5" s="1495"/>
      <c r="F5" s="105"/>
      <c r="G5" s="88"/>
      <c r="H5" s="88"/>
      <c r="I5" s="88"/>
    </row>
    <row r="6" spans="1:9" s="89" customFormat="1" ht="12.75">
      <c r="A6" s="118" t="s">
        <v>156</v>
      </c>
      <c r="B6" s="119" t="s">
        <v>3179</v>
      </c>
      <c r="C6" s="120"/>
      <c r="D6" s="121"/>
      <c r="E6" s="1495">
        <f>'VERTIKALNI TRANSPORT'!F16</f>
        <v>0</v>
      </c>
      <c r="F6" s="105"/>
      <c r="G6" s="88"/>
      <c r="H6" s="88"/>
      <c r="I6" s="88"/>
    </row>
    <row r="7" spans="1:9" s="89" customFormat="1" ht="12.75">
      <c r="A7" s="118"/>
      <c r="B7" s="119"/>
      <c r="C7" s="120"/>
      <c r="D7" s="121"/>
      <c r="E7" s="1495"/>
      <c r="F7" s="105"/>
      <c r="G7" s="88"/>
      <c r="H7" s="88"/>
      <c r="I7" s="88"/>
    </row>
    <row r="8" spans="1:9" s="89" customFormat="1" ht="12.75">
      <c r="A8" s="90"/>
      <c r="B8" s="91"/>
      <c r="C8" s="92"/>
      <c r="D8" s="93"/>
      <c r="E8" s="1244"/>
      <c r="F8" s="105"/>
      <c r="G8" s="88"/>
      <c r="H8" s="88"/>
      <c r="I8" s="88"/>
    </row>
    <row r="9" spans="1:9" s="89" customFormat="1" ht="12.75">
      <c r="A9" s="115"/>
      <c r="B9" s="114" t="s">
        <v>3177</v>
      </c>
      <c r="C9" s="116"/>
      <c r="D9" s="117"/>
      <c r="E9" s="1496">
        <f>SUM(E3:E8)</f>
        <v>0</v>
      </c>
      <c r="F9" s="106"/>
      <c r="G9" s="88"/>
      <c r="H9" s="88"/>
      <c r="I9" s="88"/>
    </row>
    <row r="10" spans="1:9" s="89" customFormat="1" ht="12.75">
      <c r="A10" s="90"/>
      <c r="B10" s="91"/>
      <c r="C10" s="92"/>
      <c r="D10" s="93"/>
      <c r="E10" s="1244"/>
      <c r="F10" s="105"/>
      <c r="G10" s="88"/>
      <c r="H10" s="88"/>
      <c r="I10" s="88"/>
    </row>
    <row r="11" spans="1:9" s="89" customFormat="1" ht="12.75">
      <c r="A11" s="90"/>
      <c r="B11" s="91"/>
      <c r="C11" s="92"/>
      <c r="D11" s="93"/>
      <c r="E11" s="1244"/>
      <c r="F11" s="94"/>
      <c r="G11" s="88"/>
      <c r="H11" s="88"/>
      <c r="I11" s="88"/>
    </row>
    <row r="12" spans="1:9" s="89" customFormat="1" ht="12.75">
      <c r="A12" s="90"/>
      <c r="B12" s="91"/>
      <c r="C12" s="92"/>
      <c r="D12" s="93"/>
      <c r="E12" s="1244"/>
      <c r="F12" s="94"/>
      <c r="G12" s="88"/>
      <c r="H12" s="88"/>
      <c r="I12" s="88"/>
    </row>
    <row r="13" spans="1:9" s="89" customFormat="1" ht="12.75">
      <c r="A13" s="90"/>
      <c r="B13" s="91"/>
      <c r="C13" s="92"/>
      <c r="D13" s="93"/>
      <c r="E13" s="1244"/>
      <c r="F13" s="94"/>
      <c r="G13" s="88"/>
      <c r="H13" s="88"/>
      <c r="I13" s="88"/>
    </row>
    <row r="14" spans="1:9" s="89" customFormat="1" ht="12.75">
      <c r="A14" s="90"/>
      <c r="B14" s="91"/>
      <c r="C14" s="92"/>
      <c r="D14" s="93"/>
      <c r="E14" s="1244"/>
      <c r="F14" s="94"/>
      <c r="G14" s="88"/>
      <c r="H14" s="88"/>
      <c r="I14" s="88"/>
    </row>
    <row r="15" spans="1:9" s="89" customFormat="1" ht="12.75">
      <c r="A15" s="90"/>
      <c r="B15" s="91"/>
      <c r="C15" s="92"/>
      <c r="D15" s="93"/>
      <c r="E15" s="1244"/>
      <c r="F15" s="94"/>
      <c r="G15" s="88"/>
      <c r="H15" s="88"/>
      <c r="I15" s="88"/>
    </row>
    <row r="16" spans="1:9" s="89" customFormat="1" ht="12.75">
      <c r="A16" s="90"/>
      <c r="B16" s="91"/>
      <c r="C16" s="92"/>
      <c r="D16" s="93"/>
      <c r="E16" s="1244"/>
      <c r="F16" s="94"/>
      <c r="G16" s="88"/>
      <c r="H16" s="88"/>
      <c r="I16" s="88"/>
    </row>
    <row r="17" spans="1:9" s="89" customFormat="1" ht="12.75">
      <c r="A17" s="90"/>
      <c r="B17" s="91"/>
      <c r="C17" s="92"/>
      <c r="D17" s="93"/>
      <c r="E17" s="1244"/>
      <c r="F17" s="94"/>
      <c r="G17" s="88"/>
      <c r="H17" s="88"/>
      <c r="I17" s="88"/>
    </row>
    <row r="18" spans="1:9" s="89" customFormat="1" ht="12.75">
      <c r="A18" s="90"/>
      <c r="B18" s="91"/>
      <c r="C18" s="92"/>
      <c r="D18" s="93"/>
      <c r="E18" s="1244"/>
      <c r="F18" s="94"/>
      <c r="G18" s="88"/>
      <c r="H18" s="88"/>
      <c r="I18" s="88"/>
    </row>
    <row r="19" spans="1:9" s="89" customFormat="1" ht="12.75">
      <c r="A19" s="90"/>
      <c r="B19" s="91"/>
      <c r="C19" s="92"/>
      <c r="D19" s="93"/>
      <c r="E19" s="1244"/>
      <c r="F19" s="94"/>
      <c r="G19" s="88"/>
      <c r="H19" s="88"/>
      <c r="I19" s="88"/>
    </row>
    <row r="20" spans="1:9" s="89" customFormat="1" ht="12.75">
      <c r="A20" s="90"/>
      <c r="B20" s="91"/>
      <c r="C20" s="92"/>
      <c r="D20" s="93"/>
      <c r="E20" s="1244"/>
      <c r="F20" s="94"/>
      <c r="G20" s="88"/>
      <c r="H20" s="88"/>
      <c r="I20" s="88"/>
    </row>
    <row r="21" spans="1:9" s="89" customFormat="1" ht="12.75">
      <c r="A21" s="90"/>
      <c r="B21" s="91"/>
      <c r="C21" s="92"/>
      <c r="D21" s="93"/>
      <c r="E21" s="1244"/>
      <c r="F21" s="94"/>
      <c r="G21" s="88"/>
      <c r="H21" s="88"/>
      <c r="I21" s="88"/>
    </row>
    <row r="22" spans="1:9" s="89" customFormat="1" ht="12.75">
      <c r="A22" s="90"/>
      <c r="B22" s="91"/>
      <c r="C22" s="92"/>
      <c r="D22" s="93"/>
      <c r="E22" s="1244"/>
      <c r="F22" s="94"/>
      <c r="G22" s="88"/>
      <c r="H22" s="88"/>
      <c r="I22" s="88"/>
    </row>
    <row r="23" spans="1:9" s="89" customFormat="1" ht="12.75">
      <c r="A23" s="90"/>
      <c r="B23" s="91"/>
      <c r="C23" s="92"/>
      <c r="D23" s="93"/>
      <c r="E23" s="1244"/>
      <c r="F23" s="94"/>
      <c r="G23" s="88"/>
      <c r="H23" s="88"/>
      <c r="I23" s="88"/>
    </row>
    <row r="24" spans="1:9" s="89" customFormat="1" ht="12.75">
      <c r="A24" s="90"/>
      <c r="B24" s="91"/>
      <c r="C24" s="92"/>
      <c r="D24" s="93"/>
      <c r="E24" s="1244"/>
      <c r="F24" s="94"/>
      <c r="G24" s="88"/>
      <c r="H24" s="88"/>
      <c r="I24" s="88"/>
    </row>
    <row r="25" spans="1:9" s="89" customFormat="1" ht="12.75">
      <c r="A25" s="90"/>
      <c r="B25" s="91"/>
      <c r="C25" s="92"/>
      <c r="D25" s="93"/>
      <c r="E25" s="1244"/>
      <c r="F25" s="94"/>
      <c r="G25" s="88"/>
      <c r="H25" s="88"/>
      <c r="I25" s="88"/>
    </row>
    <row r="26" spans="1:9" s="89" customFormat="1" ht="12.75">
      <c r="A26" s="90"/>
      <c r="B26" s="91"/>
      <c r="C26" s="92"/>
      <c r="D26" s="93"/>
      <c r="E26" s="1244"/>
      <c r="F26" s="94"/>
      <c r="G26" s="88"/>
      <c r="H26" s="88"/>
      <c r="I26" s="88"/>
    </row>
    <row r="27" spans="1:9" s="89" customFormat="1" ht="12.75">
      <c r="A27" s="90"/>
      <c r="B27" s="91"/>
      <c r="C27" s="92"/>
      <c r="D27" s="93"/>
      <c r="E27" s="1244"/>
      <c r="F27" s="94"/>
      <c r="G27" s="88"/>
      <c r="H27" s="88"/>
      <c r="I27" s="88"/>
    </row>
    <row r="28" spans="1:9" s="89" customFormat="1" ht="12.75">
      <c r="A28" s="90"/>
      <c r="B28" s="91"/>
      <c r="C28" s="92"/>
      <c r="D28" s="93"/>
      <c r="E28" s="1244"/>
      <c r="F28" s="94"/>
      <c r="G28" s="88"/>
      <c r="H28" s="88"/>
      <c r="I28" s="88"/>
    </row>
    <row r="29" spans="1:9" s="89" customFormat="1" ht="12.75">
      <c r="A29" s="90"/>
      <c r="B29" s="91"/>
      <c r="C29" s="92"/>
      <c r="D29" s="93"/>
      <c r="E29" s="1244"/>
      <c r="F29" s="94"/>
      <c r="G29" s="88"/>
      <c r="H29" s="88"/>
      <c r="I29" s="88"/>
    </row>
    <row r="30" spans="1:9" s="89" customFormat="1" ht="12.75">
      <c r="A30" s="90"/>
      <c r="B30" s="91"/>
      <c r="C30" s="92"/>
      <c r="D30" s="93"/>
      <c r="E30" s="1244"/>
      <c r="F30" s="94"/>
      <c r="G30" s="88"/>
      <c r="H30" s="88"/>
      <c r="I30" s="88"/>
    </row>
    <row r="31" spans="1:9" s="89" customFormat="1" ht="12.75">
      <c r="A31" s="90"/>
      <c r="B31" s="91"/>
      <c r="C31" s="92"/>
      <c r="D31" s="93"/>
      <c r="E31" s="1244"/>
      <c r="F31" s="94"/>
      <c r="G31" s="88"/>
      <c r="H31" s="88"/>
      <c r="I31" s="88"/>
    </row>
    <row r="32" spans="1:9" s="89" customFormat="1" ht="12.75">
      <c r="A32" s="90"/>
      <c r="B32" s="91"/>
      <c r="C32" s="92"/>
      <c r="D32" s="93"/>
      <c r="E32" s="1244"/>
      <c r="F32" s="94"/>
      <c r="G32" s="88"/>
      <c r="H32" s="88"/>
      <c r="I32" s="88"/>
    </row>
    <row r="33" spans="1:9" s="89" customFormat="1" ht="12.75">
      <c r="A33" s="90"/>
      <c r="B33" s="91"/>
      <c r="C33" s="92"/>
      <c r="D33" s="93"/>
      <c r="E33" s="1244"/>
      <c r="F33" s="94"/>
      <c r="G33" s="88"/>
      <c r="H33" s="88"/>
      <c r="I33" s="88"/>
    </row>
    <row r="34" spans="1:9" s="89" customFormat="1" ht="12.75">
      <c r="A34" s="90"/>
      <c r="B34" s="91"/>
      <c r="C34" s="92"/>
      <c r="D34" s="93"/>
      <c r="E34" s="1244"/>
      <c r="F34" s="94"/>
      <c r="G34" s="88"/>
      <c r="H34" s="88"/>
      <c r="I34" s="88"/>
    </row>
    <row r="35" spans="1:9" s="89" customFormat="1" ht="12.75">
      <c r="A35" s="90"/>
      <c r="B35" s="91"/>
      <c r="C35" s="92"/>
      <c r="D35" s="93"/>
      <c r="E35" s="1244"/>
      <c r="F35" s="94"/>
      <c r="G35" s="88"/>
      <c r="H35" s="88"/>
      <c r="I35" s="88"/>
    </row>
    <row r="36" spans="1:9" s="89" customFormat="1" ht="12.75">
      <c r="A36" s="90"/>
      <c r="B36" s="91"/>
      <c r="C36" s="92"/>
      <c r="D36" s="93"/>
      <c r="E36" s="1244"/>
      <c r="F36" s="94"/>
      <c r="G36" s="88"/>
      <c r="H36" s="88"/>
      <c r="I36" s="88"/>
    </row>
    <row r="37" spans="1:9" s="89" customFormat="1" ht="12.75">
      <c r="A37" s="90"/>
      <c r="B37" s="91"/>
      <c r="C37" s="92"/>
      <c r="D37" s="93"/>
      <c r="E37" s="1244"/>
      <c r="F37" s="94"/>
      <c r="G37" s="88"/>
      <c r="H37" s="88"/>
      <c r="I37" s="88"/>
    </row>
    <row r="38" spans="1:9" s="89" customFormat="1" ht="12.75">
      <c r="A38" s="90"/>
      <c r="B38" s="91"/>
      <c r="C38" s="92"/>
      <c r="D38" s="93"/>
      <c r="E38" s="1244"/>
      <c r="F38" s="94"/>
      <c r="G38" s="88"/>
      <c r="H38" s="88"/>
      <c r="I38" s="88"/>
    </row>
    <row r="39" spans="1:9" s="89" customFormat="1" ht="12.75">
      <c r="A39" s="90"/>
      <c r="B39" s="91"/>
      <c r="C39" s="92"/>
      <c r="D39" s="93"/>
      <c r="E39" s="1244"/>
      <c r="F39" s="94"/>
      <c r="G39" s="88"/>
      <c r="H39" s="88"/>
      <c r="I39" s="88"/>
    </row>
    <row r="40" spans="1:9" s="89" customFormat="1" ht="12.75">
      <c r="A40" s="90"/>
      <c r="B40" s="91"/>
      <c r="C40" s="92"/>
      <c r="D40" s="93"/>
      <c r="E40" s="1244"/>
      <c r="F40" s="94"/>
      <c r="G40" s="88"/>
      <c r="H40" s="88"/>
      <c r="I40" s="88"/>
    </row>
    <row r="41" spans="1:9" s="89" customFormat="1" ht="12.75">
      <c r="A41" s="90"/>
      <c r="B41" s="91"/>
      <c r="C41" s="92"/>
      <c r="D41" s="93"/>
      <c r="E41" s="1244"/>
      <c r="F41" s="94"/>
      <c r="G41" s="88"/>
      <c r="H41" s="88"/>
      <c r="I41" s="88"/>
    </row>
    <row r="42" spans="1:9" s="89" customFormat="1" ht="12.75">
      <c r="A42" s="90"/>
      <c r="B42" s="91"/>
      <c r="C42" s="92"/>
      <c r="D42" s="93"/>
      <c r="E42" s="1244"/>
      <c r="F42" s="94"/>
      <c r="G42" s="88"/>
      <c r="H42" s="88"/>
      <c r="I42" s="88"/>
    </row>
    <row r="43" spans="1:9" s="89" customFormat="1" ht="12.75">
      <c r="A43" s="90"/>
      <c r="B43" s="91"/>
      <c r="C43" s="92"/>
      <c r="D43" s="93"/>
      <c r="E43" s="1244"/>
      <c r="F43" s="94"/>
      <c r="G43" s="88"/>
      <c r="H43" s="88"/>
      <c r="I43" s="88"/>
    </row>
    <row r="44" spans="1:9" s="89" customFormat="1" ht="12.75">
      <c r="A44" s="90"/>
      <c r="B44" s="91"/>
      <c r="C44" s="92"/>
      <c r="D44" s="93"/>
      <c r="E44" s="1244"/>
      <c r="F44" s="94"/>
      <c r="G44" s="88"/>
      <c r="H44" s="88"/>
      <c r="I44" s="88"/>
    </row>
    <row r="45" spans="1:9" s="89" customFormat="1" ht="12.75">
      <c r="A45" s="90"/>
      <c r="B45" s="91"/>
      <c r="C45" s="92"/>
      <c r="D45" s="93"/>
      <c r="E45" s="1244"/>
      <c r="F45" s="94"/>
      <c r="G45" s="88"/>
      <c r="H45" s="88"/>
      <c r="I45" s="88"/>
    </row>
    <row r="46" spans="1:9" s="89" customFormat="1" ht="12.75">
      <c r="A46" s="90"/>
      <c r="B46" s="91"/>
      <c r="C46" s="92"/>
      <c r="D46" s="93"/>
      <c r="E46" s="1244"/>
      <c r="F46" s="94"/>
      <c r="G46" s="88"/>
      <c r="H46" s="88"/>
      <c r="I46" s="88"/>
    </row>
    <row r="47" spans="1:9" s="89" customFormat="1" ht="12.75">
      <c r="A47" s="90"/>
      <c r="B47" s="91"/>
      <c r="C47" s="92"/>
      <c r="D47" s="93"/>
      <c r="E47" s="1244"/>
      <c r="F47" s="94"/>
      <c r="G47" s="88"/>
      <c r="H47" s="88"/>
      <c r="I47" s="88"/>
    </row>
    <row r="48" spans="1:9" s="89" customFormat="1" ht="12.75">
      <c r="A48" s="90"/>
      <c r="B48" s="91"/>
      <c r="C48" s="92"/>
      <c r="D48" s="93"/>
      <c r="E48" s="1244"/>
      <c r="F48" s="94"/>
      <c r="G48" s="88"/>
      <c r="H48" s="88"/>
      <c r="I48" s="88"/>
    </row>
    <row r="49" spans="1:9" s="89" customFormat="1" ht="12.75">
      <c r="A49" s="90"/>
      <c r="B49" s="91"/>
      <c r="C49" s="92"/>
      <c r="D49" s="93"/>
      <c r="E49" s="1244"/>
      <c r="F49" s="94"/>
      <c r="G49" s="88"/>
      <c r="H49" s="88"/>
      <c r="I49" s="88"/>
    </row>
    <row r="50" spans="1:9" s="89" customFormat="1" ht="12.75">
      <c r="A50" s="90"/>
      <c r="B50" s="91"/>
      <c r="C50" s="92"/>
      <c r="D50" s="93"/>
      <c r="E50" s="1244"/>
      <c r="F50" s="94"/>
      <c r="G50" s="88"/>
      <c r="H50" s="88"/>
      <c r="I50" s="88"/>
    </row>
    <row r="51" spans="1:9" s="89" customFormat="1" ht="12.75">
      <c r="A51" s="90"/>
      <c r="B51" s="91"/>
      <c r="C51" s="92"/>
      <c r="D51" s="93"/>
      <c r="E51" s="1244"/>
      <c r="F51" s="94"/>
      <c r="G51" s="88"/>
      <c r="H51" s="88"/>
      <c r="I51" s="88"/>
    </row>
    <row r="52" spans="1:9" s="89" customFormat="1" ht="12.75">
      <c r="A52" s="90"/>
      <c r="B52" s="91"/>
      <c r="C52" s="92"/>
      <c r="D52" s="93"/>
      <c r="E52" s="1244"/>
      <c r="F52" s="94"/>
      <c r="G52" s="88"/>
      <c r="H52" s="88"/>
      <c r="I52" s="88"/>
    </row>
    <row r="53" spans="1:9" s="89" customFormat="1" ht="12.75">
      <c r="A53" s="90"/>
      <c r="B53" s="91"/>
      <c r="C53" s="92"/>
      <c r="D53" s="93"/>
      <c r="E53" s="1244"/>
      <c r="F53" s="94"/>
      <c r="G53" s="88"/>
      <c r="H53" s="88"/>
      <c r="I53" s="88"/>
    </row>
    <row r="54" spans="1:9" s="89" customFormat="1" ht="12.75">
      <c r="A54" s="90"/>
      <c r="B54" s="91"/>
      <c r="C54" s="92"/>
      <c r="D54" s="93"/>
      <c r="E54" s="1244"/>
      <c r="F54" s="94"/>
      <c r="G54" s="88"/>
      <c r="H54" s="88"/>
      <c r="I54" s="88"/>
    </row>
    <row r="55" spans="1:9" s="89" customFormat="1" ht="12.75">
      <c r="A55" s="90"/>
      <c r="B55" s="91"/>
      <c r="C55" s="92"/>
      <c r="D55" s="93"/>
      <c r="E55" s="1244"/>
      <c r="F55" s="94"/>
      <c r="G55" s="88"/>
      <c r="H55" s="88"/>
      <c r="I55" s="88"/>
    </row>
    <row r="56" spans="1:9" s="89" customFormat="1" ht="12.75">
      <c r="A56" s="90"/>
      <c r="B56" s="91"/>
      <c r="C56" s="92"/>
      <c r="D56" s="93"/>
      <c r="E56" s="1244"/>
      <c r="F56" s="94"/>
      <c r="G56" s="88"/>
      <c r="H56" s="88"/>
      <c r="I56" s="88"/>
    </row>
    <row r="57" spans="1:9" s="89" customFormat="1" ht="12.75">
      <c r="A57" s="90"/>
      <c r="B57" s="91"/>
      <c r="C57" s="92"/>
      <c r="D57" s="93"/>
      <c r="E57" s="1244"/>
      <c r="F57" s="94"/>
      <c r="G57" s="88"/>
      <c r="H57" s="88"/>
      <c r="I57" s="88"/>
    </row>
    <row r="58" spans="1:9" s="89" customFormat="1" ht="12.75">
      <c r="A58" s="90"/>
      <c r="B58" s="91"/>
      <c r="C58" s="92"/>
      <c r="D58" s="93"/>
      <c r="E58" s="1244"/>
      <c r="F58" s="94"/>
      <c r="G58" s="88"/>
      <c r="H58" s="88"/>
      <c r="I58" s="88"/>
    </row>
    <row r="59" spans="1:9" s="89" customFormat="1" ht="12.75">
      <c r="A59" s="90"/>
      <c r="B59" s="91"/>
      <c r="C59" s="92"/>
      <c r="D59" s="93"/>
      <c r="E59" s="1244"/>
      <c r="F59" s="94"/>
      <c r="G59" s="88"/>
      <c r="H59" s="88"/>
      <c r="I59" s="88"/>
    </row>
    <row r="60" spans="1:9" s="89" customFormat="1" ht="12.75">
      <c r="A60" s="90"/>
      <c r="B60" s="91"/>
      <c r="C60" s="92"/>
      <c r="D60" s="93"/>
      <c r="E60" s="1244"/>
      <c r="F60" s="94"/>
      <c r="G60" s="88"/>
      <c r="H60" s="88"/>
      <c r="I60" s="88"/>
    </row>
    <row r="61" spans="1:9" s="89" customFormat="1" ht="12.75">
      <c r="A61" s="90"/>
      <c r="B61" s="91"/>
      <c r="C61" s="92"/>
      <c r="D61" s="93"/>
      <c r="E61" s="1244"/>
      <c r="F61" s="94"/>
      <c r="G61" s="88"/>
      <c r="H61" s="88"/>
      <c r="I61" s="88"/>
    </row>
    <row r="62" spans="1:9" s="89" customFormat="1" ht="12.75">
      <c r="A62" s="90"/>
      <c r="B62" s="91"/>
      <c r="C62" s="92"/>
      <c r="D62" s="93"/>
      <c r="E62" s="1244"/>
      <c r="F62" s="94"/>
      <c r="G62" s="88"/>
      <c r="H62" s="88"/>
      <c r="I62" s="88"/>
    </row>
    <row r="63" spans="1:9" s="89" customFormat="1" ht="12.75">
      <c r="A63" s="90"/>
      <c r="B63" s="91"/>
      <c r="C63" s="92"/>
      <c r="D63" s="93"/>
      <c r="E63" s="1244"/>
      <c r="F63" s="94"/>
      <c r="G63" s="88"/>
      <c r="H63" s="88"/>
      <c r="I63" s="88"/>
    </row>
    <row r="64" spans="1:9" s="89" customFormat="1" ht="12.75">
      <c r="A64" s="90"/>
      <c r="B64" s="91"/>
      <c r="C64" s="92"/>
      <c r="D64" s="93"/>
      <c r="E64" s="1244"/>
      <c r="F64" s="94"/>
      <c r="G64" s="88"/>
      <c r="H64" s="88"/>
      <c r="I64" s="88"/>
    </row>
    <row r="65" spans="1:9" s="89" customFormat="1" ht="12.75">
      <c r="A65" s="90"/>
      <c r="B65" s="91"/>
      <c r="C65" s="92"/>
      <c r="D65" s="93"/>
      <c r="E65" s="1244"/>
      <c r="F65" s="94"/>
      <c r="G65" s="88"/>
      <c r="H65" s="88"/>
      <c r="I65" s="88"/>
    </row>
    <row r="66" spans="1:9" s="89" customFormat="1" ht="12.75">
      <c r="A66" s="90"/>
      <c r="B66" s="91"/>
      <c r="C66" s="92"/>
      <c r="D66" s="93"/>
      <c r="E66" s="1244"/>
      <c r="F66" s="94"/>
      <c r="G66" s="88"/>
      <c r="H66" s="88"/>
      <c r="I66" s="88"/>
    </row>
    <row r="67" spans="1:9" s="89" customFormat="1" ht="12.75">
      <c r="A67" s="90"/>
      <c r="B67" s="91"/>
      <c r="C67" s="92"/>
      <c r="D67" s="93"/>
      <c r="E67" s="1244"/>
      <c r="F67" s="94"/>
      <c r="G67" s="88"/>
      <c r="H67" s="88"/>
      <c r="I67" s="88"/>
    </row>
    <row r="68" spans="1:9" s="89" customFormat="1" ht="12.75">
      <c r="A68" s="90"/>
      <c r="B68" s="91"/>
      <c r="C68" s="92"/>
      <c r="D68" s="93"/>
      <c r="E68" s="1244"/>
      <c r="F68" s="94"/>
      <c r="G68" s="88"/>
      <c r="H68" s="88"/>
      <c r="I68" s="88"/>
    </row>
    <row r="69" spans="1:9" s="89" customFormat="1" ht="12.75">
      <c r="A69" s="90"/>
      <c r="B69" s="91"/>
      <c r="C69" s="92"/>
      <c r="D69" s="93"/>
      <c r="E69" s="1244"/>
      <c r="F69" s="94"/>
      <c r="G69" s="88"/>
      <c r="H69" s="88"/>
      <c r="I69" s="88"/>
    </row>
    <row r="70" spans="1:9" s="89" customFormat="1" ht="12.75">
      <c r="A70" s="90"/>
      <c r="B70" s="91"/>
      <c r="C70" s="92"/>
      <c r="D70" s="93"/>
      <c r="E70" s="1244"/>
      <c r="F70" s="94"/>
      <c r="G70" s="88"/>
      <c r="H70" s="88"/>
      <c r="I70" s="88"/>
    </row>
    <row r="71" spans="1:9" s="89" customFormat="1" ht="12.75">
      <c r="A71" s="90"/>
      <c r="B71" s="91"/>
      <c r="C71" s="92"/>
      <c r="D71" s="93"/>
      <c r="E71" s="1244"/>
      <c r="F71" s="94"/>
      <c r="G71" s="88"/>
      <c r="H71" s="88"/>
      <c r="I71" s="88"/>
    </row>
    <row r="72" spans="1:9" s="89" customFormat="1" ht="12.75">
      <c r="A72" s="90"/>
      <c r="B72" s="91"/>
      <c r="C72" s="92"/>
      <c r="D72" s="93"/>
      <c r="E72" s="1244"/>
      <c r="F72" s="94"/>
      <c r="G72" s="88"/>
      <c r="H72" s="88"/>
      <c r="I72" s="88"/>
    </row>
    <row r="73" spans="1:9" s="89" customFormat="1" ht="12.75">
      <c r="A73" s="90"/>
      <c r="B73" s="91"/>
      <c r="C73" s="92"/>
      <c r="D73" s="93"/>
      <c r="E73" s="1244"/>
      <c r="F73" s="94"/>
      <c r="G73" s="88"/>
      <c r="H73" s="88"/>
      <c r="I73" s="88"/>
    </row>
    <row r="74" spans="1:9" s="89" customFormat="1" ht="12.75">
      <c r="A74" s="90"/>
      <c r="B74" s="91"/>
      <c r="C74" s="92"/>
      <c r="D74" s="93"/>
      <c r="E74" s="1244"/>
      <c r="F74" s="94"/>
      <c r="G74" s="88"/>
      <c r="H74" s="88"/>
      <c r="I74" s="88"/>
    </row>
    <row r="75" spans="1:9" s="89" customFormat="1" ht="12.75">
      <c r="A75" s="90"/>
      <c r="B75" s="91"/>
      <c r="C75" s="92"/>
      <c r="D75" s="93"/>
      <c r="E75" s="1244"/>
      <c r="F75" s="94"/>
      <c r="G75" s="88"/>
      <c r="H75" s="88"/>
      <c r="I75" s="88"/>
    </row>
    <row r="76" spans="1:9" s="89" customFormat="1" ht="12.75">
      <c r="A76" s="90"/>
      <c r="B76" s="91"/>
      <c r="C76" s="92"/>
      <c r="D76" s="93"/>
      <c r="E76" s="1244"/>
      <c r="F76" s="94"/>
      <c r="G76" s="88"/>
      <c r="H76" s="88"/>
      <c r="I76" s="88"/>
    </row>
    <row r="77" spans="1:9" s="89" customFormat="1" ht="12.75">
      <c r="A77" s="90"/>
      <c r="B77" s="91"/>
      <c r="C77" s="92"/>
      <c r="D77" s="93"/>
      <c r="E77" s="1244"/>
      <c r="F77" s="94"/>
      <c r="G77" s="88"/>
      <c r="H77" s="88"/>
      <c r="I77" s="88"/>
    </row>
    <row r="78" spans="1:9" s="89" customFormat="1" ht="12.75">
      <c r="A78" s="90"/>
      <c r="B78" s="91"/>
      <c r="C78" s="92"/>
      <c r="D78" s="93"/>
      <c r="E78" s="1244"/>
      <c r="F78" s="94"/>
      <c r="G78" s="88"/>
      <c r="H78" s="88"/>
      <c r="I78" s="88"/>
    </row>
    <row r="79" spans="1:9" s="89" customFormat="1" ht="12.75">
      <c r="A79" s="90"/>
      <c r="B79" s="91"/>
      <c r="C79" s="92"/>
      <c r="D79" s="93"/>
      <c r="E79" s="1244"/>
      <c r="F79" s="94"/>
      <c r="G79" s="88"/>
      <c r="H79" s="88"/>
      <c r="I79" s="88"/>
    </row>
    <row r="80" spans="1:9" s="89" customFormat="1" ht="12.75">
      <c r="A80" s="90"/>
      <c r="B80" s="91"/>
      <c r="C80" s="92"/>
      <c r="D80" s="93"/>
      <c r="E80" s="1244"/>
      <c r="F80" s="94"/>
      <c r="G80" s="88"/>
      <c r="H80" s="88"/>
      <c r="I80" s="88"/>
    </row>
    <row r="81" spans="1:9" s="89" customFormat="1" ht="12.75">
      <c r="A81" s="90"/>
      <c r="B81" s="91"/>
      <c r="C81" s="92"/>
      <c r="D81" s="93"/>
      <c r="E81" s="1244"/>
      <c r="F81" s="94"/>
      <c r="G81" s="88"/>
      <c r="H81" s="88"/>
      <c r="I81" s="88"/>
    </row>
    <row r="82" spans="1:9" s="89" customFormat="1" ht="12.75">
      <c r="A82" s="90"/>
      <c r="B82" s="91"/>
      <c r="C82" s="92"/>
      <c r="D82" s="93"/>
      <c r="E82" s="1244"/>
      <c r="F82" s="94"/>
      <c r="G82" s="88"/>
      <c r="H82" s="88"/>
      <c r="I82" s="88"/>
    </row>
    <row r="83" spans="1:9" s="89" customFormat="1" ht="12.75">
      <c r="A83" s="90"/>
      <c r="B83" s="91"/>
      <c r="C83" s="92"/>
      <c r="D83" s="93"/>
      <c r="E83" s="1244"/>
      <c r="F83" s="94"/>
      <c r="G83" s="88"/>
      <c r="H83" s="88"/>
      <c r="I83" s="88"/>
    </row>
    <row r="84" spans="1:9" s="89" customFormat="1" ht="12.75">
      <c r="A84" s="90"/>
      <c r="B84" s="91"/>
      <c r="C84" s="92"/>
      <c r="D84" s="93"/>
      <c r="E84" s="1244"/>
      <c r="F84" s="94"/>
      <c r="G84" s="88"/>
      <c r="H84" s="88"/>
      <c r="I84" s="88"/>
    </row>
    <row r="85" spans="1:9" s="89" customFormat="1" ht="12.75">
      <c r="A85" s="90"/>
      <c r="B85" s="91"/>
      <c r="C85" s="92"/>
      <c r="D85" s="93"/>
      <c r="E85" s="1244"/>
      <c r="F85" s="94"/>
      <c r="G85" s="88"/>
      <c r="H85" s="88"/>
      <c r="I85" s="88"/>
    </row>
    <row r="86" spans="1:9" s="89" customFormat="1" ht="12.75">
      <c r="A86" s="90"/>
      <c r="B86" s="91"/>
      <c r="C86" s="92"/>
      <c r="D86" s="93"/>
      <c r="E86" s="1244"/>
      <c r="F86" s="94"/>
      <c r="G86" s="88"/>
      <c r="H86" s="88"/>
      <c r="I86" s="88"/>
    </row>
    <row r="87" spans="1:9" s="89" customFormat="1" ht="12.75">
      <c r="A87" s="90"/>
      <c r="B87" s="91"/>
      <c r="C87" s="92"/>
      <c r="D87" s="93"/>
      <c r="E87" s="1244"/>
      <c r="F87" s="94"/>
      <c r="G87" s="88"/>
      <c r="H87" s="88"/>
      <c r="I87" s="88"/>
    </row>
    <row r="88" spans="1:9" s="89" customFormat="1" ht="12.75">
      <c r="A88" s="90"/>
      <c r="B88" s="91"/>
      <c r="C88" s="92"/>
      <c r="D88" s="93"/>
      <c r="E88" s="1244"/>
      <c r="F88" s="94"/>
      <c r="G88" s="88"/>
      <c r="H88" s="88"/>
      <c r="I88" s="88"/>
    </row>
    <row r="89" spans="1:9" s="89" customFormat="1" ht="12.75">
      <c r="A89" s="90"/>
      <c r="B89" s="91"/>
      <c r="C89" s="92"/>
      <c r="D89" s="93"/>
      <c r="E89" s="1244"/>
      <c r="F89" s="94"/>
      <c r="G89" s="88"/>
      <c r="H89" s="88"/>
      <c r="I89" s="88"/>
    </row>
    <row r="90" spans="1:9" s="89" customFormat="1" ht="12.75">
      <c r="A90" s="90"/>
      <c r="B90" s="91"/>
      <c r="C90" s="92"/>
      <c r="D90" s="93"/>
      <c r="E90" s="1244"/>
      <c r="F90" s="94"/>
      <c r="G90" s="88"/>
      <c r="H90" s="88"/>
      <c r="I90" s="88"/>
    </row>
    <row r="91" spans="1:9" s="89" customFormat="1" ht="12.75">
      <c r="A91" s="90"/>
      <c r="B91" s="91"/>
      <c r="C91" s="92"/>
      <c r="D91" s="93"/>
      <c r="E91" s="1244"/>
      <c r="F91" s="94"/>
      <c r="G91" s="88"/>
      <c r="H91" s="88"/>
      <c r="I91" s="88"/>
    </row>
    <row r="92" spans="1:9" s="89" customFormat="1" ht="12.75">
      <c r="A92" s="90"/>
      <c r="B92" s="91"/>
      <c r="C92" s="92"/>
      <c r="D92" s="93"/>
      <c r="E92" s="1244"/>
      <c r="F92" s="94"/>
      <c r="G92" s="88"/>
      <c r="H92" s="88"/>
      <c r="I92" s="88"/>
    </row>
    <row r="93" spans="1:9" s="89" customFormat="1" ht="12.75">
      <c r="A93" s="90"/>
      <c r="B93" s="91"/>
      <c r="C93" s="92"/>
      <c r="D93" s="93"/>
      <c r="E93" s="1244"/>
      <c r="F93" s="94"/>
      <c r="G93" s="88"/>
      <c r="H93" s="88"/>
      <c r="I93" s="88"/>
    </row>
    <row r="94" spans="1:9" s="89" customFormat="1" ht="12.75">
      <c r="A94" s="90"/>
      <c r="B94" s="91"/>
      <c r="C94" s="92"/>
      <c r="D94" s="93"/>
      <c r="E94" s="1244"/>
      <c r="F94" s="94"/>
      <c r="G94" s="88"/>
      <c r="H94" s="88"/>
      <c r="I94" s="88"/>
    </row>
    <row r="95" spans="1:9" s="89" customFormat="1" ht="12.75">
      <c r="A95" s="90"/>
      <c r="B95" s="91"/>
      <c r="C95" s="92"/>
      <c r="D95" s="93"/>
      <c r="E95" s="1244"/>
      <c r="F95" s="94"/>
      <c r="G95" s="88"/>
      <c r="H95" s="88"/>
      <c r="I95" s="88"/>
    </row>
    <row r="96" spans="1:9" s="89" customFormat="1" ht="12.75">
      <c r="A96" s="90"/>
      <c r="B96" s="91"/>
      <c r="C96" s="92"/>
      <c r="D96" s="93"/>
      <c r="E96" s="1244"/>
      <c r="F96" s="94"/>
      <c r="G96" s="88"/>
      <c r="H96" s="88"/>
      <c r="I96" s="88"/>
    </row>
    <row r="97" spans="1:9" s="89" customFormat="1" ht="12.75">
      <c r="A97" s="90"/>
      <c r="B97" s="91"/>
      <c r="C97" s="92"/>
      <c r="D97" s="93"/>
      <c r="E97" s="1244"/>
      <c r="F97" s="94"/>
      <c r="G97" s="88"/>
      <c r="H97" s="88"/>
      <c r="I97" s="88"/>
    </row>
    <row r="98" spans="1:9" s="89" customFormat="1" ht="12.75">
      <c r="A98" s="90"/>
      <c r="B98" s="91"/>
      <c r="C98" s="92"/>
      <c r="D98" s="93"/>
      <c r="E98" s="1244"/>
      <c r="F98" s="94"/>
      <c r="G98" s="88"/>
      <c r="H98" s="88"/>
      <c r="I98" s="88"/>
    </row>
    <row r="99" spans="1:9" s="89" customFormat="1" ht="12.75">
      <c r="A99" s="90"/>
      <c r="B99" s="91"/>
      <c r="C99" s="92"/>
      <c r="D99" s="93"/>
      <c r="E99" s="1244"/>
      <c r="F99" s="94"/>
      <c r="G99" s="88"/>
      <c r="H99" s="88"/>
      <c r="I99" s="88"/>
    </row>
    <row r="100" spans="1:9" s="89" customFormat="1" ht="12.75">
      <c r="A100" s="90"/>
      <c r="B100" s="91"/>
      <c r="C100" s="92"/>
      <c r="D100" s="93"/>
      <c r="E100" s="1244"/>
      <c r="F100" s="94"/>
      <c r="G100" s="88"/>
      <c r="H100" s="88"/>
      <c r="I100" s="88"/>
    </row>
    <row r="101" spans="1:9" s="89" customFormat="1" ht="12.75">
      <c r="A101" s="90"/>
      <c r="B101" s="91"/>
      <c r="C101" s="92"/>
      <c r="D101" s="93"/>
      <c r="E101" s="1244"/>
      <c r="F101" s="94"/>
      <c r="G101" s="88"/>
      <c r="H101" s="88"/>
      <c r="I101" s="88"/>
    </row>
    <row r="102" spans="1:9" s="89" customFormat="1" ht="12.75">
      <c r="A102" s="90"/>
      <c r="B102" s="91"/>
      <c r="C102" s="92"/>
      <c r="D102" s="93"/>
      <c r="E102" s="1244"/>
      <c r="F102" s="94"/>
      <c r="G102" s="88"/>
      <c r="H102" s="88"/>
      <c r="I102" s="88"/>
    </row>
    <row r="103" spans="1:9" s="89" customFormat="1" ht="12.75">
      <c r="A103" s="90"/>
      <c r="B103" s="91"/>
      <c r="C103" s="92"/>
      <c r="D103" s="93"/>
      <c r="E103" s="1244"/>
      <c r="F103" s="94"/>
      <c r="G103" s="88"/>
      <c r="H103" s="88"/>
      <c r="I103" s="88"/>
    </row>
    <row r="104" spans="1:9" s="89" customFormat="1" ht="12.75">
      <c r="A104" s="90"/>
      <c r="B104" s="91"/>
      <c r="C104" s="92"/>
      <c r="D104" s="93"/>
      <c r="E104" s="1244"/>
      <c r="F104" s="94"/>
      <c r="G104" s="88"/>
      <c r="H104" s="88"/>
      <c r="I104" s="88"/>
    </row>
    <row r="105" spans="1:9" s="89" customFormat="1" ht="12.75">
      <c r="A105" s="90"/>
      <c r="B105" s="91"/>
      <c r="C105" s="92"/>
      <c r="D105" s="93"/>
      <c r="E105" s="1244"/>
      <c r="F105" s="94"/>
      <c r="G105" s="88"/>
      <c r="H105" s="88"/>
      <c r="I105" s="88"/>
    </row>
    <row r="106" spans="1:9" s="89" customFormat="1" ht="12.75">
      <c r="A106" s="90"/>
      <c r="B106" s="91"/>
      <c r="C106" s="92"/>
      <c r="D106" s="93"/>
      <c r="E106" s="1244"/>
      <c r="F106" s="94"/>
      <c r="G106" s="88"/>
      <c r="H106" s="88"/>
      <c r="I106" s="88"/>
    </row>
    <row r="107" spans="1:9" s="89" customFormat="1" ht="12.75">
      <c r="A107" s="90"/>
      <c r="B107" s="91"/>
      <c r="C107" s="92"/>
      <c r="D107" s="93"/>
      <c r="E107" s="1244"/>
      <c r="F107" s="94"/>
      <c r="G107" s="88"/>
      <c r="H107" s="88"/>
      <c r="I107" s="88"/>
    </row>
    <row r="108" spans="1:9" s="89" customFormat="1" ht="12.75">
      <c r="A108" s="90"/>
      <c r="B108" s="91"/>
      <c r="C108" s="92"/>
      <c r="D108" s="93"/>
      <c r="E108" s="1244"/>
      <c r="F108" s="94"/>
      <c r="G108" s="88"/>
      <c r="H108" s="88"/>
      <c r="I108" s="88"/>
    </row>
    <row r="109" spans="1:9" s="89" customFormat="1" ht="12.75">
      <c r="A109" s="90"/>
      <c r="B109" s="91"/>
      <c r="C109" s="92"/>
      <c r="D109" s="93"/>
      <c r="E109" s="1244"/>
      <c r="F109" s="94"/>
      <c r="G109" s="88"/>
      <c r="H109" s="88"/>
      <c r="I109" s="88"/>
    </row>
    <row r="110" spans="1:9" s="89" customFormat="1" ht="12.75">
      <c r="A110" s="90"/>
      <c r="B110" s="91"/>
      <c r="C110" s="92"/>
      <c r="D110" s="93"/>
      <c r="E110" s="1244"/>
      <c r="F110" s="94"/>
      <c r="G110" s="88"/>
      <c r="H110" s="88"/>
      <c r="I110" s="88"/>
    </row>
    <row r="111" spans="1:9" s="89" customFormat="1" ht="12.75">
      <c r="A111" s="90"/>
      <c r="B111" s="91"/>
      <c r="C111" s="92"/>
      <c r="D111" s="93"/>
      <c r="E111" s="1244"/>
      <c r="F111" s="94"/>
      <c r="G111" s="88"/>
      <c r="H111" s="88"/>
      <c r="I111" s="88"/>
    </row>
    <row r="112" spans="1:9" s="89" customFormat="1" ht="12.75">
      <c r="A112" s="90"/>
      <c r="B112" s="91"/>
      <c r="C112" s="92"/>
      <c r="D112" s="93"/>
      <c r="E112" s="1244"/>
      <c r="F112" s="94"/>
      <c r="G112" s="88"/>
      <c r="H112" s="88"/>
      <c r="I112" s="88"/>
    </row>
    <row r="113" spans="1:9" s="89" customFormat="1" ht="12.75">
      <c r="A113" s="90"/>
      <c r="B113" s="91"/>
      <c r="C113" s="92"/>
      <c r="D113" s="93"/>
      <c r="E113" s="1244"/>
      <c r="F113" s="94"/>
      <c r="G113" s="88"/>
      <c r="H113" s="88"/>
      <c r="I113" s="88"/>
    </row>
    <row r="114" spans="1:9" s="89" customFormat="1" ht="12.75">
      <c r="A114" s="90"/>
      <c r="B114" s="91"/>
      <c r="C114" s="92"/>
      <c r="D114" s="93"/>
      <c r="E114" s="1244"/>
      <c r="F114" s="94"/>
      <c r="G114" s="88"/>
      <c r="H114" s="88"/>
      <c r="I114" s="88"/>
    </row>
    <row r="115" spans="1:9" s="89" customFormat="1" ht="12.75">
      <c r="A115" s="90"/>
      <c r="B115" s="91"/>
      <c r="C115" s="92"/>
      <c r="D115" s="93"/>
      <c r="E115" s="1244"/>
      <c r="F115" s="94"/>
      <c r="G115" s="88"/>
      <c r="H115" s="88"/>
      <c r="I115" s="88"/>
    </row>
    <row r="116" spans="1:9">
      <c r="A116" s="90"/>
      <c r="B116" s="91"/>
      <c r="C116" s="92"/>
      <c r="D116" s="93"/>
      <c r="E116" s="1244"/>
      <c r="F116" s="94"/>
    </row>
    <row r="117" spans="1:9">
      <c r="A117" s="90"/>
      <c r="B117" s="91"/>
      <c r="C117" s="92"/>
      <c r="D117" s="93"/>
      <c r="E117" s="1244"/>
      <c r="F117" s="94"/>
    </row>
    <row r="118" spans="1:9">
      <c r="A118" s="90"/>
      <c r="B118" s="91"/>
      <c r="C118" s="92"/>
      <c r="D118" s="93"/>
      <c r="E118" s="1244"/>
      <c r="F118" s="94"/>
    </row>
    <row r="119" spans="1:9">
      <c r="A119" s="90"/>
      <c r="B119" s="91"/>
      <c r="C119" s="92"/>
      <c r="D119" s="93"/>
      <c r="E119" s="1244"/>
      <c r="F119" s="94"/>
    </row>
    <row r="120" spans="1:9">
      <c r="A120" s="90"/>
      <c r="B120" s="91"/>
      <c r="C120" s="92"/>
      <c r="D120" s="93"/>
      <c r="E120" s="1244"/>
      <c r="F120" s="94"/>
    </row>
    <row r="121" spans="1:9">
      <c r="A121" s="90"/>
      <c r="B121" s="91"/>
      <c r="C121" s="92"/>
      <c r="D121" s="93"/>
      <c r="E121" s="1244"/>
      <c r="F121" s="94"/>
    </row>
    <row r="122" spans="1:9">
      <c r="A122" s="90"/>
      <c r="B122" s="91"/>
      <c r="C122" s="92"/>
      <c r="D122" s="93"/>
      <c r="E122" s="1244"/>
      <c r="F122" s="94"/>
    </row>
    <row r="123" spans="1:9">
      <c r="A123" s="97"/>
      <c r="D123" s="100"/>
      <c r="E123" s="1497"/>
      <c r="F123" s="101"/>
    </row>
    <row r="124" spans="1:9">
      <c r="A124" s="97"/>
      <c r="D124" s="100"/>
      <c r="E124" s="1497"/>
      <c r="F124" s="101"/>
    </row>
    <row r="125" spans="1:9">
      <c r="A125" s="97"/>
      <c r="D125" s="100"/>
      <c r="E125" s="1497"/>
      <c r="F125" s="101"/>
    </row>
    <row r="126" spans="1:9">
      <c r="A126" s="97"/>
      <c r="D126" s="100"/>
      <c r="E126" s="1497"/>
      <c r="F126" s="101"/>
    </row>
    <row r="127" spans="1:9">
      <c r="A127" s="97"/>
      <c r="D127" s="100"/>
      <c r="E127" s="1497"/>
      <c r="F127" s="101"/>
    </row>
    <row r="128" spans="1:9">
      <c r="A128" s="97"/>
      <c r="D128" s="100"/>
      <c r="E128" s="1497"/>
      <c r="F128" s="101"/>
    </row>
    <row r="129" spans="1:13">
      <c r="A129" s="97"/>
      <c r="D129" s="100"/>
      <c r="E129" s="1497"/>
      <c r="F129" s="101"/>
    </row>
    <row r="130" spans="1:13">
      <c r="A130" s="97"/>
      <c r="D130" s="100"/>
      <c r="E130" s="1497"/>
      <c r="F130" s="101"/>
    </row>
    <row r="131" spans="1:13" s="95" customFormat="1">
      <c r="A131" s="97"/>
      <c r="B131" s="98"/>
      <c r="C131" s="99"/>
      <c r="D131" s="100"/>
      <c r="E131" s="1497"/>
      <c r="F131" s="101"/>
      <c r="J131" s="96"/>
      <c r="K131" s="96"/>
      <c r="L131" s="96"/>
      <c r="M131" s="96"/>
    </row>
    <row r="132" spans="1:13" s="95" customFormat="1">
      <c r="A132" s="97"/>
      <c r="B132" s="98"/>
      <c r="C132" s="99"/>
      <c r="D132" s="100"/>
      <c r="E132" s="1497"/>
      <c r="F132" s="101"/>
      <c r="J132" s="96"/>
      <c r="K132" s="96"/>
      <c r="L132" s="96"/>
      <c r="M132" s="96"/>
    </row>
    <row r="133" spans="1:13" s="95" customFormat="1">
      <c r="A133" s="97"/>
      <c r="B133" s="98"/>
      <c r="C133" s="99"/>
      <c r="D133" s="100"/>
      <c r="E133" s="1497"/>
      <c r="F133" s="101"/>
      <c r="J133" s="96"/>
      <c r="K133" s="96"/>
      <c r="L133" s="96"/>
      <c r="M133" s="96"/>
    </row>
    <row r="134" spans="1:13" s="95" customFormat="1">
      <c r="A134" s="97"/>
      <c r="B134" s="98"/>
      <c r="C134" s="99"/>
      <c r="D134" s="100"/>
      <c r="E134" s="1497"/>
      <c r="F134" s="101"/>
      <c r="J134" s="96"/>
      <c r="K134" s="96"/>
      <c r="L134" s="96"/>
      <c r="M134" s="96"/>
    </row>
    <row r="135" spans="1:13" s="95" customFormat="1">
      <c r="A135" s="97"/>
      <c r="B135" s="98"/>
      <c r="C135" s="99"/>
      <c r="D135" s="100"/>
      <c r="E135" s="1497"/>
      <c r="F135" s="101"/>
      <c r="J135" s="96"/>
      <c r="K135" s="96"/>
      <c r="L135" s="96"/>
      <c r="M135" s="96"/>
    </row>
    <row r="136" spans="1:13" s="95" customFormat="1">
      <c r="A136" s="97"/>
      <c r="B136" s="98"/>
      <c r="C136" s="99"/>
      <c r="D136" s="100"/>
      <c r="E136" s="1497"/>
      <c r="F136" s="101"/>
      <c r="J136" s="96"/>
      <c r="K136" s="96"/>
      <c r="L136" s="96"/>
      <c r="M136" s="96"/>
    </row>
    <row r="137" spans="1:13" s="95" customFormat="1">
      <c r="A137" s="97"/>
      <c r="B137" s="98"/>
      <c r="C137" s="99"/>
      <c r="D137" s="100"/>
      <c r="E137" s="1497"/>
      <c r="F137" s="101"/>
      <c r="J137" s="96"/>
      <c r="K137" s="96"/>
      <c r="L137" s="96"/>
      <c r="M137" s="96"/>
    </row>
    <row r="138" spans="1:13" s="95" customFormat="1">
      <c r="A138" s="97"/>
      <c r="B138" s="98"/>
      <c r="C138" s="99"/>
      <c r="D138" s="100"/>
      <c r="E138" s="1497"/>
      <c r="F138" s="101"/>
      <c r="J138" s="96"/>
      <c r="K138" s="96"/>
      <c r="L138" s="96"/>
      <c r="M138" s="96"/>
    </row>
    <row r="139" spans="1:13" s="95" customFormat="1">
      <c r="A139" s="97"/>
      <c r="B139" s="98"/>
      <c r="C139" s="99"/>
      <c r="D139" s="100"/>
      <c r="E139" s="1497"/>
      <c r="F139" s="101"/>
      <c r="J139" s="96"/>
      <c r="K139" s="96"/>
      <c r="L139" s="96"/>
      <c r="M139" s="96"/>
    </row>
    <row r="140" spans="1:13" s="95" customFormat="1">
      <c r="A140" s="97"/>
      <c r="B140" s="98"/>
      <c r="C140" s="99"/>
      <c r="D140" s="100"/>
      <c r="E140" s="1497"/>
      <c r="F140" s="101"/>
      <c r="J140" s="96"/>
      <c r="K140" s="96"/>
      <c r="L140" s="96"/>
      <c r="M140" s="96"/>
    </row>
    <row r="141" spans="1:13" s="95" customFormat="1">
      <c r="A141" s="97"/>
      <c r="B141" s="98"/>
      <c r="C141" s="99"/>
      <c r="D141" s="100"/>
      <c r="E141" s="1497"/>
      <c r="F141" s="101"/>
      <c r="J141" s="96"/>
      <c r="K141" s="96"/>
      <c r="L141" s="96"/>
      <c r="M141" s="96"/>
    </row>
    <row r="142" spans="1:13" s="95" customFormat="1">
      <c r="A142" s="97"/>
      <c r="B142" s="98"/>
      <c r="C142" s="99"/>
      <c r="D142" s="100"/>
      <c r="E142" s="1497"/>
      <c r="F142" s="101"/>
      <c r="J142" s="96"/>
      <c r="K142" s="96"/>
      <c r="L142" s="96"/>
      <c r="M142" s="96"/>
    </row>
    <row r="143" spans="1:13" s="95" customFormat="1">
      <c r="A143" s="97"/>
      <c r="B143" s="98"/>
      <c r="C143" s="99"/>
      <c r="D143" s="100"/>
      <c r="E143" s="1497"/>
      <c r="F143" s="101"/>
      <c r="J143" s="96"/>
      <c r="K143" s="96"/>
      <c r="L143" s="96"/>
      <c r="M143" s="96"/>
    </row>
    <row r="144" spans="1:13" s="95" customFormat="1">
      <c r="A144" s="97"/>
      <c r="B144" s="98"/>
      <c r="C144" s="99"/>
      <c r="D144" s="100"/>
      <c r="E144" s="1497"/>
      <c r="F144" s="101"/>
      <c r="J144" s="96"/>
      <c r="K144" s="96"/>
      <c r="L144" s="96"/>
      <c r="M144" s="96"/>
    </row>
    <row r="145" spans="1:13" s="95" customFormat="1">
      <c r="A145" s="97"/>
      <c r="B145" s="98"/>
      <c r="C145" s="99"/>
      <c r="D145" s="100"/>
      <c r="E145" s="1497"/>
      <c r="F145" s="101"/>
      <c r="J145" s="96"/>
      <c r="K145" s="96"/>
      <c r="L145" s="96"/>
      <c r="M145" s="96"/>
    </row>
    <row r="146" spans="1:13" s="95" customFormat="1">
      <c r="A146" s="97"/>
      <c r="B146" s="98"/>
      <c r="C146" s="99"/>
      <c r="D146" s="100"/>
      <c r="E146" s="1497"/>
      <c r="F146" s="101"/>
      <c r="J146" s="96"/>
      <c r="K146" s="96"/>
      <c r="L146" s="96"/>
      <c r="M146" s="96"/>
    </row>
    <row r="147" spans="1:13" s="95" customFormat="1">
      <c r="A147" s="97"/>
      <c r="B147" s="98"/>
      <c r="C147" s="99"/>
      <c r="D147" s="100"/>
      <c r="E147" s="1497"/>
      <c r="F147" s="101"/>
      <c r="J147" s="96"/>
      <c r="K147" s="96"/>
      <c r="L147" s="96"/>
      <c r="M147" s="96"/>
    </row>
    <row r="148" spans="1:13" s="95" customFormat="1">
      <c r="A148" s="97"/>
      <c r="B148" s="98"/>
      <c r="C148" s="99"/>
      <c r="D148" s="100"/>
      <c r="E148" s="1497"/>
      <c r="F148" s="101"/>
      <c r="J148" s="96"/>
      <c r="K148" s="96"/>
      <c r="L148" s="96"/>
      <c r="M148" s="96"/>
    </row>
    <row r="149" spans="1:13" s="95" customFormat="1">
      <c r="A149" s="97"/>
      <c r="B149" s="98"/>
      <c r="C149" s="99"/>
      <c r="D149" s="100"/>
      <c r="E149" s="1497"/>
      <c r="F149" s="101"/>
      <c r="J149" s="96"/>
      <c r="K149" s="96"/>
      <c r="L149" s="96"/>
      <c r="M149" s="96"/>
    </row>
    <row r="150" spans="1:13" s="95" customFormat="1">
      <c r="A150" s="97"/>
      <c r="B150" s="98"/>
      <c r="C150" s="99"/>
      <c r="D150" s="100"/>
      <c r="E150" s="1497"/>
      <c r="F150" s="101"/>
      <c r="J150" s="96"/>
      <c r="K150" s="96"/>
      <c r="L150" s="96"/>
      <c r="M150" s="96"/>
    </row>
    <row r="151" spans="1:13" s="95" customFormat="1">
      <c r="A151" s="97"/>
      <c r="B151" s="98"/>
      <c r="C151" s="99"/>
      <c r="D151" s="100"/>
      <c r="E151" s="1497"/>
      <c r="F151" s="101"/>
      <c r="J151" s="96"/>
      <c r="K151" s="96"/>
      <c r="L151" s="96"/>
      <c r="M151" s="96"/>
    </row>
    <row r="152" spans="1:13" s="95" customFormat="1">
      <c r="A152" s="97"/>
      <c r="B152" s="98"/>
      <c r="C152" s="99"/>
      <c r="D152" s="100"/>
      <c r="E152" s="1497"/>
      <c r="F152" s="101"/>
      <c r="J152" s="96"/>
      <c r="K152" s="96"/>
      <c r="L152" s="96"/>
      <c r="M152" s="96"/>
    </row>
    <row r="153" spans="1:13" s="95" customFormat="1">
      <c r="A153" s="97"/>
      <c r="B153" s="98"/>
      <c r="C153" s="99"/>
      <c r="D153" s="100"/>
      <c r="E153" s="1497"/>
      <c r="F153" s="101"/>
      <c r="J153" s="96"/>
      <c r="K153" s="96"/>
      <c r="L153" s="96"/>
      <c r="M153" s="96"/>
    </row>
    <row r="154" spans="1:13" s="95" customFormat="1">
      <c r="A154" s="97"/>
      <c r="B154" s="98"/>
      <c r="C154" s="99"/>
      <c r="D154" s="100"/>
      <c r="E154" s="1497"/>
      <c r="F154" s="101"/>
      <c r="J154" s="96"/>
      <c r="K154" s="96"/>
      <c r="L154" s="96"/>
      <c r="M154" s="96"/>
    </row>
    <row r="155" spans="1:13" s="95" customFormat="1">
      <c r="A155" s="97"/>
      <c r="B155" s="98"/>
      <c r="C155" s="99"/>
      <c r="D155" s="100"/>
      <c r="E155" s="1497"/>
      <c r="F155" s="101"/>
      <c r="J155" s="96"/>
      <c r="K155" s="96"/>
      <c r="L155" s="96"/>
      <c r="M155" s="96"/>
    </row>
    <row r="156" spans="1:13" s="95" customFormat="1">
      <c r="A156" s="97"/>
      <c r="B156" s="98"/>
      <c r="C156" s="99"/>
      <c r="D156" s="100"/>
      <c r="E156" s="1497"/>
      <c r="F156" s="101"/>
      <c r="J156" s="96"/>
      <c r="K156" s="96"/>
      <c r="L156" s="96"/>
      <c r="M156" s="96"/>
    </row>
    <row r="157" spans="1:13" s="95" customFormat="1">
      <c r="A157" s="97"/>
      <c r="B157" s="98"/>
      <c r="C157" s="99"/>
      <c r="D157" s="100"/>
      <c r="E157" s="1497"/>
      <c r="F157" s="101"/>
      <c r="J157" s="96"/>
      <c r="K157" s="96"/>
      <c r="L157" s="96"/>
      <c r="M157" s="96"/>
    </row>
    <row r="158" spans="1:13" s="95" customFormat="1">
      <c r="A158" s="97"/>
      <c r="B158" s="98"/>
      <c r="C158" s="99"/>
      <c r="D158" s="100"/>
      <c r="E158" s="1497"/>
      <c r="F158" s="101"/>
      <c r="J158" s="96"/>
      <c r="K158" s="96"/>
      <c r="L158" s="96"/>
      <c r="M158" s="96"/>
    </row>
    <row r="159" spans="1:13" s="95" customFormat="1">
      <c r="A159" s="97"/>
      <c r="B159" s="98"/>
      <c r="C159" s="99"/>
      <c r="D159" s="100"/>
      <c r="E159" s="1497"/>
      <c r="F159" s="101"/>
      <c r="J159" s="96"/>
      <c r="K159" s="96"/>
      <c r="L159" s="96"/>
      <c r="M159" s="96"/>
    </row>
    <row r="160" spans="1:13" s="95" customFormat="1">
      <c r="A160" s="97"/>
      <c r="B160" s="98"/>
      <c r="C160" s="99"/>
      <c r="D160" s="100"/>
      <c r="E160" s="1497"/>
      <c r="F160" s="101"/>
      <c r="J160" s="96"/>
      <c r="K160" s="96"/>
      <c r="L160" s="96"/>
      <c r="M160" s="96"/>
    </row>
    <row r="161" spans="1:13" s="95" customFormat="1">
      <c r="A161" s="97"/>
      <c r="B161" s="98"/>
      <c r="C161" s="99"/>
      <c r="D161" s="100"/>
      <c r="E161" s="1497"/>
      <c r="F161" s="101"/>
      <c r="J161" s="96"/>
      <c r="K161" s="96"/>
      <c r="L161" s="96"/>
      <c r="M161" s="96"/>
    </row>
    <row r="162" spans="1:13" s="95" customFormat="1">
      <c r="A162" s="97"/>
      <c r="B162" s="98"/>
      <c r="C162" s="99"/>
      <c r="D162" s="100"/>
      <c r="E162" s="1497"/>
      <c r="F162" s="101"/>
      <c r="J162" s="96"/>
      <c r="K162" s="96"/>
      <c r="L162" s="96"/>
      <c r="M162" s="96"/>
    </row>
    <row r="163" spans="1:13" s="95" customFormat="1">
      <c r="A163" s="97"/>
      <c r="B163" s="98"/>
      <c r="C163" s="99"/>
      <c r="D163" s="100"/>
      <c r="E163" s="1497"/>
      <c r="F163" s="101"/>
      <c r="J163" s="96"/>
      <c r="K163" s="96"/>
      <c r="L163" s="96"/>
      <c r="M163" s="96"/>
    </row>
    <row r="164" spans="1:13" s="95" customFormat="1">
      <c r="A164" s="97"/>
      <c r="B164" s="98"/>
      <c r="C164" s="99"/>
      <c r="D164" s="100"/>
      <c r="E164" s="1497"/>
      <c r="F164" s="101"/>
      <c r="J164" s="96"/>
      <c r="K164" s="96"/>
      <c r="L164" s="96"/>
      <c r="M164" s="96"/>
    </row>
    <row r="165" spans="1:13" s="95" customFormat="1">
      <c r="A165" s="97"/>
      <c r="B165" s="98"/>
      <c r="C165" s="99"/>
      <c r="D165" s="100"/>
      <c r="E165" s="1497"/>
      <c r="F165" s="101"/>
      <c r="J165" s="96"/>
      <c r="K165" s="96"/>
      <c r="L165" s="96"/>
      <c r="M165" s="96"/>
    </row>
    <row r="166" spans="1:13" s="95" customFormat="1">
      <c r="A166" s="97"/>
      <c r="B166" s="98"/>
      <c r="C166" s="99"/>
      <c r="D166" s="100"/>
      <c r="E166" s="1497"/>
      <c r="F166" s="101"/>
      <c r="J166" s="96"/>
      <c r="K166" s="96"/>
      <c r="L166" s="96"/>
      <c r="M166" s="96"/>
    </row>
    <row r="167" spans="1:13" s="95" customFormat="1">
      <c r="A167" s="97"/>
      <c r="B167" s="98"/>
      <c r="C167" s="99"/>
      <c r="D167" s="100"/>
      <c r="E167" s="1497"/>
      <c r="F167" s="101"/>
      <c r="J167" s="96"/>
      <c r="K167" s="96"/>
      <c r="L167" s="96"/>
      <c r="M167" s="96"/>
    </row>
    <row r="168" spans="1:13" s="95" customFormat="1">
      <c r="A168" s="97"/>
      <c r="B168" s="98"/>
      <c r="C168" s="99"/>
      <c r="D168" s="100"/>
      <c r="E168" s="1497"/>
      <c r="F168" s="101"/>
      <c r="J168" s="96"/>
      <c r="K168" s="96"/>
      <c r="L168" s="96"/>
      <c r="M168" s="96"/>
    </row>
    <row r="169" spans="1:13" s="95" customFormat="1">
      <c r="A169" s="97"/>
      <c r="B169" s="98"/>
      <c r="C169" s="99"/>
      <c r="D169" s="100"/>
      <c r="E169" s="1497"/>
      <c r="F169" s="101"/>
      <c r="J169" s="96"/>
      <c r="K169" s="96"/>
      <c r="L169" s="96"/>
      <c r="M169" s="96"/>
    </row>
    <row r="170" spans="1:13" s="95" customFormat="1">
      <c r="A170" s="97"/>
      <c r="B170" s="98"/>
      <c r="C170" s="99"/>
      <c r="D170" s="100"/>
      <c r="E170" s="1497"/>
      <c r="F170" s="101"/>
      <c r="J170" s="96"/>
      <c r="K170" s="96"/>
      <c r="L170" s="96"/>
      <c r="M170" s="96"/>
    </row>
    <row r="171" spans="1:13" s="95" customFormat="1">
      <c r="A171" s="97"/>
      <c r="B171" s="98"/>
      <c r="C171" s="99"/>
      <c r="D171" s="100"/>
      <c r="E171" s="1497"/>
      <c r="F171" s="101"/>
      <c r="J171" s="96"/>
      <c r="K171" s="96"/>
      <c r="L171" s="96"/>
      <c r="M171" s="96"/>
    </row>
    <row r="172" spans="1:13" s="95" customFormat="1">
      <c r="A172" s="97"/>
      <c r="B172" s="98"/>
      <c r="C172" s="99"/>
      <c r="D172" s="100"/>
      <c r="E172" s="1497"/>
      <c r="F172" s="101"/>
      <c r="J172" s="96"/>
      <c r="K172" s="96"/>
      <c r="L172" s="96"/>
      <c r="M172" s="96"/>
    </row>
    <row r="173" spans="1:13" s="95" customFormat="1">
      <c r="A173" s="97"/>
      <c r="B173" s="98"/>
      <c r="C173" s="99"/>
      <c r="D173" s="100"/>
      <c r="E173" s="1497"/>
      <c r="F173" s="101"/>
      <c r="J173" s="96"/>
      <c r="K173" s="96"/>
      <c r="L173" s="96"/>
      <c r="M173" s="96"/>
    </row>
    <row r="174" spans="1:13" s="95" customFormat="1">
      <c r="A174" s="97"/>
      <c r="B174" s="98"/>
      <c r="C174" s="99"/>
      <c r="D174" s="100"/>
      <c r="E174" s="1497"/>
      <c r="F174" s="101"/>
      <c r="J174" s="96"/>
      <c r="K174" s="96"/>
      <c r="L174" s="96"/>
      <c r="M174" s="96"/>
    </row>
    <row r="175" spans="1:13" s="95" customFormat="1">
      <c r="A175" s="97"/>
      <c r="B175" s="98"/>
      <c r="C175" s="99"/>
      <c r="D175" s="100"/>
      <c r="E175" s="1497"/>
      <c r="F175" s="101"/>
      <c r="J175" s="96"/>
      <c r="K175" s="96"/>
      <c r="L175" s="96"/>
      <c r="M175" s="96"/>
    </row>
    <row r="176" spans="1:13" s="95" customFormat="1">
      <c r="A176" s="97"/>
      <c r="B176" s="98"/>
      <c r="C176" s="99"/>
      <c r="D176" s="100"/>
      <c r="E176" s="1497"/>
      <c r="F176" s="101"/>
      <c r="J176" s="96"/>
      <c r="K176" s="96"/>
      <c r="L176" s="96"/>
      <c r="M176" s="96"/>
    </row>
    <row r="177" spans="1:13" s="95" customFormat="1">
      <c r="A177" s="97"/>
      <c r="B177" s="98"/>
      <c r="C177" s="99"/>
      <c r="D177" s="100"/>
      <c r="E177" s="1497"/>
      <c r="F177" s="101"/>
      <c r="J177" s="96"/>
      <c r="K177" s="96"/>
      <c r="L177" s="96"/>
      <c r="M177" s="96"/>
    </row>
    <row r="178" spans="1:13" s="95" customFormat="1">
      <c r="A178" s="97"/>
      <c r="B178" s="98"/>
      <c r="C178" s="99"/>
      <c r="D178" s="100"/>
      <c r="E178" s="1497"/>
      <c r="F178" s="101"/>
      <c r="J178" s="96"/>
      <c r="K178" s="96"/>
      <c r="L178" s="96"/>
      <c r="M178" s="96"/>
    </row>
    <row r="179" spans="1:13" s="95" customFormat="1">
      <c r="A179" s="97"/>
      <c r="B179" s="98"/>
      <c r="C179" s="99"/>
      <c r="D179" s="100"/>
      <c r="E179" s="1497"/>
      <c r="F179" s="101"/>
      <c r="J179" s="96"/>
      <c r="K179" s="96"/>
      <c r="L179" s="96"/>
      <c r="M179" s="96"/>
    </row>
    <row r="180" spans="1:13" s="95" customFormat="1">
      <c r="A180" s="97"/>
      <c r="B180" s="98"/>
      <c r="C180" s="99"/>
      <c r="D180" s="100"/>
      <c r="E180" s="1497"/>
      <c r="F180" s="101"/>
      <c r="J180" s="96"/>
      <c r="K180" s="96"/>
      <c r="L180" s="96"/>
      <c r="M180" s="96"/>
    </row>
    <row r="181" spans="1:13" s="95" customFormat="1">
      <c r="A181" s="97"/>
      <c r="B181" s="98"/>
      <c r="C181" s="99"/>
      <c r="D181" s="100"/>
      <c r="E181" s="1497"/>
      <c r="F181" s="101"/>
      <c r="J181" s="96"/>
      <c r="K181" s="96"/>
      <c r="L181" s="96"/>
      <c r="M181" s="96"/>
    </row>
    <row r="182" spans="1:13" s="95" customFormat="1">
      <c r="A182" s="97"/>
      <c r="B182" s="98"/>
      <c r="C182" s="99"/>
      <c r="D182" s="100"/>
      <c r="E182" s="1497"/>
      <c r="F182" s="101"/>
      <c r="J182" s="96"/>
      <c r="K182" s="96"/>
      <c r="L182" s="96"/>
      <c r="M182" s="96"/>
    </row>
    <row r="183" spans="1:13" s="95" customFormat="1">
      <c r="A183" s="97"/>
      <c r="B183" s="98"/>
      <c r="C183" s="99"/>
      <c r="D183" s="100"/>
      <c r="E183" s="1497"/>
      <c r="F183" s="101"/>
      <c r="J183" s="96"/>
      <c r="K183" s="96"/>
      <c r="L183" s="96"/>
      <c r="M183" s="96"/>
    </row>
    <row r="184" spans="1:13" s="95" customFormat="1">
      <c r="A184" s="97"/>
      <c r="B184" s="98"/>
      <c r="C184" s="99"/>
      <c r="D184" s="100"/>
      <c r="E184" s="1497"/>
      <c r="F184" s="101"/>
      <c r="J184" s="96"/>
      <c r="K184" s="96"/>
      <c r="L184" s="96"/>
      <c r="M184" s="96"/>
    </row>
    <row r="185" spans="1:13" s="95" customFormat="1">
      <c r="A185" s="97"/>
      <c r="B185" s="98"/>
      <c r="C185" s="99"/>
      <c r="D185" s="100"/>
      <c r="E185" s="1497"/>
      <c r="F185" s="101"/>
      <c r="J185" s="96"/>
      <c r="K185" s="96"/>
      <c r="L185" s="96"/>
      <c r="M185" s="96"/>
    </row>
    <row r="186" spans="1:13" s="95" customFormat="1">
      <c r="A186" s="97"/>
      <c r="B186" s="98"/>
      <c r="C186" s="99"/>
      <c r="D186" s="100"/>
      <c r="E186" s="1497"/>
      <c r="F186" s="101"/>
      <c r="J186" s="96"/>
      <c r="K186" s="96"/>
      <c r="L186" s="96"/>
      <c r="M186" s="96"/>
    </row>
    <row r="187" spans="1:13" s="95" customFormat="1">
      <c r="A187" s="97"/>
      <c r="B187" s="98"/>
      <c r="C187" s="99"/>
      <c r="D187" s="100"/>
      <c r="E187" s="1497"/>
      <c r="F187" s="101"/>
      <c r="J187" s="96"/>
      <c r="K187" s="96"/>
      <c r="L187" s="96"/>
      <c r="M187" s="96"/>
    </row>
    <row r="188" spans="1:13" s="95" customFormat="1">
      <c r="A188" s="97"/>
      <c r="B188" s="98"/>
      <c r="C188" s="99"/>
      <c r="D188" s="100"/>
      <c r="E188" s="1497"/>
      <c r="F188" s="101"/>
      <c r="J188" s="96"/>
      <c r="K188" s="96"/>
      <c r="L188" s="96"/>
      <c r="M188" s="96"/>
    </row>
    <row r="189" spans="1:13" s="95" customFormat="1">
      <c r="A189" s="97"/>
      <c r="B189" s="98"/>
      <c r="C189" s="99"/>
      <c r="D189" s="100"/>
      <c r="E189" s="1497"/>
      <c r="F189" s="101"/>
      <c r="J189" s="96"/>
      <c r="K189" s="96"/>
      <c r="L189" s="96"/>
      <c r="M189" s="96"/>
    </row>
    <row r="190" spans="1:13" s="95" customFormat="1">
      <c r="A190" s="97"/>
      <c r="B190" s="98"/>
      <c r="C190" s="99"/>
      <c r="D190" s="100"/>
      <c r="E190" s="1497"/>
      <c r="F190" s="101"/>
      <c r="J190" s="96"/>
      <c r="K190" s="96"/>
      <c r="L190" s="96"/>
      <c r="M190" s="96"/>
    </row>
    <row r="191" spans="1:13" s="95" customFormat="1">
      <c r="A191" s="97"/>
      <c r="B191" s="98"/>
      <c r="C191" s="99"/>
      <c r="D191" s="100"/>
      <c r="E191" s="1497"/>
      <c r="F191" s="101"/>
      <c r="J191" s="96"/>
      <c r="K191" s="96"/>
      <c r="L191" s="96"/>
      <c r="M191" s="96"/>
    </row>
    <row r="192" spans="1:13" s="95" customFormat="1">
      <c r="A192" s="97"/>
      <c r="B192" s="98"/>
      <c r="C192" s="99"/>
      <c r="D192" s="100"/>
      <c r="E192" s="1497"/>
      <c r="F192" s="101"/>
      <c r="J192" s="96"/>
      <c r="K192" s="96"/>
      <c r="L192" s="96"/>
      <c r="M192" s="96"/>
    </row>
    <row r="193" spans="1:13" s="95" customFormat="1">
      <c r="A193" s="97"/>
      <c r="B193" s="98"/>
      <c r="C193" s="99"/>
      <c r="D193" s="100"/>
      <c r="E193" s="1497"/>
      <c r="F193" s="101"/>
      <c r="J193" s="96"/>
      <c r="K193" s="96"/>
      <c r="L193" s="96"/>
      <c r="M193" s="96"/>
    </row>
    <row r="194" spans="1:13" s="95" customFormat="1">
      <c r="A194" s="97"/>
      <c r="B194" s="98"/>
      <c r="C194" s="99"/>
      <c r="D194" s="100"/>
      <c r="E194" s="1497"/>
      <c r="F194" s="101"/>
      <c r="J194" s="96"/>
      <c r="K194" s="96"/>
      <c r="L194" s="96"/>
      <c r="M194" s="96"/>
    </row>
    <row r="195" spans="1:13" s="95" customFormat="1">
      <c r="A195" s="97"/>
      <c r="B195" s="98"/>
      <c r="C195" s="99"/>
      <c r="D195" s="100"/>
      <c r="E195" s="1497"/>
      <c r="F195" s="101"/>
      <c r="J195" s="96"/>
      <c r="K195" s="96"/>
      <c r="L195" s="96"/>
      <c r="M195" s="96"/>
    </row>
    <row r="196" spans="1:13" s="95" customFormat="1">
      <c r="A196" s="97"/>
      <c r="B196" s="98"/>
      <c r="C196" s="99"/>
      <c r="D196" s="100"/>
      <c r="E196" s="1497"/>
      <c r="F196" s="101"/>
      <c r="J196" s="96"/>
      <c r="K196" s="96"/>
      <c r="L196" s="96"/>
      <c r="M196" s="96"/>
    </row>
    <row r="197" spans="1:13" s="95" customFormat="1">
      <c r="A197" s="97"/>
      <c r="B197" s="98"/>
      <c r="C197" s="99"/>
      <c r="D197" s="100"/>
      <c r="E197" s="1497"/>
      <c r="F197" s="101"/>
      <c r="J197" s="96"/>
      <c r="K197" s="96"/>
      <c r="L197" s="96"/>
      <c r="M197" s="96"/>
    </row>
    <row r="198" spans="1:13" s="95" customFormat="1">
      <c r="A198" s="97"/>
      <c r="B198" s="98"/>
      <c r="C198" s="99"/>
      <c r="D198" s="100"/>
      <c r="E198" s="1497"/>
      <c r="F198" s="101"/>
      <c r="J198" s="96"/>
      <c r="K198" s="96"/>
      <c r="L198" s="96"/>
      <c r="M198" s="96"/>
    </row>
    <row r="199" spans="1:13" s="95" customFormat="1">
      <c r="A199" s="97"/>
      <c r="B199" s="98"/>
      <c r="C199" s="99"/>
      <c r="D199" s="100"/>
      <c r="E199" s="1497"/>
      <c r="F199" s="101"/>
      <c r="J199" s="96"/>
      <c r="K199" s="96"/>
      <c r="L199" s="96"/>
      <c r="M199" s="96"/>
    </row>
    <row r="200" spans="1:13" s="95" customFormat="1">
      <c r="A200" s="97"/>
      <c r="B200" s="98"/>
      <c r="C200" s="99"/>
      <c r="D200" s="100"/>
      <c r="E200" s="1497"/>
      <c r="F200" s="101"/>
      <c r="J200" s="96"/>
      <c r="K200" s="96"/>
      <c r="L200" s="96"/>
      <c r="M200" s="96"/>
    </row>
    <row r="201" spans="1:13" s="95" customFormat="1">
      <c r="A201" s="97"/>
      <c r="B201" s="98"/>
      <c r="C201" s="99"/>
      <c r="D201" s="100"/>
      <c r="E201" s="1497"/>
      <c r="F201" s="101"/>
      <c r="J201" s="96"/>
      <c r="K201" s="96"/>
      <c r="L201" s="96"/>
      <c r="M201" s="96"/>
    </row>
    <row r="202" spans="1:13" s="95" customFormat="1">
      <c r="A202" s="97"/>
      <c r="B202" s="98"/>
      <c r="C202" s="99"/>
      <c r="D202" s="100"/>
      <c r="E202" s="1497"/>
      <c r="F202" s="101"/>
      <c r="J202" s="96"/>
      <c r="K202" s="96"/>
      <c r="L202" s="96"/>
      <c r="M202" s="96"/>
    </row>
    <row r="203" spans="1:13" s="95" customFormat="1">
      <c r="A203" s="97"/>
      <c r="B203" s="98"/>
      <c r="C203" s="99"/>
      <c r="D203" s="100"/>
      <c r="E203" s="1497"/>
      <c r="F203" s="101"/>
      <c r="J203" s="96"/>
      <c r="K203" s="96"/>
      <c r="L203" s="96"/>
      <c r="M203" s="96"/>
    </row>
    <row r="204" spans="1:13" s="95" customFormat="1">
      <c r="A204" s="97"/>
      <c r="B204" s="98"/>
      <c r="C204" s="99"/>
      <c r="D204" s="100"/>
      <c r="E204" s="1497"/>
      <c r="F204" s="101"/>
      <c r="J204" s="96"/>
      <c r="K204" s="96"/>
      <c r="L204" s="96"/>
      <c r="M204" s="96"/>
    </row>
    <row r="205" spans="1:13" s="95" customFormat="1">
      <c r="A205" s="97"/>
      <c r="B205" s="98"/>
      <c r="C205" s="99"/>
      <c r="D205" s="100"/>
      <c r="E205" s="1497"/>
      <c r="F205" s="101"/>
      <c r="J205" s="96"/>
      <c r="K205" s="96"/>
      <c r="L205" s="96"/>
      <c r="M205" s="96"/>
    </row>
    <row r="206" spans="1:13" s="95" customFormat="1">
      <c r="A206" s="97"/>
      <c r="B206" s="98"/>
      <c r="C206" s="99"/>
      <c r="D206" s="100"/>
      <c r="E206" s="1497"/>
      <c r="F206" s="101"/>
      <c r="J206" s="96"/>
      <c r="K206" s="96"/>
      <c r="L206" s="96"/>
      <c r="M206" s="96"/>
    </row>
    <row r="207" spans="1:13" s="95" customFormat="1">
      <c r="A207" s="97"/>
      <c r="B207" s="98"/>
      <c r="C207" s="99"/>
      <c r="D207" s="100"/>
      <c r="E207" s="1497"/>
      <c r="F207" s="101"/>
      <c r="J207" s="96"/>
      <c r="K207" s="96"/>
      <c r="L207" s="96"/>
      <c r="M207" s="96"/>
    </row>
    <row r="208" spans="1:13" s="95" customFormat="1">
      <c r="A208" s="97"/>
      <c r="B208" s="98"/>
      <c r="C208" s="99"/>
      <c r="D208" s="100"/>
      <c r="E208" s="1497"/>
      <c r="F208" s="101"/>
      <c r="J208" s="96"/>
      <c r="K208" s="96"/>
      <c r="L208" s="96"/>
      <c r="M208" s="96"/>
    </row>
    <row r="209" spans="1:13" s="95" customFormat="1">
      <c r="A209" s="97"/>
      <c r="B209" s="98"/>
      <c r="C209" s="99"/>
      <c r="D209" s="100"/>
      <c r="E209" s="1497"/>
      <c r="F209" s="101"/>
      <c r="J209" s="96"/>
      <c r="K209" s="96"/>
      <c r="L209" s="96"/>
      <c r="M209" s="96"/>
    </row>
    <row r="210" spans="1:13" s="95" customFormat="1">
      <c r="A210" s="97"/>
      <c r="B210" s="98"/>
      <c r="C210" s="99"/>
      <c r="D210" s="100"/>
      <c r="E210" s="1497"/>
      <c r="F210" s="101"/>
      <c r="J210" s="96"/>
      <c r="K210" s="96"/>
      <c r="L210" s="96"/>
      <c r="M210" s="96"/>
    </row>
    <row r="211" spans="1:13" s="95" customFormat="1">
      <c r="A211" s="97"/>
      <c r="B211" s="98"/>
      <c r="C211" s="99"/>
      <c r="D211" s="100"/>
      <c r="E211" s="1497"/>
      <c r="F211" s="101"/>
      <c r="J211" s="96"/>
      <c r="K211" s="96"/>
      <c r="L211" s="96"/>
      <c r="M211" s="96"/>
    </row>
    <row r="212" spans="1:13" s="95" customFormat="1">
      <c r="A212" s="97"/>
      <c r="B212" s="98"/>
      <c r="C212" s="99"/>
      <c r="D212" s="100"/>
      <c r="E212" s="1497"/>
      <c r="F212" s="101"/>
      <c r="J212" s="96"/>
      <c r="K212" s="96"/>
      <c r="L212" s="96"/>
      <c r="M212" s="96"/>
    </row>
    <row r="213" spans="1:13" s="95" customFormat="1">
      <c r="A213" s="97"/>
      <c r="B213" s="98"/>
      <c r="C213" s="99"/>
      <c r="D213" s="100"/>
      <c r="E213" s="1497"/>
      <c r="F213" s="101"/>
      <c r="J213" s="96"/>
      <c r="K213" s="96"/>
      <c r="L213" s="96"/>
      <c r="M213" s="96"/>
    </row>
    <row r="214" spans="1:13" s="95" customFormat="1">
      <c r="A214" s="97"/>
      <c r="B214" s="98"/>
      <c r="C214" s="99"/>
      <c r="D214" s="100"/>
      <c r="E214" s="1497"/>
      <c r="F214" s="101"/>
      <c r="J214" s="96"/>
      <c r="K214" s="96"/>
      <c r="L214" s="96"/>
      <c r="M214" s="96"/>
    </row>
    <row r="215" spans="1:13" s="95" customFormat="1">
      <c r="A215" s="97"/>
      <c r="B215" s="98"/>
      <c r="C215" s="99"/>
      <c r="D215" s="100"/>
      <c r="E215" s="1497"/>
      <c r="F215" s="101"/>
      <c r="J215" s="96"/>
      <c r="K215" s="96"/>
      <c r="L215" s="96"/>
      <c r="M215" s="96"/>
    </row>
    <row r="216" spans="1:13" s="95" customFormat="1">
      <c r="A216" s="97"/>
      <c r="B216" s="98"/>
      <c r="C216" s="99"/>
      <c r="D216" s="100"/>
      <c r="E216" s="1497"/>
      <c r="F216" s="101"/>
      <c r="J216" s="96"/>
      <c r="K216" s="96"/>
      <c r="L216" s="96"/>
      <c r="M216" s="96"/>
    </row>
    <row r="217" spans="1:13" s="95" customFormat="1">
      <c r="A217" s="97"/>
      <c r="B217" s="98"/>
      <c r="C217" s="99"/>
      <c r="D217" s="100"/>
      <c r="E217" s="1497"/>
      <c r="F217" s="101"/>
      <c r="J217" s="96"/>
      <c r="K217" s="96"/>
      <c r="L217" s="96"/>
      <c r="M217" s="96"/>
    </row>
    <row r="218" spans="1:13" s="95" customFormat="1">
      <c r="A218" s="97"/>
      <c r="B218" s="98"/>
      <c r="C218" s="99"/>
      <c r="D218" s="100"/>
      <c r="E218" s="1497"/>
      <c r="F218" s="101"/>
      <c r="J218" s="96"/>
      <c r="K218" s="96"/>
      <c r="L218" s="96"/>
      <c r="M218" s="96"/>
    </row>
    <row r="219" spans="1:13" s="95" customFormat="1">
      <c r="A219" s="97"/>
      <c r="B219" s="98"/>
      <c r="C219" s="99"/>
      <c r="D219" s="100"/>
      <c r="E219" s="1497"/>
      <c r="F219" s="101"/>
      <c r="J219" s="96"/>
      <c r="K219" s="96"/>
      <c r="L219" s="96"/>
      <c r="M219" s="96"/>
    </row>
    <row r="220" spans="1:13" s="95" customFormat="1">
      <c r="A220" s="97"/>
      <c r="B220" s="98"/>
      <c r="C220" s="99"/>
      <c r="D220" s="100"/>
      <c r="E220" s="1497"/>
      <c r="F220" s="101"/>
      <c r="J220" s="96"/>
      <c r="K220" s="96"/>
      <c r="L220" s="96"/>
      <c r="M220" s="96"/>
    </row>
    <row r="221" spans="1:13" s="95" customFormat="1">
      <c r="A221" s="97"/>
      <c r="B221" s="98"/>
      <c r="C221" s="99"/>
      <c r="D221" s="100"/>
      <c r="E221" s="1497"/>
      <c r="F221" s="101"/>
      <c r="J221" s="96"/>
      <c r="K221" s="96"/>
      <c r="L221" s="96"/>
      <c r="M221" s="96"/>
    </row>
    <row r="222" spans="1:13" s="95" customFormat="1">
      <c r="A222" s="97"/>
      <c r="B222" s="98"/>
      <c r="C222" s="99"/>
      <c r="D222" s="100"/>
      <c r="E222" s="1497"/>
      <c r="F222" s="101"/>
      <c r="J222" s="96"/>
      <c r="K222" s="96"/>
      <c r="L222" s="96"/>
      <c r="M222" s="96"/>
    </row>
    <row r="223" spans="1:13" s="95" customFormat="1">
      <c r="A223" s="97"/>
      <c r="B223" s="98"/>
      <c r="C223" s="99"/>
      <c r="D223" s="100"/>
      <c r="E223" s="1497"/>
      <c r="F223" s="101"/>
      <c r="J223" s="96"/>
      <c r="K223" s="96"/>
      <c r="L223" s="96"/>
      <c r="M223" s="96"/>
    </row>
    <row r="224" spans="1:13" s="95" customFormat="1">
      <c r="A224" s="97"/>
      <c r="B224" s="98"/>
      <c r="C224" s="99"/>
      <c r="D224" s="100"/>
      <c r="E224" s="1497"/>
      <c r="F224" s="101"/>
      <c r="J224" s="96"/>
      <c r="K224" s="96"/>
      <c r="L224" s="96"/>
      <c r="M224" s="96"/>
    </row>
    <row r="225" spans="1:13" s="95" customFormat="1">
      <c r="A225" s="97"/>
      <c r="B225" s="98"/>
      <c r="C225" s="99"/>
      <c r="D225" s="100"/>
      <c r="E225" s="1497"/>
      <c r="F225" s="101"/>
      <c r="J225" s="96"/>
      <c r="K225" s="96"/>
      <c r="L225" s="96"/>
      <c r="M225" s="96"/>
    </row>
    <row r="226" spans="1:13" s="95" customFormat="1">
      <c r="A226" s="97"/>
      <c r="B226" s="98"/>
      <c r="C226" s="99"/>
      <c r="D226" s="100"/>
      <c r="E226" s="1497"/>
      <c r="F226" s="101"/>
      <c r="J226" s="96"/>
      <c r="K226" s="96"/>
      <c r="L226" s="96"/>
      <c r="M226" s="96"/>
    </row>
    <row r="227" spans="1:13" s="95" customFormat="1">
      <c r="A227" s="97"/>
      <c r="B227" s="98"/>
      <c r="C227" s="99"/>
      <c r="D227" s="100"/>
      <c r="E227" s="1497"/>
      <c r="F227" s="101"/>
      <c r="J227" s="96"/>
      <c r="K227" s="96"/>
      <c r="L227" s="96"/>
      <c r="M227" s="96"/>
    </row>
    <row r="228" spans="1:13" s="95" customFormat="1">
      <c r="A228" s="97"/>
      <c r="B228" s="98"/>
      <c r="C228" s="99"/>
      <c r="D228" s="100"/>
      <c r="E228" s="1497"/>
      <c r="F228" s="101"/>
      <c r="J228" s="96"/>
      <c r="K228" s="96"/>
      <c r="L228" s="96"/>
      <c r="M228" s="96"/>
    </row>
    <row r="229" spans="1:13" s="95" customFormat="1">
      <c r="A229" s="97"/>
      <c r="B229" s="98"/>
      <c r="C229" s="99"/>
      <c r="D229" s="100"/>
      <c r="E229" s="1497"/>
      <c r="F229" s="101"/>
      <c r="J229" s="96"/>
      <c r="K229" s="96"/>
      <c r="L229" s="96"/>
      <c r="M229" s="96"/>
    </row>
    <row r="230" spans="1:13" s="95" customFormat="1">
      <c r="A230" s="97"/>
      <c r="B230" s="98"/>
      <c r="C230" s="99"/>
      <c r="D230" s="100"/>
      <c r="E230" s="1497"/>
      <c r="F230" s="101"/>
      <c r="J230" s="96"/>
      <c r="K230" s="96"/>
      <c r="L230" s="96"/>
      <c r="M230" s="96"/>
    </row>
    <row r="231" spans="1:13" s="95" customFormat="1">
      <c r="A231" s="97"/>
      <c r="B231" s="98"/>
      <c r="C231" s="99"/>
      <c r="D231" s="100"/>
      <c r="E231" s="1497"/>
      <c r="F231" s="101"/>
      <c r="J231" s="96"/>
      <c r="K231" s="96"/>
      <c r="L231" s="96"/>
      <c r="M231" s="96"/>
    </row>
    <row r="232" spans="1:13" s="95" customFormat="1">
      <c r="A232" s="97"/>
      <c r="B232" s="98"/>
      <c r="C232" s="99"/>
      <c r="D232" s="100"/>
      <c r="E232" s="1497"/>
      <c r="F232" s="101"/>
      <c r="J232" s="96"/>
      <c r="K232" s="96"/>
      <c r="L232" s="96"/>
      <c r="M232" s="96"/>
    </row>
    <row r="233" spans="1:13" s="95" customFormat="1">
      <c r="A233" s="97"/>
      <c r="B233" s="98"/>
      <c r="C233" s="99"/>
      <c r="D233" s="100"/>
      <c r="E233" s="1497"/>
      <c r="F233" s="101"/>
      <c r="J233" s="96"/>
      <c r="K233" s="96"/>
      <c r="L233" s="96"/>
      <c r="M233" s="96"/>
    </row>
    <row r="234" spans="1:13" s="95" customFormat="1">
      <c r="A234" s="97"/>
      <c r="B234" s="98"/>
      <c r="C234" s="99"/>
      <c r="D234" s="100"/>
      <c r="E234" s="1497"/>
      <c r="F234" s="101"/>
      <c r="J234" s="96"/>
      <c r="K234" s="96"/>
      <c r="L234" s="96"/>
      <c r="M234" s="96"/>
    </row>
    <row r="235" spans="1:13" s="95" customFormat="1">
      <c r="A235" s="97"/>
      <c r="B235" s="98"/>
      <c r="C235" s="99"/>
      <c r="D235" s="100"/>
      <c r="E235" s="1497"/>
      <c r="F235" s="101"/>
      <c r="J235" s="96"/>
      <c r="K235" s="96"/>
      <c r="L235" s="96"/>
      <c r="M235" s="96"/>
    </row>
    <row r="236" spans="1:13" s="95" customFormat="1">
      <c r="A236" s="97"/>
      <c r="B236" s="98"/>
      <c r="C236" s="99"/>
      <c r="D236" s="100"/>
      <c r="E236" s="1497"/>
      <c r="F236" s="101"/>
      <c r="J236" s="96"/>
      <c r="K236" s="96"/>
      <c r="L236" s="96"/>
      <c r="M236" s="96"/>
    </row>
    <row r="237" spans="1:13" s="95" customFormat="1">
      <c r="A237" s="97"/>
      <c r="B237" s="98"/>
      <c r="C237" s="99"/>
      <c r="D237" s="100"/>
      <c r="E237" s="1497"/>
      <c r="F237" s="101"/>
      <c r="J237" s="96"/>
      <c r="K237" s="96"/>
      <c r="L237" s="96"/>
      <c r="M237" s="96"/>
    </row>
    <row r="238" spans="1:13" s="95" customFormat="1">
      <c r="A238" s="97"/>
      <c r="B238" s="98"/>
      <c r="C238" s="99"/>
      <c r="D238" s="100"/>
      <c r="E238" s="1497"/>
      <c r="F238" s="101"/>
      <c r="J238" s="96"/>
      <c r="K238" s="96"/>
      <c r="L238" s="96"/>
      <c r="M238" s="96"/>
    </row>
    <row r="239" spans="1:13" s="95" customFormat="1">
      <c r="A239" s="97"/>
      <c r="B239" s="98"/>
      <c r="C239" s="99"/>
      <c r="D239" s="100"/>
      <c r="E239" s="1497"/>
      <c r="F239" s="101"/>
      <c r="J239" s="96"/>
      <c r="K239" s="96"/>
      <c r="L239" s="96"/>
      <c r="M239" s="96"/>
    </row>
    <row r="240" spans="1:13" s="95" customFormat="1">
      <c r="A240" s="97"/>
      <c r="B240" s="98"/>
      <c r="C240" s="99"/>
      <c r="D240" s="100"/>
      <c r="E240" s="1497"/>
      <c r="F240" s="101"/>
      <c r="J240" s="96"/>
      <c r="K240" s="96"/>
      <c r="L240" s="96"/>
      <c r="M240" s="96"/>
    </row>
    <row r="241" spans="1:13" s="95" customFormat="1">
      <c r="A241" s="97"/>
      <c r="B241" s="98"/>
      <c r="C241" s="99"/>
      <c r="D241" s="100"/>
      <c r="E241" s="1497"/>
      <c r="F241" s="101"/>
      <c r="J241" s="96"/>
      <c r="K241" s="96"/>
      <c r="L241" s="96"/>
      <c r="M241" s="96"/>
    </row>
    <row r="242" spans="1:13" s="95" customFormat="1">
      <c r="A242" s="97"/>
      <c r="B242" s="98"/>
      <c r="C242" s="99"/>
      <c r="D242" s="100"/>
      <c r="E242" s="1497"/>
      <c r="F242" s="101"/>
      <c r="J242" s="96"/>
      <c r="K242" s="96"/>
      <c r="L242" s="96"/>
      <c r="M242" s="96"/>
    </row>
    <row r="243" spans="1:13" s="95" customFormat="1">
      <c r="A243" s="97"/>
      <c r="B243" s="98"/>
      <c r="C243" s="99"/>
      <c r="D243" s="100"/>
      <c r="E243" s="1497"/>
      <c r="F243" s="101"/>
      <c r="J243" s="96"/>
      <c r="K243" s="96"/>
      <c r="L243" s="96"/>
      <c r="M243" s="96"/>
    </row>
    <row r="244" spans="1:13" s="95" customFormat="1">
      <c r="A244" s="97"/>
      <c r="B244" s="98"/>
      <c r="C244" s="99"/>
      <c r="D244" s="100"/>
      <c r="E244" s="1497"/>
      <c r="F244" s="101"/>
      <c r="J244" s="96"/>
      <c r="K244" s="96"/>
      <c r="L244" s="96"/>
      <c r="M244" s="96"/>
    </row>
    <row r="245" spans="1:13" s="95" customFormat="1">
      <c r="A245" s="97"/>
      <c r="B245" s="98"/>
      <c r="C245" s="99"/>
      <c r="D245" s="100"/>
      <c r="E245" s="1497"/>
      <c r="F245" s="101"/>
      <c r="J245" s="96"/>
      <c r="K245" s="96"/>
      <c r="L245" s="96"/>
      <c r="M245" s="96"/>
    </row>
    <row r="246" spans="1:13" s="95" customFormat="1">
      <c r="A246" s="97"/>
      <c r="B246" s="98"/>
      <c r="C246" s="99"/>
      <c r="D246" s="100"/>
      <c r="E246" s="1497"/>
      <c r="F246" s="101"/>
      <c r="J246" s="96"/>
      <c r="K246" s="96"/>
      <c r="L246" s="96"/>
      <c r="M246" s="96"/>
    </row>
    <row r="247" spans="1:13" s="95" customFormat="1">
      <c r="A247" s="97"/>
      <c r="B247" s="98"/>
      <c r="C247" s="99"/>
      <c r="D247" s="100"/>
      <c r="E247" s="1497"/>
      <c r="F247" s="101"/>
      <c r="J247" s="96"/>
      <c r="K247" s="96"/>
      <c r="L247" s="96"/>
      <c r="M247" s="96"/>
    </row>
    <row r="248" spans="1:13" s="95" customFormat="1">
      <c r="A248" s="97"/>
      <c r="B248" s="98"/>
      <c r="C248" s="99"/>
      <c r="D248" s="100"/>
      <c r="E248" s="1497"/>
      <c r="F248" s="101"/>
      <c r="J248" s="96"/>
      <c r="K248" s="96"/>
      <c r="L248" s="96"/>
      <c r="M248" s="96"/>
    </row>
    <row r="249" spans="1:13" s="95" customFormat="1">
      <c r="A249" s="97"/>
      <c r="B249" s="98"/>
      <c r="C249" s="99"/>
      <c r="D249" s="100"/>
      <c r="E249" s="1497"/>
      <c r="F249" s="101"/>
      <c r="J249" s="96"/>
      <c r="K249" s="96"/>
      <c r="L249" s="96"/>
      <c r="M249" s="96"/>
    </row>
    <row r="250" spans="1:13" s="95" customFormat="1">
      <c r="A250" s="97"/>
      <c r="B250" s="98"/>
      <c r="C250" s="99"/>
      <c r="D250" s="100"/>
      <c r="E250" s="1497"/>
      <c r="F250" s="101"/>
      <c r="J250" s="96"/>
      <c r="K250" s="96"/>
      <c r="L250" s="96"/>
      <c r="M250" s="96"/>
    </row>
    <row r="251" spans="1:13" s="95" customFormat="1">
      <c r="A251" s="97"/>
      <c r="B251" s="98"/>
      <c r="C251" s="99"/>
      <c r="D251" s="100"/>
      <c r="E251" s="1497"/>
      <c r="F251" s="101"/>
      <c r="J251" s="96"/>
      <c r="K251" s="96"/>
      <c r="L251" s="96"/>
      <c r="M251" s="96"/>
    </row>
    <row r="252" spans="1:13" s="95" customFormat="1">
      <c r="A252" s="97"/>
      <c r="B252" s="98"/>
      <c r="C252" s="99"/>
      <c r="D252" s="100"/>
      <c r="E252" s="1497"/>
      <c r="F252" s="101"/>
      <c r="J252" s="96"/>
      <c r="K252" s="96"/>
      <c r="L252" s="96"/>
      <c r="M252" s="96"/>
    </row>
    <row r="253" spans="1:13" s="95" customFormat="1">
      <c r="A253" s="97"/>
      <c r="B253" s="98"/>
      <c r="C253" s="99"/>
      <c r="D253" s="100"/>
      <c r="E253" s="1497"/>
      <c r="F253" s="101"/>
      <c r="J253" s="96"/>
      <c r="K253" s="96"/>
      <c r="L253" s="96"/>
      <c r="M253" s="96"/>
    </row>
    <row r="254" spans="1:13" s="95" customFormat="1">
      <c r="A254" s="97"/>
      <c r="B254" s="98"/>
      <c r="C254" s="99"/>
      <c r="D254" s="100"/>
      <c r="E254" s="1497"/>
      <c r="F254" s="101"/>
      <c r="J254" s="96"/>
      <c r="K254" s="96"/>
      <c r="L254" s="96"/>
      <c r="M254" s="96"/>
    </row>
    <row r="255" spans="1:13" s="95" customFormat="1">
      <c r="A255" s="97"/>
      <c r="B255" s="98"/>
      <c r="C255" s="99"/>
      <c r="D255" s="100"/>
      <c r="E255" s="1497"/>
      <c r="F255" s="101"/>
      <c r="J255" s="96"/>
      <c r="K255" s="96"/>
      <c r="L255" s="96"/>
      <c r="M255" s="96"/>
    </row>
    <row r="256" spans="1:13" s="95" customFormat="1">
      <c r="A256" s="97"/>
      <c r="B256" s="98"/>
      <c r="C256" s="99"/>
      <c r="D256" s="100"/>
      <c r="E256" s="1497"/>
      <c r="F256" s="101"/>
      <c r="J256" s="96"/>
      <c r="K256" s="96"/>
      <c r="L256" s="96"/>
      <c r="M256" s="96"/>
    </row>
    <row r="257" spans="1:13" s="95" customFormat="1">
      <c r="A257" s="97"/>
      <c r="B257" s="98"/>
      <c r="C257" s="99"/>
      <c r="D257" s="100"/>
      <c r="E257" s="1497"/>
      <c r="F257" s="101"/>
      <c r="J257" s="96"/>
      <c r="K257" s="96"/>
      <c r="L257" s="96"/>
      <c r="M257" s="96"/>
    </row>
    <row r="258" spans="1:13" s="95" customFormat="1">
      <c r="A258" s="97"/>
      <c r="B258" s="98"/>
      <c r="C258" s="99"/>
      <c r="D258" s="100"/>
      <c r="E258" s="1497"/>
      <c r="F258" s="101"/>
      <c r="J258" s="96"/>
      <c r="K258" s="96"/>
      <c r="L258" s="96"/>
      <c r="M258" s="96"/>
    </row>
    <row r="259" spans="1:13" s="95" customFormat="1">
      <c r="A259" s="97"/>
      <c r="B259" s="98"/>
      <c r="C259" s="99"/>
      <c r="D259" s="100"/>
      <c r="E259" s="1497"/>
      <c r="F259" s="101"/>
      <c r="J259" s="96"/>
      <c r="K259" s="96"/>
      <c r="L259" s="96"/>
      <c r="M259" s="96"/>
    </row>
    <row r="260" spans="1:13" s="95" customFormat="1">
      <c r="A260" s="97"/>
      <c r="B260" s="98"/>
      <c r="C260" s="99"/>
      <c r="D260" s="100"/>
      <c r="E260" s="1497"/>
      <c r="F260" s="101"/>
      <c r="J260" s="96"/>
      <c r="K260" s="96"/>
      <c r="L260" s="96"/>
      <c r="M260" s="96"/>
    </row>
    <row r="261" spans="1:13" s="95" customFormat="1">
      <c r="A261" s="97"/>
      <c r="B261" s="98"/>
      <c r="C261" s="99"/>
      <c r="D261" s="100"/>
      <c r="E261" s="1497"/>
      <c r="F261" s="101"/>
      <c r="J261" s="96"/>
      <c r="K261" s="96"/>
      <c r="L261" s="96"/>
      <c r="M261" s="96"/>
    </row>
    <row r="262" spans="1:13" s="95" customFormat="1">
      <c r="A262" s="97"/>
      <c r="B262" s="98"/>
      <c r="C262" s="99"/>
      <c r="D262" s="100"/>
      <c r="E262" s="1497"/>
      <c r="F262" s="101"/>
      <c r="J262" s="96"/>
      <c r="K262" s="96"/>
      <c r="L262" s="96"/>
      <c r="M262" s="96"/>
    </row>
    <row r="263" spans="1:13" s="95" customFormat="1">
      <c r="A263" s="97"/>
      <c r="B263" s="98"/>
      <c r="C263" s="99"/>
      <c r="D263" s="100"/>
      <c r="E263" s="1497"/>
      <c r="F263" s="101"/>
      <c r="J263" s="96"/>
      <c r="K263" s="96"/>
      <c r="L263" s="96"/>
      <c r="M263" s="96"/>
    </row>
    <row r="264" spans="1:13" s="95" customFormat="1">
      <c r="A264" s="97"/>
      <c r="B264" s="98"/>
      <c r="C264" s="99"/>
      <c r="D264" s="100"/>
      <c r="E264" s="1497"/>
      <c r="F264" s="101"/>
      <c r="J264" s="96"/>
      <c r="K264" s="96"/>
      <c r="L264" s="96"/>
      <c r="M264" s="96"/>
    </row>
    <row r="265" spans="1:13" s="95" customFormat="1">
      <c r="A265" s="97"/>
      <c r="B265" s="98"/>
      <c r="C265" s="99"/>
      <c r="D265" s="100"/>
      <c r="E265" s="1497"/>
      <c r="F265" s="101"/>
      <c r="J265" s="96"/>
      <c r="K265" s="96"/>
      <c r="L265" s="96"/>
      <c r="M265" s="96"/>
    </row>
    <row r="266" spans="1:13" s="95" customFormat="1">
      <c r="A266" s="97"/>
      <c r="B266" s="98"/>
      <c r="C266" s="99"/>
      <c r="D266" s="100"/>
      <c r="E266" s="1497"/>
      <c r="F266" s="101"/>
      <c r="J266" s="96"/>
      <c r="K266" s="96"/>
      <c r="L266" s="96"/>
      <c r="M266" s="96"/>
    </row>
    <row r="267" spans="1:13" s="95" customFormat="1">
      <c r="A267" s="97"/>
      <c r="B267" s="98"/>
      <c r="C267" s="99"/>
      <c r="D267" s="100"/>
      <c r="E267" s="1497"/>
      <c r="F267" s="101"/>
      <c r="J267" s="96"/>
      <c r="K267" s="96"/>
      <c r="L267" s="96"/>
      <c r="M267" s="96"/>
    </row>
    <row r="268" spans="1:13" s="95" customFormat="1">
      <c r="A268" s="97"/>
      <c r="B268" s="98"/>
      <c r="C268" s="99"/>
      <c r="D268" s="100"/>
      <c r="E268" s="1497"/>
      <c r="F268" s="101"/>
      <c r="J268" s="96"/>
      <c r="K268" s="96"/>
      <c r="L268" s="96"/>
      <c r="M268" s="96"/>
    </row>
    <row r="269" spans="1:13" s="95" customFormat="1">
      <c r="A269" s="97"/>
      <c r="B269" s="98"/>
      <c r="C269" s="99"/>
      <c r="D269" s="100"/>
      <c r="E269" s="1497"/>
      <c r="F269" s="101"/>
      <c r="J269" s="96"/>
      <c r="K269" s="96"/>
      <c r="L269" s="96"/>
      <c r="M269" s="96"/>
    </row>
    <row r="270" spans="1:13" s="95" customFormat="1">
      <c r="A270" s="97"/>
      <c r="B270" s="98"/>
      <c r="C270" s="99"/>
      <c r="D270" s="100"/>
      <c r="E270" s="1497"/>
      <c r="F270" s="101"/>
      <c r="J270" s="96"/>
      <c r="K270" s="96"/>
      <c r="L270" s="96"/>
      <c r="M270" s="96"/>
    </row>
    <row r="271" spans="1:13" s="95" customFormat="1">
      <c r="A271" s="97"/>
      <c r="B271" s="98"/>
      <c r="C271" s="99"/>
      <c r="D271" s="100"/>
      <c r="E271" s="1497"/>
      <c r="F271" s="101"/>
      <c r="J271" s="96"/>
      <c r="K271" s="96"/>
      <c r="L271" s="96"/>
      <c r="M271" s="96"/>
    </row>
    <row r="272" spans="1:13" s="95" customFormat="1">
      <c r="A272" s="97"/>
      <c r="B272" s="98"/>
      <c r="C272" s="99"/>
      <c r="D272" s="100"/>
      <c r="E272" s="1497"/>
      <c r="F272" s="101"/>
      <c r="J272" s="96"/>
      <c r="K272" s="96"/>
      <c r="L272" s="96"/>
      <c r="M272" s="96"/>
    </row>
    <row r="273" spans="1:13" s="95" customFormat="1">
      <c r="A273" s="97"/>
      <c r="B273" s="98"/>
      <c r="C273" s="99"/>
      <c r="D273" s="100"/>
      <c r="E273" s="1497"/>
      <c r="F273" s="101"/>
      <c r="J273" s="96"/>
      <c r="K273" s="96"/>
      <c r="L273" s="96"/>
      <c r="M273" s="96"/>
    </row>
    <row r="274" spans="1:13" s="95" customFormat="1">
      <c r="A274" s="97"/>
      <c r="B274" s="98"/>
      <c r="C274" s="99"/>
      <c r="D274" s="100"/>
      <c r="E274" s="1497"/>
      <c r="F274" s="101"/>
      <c r="J274" s="96"/>
      <c r="K274" s="96"/>
      <c r="L274" s="96"/>
      <c r="M274" s="96"/>
    </row>
    <row r="275" spans="1:13" s="95" customFormat="1">
      <c r="A275" s="97"/>
      <c r="B275" s="98"/>
      <c r="C275" s="99"/>
      <c r="D275" s="100"/>
      <c r="E275" s="1497"/>
      <c r="F275" s="101"/>
      <c r="J275" s="96"/>
      <c r="K275" s="96"/>
      <c r="L275" s="96"/>
      <c r="M275" s="96"/>
    </row>
    <row r="276" spans="1:13" s="95" customFormat="1">
      <c r="A276" s="97"/>
      <c r="B276" s="98"/>
      <c r="C276" s="99"/>
      <c r="D276" s="100"/>
      <c r="E276" s="1497"/>
      <c r="F276" s="101"/>
      <c r="J276" s="96"/>
      <c r="K276" s="96"/>
      <c r="L276" s="96"/>
      <c r="M276" s="96"/>
    </row>
    <row r="277" spans="1:13" s="95" customFormat="1">
      <c r="A277" s="97"/>
      <c r="B277" s="98"/>
      <c r="C277" s="99"/>
      <c r="D277" s="100"/>
      <c r="E277" s="1497"/>
      <c r="F277" s="101"/>
      <c r="J277" s="96"/>
      <c r="K277" s="96"/>
      <c r="L277" s="96"/>
      <c r="M277" s="96"/>
    </row>
    <row r="278" spans="1:13" s="95" customFormat="1">
      <c r="A278" s="97"/>
      <c r="B278" s="98"/>
      <c r="C278" s="99"/>
      <c r="D278" s="100"/>
      <c r="E278" s="1497"/>
      <c r="F278" s="101"/>
      <c r="J278" s="96"/>
      <c r="K278" s="96"/>
      <c r="L278" s="96"/>
      <c r="M278" s="96"/>
    </row>
    <row r="279" spans="1:13" s="95" customFormat="1">
      <c r="A279" s="97"/>
      <c r="B279" s="98"/>
      <c r="C279" s="99"/>
      <c r="D279" s="100"/>
      <c r="E279" s="1497"/>
      <c r="F279" s="101"/>
      <c r="J279" s="96"/>
      <c r="K279" s="96"/>
      <c r="L279" s="96"/>
      <c r="M279" s="96"/>
    </row>
    <row r="280" spans="1:13" s="95" customFormat="1">
      <c r="A280" s="97"/>
      <c r="B280" s="98"/>
      <c r="C280" s="99"/>
      <c r="D280" s="100"/>
      <c r="E280" s="1497"/>
      <c r="F280" s="101"/>
      <c r="J280" s="96"/>
      <c r="K280" s="96"/>
      <c r="L280" s="96"/>
      <c r="M280" s="96"/>
    </row>
    <row r="281" spans="1:13" s="95" customFormat="1">
      <c r="A281" s="97"/>
      <c r="B281" s="98"/>
      <c r="C281" s="99"/>
      <c r="D281" s="100"/>
      <c r="E281" s="1497"/>
      <c r="F281" s="101"/>
      <c r="J281" s="96"/>
      <c r="K281" s="96"/>
      <c r="L281" s="96"/>
      <c r="M281" s="96"/>
    </row>
    <row r="282" spans="1:13" s="95" customFormat="1">
      <c r="A282" s="97"/>
      <c r="B282" s="98"/>
      <c r="C282" s="99"/>
      <c r="D282" s="100"/>
      <c r="E282" s="1497"/>
      <c r="F282" s="101"/>
      <c r="J282" s="96"/>
      <c r="K282" s="96"/>
      <c r="L282" s="96"/>
      <c r="M282" s="96"/>
    </row>
    <row r="283" spans="1:13" s="95" customFormat="1">
      <c r="A283" s="97"/>
      <c r="B283" s="98"/>
      <c r="C283" s="99"/>
      <c r="D283" s="100"/>
      <c r="E283" s="1497"/>
      <c r="F283" s="101"/>
      <c r="J283" s="96"/>
      <c r="K283" s="96"/>
      <c r="L283" s="96"/>
      <c r="M283" s="96"/>
    </row>
    <row r="284" spans="1:13" s="95" customFormat="1">
      <c r="A284" s="97"/>
      <c r="B284" s="98"/>
      <c r="C284" s="99"/>
      <c r="D284" s="100"/>
      <c r="E284" s="1497"/>
      <c r="F284" s="101"/>
      <c r="J284" s="96"/>
      <c r="K284" s="96"/>
      <c r="L284" s="96"/>
      <c r="M284" s="96"/>
    </row>
    <row r="285" spans="1:13" s="95" customFormat="1">
      <c r="A285" s="97"/>
      <c r="B285" s="98"/>
      <c r="C285" s="99"/>
      <c r="D285" s="100"/>
      <c r="E285" s="1497"/>
      <c r="F285" s="101"/>
      <c r="J285" s="96"/>
      <c r="K285" s="96"/>
      <c r="L285" s="96"/>
      <c r="M285" s="96"/>
    </row>
    <row r="286" spans="1:13" s="95" customFormat="1">
      <c r="A286" s="97"/>
      <c r="B286" s="98"/>
      <c r="C286" s="99"/>
      <c r="D286" s="100"/>
      <c r="E286" s="1497"/>
      <c r="F286" s="101"/>
      <c r="J286" s="96"/>
      <c r="K286" s="96"/>
      <c r="L286" s="96"/>
      <c r="M286" s="96"/>
    </row>
    <row r="287" spans="1:13" s="95" customFormat="1">
      <c r="A287" s="97"/>
      <c r="B287" s="98"/>
      <c r="C287" s="99"/>
      <c r="D287" s="100"/>
      <c r="E287" s="1497"/>
      <c r="F287" s="101"/>
      <c r="J287" s="96"/>
      <c r="K287" s="96"/>
      <c r="L287" s="96"/>
      <c r="M287" s="96"/>
    </row>
    <row r="288" spans="1:13" s="95" customFormat="1">
      <c r="A288" s="97"/>
      <c r="B288" s="98"/>
      <c r="C288" s="99"/>
      <c r="D288" s="100"/>
      <c r="E288" s="1497"/>
      <c r="F288" s="101"/>
      <c r="J288" s="96"/>
      <c r="K288" s="96"/>
      <c r="L288" s="96"/>
      <c r="M288" s="96"/>
    </row>
    <row r="289" spans="1:13" s="95" customFormat="1">
      <c r="A289" s="97"/>
      <c r="B289" s="98"/>
      <c r="C289" s="99"/>
      <c r="D289" s="100"/>
      <c r="E289" s="1497"/>
      <c r="F289" s="101"/>
      <c r="J289" s="96"/>
      <c r="K289" s="96"/>
      <c r="L289" s="96"/>
      <c r="M289" s="96"/>
    </row>
    <row r="290" spans="1:13" s="95" customFormat="1">
      <c r="A290" s="97"/>
      <c r="B290" s="98"/>
      <c r="C290" s="99"/>
      <c r="D290" s="100"/>
      <c r="E290" s="1497"/>
      <c r="F290" s="101"/>
      <c r="J290" s="96"/>
      <c r="K290" s="96"/>
      <c r="L290" s="96"/>
      <c r="M290" s="96"/>
    </row>
    <row r="291" spans="1:13" s="95" customFormat="1">
      <c r="A291" s="97"/>
      <c r="B291" s="98"/>
      <c r="C291" s="99"/>
      <c r="D291" s="100"/>
      <c r="E291" s="1497"/>
      <c r="F291" s="101"/>
      <c r="J291" s="96"/>
      <c r="K291" s="96"/>
      <c r="L291" s="96"/>
      <c r="M291" s="96"/>
    </row>
    <row r="292" spans="1:13" s="95" customFormat="1">
      <c r="A292" s="97"/>
      <c r="B292" s="98"/>
      <c r="C292" s="99"/>
      <c r="D292" s="100"/>
      <c r="E292" s="1497"/>
      <c r="F292" s="101"/>
      <c r="J292" s="96"/>
      <c r="K292" s="96"/>
      <c r="L292" s="96"/>
      <c r="M292" s="96"/>
    </row>
    <row r="293" spans="1:13" s="95" customFormat="1">
      <c r="A293" s="97"/>
      <c r="B293" s="98"/>
      <c r="C293" s="99"/>
      <c r="D293" s="100"/>
      <c r="E293" s="1497"/>
      <c r="F293" s="101"/>
      <c r="J293" s="96"/>
      <c r="K293" s="96"/>
      <c r="L293" s="96"/>
      <c r="M293" s="96"/>
    </row>
    <row r="294" spans="1:13" s="95" customFormat="1">
      <c r="A294" s="97"/>
      <c r="B294" s="98"/>
      <c r="C294" s="99"/>
      <c r="D294" s="100"/>
      <c r="E294" s="1497"/>
      <c r="F294" s="101"/>
      <c r="J294" s="96"/>
      <c r="K294" s="96"/>
      <c r="L294" s="96"/>
      <c r="M294" s="96"/>
    </row>
    <row r="295" spans="1:13" s="95" customFormat="1">
      <c r="A295" s="97"/>
      <c r="B295" s="98"/>
      <c r="C295" s="99"/>
      <c r="D295" s="100"/>
      <c r="E295" s="1497"/>
      <c r="F295" s="101"/>
      <c r="J295" s="96"/>
      <c r="K295" s="96"/>
      <c r="L295" s="96"/>
      <c r="M295" s="96"/>
    </row>
    <row r="296" spans="1:13" s="95" customFormat="1">
      <c r="A296" s="97"/>
      <c r="B296" s="98"/>
      <c r="C296" s="99"/>
      <c r="D296" s="100"/>
      <c r="E296" s="1497"/>
      <c r="F296" s="101"/>
      <c r="J296" s="96"/>
      <c r="K296" s="96"/>
      <c r="L296" s="96"/>
      <c r="M296" s="96"/>
    </row>
    <row r="297" spans="1:13" s="95" customFormat="1">
      <c r="A297" s="97"/>
      <c r="B297" s="98"/>
      <c r="C297" s="99"/>
      <c r="D297" s="100"/>
      <c r="E297" s="1497"/>
      <c r="F297" s="101"/>
      <c r="J297" s="96"/>
      <c r="K297" s="96"/>
      <c r="L297" s="96"/>
      <c r="M297" s="96"/>
    </row>
    <row r="298" spans="1:13" s="95" customFormat="1">
      <c r="A298" s="97"/>
      <c r="B298" s="98"/>
      <c r="C298" s="99"/>
      <c r="D298" s="100"/>
      <c r="E298" s="1497"/>
      <c r="F298" s="101"/>
      <c r="J298" s="96"/>
      <c r="K298" s="96"/>
      <c r="L298" s="96"/>
      <c r="M298" s="96"/>
    </row>
    <row r="299" spans="1:13" s="95" customFormat="1">
      <c r="A299" s="97"/>
      <c r="B299" s="98"/>
      <c r="C299" s="99"/>
      <c r="D299" s="100"/>
      <c r="E299" s="1497"/>
      <c r="F299" s="101"/>
      <c r="J299" s="96"/>
      <c r="K299" s="96"/>
      <c r="L299" s="96"/>
      <c r="M299" s="96"/>
    </row>
    <row r="300" spans="1:13" s="95" customFormat="1">
      <c r="A300" s="97"/>
      <c r="B300" s="98"/>
      <c r="C300" s="99"/>
      <c r="D300" s="100"/>
      <c r="E300" s="1497"/>
      <c r="F300" s="101"/>
      <c r="J300" s="96"/>
      <c r="K300" s="96"/>
      <c r="L300" s="96"/>
      <c r="M300" s="96"/>
    </row>
    <row r="301" spans="1:13" s="95" customFormat="1">
      <c r="A301" s="97"/>
      <c r="B301" s="98"/>
      <c r="C301" s="99"/>
      <c r="D301" s="100"/>
      <c r="E301" s="1497"/>
      <c r="F301" s="101"/>
      <c r="J301" s="96"/>
      <c r="K301" s="96"/>
      <c r="L301" s="96"/>
      <c r="M301" s="96"/>
    </row>
    <row r="302" spans="1:13" s="95" customFormat="1">
      <c r="A302" s="97"/>
      <c r="B302" s="98"/>
      <c r="C302" s="99"/>
      <c r="D302" s="100"/>
      <c r="E302" s="1497"/>
      <c r="F302" s="101"/>
      <c r="J302" s="96"/>
      <c r="K302" s="96"/>
      <c r="L302" s="96"/>
      <c r="M302" s="96"/>
    </row>
    <row r="303" spans="1:13" s="95" customFormat="1">
      <c r="A303" s="97"/>
      <c r="B303" s="98"/>
      <c r="C303" s="99"/>
      <c r="D303" s="100"/>
      <c r="E303" s="1497"/>
      <c r="F303" s="101"/>
      <c r="J303" s="96"/>
      <c r="K303" s="96"/>
      <c r="L303" s="96"/>
      <c r="M303" s="96"/>
    </row>
    <row r="304" spans="1:13" s="95" customFormat="1">
      <c r="A304" s="97"/>
      <c r="B304" s="98"/>
      <c r="C304" s="99"/>
      <c r="D304" s="100"/>
      <c r="E304" s="1497"/>
      <c r="F304" s="101"/>
      <c r="J304" s="96"/>
      <c r="K304" s="96"/>
      <c r="L304" s="96"/>
      <c r="M304" s="96"/>
    </row>
    <row r="305" spans="1:13" s="95" customFormat="1">
      <c r="A305" s="97"/>
      <c r="B305" s="98"/>
      <c r="C305" s="99"/>
      <c r="D305" s="100"/>
      <c r="E305" s="1497"/>
      <c r="F305" s="101"/>
      <c r="J305" s="96"/>
      <c r="K305" s="96"/>
      <c r="L305" s="96"/>
      <c r="M305" s="96"/>
    </row>
    <row r="306" spans="1:13" s="95" customFormat="1">
      <c r="A306" s="97"/>
      <c r="B306" s="98"/>
      <c r="C306" s="99"/>
      <c r="D306" s="100"/>
      <c r="E306" s="1497"/>
      <c r="F306" s="101"/>
      <c r="J306" s="96"/>
      <c r="K306" s="96"/>
      <c r="L306" s="96"/>
      <c r="M306" s="96"/>
    </row>
    <row r="307" spans="1:13" s="95" customFormat="1">
      <c r="A307" s="97"/>
      <c r="B307" s="98"/>
      <c r="C307" s="99"/>
      <c r="D307" s="100"/>
      <c r="E307" s="1497"/>
      <c r="F307" s="101"/>
      <c r="J307" s="96"/>
      <c r="K307" s="96"/>
      <c r="L307" s="96"/>
      <c r="M307" s="96"/>
    </row>
    <row r="308" spans="1:13" s="95" customFormat="1">
      <c r="A308" s="97"/>
      <c r="B308" s="98"/>
      <c r="C308" s="99"/>
      <c r="D308" s="100"/>
      <c r="E308" s="1497"/>
      <c r="F308" s="101"/>
      <c r="J308" s="96"/>
      <c r="K308" s="96"/>
      <c r="L308" s="96"/>
      <c r="M308" s="96"/>
    </row>
    <row r="309" spans="1:13" s="95" customFormat="1">
      <c r="A309" s="97"/>
      <c r="B309" s="98"/>
      <c r="C309" s="99"/>
      <c r="D309" s="100"/>
      <c r="E309" s="1497"/>
      <c r="F309" s="101"/>
      <c r="J309" s="96"/>
      <c r="K309" s="96"/>
      <c r="L309" s="96"/>
      <c r="M309" s="96"/>
    </row>
    <row r="310" spans="1:13" s="95" customFormat="1">
      <c r="A310" s="97"/>
      <c r="B310" s="98"/>
      <c r="C310" s="99"/>
      <c r="D310" s="100"/>
      <c r="E310" s="1497"/>
      <c r="F310" s="101"/>
      <c r="J310" s="96"/>
      <c r="K310" s="96"/>
      <c r="L310" s="96"/>
      <c r="M310" s="96"/>
    </row>
    <row r="311" spans="1:13" s="95" customFormat="1">
      <c r="A311" s="97"/>
      <c r="B311" s="98"/>
      <c r="C311" s="99"/>
      <c r="D311" s="100"/>
      <c r="E311" s="1497"/>
      <c r="F311" s="101"/>
      <c r="J311" s="96"/>
      <c r="K311" s="96"/>
      <c r="L311" s="96"/>
      <c r="M311" s="96"/>
    </row>
    <row r="312" spans="1:13" s="95" customFormat="1">
      <c r="A312" s="97"/>
      <c r="B312" s="98"/>
      <c r="C312" s="99"/>
      <c r="D312" s="100"/>
      <c r="E312" s="1497"/>
      <c r="F312" s="101"/>
      <c r="J312" s="96"/>
      <c r="K312" s="96"/>
      <c r="L312" s="96"/>
      <c r="M312" s="96"/>
    </row>
    <row r="313" spans="1:13" s="95" customFormat="1">
      <c r="A313" s="97"/>
      <c r="B313" s="98"/>
      <c r="C313" s="99"/>
      <c r="D313" s="100"/>
      <c r="E313" s="1497"/>
      <c r="F313" s="101"/>
      <c r="J313" s="96"/>
      <c r="K313" s="96"/>
      <c r="L313" s="96"/>
      <c r="M313" s="96"/>
    </row>
    <row r="314" spans="1:13" s="95" customFormat="1">
      <c r="A314" s="97"/>
      <c r="B314" s="98"/>
      <c r="C314" s="99"/>
      <c r="D314" s="100"/>
      <c r="E314" s="1497"/>
      <c r="F314" s="101"/>
      <c r="J314" s="96"/>
      <c r="K314" s="96"/>
      <c r="L314" s="96"/>
      <c r="M314" s="96"/>
    </row>
    <row r="315" spans="1:13" s="95" customFormat="1">
      <c r="A315" s="97"/>
      <c r="B315" s="98"/>
      <c r="C315" s="99"/>
      <c r="D315" s="100"/>
      <c r="E315" s="1497"/>
      <c r="F315" s="101"/>
      <c r="J315" s="96"/>
      <c r="K315" s="96"/>
      <c r="L315" s="96"/>
      <c r="M315" s="96"/>
    </row>
    <row r="316" spans="1:13" s="95" customFormat="1">
      <c r="A316" s="97"/>
      <c r="B316" s="98"/>
      <c r="C316" s="99"/>
      <c r="D316" s="100"/>
      <c r="E316" s="1497"/>
      <c r="F316" s="101"/>
      <c r="J316" s="96"/>
      <c r="K316" s="96"/>
      <c r="L316" s="96"/>
      <c r="M316" s="96"/>
    </row>
    <row r="317" spans="1:13" s="95" customFormat="1">
      <c r="A317" s="97"/>
      <c r="B317" s="98"/>
      <c r="C317" s="99"/>
      <c r="D317" s="100"/>
      <c r="E317" s="1497"/>
      <c r="F317" s="101"/>
      <c r="J317" s="96"/>
      <c r="K317" s="96"/>
      <c r="L317" s="96"/>
      <c r="M317" s="96"/>
    </row>
    <row r="318" spans="1:13" s="95" customFormat="1">
      <c r="A318" s="97"/>
      <c r="B318" s="98"/>
      <c r="C318" s="99"/>
      <c r="D318" s="100"/>
      <c r="E318" s="1497"/>
      <c r="F318" s="101"/>
      <c r="J318" s="96"/>
      <c r="K318" s="96"/>
      <c r="L318" s="96"/>
      <c r="M318" s="96"/>
    </row>
    <row r="319" spans="1:13" s="95" customFormat="1">
      <c r="A319" s="97"/>
      <c r="B319" s="98"/>
      <c r="C319" s="99"/>
      <c r="D319" s="100"/>
      <c r="E319" s="1497"/>
      <c r="F319" s="101"/>
      <c r="J319" s="96"/>
      <c r="K319" s="96"/>
      <c r="L319" s="96"/>
      <c r="M319" s="96"/>
    </row>
    <row r="320" spans="1:13" s="95" customFormat="1">
      <c r="A320" s="97"/>
      <c r="B320" s="98"/>
      <c r="C320" s="99"/>
      <c r="D320" s="100"/>
      <c r="E320" s="1497"/>
      <c r="F320" s="101"/>
      <c r="J320" s="96"/>
      <c r="K320" s="96"/>
      <c r="L320" s="96"/>
      <c r="M320" s="96"/>
    </row>
    <row r="321" spans="1:13" s="95" customFormat="1">
      <c r="A321" s="97"/>
      <c r="B321" s="98"/>
      <c r="C321" s="99"/>
      <c r="D321" s="100"/>
      <c r="E321" s="1497"/>
      <c r="F321" s="101"/>
      <c r="J321" s="96"/>
      <c r="K321" s="96"/>
      <c r="L321" s="96"/>
      <c r="M321" s="96"/>
    </row>
    <row r="322" spans="1:13" s="95" customFormat="1">
      <c r="A322" s="97"/>
      <c r="B322" s="98"/>
      <c r="C322" s="99"/>
      <c r="D322" s="100"/>
      <c r="E322" s="1497"/>
      <c r="F322" s="101"/>
      <c r="J322" s="96"/>
      <c r="K322" s="96"/>
      <c r="L322" s="96"/>
      <c r="M322" s="96"/>
    </row>
    <row r="323" spans="1:13" s="95" customFormat="1">
      <c r="A323" s="97"/>
      <c r="B323" s="98"/>
      <c r="C323" s="99"/>
      <c r="D323" s="100"/>
      <c r="E323" s="1497"/>
      <c r="F323" s="101"/>
      <c r="J323" s="96"/>
      <c r="K323" s="96"/>
      <c r="L323" s="96"/>
      <c r="M323" s="96"/>
    </row>
    <row r="324" spans="1:13" s="95" customFormat="1">
      <c r="A324" s="97"/>
      <c r="B324" s="98"/>
      <c r="C324" s="99"/>
      <c r="D324" s="100"/>
      <c r="E324" s="1497"/>
      <c r="F324" s="101"/>
      <c r="J324" s="96"/>
      <c r="K324" s="96"/>
      <c r="L324" s="96"/>
      <c r="M324" s="96"/>
    </row>
    <row r="325" spans="1:13" s="95" customFormat="1">
      <c r="A325" s="97"/>
      <c r="B325" s="98"/>
      <c r="C325" s="99"/>
      <c r="D325" s="100"/>
      <c r="E325" s="1497"/>
      <c r="F325" s="101"/>
      <c r="J325" s="96"/>
      <c r="K325" s="96"/>
      <c r="L325" s="96"/>
      <c r="M325" s="96"/>
    </row>
    <row r="326" spans="1:13" s="95" customFormat="1">
      <c r="A326" s="97"/>
      <c r="B326" s="98"/>
      <c r="C326" s="99"/>
      <c r="D326" s="100"/>
      <c r="E326" s="1497"/>
      <c r="F326" s="101"/>
      <c r="J326" s="96"/>
      <c r="K326" s="96"/>
      <c r="L326" s="96"/>
      <c r="M326" s="96"/>
    </row>
    <row r="327" spans="1:13" s="95" customFormat="1">
      <c r="A327" s="97"/>
      <c r="B327" s="98"/>
      <c r="C327" s="99"/>
      <c r="D327" s="100"/>
      <c r="E327" s="1497"/>
      <c r="F327" s="101"/>
      <c r="J327" s="96"/>
      <c r="K327" s="96"/>
      <c r="L327" s="96"/>
      <c r="M327" s="96"/>
    </row>
    <row r="328" spans="1:13" s="95" customFormat="1">
      <c r="A328" s="97"/>
      <c r="B328" s="98"/>
      <c r="C328" s="99"/>
      <c r="D328" s="100"/>
      <c r="E328" s="1497"/>
      <c r="F328" s="101"/>
      <c r="J328" s="96"/>
      <c r="K328" s="96"/>
      <c r="L328" s="96"/>
      <c r="M328" s="96"/>
    </row>
    <row r="329" spans="1:13" s="95" customFormat="1">
      <c r="A329" s="97"/>
      <c r="B329" s="98"/>
      <c r="C329" s="99"/>
      <c r="D329" s="100"/>
      <c r="E329" s="1497"/>
      <c r="F329" s="101"/>
      <c r="J329" s="96"/>
      <c r="K329" s="96"/>
      <c r="L329" s="96"/>
      <c r="M329" s="96"/>
    </row>
    <row r="330" spans="1:13" s="95" customFormat="1">
      <c r="A330" s="97"/>
      <c r="B330" s="98"/>
      <c r="C330" s="99"/>
      <c r="D330" s="100"/>
      <c r="E330" s="1497"/>
      <c r="F330" s="101"/>
      <c r="J330" s="96"/>
      <c r="K330" s="96"/>
      <c r="L330" s="96"/>
      <c r="M330" s="96"/>
    </row>
    <row r="331" spans="1:13" s="95" customFormat="1">
      <c r="A331" s="97"/>
      <c r="B331" s="98"/>
      <c r="C331" s="99"/>
      <c r="D331" s="100"/>
      <c r="E331" s="1497"/>
      <c r="F331" s="101"/>
      <c r="J331" s="96"/>
      <c r="K331" s="96"/>
      <c r="L331" s="96"/>
      <c r="M331" s="96"/>
    </row>
    <row r="332" spans="1:13" s="95" customFormat="1">
      <c r="A332" s="97"/>
      <c r="B332" s="98"/>
      <c r="C332" s="99"/>
      <c r="D332" s="100"/>
      <c r="E332" s="1497"/>
      <c r="F332" s="101"/>
      <c r="J332" s="96"/>
      <c r="K332" s="96"/>
      <c r="L332" s="96"/>
      <c r="M332" s="96"/>
    </row>
    <row r="333" spans="1:13" s="95" customFormat="1">
      <c r="A333" s="97"/>
      <c r="B333" s="98"/>
      <c r="C333" s="99"/>
      <c r="D333" s="100"/>
      <c r="E333" s="1497"/>
      <c r="F333" s="101"/>
      <c r="J333" s="96"/>
      <c r="K333" s="96"/>
      <c r="L333" s="96"/>
      <c r="M333" s="96"/>
    </row>
    <row r="334" spans="1:13" s="95" customFormat="1">
      <c r="A334" s="97"/>
      <c r="B334" s="98"/>
      <c r="C334" s="99"/>
      <c r="D334" s="100"/>
      <c r="E334" s="1497"/>
      <c r="F334" s="101"/>
      <c r="J334" s="96"/>
      <c r="K334" s="96"/>
      <c r="L334" s="96"/>
      <c r="M334" s="96"/>
    </row>
    <row r="335" spans="1:13" s="95" customFormat="1">
      <c r="A335" s="97"/>
      <c r="B335" s="98"/>
      <c r="C335" s="99"/>
      <c r="D335" s="100"/>
      <c r="E335" s="1497"/>
      <c r="F335" s="101"/>
      <c r="J335" s="96"/>
      <c r="K335" s="96"/>
      <c r="L335" s="96"/>
      <c r="M335" s="96"/>
    </row>
    <row r="336" spans="1:13" s="95" customFormat="1">
      <c r="A336" s="97"/>
      <c r="B336" s="98"/>
      <c r="C336" s="99"/>
      <c r="D336" s="100"/>
      <c r="E336" s="1497"/>
      <c r="F336" s="101"/>
      <c r="J336" s="96"/>
      <c r="K336" s="96"/>
      <c r="L336" s="96"/>
      <c r="M336" s="96"/>
    </row>
    <row r="337" spans="1:13" s="95" customFormat="1">
      <c r="A337" s="97"/>
      <c r="B337" s="98"/>
      <c r="C337" s="99"/>
      <c r="D337" s="100"/>
      <c r="E337" s="1497"/>
      <c r="F337" s="101"/>
      <c r="J337" s="96"/>
      <c r="K337" s="96"/>
      <c r="L337" s="96"/>
      <c r="M337" s="96"/>
    </row>
    <row r="338" spans="1:13" s="95" customFormat="1">
      <c r="A338" s="97"/>
      <c r="B338" s="98"/>
      <c r="C338" s="99"/>
      <c r="D338" s="100"/>
      <c r="E338" s="1497"/>
      <c r="F338" s="101"/>
      <c r="J338" s="96"/>
      <c r="K338" s="96"/>
      <c r="L338" s="96"/>
      <c r="M338" s="96"/>
    </row>
    <row r="339" spans="1:13" s="95" customFormat="1">
      <c r="A339" s="97"/>
      <c r="B339" s="98"/>
      <c r="C339" s="99"/>
      <c r="D339" s="100"/>
      <c r="E339" s="1497"/>
      <c r="F339" s="101"/>
      <c r="J339" s="96"/>
      <c r="K339" s="96"/>
      <c r="L339" s="96"/>
      <c r="M339" s="96"/>
    </row>
    <row r="340" spans="1:13" s="95" customFormat="1">
      <c r="A340" s="97"/>
      <c r="B340" s="98"/>
      <c r="C340" s="99"/>
      <c r="D340" s="100"/>
      <c r="E340" s="1497"/>
      <c r="F340" s="101"/>
      <c r="J340" s="96"/>
      <c r="K340" s="96"/>
      <c r="L340" s="96"/>
      <c r="M340" s="96"/>
    </row>
    <row r="341" spans="1:13" s="95" customFormat="1">
      <c r="A341" s="97"/>
      <c r="B341" s="98"/>
      <c r="C341" s="99"/>
      <c r="D341" s="100"/>
      <c r="E341" s="1497"/>
      <c r="F341" s="101"/>
      <c r="J341" s="96"/>
      <c r="K341" s="96"/>
      <c r="L341" s="96"/>
      <c r="M341" s="96"/>
    </row>
    <row r="342" spans="1:13" s="95" customFormat="1">
      <c r="A342" s="97"/>
      <c r="B342" s="98"/>
      <c r="C342" s="99"/>
      <c r="D342" s="100"/>
      <c r="E342" s="1497"/>
      <c r="F342" s="101"/>
      <c r="J342" s="96"/>
      <c r="K342" s="96"/>
      <c r="L342" s="96"/>
      <c r="M342" s="96"/>
    </row>
    <row r="343" spans="1:13" s="95" customFormat="1">
      <c r="A343" s="97"/>
      <c r="B343" s="98"/>
      <c r="C343" s="99"/>
      <c r="D343" s="100"/>
      <c r="E343" s="1497"/>
      <c r="F343" s="101"/>
      <c r="J343" s="96"/>
      <c r="K343" s="96"/>
      <c r="L343" s="96"/>
      <c r="M343" s="96"/>
    </row>
    <row r="344" spans="1:13" s="95" customFormat="1">
      <c r="A344" s="97"/>
      <c r="B344" s="98"/>
      <c r="C344" s="99"/>
      <c r="D344" s="100"/>
      <c r="E344" s="1497"/>
      <c r="F344" s="101"/>
      <c r="J344" s="96"/>
      <c r="K344" s="96"/>
      <c r="L344" s="96"/>
      <c r="M344" s="96"/>
    </row>
    <row r="345" spans="1:13" s="95" customFormat="1">
      <c r="A345" s="97"/>
      <c r="B345" s="98"/>
      <c r="C345" s="99"/>
      <c r="D345" s="100"/>
      <c r="E345" s="1497"/>
      <c r="F345" s="101"/>
      <c r="J345" s="96"/>
      <c r="K345" s="96"/>
      <c r="L345" s="96"/>
      <c r="M345" s="96"/>
    </row>
    <row r="346" spans="1:13" s="95" customFormat="1">
      <c r="A346" s="97"/>
      <c r="B346" s="98"/>
      <c r="C346" s="99"/>
      <c r="D346" s="100"/>
      <c r="E346" s="1497"/>
      <c r="F346" s="101"/>
      <c r="J346" s="96"/>
      <c r="K346" s="96"/>
      <c r="L346" s="96"/>
      <c r="M346" s="96"/>
    </row>
    <row r="347" spans="1:13" s="95" customFormat="1">
      <c r="A347" s="97"/>
      <c r="B347" s="98"/>
      <c r="C347" s="99"/>
      <c r="D347" s="100"/>
      <c r="E347" s="1497"/>
      <c r="F347" s="101"/>
      <c r="J347" s="96"/>
      <c r="K347" s="96"/>
      <c r="L347" s="96"/>
      <c r="M347" s="96"/>
    </row>
    <row r="348" spans="1:13" s="95" customFormat="1">
      <c r="A348" s="97"/>
      <c r="B348" s="98"/>
      <c r="C348" s="99"/>
      <c r="D348" s="100"/>
      <c r="E348" s="1497"/>
      <c r="F348" s="101"/>
      <c r="J348" s="96"/>
      <c r="K348" s="96"/>
      <c r="L348" s="96"/>
      <c r="M348" s="96"/>
    </row>
    <row r="349" spans="1:13" s="95" customFormat="1">
      <c r="A349" s="97"/>
      <c r="B349" s="98"/>
      <c r="C349" s="99"/>
      <c r="D349" s="100"/>
      <c r="E349" s="1497"/>
      <c r="F349" s="101"/>
      <c r="J349" s="96"/>
      <c r="K349" s="96"/>
      <c r="L349" s="96"/>
      <c r="M349" s="96"/>
    </row>
    <row r="350" spans="1:13" s="95" customFormat="1">
      <c r="A350" s="97"/>
      <c r="B350" s="98"/>
      <c r="C350" s="99"/>
      <c r="D350" s="100"/>
      <c r="E350" s="1497"/>
      <c r="F350" s="101"/>
      <c r="J350" s="96"/>
      <c r="K350" s="96"/>
      <c r="L350" s="96"/>
      <c r="M350" s="96"/>
    </row>
    <row r="351" spans="1:13" s="95" customFormat="1">
      <c r="A351" s="97"/>
      <c r="B351" s="98"/>
      <c r="C351" s="99"/>
      <c r="D351" s="100"/>
      <c r="E351" s="1497"/>
      <c r="F351" s="101"/>
      <c r="J351" s="96"/>
      <c r="K351" s="96"/>
      <c r="L351" s="96"/>
      <c r="M351" s="96"/>
    </row>
    <row r="352" spans="1:13" s="95" customFormat="1">
      <c r="A352" s="97"/>
      <c r="B352" s="98"/>
      <c r="C352" s="99"/>
      <c r="D352" s="100"/>
      <c r="E352" s="1497"/>
      <c r="F352" s="101"/>
      <c r="J352" s="96"/>
      <c r="K352" s="96"/>
      <c r="L352" s="96"/>
      <c r="M352" s="96"/>
    </row>
    <row r="353" spans="1:13" s="95" customFormat="1">
      <c r="A353" s="97"/>
      <c r="B353" s="98"/>
      <c r="C353" s="99"/>
      <c r="D353" s="100"/>
      <c r="E353" s="1497"/>
      <c r="F353" s="101"/>
      <c r="J353" s="96"/>
      <c r="K353" s="96"/>
      <c r="L353" s="96"/>
      <c r="M353" s="96"/>
    </row>
    <row r="354" spans="1:13" s="95" customFormat="1">
      <c r="A354" s="97"/>
      <c r="B354" s="98"/>
      <c r="C354" s="99"/>
      <c r="D354" s="100"/>
      <c r="E354" s="1497"/>
      <c r="F354" s="101"/>
      <c r="J354" s="96"/>
      <c r="K354" s="96"/>
      <c r="L354" s="96"/>
      <c r="M354" s="96"/>
    </row>
    <row r="355" spans="1:13" s="95" customFormat="1">
      <c r="A355" s="97"/>
      <c r="B355" s="98"/>
      <c r="C355" s="99"/>
      <c r="D355" s="100"/>
      <c r="E355" s="1497"/>
      <c r="F355" s="101"/>
      <c r="J355" s="96"/>
      <c r="K355" s="96"/>
      <c r="L355" s="96"/>
      <c r="M355" s="96"/>
    </row>
    <row r="356" spans="1:13" s="95" customFormat="1">
      <c r="A356" s="97"/>
      <c r="B356" s="98"/>
      <c r="C356" s="99"/>
      <c r="D356" s="100"/>
      <c r="E356" s="1497"/>
      <c r="F356" s="101"/>
      <c r="J356" s="96"/>
      <c r="K356" s="96"/>
      <c r="L356" s="96"/>
      <c r="M356" s="96"/>
    </row>
    <row r="357" spans="1:13" s="95" customFormat="1">
      <c r="A357" s="97"/>
      <c r="B357" s="98"/>
      <c r="C357" s="99"/>
      <c r="D357" s="100"/>
      <c r="E357" s="1497"/>
      <c r="F357" s="101"/>
      <c r="J357" s="96"/>
      <c r="K357" s="96"/>
      <c r="L357" s="96"/>
      <c r="M357" s="96"/>
    </row>
    <row r="358" spans="1:13" s="95" customFormat="1">
      <c r="A358" s="97"/>
      <c r="B358" s="98"/>
      <c r="C358" s="99"/>
      <c r="D358" s="100"/>
      <c r="E358" s="1497"/>
      <c r="F358" s="101"/>
      <c r="J358" s="96"/>
      <c r="K358" s="96"/>
      <c r="L358" s="96"/>
      <c r="M358" s="96"/>
    </row>
    <row r="359" spans="1:13" s="95" customFormat="1">
      <c r="A359" s="97"/>
      <c r="B359" s="98"/>
      <c r="C359" s="99"/>
      <c r="D359" s="100"/>
      <c r="E359" s="1497"/>
      <c r="F359" s="101"/>
      <c r="J359" s="96"/>
      <c r="K359" s="96"/>
      <c r="L359" s="96"/>
      <c r="M359" s="96"/>
    </row>
    <row r="360" spans="1:13" s="95" customFormat="1">
      <c r="A360" s="97"/>
      <c r="B360" s="98"/>
      <c r="C360" s="99"/>
      <c r="D360" s="100"/>
      <c r="E360" s="1497"/>
      <c r="F360" s="101"/>
      <c r="J360" s="96"/>
      <c r="K360" s="96"/>
      <c r="L360" s="96"/>
      <c r="M360" s="96"/>
    </row>
    <row r="361" spans="1:13" s="95" customFormat="1">
      <c r="A361" s="97"/>
      <c r="B361" s="98"/>
      <c r="C361" s="99"/>
      <c r="D361" s="100"/>
      <c r="E361" s="1497"/>
      <c r="F361" s="101"/>
      <c r="J361" s="96"/>
      <c r="K361" s="96"/>
      <c r="L361" s="96"/>
      <c r="M361" s="96"/>
    </row>
    <row r="362" spans="1:13" s="95" customFormat="1">
      <c r="A362" s="97"/>
      <c r="B362" s="98"/>
      <c r="C362" s="99"/>
      <c r="D362" s="100"/>
      <c r="E362" s="1497"/>
      <c r="F362" s="101"/>
      <c r="J362" s="96"/>
      <c r="K362" s="96"/>
      <c r="L362" s="96"/>
      <c r="M362" s="96"/>
    </row>
    <row r="363" spans="1:13" s="95" customFormat="1">
      <c r="A363" s="97"/>
      <c r="B363" s="98"/>
      <c r="C363" s="99"/>
      <c r="D363" s="100"/>
      <c r="E363" s="1497"/>
      <c r="F363" s="101"/>
      <c r="J363" s="96"/>
      <c r="K363" s="96"/>
      <c r="L363" s="96"/>
      <c r="M363" s="96"/>
    </row>
    <row r="364" spans="1:13" s="95" customFormat="1">
      <c r="A364" s="97"/>
      <c r="B364" s="98"/>
      <c r="C364" s="99"/>
      <c r="D364" s="100"/>
      <c r="E364" s="1497"/>
      <c r="F364" s="101"/>
      <c r="J364" s="96"/>
      <c r="K364" s="96"/>
      <c r="L364" s="96"/>
      <c r="M364" s="96"/>
    </row>
    <row r="365" spans="1:13" s="95" customFormat="1">
      <c r="A365" s="97"/>
      <c r="B365" s="98"/>
      <c r="C365" s="99"/>
      <c r="D365" s="100"/>
      <c r="E365" s="1497"/>
      <c r="F365" s="101"/>
      <c r="J365" s="96"/>
      <c r="K365" s="96"/>
      <c r="L365" s="96"/>
      <c r="M365" s="96"/>
    </row>
    <row r="366" spans="1:13" s="95" customFormat="1">
      <c r="A366" s="97"/>
      <c r="B366" s="98"/>
      <c r="C366" s="99"/>
      <c r="D366" s="100"/>
      <c r="E366" s="1497"/>
      <c r="F366" s="101"/>
      <c r="J366" s="96"/>
      <c r="K366" s="96"/>
      <c r="L366" s="96"/>
      <c r="M366" s="96"/>
    </row>
    <row r="367" spans="1:13" s="95" customFormat="1">
      <c r="A367" s="97"/>
      <c r="B367" s="98"/>
      <c r="C367" s="99"/>
      <c r="D367" s="100"/>
      <c r="E367" s="1497"/>
      <c r="F367" s="101"/>
      <c r="J367" s="96"/>
      <c r="K367" s="96"/>
      <c r="L367" s="96"/>
      <c r="M367" s="96"/>
    </row>
    <row r="368" spans="1:13" s="95" customFormat="1">
      <c r="A368" s="97"/>
      <c r="B368" s="98"/>
      <c r="C368" s="99"/>
      <c r="D368" s="100"/>
      <c r="E368" s="1497"/>
      <c r="F368" s="101"/>
      <c r="J368" s="96"/>
      <c r="K368" s="96"/>
      <c r="L368" s="96"/>
      <c r="M368" s="96"/>
    </row>
    <row r="369" spans="1:13" s="95" customFormat="1">
      <c r="A369" s="97"/>
      <c r="B369" s="98"/>
      <c r="C369" s="99"/>
      <c r="D369" s="100"/>
      <c r="E369" s="1497"/>
      <c r="F369" s="101"/>
      <c r="J369" s="96"/>
      <c r="K369" s="96"/>
      <c r="L369" s="96"/>
      <c r="M369" s="96"/>
    </row>
    <row r="370" spans="1:13" s="95" customFormat="1">
      <c r="A370" s="97"/>
      <c r="B370" s="98"/>
      <c r="C370" s="99"/>
      <c r="D370" s="100"/>
      <c r="E370" s="1497"/>
      <c r="F370" s="101"/>
      <c r="J370" s="96"/>
      <c r="K370" s="96"/>
      <c r="L370" s="96"/>
      <c r="M370" s="96"/>
    </row>
    <row r="371" spans="1:13" s="95" customFormat="1">
      <c r="A371" s="97"/>
      <c r="B371" s="98"/>
      <c r="C371" s="99"/>
      <c r="D371" s="100"/>
      <c r="E371" s="1497"/>
      <c r="F371" s="101"/>
      <c r="J371" s="96"/>
      <c r="K371" s="96"/>
      <c r="L371" s="96"/>
      <c r="M371" s="96"/>
    </row>
    <row r="372" spans="1:13" s="95" customFormat="1">
      <c r="A372" s="97"/>
      <c r="B372" s="98"/>
      <c r="C372" s="99"/>
      <c r="D372" s="100"/>
      <c r="E372" s="1497"/>
      <c r="F372" s="101"/>
      <c r="J372" s="96"/>
      <c r="K372" s="96"/>
      <c r="L372" s="96"/>
      <c r="M372" s="96"/>
    </row>
    <row r="373" spans="1:13" s="95" customFormat="1">
      <c r="A373" s="97"/>
      <c r="B373" s="98"/>
      <c r="C373" s="99"/>
      <c r="D373" s="100"/>
      <c r="E373" s="1497"/>
      <c r="F373" s="101"/>
      <c r="J373" s="96"/>
      <c r="K373" s="96"/>
      <c r="L373" s="96"/>
      <c r="M373" s="96"/>
    </row>
    <row r="374" spans="1:13" s="95" customFormat="1">
      <c r="A374" s="97"/>
      <c r="B374" s="98"/>
      <c r="C374" s="99"/>
      <c r="D374" s="100"/>
      <c r="E374" s="1497"/>
      <c r="F374" s="101"/>
      <c r="J374" s="96"/>
      <c r="K374" s="96"/>
      <c r="L374" s="96"/>
      <c r="M374" s="96"/>
    </row>
    <row r="375" spans="1:13" s="95" customFormat="1">
      <c r="A375" s="97"/>
      <c r="B375" s="98"/>
      <c r="C375" s="99"/>
      <c r="D375" s="100"/>
      <c r="E375" s="1497"/>
      <c r="F375" s="101"/>
      <c r="J375" s="96"/>
      <c r="K375" s="96"/>
      <c r="L375" s="96"/>
      <c r="M375" s="96"/>
    </row>
    <row r="376" spans="1:13" s="95" customFormat="1">
      <c r="A376" s="97"/>
      <c r="B376" s="98"/>
      <c r="C376" s="99"/>
      <c r="D376" s="100"/>
      <c r="E376" s="1497"/>
      <c r="F376" s="101"/>
      <c r="J376" s="96"/>
      <c r="K376" s="96"/>
      <c r="L376" s="96"/>
      <c r="M376" s="96"/>
    </row>
    <row r="377" spans="1:13" s="95" customFormat="1">
      <c r="A377" s="97"/>
      <c r="B377" s="98"/>
      <c r="C377" s="99"/>
      <c r="D377" s="100"/>
      <c r="E377" s="1497"/>
      <c r="F377" s="101"/>
      <c r="J377" s="96"/>
      <c r="K377" s="96"/>
      <c r="L377" s="96"/>
      <c r="M377" s="96"/>
    </row>
    <row r="378" spans="1:13" s="95" customFormat="1">
      <c r="A378" s="97"/>
      <c r="B378" s="98"/>
      <c r="C378" s="99"/>
      <c r="D378" s="100"/>
      <c r="E378" s="1497"/>
      <c r="F378" s="101"/>
      <c r="J378" s="96"/>
      <c r="K378" s="96"/>
      <c r="L378" s="96"/>
      <c r="M378" s="96"/>
    </row>
    <row r="379" spans="1:13" s="95" customFormat="1">
      <c r="A379" s="97"/>
      <c r="B379" s="98"/>
      <c r="C379" s="99"/>
      <c r="D379" s="100"/>
      <c r="E379" s="1497"/>
      <c r="F379" s="101"/>
      <c r="J379" s="96"/>
      <c r="K379" s="96"/>
      <c r="L379" s="96"/>
      <c r="M379" s="96"/>
    </row>
    <row r="380" spans="1:13" s="95" customFormat="1">
      <c r="A380" s="97"/>
      <c r="B380" s="98"/>
      <c r="C380" s="99"/>
      <c r="D380" s="100"/>
      <c r="E380" s="1497"/>
      <c r="F380" s="101"/>
      <c r="J380" s="96"/>
      <c r="K380" s="96"/>
      <c r="L380" s="96"/>
      <c r="M380" s="96"/>
    </row>
    <row r="381" spans="1:13" s="95" customFormat="1">
      <c r="A381" s="97"/>
      <c r="B381" s="98"/>
      <c r="C381" s="99"/>
      <c r="D381" s="100"/>
      <c r="E381" s="1497"/>
      <c r="F381" s="101"/>
      <c r="J381" s="96"/>
      <c r="K381" s="96"/>
      <c r="L381" s="96"/>
      <c r="M381" s="96"/>
    </row>
    <row r="382" spans="1:13" s="95" customFormat="1">
      <c r="A382" s="97"/>
      <c r="B382" s="98"/>
      <c r="C382" s="99"/>
      <c r="D382" s="100"/>
      <c r="E382" s="1497"/>
      <c r="F382" s="101"/>
      <c r="J382" s="96"/>
      <c r="K382" s="96"/>
      <c r="L382" s="96"/>
      <c r="M382" s="96"/>
    </row>
    <row r="383" spans="1:13" s="95" customFormat="1">
      <c r="A383" s="97"/>
      <c r="B383" s="98"/>
      <c r="C383" s="99"/>
      <c r="D383" s="100"/>
      <c r="E383" s="1497"/>
      <c r="F383" s="101"/>
      <c r="J383" s="96"/>
      <c r="K383" s="96"/>
      <c r="L383" s="96"/>
      <c r="M383" s="96"/>
    </row>
    <row r="384" spans="1:13" s="95" customFormat="1">
      <c r="A384" s="97"/>
      <c r="B384" s="98"/>
      <c r="C384" s="99"/>
      <c r="D384" s="100"/>
      <c r="E384" s="1497"/>
      <c r="F384" s="101"/>
      <c r="J384" s="96"/>
      <c r="K384" s="96"/>
      <c r="L384" s="96"/>
      <c r="M384" s="96"/>
    </row>
    <row r="385" spans="1:13" s="95" customFormat="1">
      <c r="A385" s="97"/>
      <c r="B385" s="98"/>
      <c r="C385" s="99"/>
      <c r="D385" s="100"/>
      <c r="E385" s="1497"/>
      <c r="F385" s="101"/>
      <c r="J385" s="96"/>
      <c r="K385" s="96"/>
      <c r="L385" s="96"/>
      <c r="M385" s="96"/>
    </row>
    <row r="386" spans="1:13" s="95" customFormat="1">
      <c r="A386" s="97"/>
      <c r="B386" s="98"/>
      <c r="C386" s="99"/>
      <c r="D386" s="100"/>
      <c r="E386" s="1497"/>
      <c r="F386" s="101"/>
      <c r="J386" s="96"/>
      <c r="K386" s="96"/>
      <c r="L386" s="96"/>
      <c r="M386" s="96"/>
    </row>
    <row r="387" spans="1:13" s="95" customFormat="1">
      <c r="A387" s="97"/>
      <c r="B387" s="98"/>
      <c r="C387" s="99"/>
      <c r="D387" s="100"/>
      <c r="E387" s="1497"/>
      <c r="F387" s="101"/>
      <c r="J387" s="96"/>
      <c r="K387" s="96"/>
      <c r="L387" s="96"/>
      <c r="M387" s="96"/>
    </row>
    <row r="388" spans="1:13" s="95" customFormat="1">
      <c r="A388" s="97"/>
      <c r="B388" s="98"/>
      <c r="C388" s="99"/>
      <c r="D388" s="100"/>
      <c r="E388" s="1497"/>
      <c r="F388" s="101"/>
      <c r="J388" s="96"/>
      <c r="K388" s="96"/>
      <c r="L388" s="96"/>
      <c r="M388" s="96"/>
    </row>
    <row r="389" spans="1:13" s="95" customFormat="1">
      <c r="A389" s="97"/>
      <c r="B389" s="98"/>
      <c r="C389" s="99"/>
      <c r="D389" s="100"/>
      <c r="E389" s="1497"/>
      <c r="F389" s="101"/>
      <c r="J389" s="96"/>
      <c r="K389" s="96"/>
      <c r="L389" s="96"/>
      <c r="M389" s="96"/>
    </row>
    <row r="390" spans="1:13" s="95" customFormat="1">
      <c r="A390" s="97"/>
      <c r="B390" s="98"/>
      <c r="C390" s="99"/>
      <c r="D390" s="100"/>
      <c r="E390" s="1497"/>
      <c r="F390" s="101"/>
      <c r="J390" s="96"/>
      <c r="K390" s="96"/>
      <c r="L390" s="96"/>
      <c r="M390" s="96"/>
    </row>
    <row r="391" spans="1:13" s="95" customFormat="1">
      <c r="A391" s="97"/>
      <c r="B391" s="98"/>
      <c r="C391" s="99"/>
      <c r="D391" s="100"/>
      <c r="E391" s="1497"/>
      <c r="F391" s="101"/>
      <c r="J391" s="96"/>
      <c r="K391" s="96"/>
      <c r="L391" s="96"/>
      <c r="M391" s="96"/>
    </row>
    <row r="392" spans="1:13" s="95" customFormat="1">
      <c r="A392" s="97"/>
      <c r="B392" s="98"/>
      <c r="C392" s="99"/>
      <c r="D392" s="100"/>
      <c r="E392" s="1497"/>
      <c r="F392" s="101"/>
      <c r="J392" s="96"/>
      <c r="K392" s="96"/>
      <c r="L392" s="96"/>
      <c r="M392" s="96"/>
    </row>
    <row r="393" spans="1:13" s="95" customFormat="1">
      <c r="A393" s="97"/>
      <c r="B393" s="98"/>
      <c r="C393" s="99"/>
      <c r="D393" s="100"/>
      <c r="E393" s="1497"/>
      <c r="F393" s="101"/>
      <c r="J393" s="96"/>
      <c r="K393" s="96"/>
      <c r="L393" s="96"/>
      <c r="M393" s="96"/>
    </row>
    <row r="394" spans="1:13" s="95" customFormat="1">
      <c r="A394" s="97"/>
      <c r="B394" s="98"/>
      <c r="C394" s="99"/>
      <c r="D394" s="100"/>
      <c r="E394" s="1497"/>
      <c r="F394" s="101"/>
      <c r="J394" s="96"/>
      <c r="K394" s="96"/>
      <c r="L394" s="96"/>
      <c r="M394" s="96"/>
    </row>
    <row r="395" spans="1:13" s="95" customFormat="1">
      <c r="A395" s="97"/>
      <c r="B395" s="98"/>
      <c r="C395" s="99"/>
      <c r="D395" s="100"/>
      <c r="E395" s="1497"/>
      <c r="F395" s="101"/>
      <c r="J395" s="96"/>
      <c r="K395" s="96"/>
      <c r="L395" s="96"/>
      <c r="M395" s="96"/>
    </row>
    <row r="396" spans="1:13" s="95" customFormat="1">
      <c r="A396" s="97"/>
      <c r="B396" s="98"/>
      <c r="C396" s="99"/>
      <c r="D396" s="100"/>
      <c r="E396" s="1497"/>
      <c r="F396" s="101"/>
      <c r="J396" s="96"/>
      <c r="K396" s="96"/>
      <c r="L396" s="96"/>
      <c r="M396" s="96"/>
    </row>
    <row r="397" spans="1:13" s="95" customFormat="1">
      <c r="A397" s="97"/>
      <c r="B397" s="98"/>
      <c r="C397" s="99"/>
      <c r="D397" s="100"/>
      <c r="E397" s="1497"/>
      <c r="F397" s="101"/>
      <c r="J397" s="96"/>
      <c r="K397" s="96"/>
      <c r="L397" s="96"/>
      <c r="M397" s="96"/>
    </row>
    <row r="398" spans="1:13" s="95" customFormat="1">
      <c r="A398" s="97"/>
      <c r="B398" s="98"/>
      <c r="C398" s="99"/>
      <c r="D398" s="100"/>
      <c r="E398" s="1497"/>
      <c r="F398" s="101"/>
      <c r="J398" s="96"/>
      <c r="K398" s="96"/>
      <c r="L398" s="96"/>
      <c r="M398" s="96"/>
    </row>
    <row r="399" spans="1:13" s="95" customFormat="1">
      <c r="A399" s="97"/>
      <c r="B399" s="98"/>
      <c r="C399" s="99"/>
      <c r="D399" s="100"/>
      <c r="E399" s="1497"/>
      <c r="F399" s="101"/>
      <c r="J399" s="96"/>
      <c r="K399" s="96"/>
      <c r="L399" s="96"/>
      <c r="M399" s="96"/>
    </row>
    <row r="400" spans="1:13" s="95" customFormat="1">
      <c r="A400" s="97"/>
      <c r="B400" s="98"/>
      <c r="C400" s="99"/>
      <c r="D400" s="100"/>
      <c r="E400" s="1497"/>
      <c r="F400" s="101"/>
      <c r="J400" s="96"/>
      <c r="K400" s="96"/>
      <c r="L400" s="96"/>
      <c r="M400" s="96"/>
    </row>
    <row r="401" spans="1:13" s="95" customFormat="1">
      <c r="A401" s="97"/>
      <c r="B401" s="98"/>
      <c r="C401" s="99"/>
      <c r="D401" s="100"/>
      <c r="E401" s="1497"/>
      <c r="F401" s="101"/>
      <c r="J401" s="96"/>
      <c r="K401" s="96"/>
      <c r="L401" s="96"/>
      <c r="M401" s="96"/>
    </row>
    <row r="402" spans="1:13" s="95" customFormat="1">
      <c r="A402" s="97"/>
      <c r="B402" s="98"/>
      <c r="C402" s="99"/>
      <c r="D402" s="100"/>
      <c r="E402" s="1497"/>
      <c r="F402" s="101"/>
      <c r="J402" s="96"/>
      <c r="K402" s="96"/>
      <c r="L402" s="96"/>
      <c r="M402" s="96"/>
    </row>
    <row r="403" spans="1:13" s="95" customFormat="1">
      <c r="A403" s="97"/>
      <c r="B403" s="98"/>
      <c r="C403" s="99"/>
      <c r="D403" s="100"/>
      <c r="E403" s="1497"/>
      <c r="F403" s="101"/>
      <c r="J403" s="96"/>
      <c r="K403" s="96"/>
      <c r="L403" s="96"/>
      <c r="M403" s="96"/>
    </row>
    <row r="404" spans="1:13" s="95" customFormat="1">
      <c r="A404" s="97"/>
      <c r="B404" s="98"/>
      <c r="C404" s="99"/>
      <c r="D404" s="100"/>
      <c r="E404" s="1497"/>
      <c r="F404" s="101"/>
      <c r="J404" s="96"/>
      <c r="K404" s="96"/>
      <c r="L404" s="96"/>
      <c r="M404" s="96"/>
    </row>
    <row r="405" spans="1:13" s="95" customFormat="1">
      <c r="A405" s="97"/>
      <c r="B405" s="98"/>
      <c r="C405" s="99"/>
      <c r="D405" s="100"/>
      <c r="E405" s="1497"/>
      <c r="F405" s="101"/>
      <c r="J405" s="96"/>
      <c r="K405" s="96"/>
      <c r="L405" s="96"/>
      <c r="M405" s="96"/>
    </row>
    <row r="406" spans="1:13" s="95" customFormat="1">
      <c r="A406" s="97"/>
      <c r="B406" s="98"/>
      <c r="C406" s="99"/>
      <c r="D406" s="100"/>
      <c r="E406" s="1497"/>
      <c r="F406" s="101"/>
      <c r="J406" s="96"/>
      <c r="K406" s="96"/>
      <c r="L406" s="96"/>
      <c r="M406" s="96"/>
    </row>
    <row r="407" spans="1:13" s="95" customFormat="1">
      <c r="A407" s="97"/>
      <c r="B407" s="98"/>
      <c r="C407" s="99"/>
      <c r="D407" s="100"/>
      <c r="E407" s="1497"/>
      <c r="F407" s="101"/>
      <c r="J407" s="96"/>
      <c r="K407" s="96"/>
      <c r="L407" s="96"/>
      <c r="M407" s="96"/>
    </row>
    <row r="408" spans="1:13" s="95" customFormat="1">
      <c r="A408" s="97"/>
      <c r="B408" s="98"/>
      <c r="C408" s="99"/>
      <c r="D408" s="100"/>
      <c r="E408" s="1497"/>
      <c r="F408" s="101"/>
      <c r="J408" s="96"/>
      <c r="K408" s="96"/>
      <c r="L408" s="96"/>
      <c r="M408" s="96"/>
    </row>
    <row r="409" spans="1:13" s="95" customFormat="1">
      <c r="A409" s="97"/>
      <c r="B409" s="98"/>
      <c r="C409" s="99"/>
      <c r="D409" s="100"/>
      <c r="E409" s="1497"/>
      <c r="F409" s="101"/>
      <c r="J409" s="96"/>
      <c r="K409" s="96"/>
      <c r="L409" s="96"/>
      <c r="M409" s="96"/>
    </row>
    <row r="410" spans="1:13" s="95" customFormat="1">
      <c r="A410" s="97"/>
      <c r="B410" s="98"/>
      <c r="C410" s="99"/>
      <c r="D410" s="100"/>
      <c r="E410" s="1497"/>
      <c r="F410" s="101"/>
      <c r="J410" s="96"/>
      <c r="K410" s="96"/>
      <c r="L410" s="96"/>
      <c r="M410" s="96"/>
    </row>
    <row r="411" spans="1:13" s="95" customFormat="1">
      <c r="A411" s="97"/>
      <c r="B411" s="98"/>
      <c r="C411" s="99"/>
      <c r="D411" s="100"/>
      <c r="E411" s="1497"/>
      <c r="F411" s="101"/>
      <c r="J411" s="96"/>
      <c r="K411" s="96"/>
      <c r="L411" s="96"/>
      <c r="M411" s="96"/>
    </row>
    <row r="412" spans="1:13" s="95" customFormat="1">
      <c r="A412" s="97"/>
      <c r="B412" s="98"/>
      <c r="C412" s="99"/>
      <c r="D412" s="100"/>
      <c r="E412" s="1497"/>
      <c r="F412" s="101"/>
      <c r="J412" s="96"/>
      <c r="K412" s="96"/>
      <c r="L412" s="96"/>
      <c r="M412" s="96"/>
    </row>
    <row r="413" spans="1:13" s="95" customFormat="1">
      <c r="A413" s="97"/>
      <c r="B413" s="98"/>
      <c r="C413" s="99"/>
      <c r="D413" s="100"/>
      <c r="E413" s="1497"/>
      <c r="F413" s="101"/>
      <c r="J413" s="96"/>
      <c r="K413" s="96"/>
      <c r="L413" s="96"/>
      <c r="M413" s="96"/>
    </row>
    <row r="414" spans="1:13" s="95" customFormat="1">
      <c r="A414" s="97"/>
      <c r="B414" s="98"/>
      <c r="C414" s="99"/>
      <c r="D414" s="100"/>
      <c r="E414" s="1497"/>
      <c r="F414" s="101"/>
      <c r="J414" s="96"/>
      <c r="K414" s="96"/>
      <c r="L414" s="96"/>
      <c r="M414" s="96"/>
    </row>
    <row r="415" spans="1:13" s="95" customFormat="1">
      <c r="A415" s="97"/>
      <c r="B415" s="98"/>
      <c r="C415" s="99"/>
      <c r="D415" s="100"/>
      <c r="E415" s="1497"/>
      <c r="F415" s="101"/>
      <c r="J415" s="96"/>
      <c r="K415" s="96"/>
      <c r="L415" s="96"/>
      <c r="M415" s="96"/>
    </row>
    <row r="416" spans="1:13" s="95" customFormat="1">
      <c r="A416" s="97"/>
      <c r="B416" s="98"/>
      <c r="C416" s="99"/>
      <c r="D416" s="100"/>
      <c r="E416" s="1497"/>
      <c r="F416" s="101"/>
      <c r="J416" s="96"/>
      <c r="K416" s="96"/>
      <c r="L416" s="96"/>
      <c r="M416" s="96"/>
    </row>
    <row r="417" spans="1:13" s="95" customFormat="1">
      <c r="A417" s="97"/>
      <c r="B417" s="98"/>
      <c r="C417" s="99"/>
      <c r="D417" s="100"/>
      <c r="E417" s="1497"/>
      <c r="F417" s="101"/>
      <c r="J417" s="96"/>
      <c r="K417" s="96"/>
      <c r="L417" s="96"/>
      <c r="M417" s="96"/>
    </row>
    <row r="418" spans="1:13" s="95" customFormat="1">
      <c r="A418" s="97"/>
      <c r="B418" s="98"/>
      <c r="C418" s="99"/>
      <c r="D418" s="100"/>
      <c r="E418" s="1497"/>
      <c r="F418" s="101"/>
      <c r="J418" s="96"/>
      <c r="K418" s="96"/>
      <c r="L418" s="96"/>
      <c r="M418" s="96"/>
    </row>
    <row r="419" spans="1:13" s="95" customFormat="1">
      <c r="A419" s="97"/>
      <c r="B419" s="98"/>
      <c r="C419" s="99"/>
      <c r="D419" s="100"/>
      <c r="E419" s="1497"/>
      <c r="F419" s="101"/>
      <c r="J419" s="96"/>
      <c r="K419" s="96"/>
      <c r="L419" s="96"/>
      <c r="M419" s="96"/>
    </row>
    <row r="420" spans="1:13" s="95" customFormat="1">
      <c r="A420" s="97"/>
      <c r="B420" s="98"/>
      <c r="C420" s="99"/>
      <c r="D420" s="100"/>
      <c r="E420" s="1497"/>
      <c r="F420" s="101"/>
      <c r="J420" s="96"/>
      <c r="K420" s="96"/>
      <c r="L420" s="96"/>
      <c r="M420" s="96"/>
    </row>
    <row r="421" spans="1:13" s="95" customFormat="1">
      <c r="A421" s="97"/>
      <c r="B421" s="98"/>
      <c r="C421" s="99"/>
      <c r="D421" s="100"/>
      <c r="E421" s="1497"/>
      <c r="F421" s="101"/>
      <c r="J421" s="96"/>
      <c r="K421" s="96"/>
      <c r="L421" s="96"/>
      <c r="M421" s="96"/>
    </row>
    <row r="422" spans="1:13" s="95" customFormat="1">
      <c r="A422" s="97"/>
      <c r="B422" s="98"/>
      <c r="C422" s="99"/>
      <c r="D422" s="100"/>
      <c r="E422" s="1497"/>
      <c r="F422" s="101"/>
      <c r="J422" s="96"/>
      <c r="K422" s="96"/>
      <c r="L422" s="96"/>
      <c r="M422" s="96"/>
    </row>
    <row r="423" spans="1:13" s="95" customFormat="1">
      <c r="A423" s="97"/>
      <c r="B423" s="98"/>
      <c r="C423" s="99"/>
      <c r="D423" s="100"/>
      <c r="E423" s="1497"/>
      <c r="F423" s="101"/>
      <c r="J423" s="96"/>
      <c r="K423" s="96"/>
      <c r="L423" s="96"/>
      <c r="M423" s="96"/>
    </row>
    <row r="424" spans="1:13" s="95" customFormat="1">
      <c r="A424" s="97"/>
      <c r="B424" s="98"/>
      <c r="C424" s="99"/>
      <c r="D424" s="100"/>
      <c r="E424" s="1497"/>
      <c r="F424" s="101"/>
      <c r="J424" s="96"/>
      <c r="K424" s="96"/>
      <c r="L424" s="96"/>
      <c r="M424" s="96"/>
    </row>
    <row r="425" spans="1:13" s="95" customFormat="1">
      <c r="A425" s="97"/>
      <c r="B425" s="98"/>
      <c r="C425" s="99"/>
      <c r="D425" s="100"/>
      <c r="E425" s="1497"/>
      <c r="F425" s="101"/>
      <c r="J425" s="96"/>
      <c r="K425" s="96"/>
      <c r="L425" s="96"/>
      <c r="M425" s="96"/>
    </row>
    <row r="426" spans="1:13" s="95" customFormat="1">
      <c r="A426" s="97"/>
      <c r="B426" s="98"/>
      <c r="C426" s="99"/>
      <c r="D426" s="100"/>
      <c r="E426" s="1497"/>
      <c r="F426" s="101"/>
      <c r="J426" s="96"/>
      <c r="K426" s="96"/>
      <c r="L426" s="96"/>
      <c r="M426" s="96"/>
    </row>
    <row r="427" spans="1:13" s="95" customFormat="1">
      <c r="A427" s="97"/>
      <c r="B427" s="98"/>
      <c r="C427" s="99"/>
      <c r="D427" s="100"/>
      <c r="E427" s="1497"/>
      <c r="F427" s="101"/>
      <c r="J427" s="96"/>
      <c r="K427" s="96"/>
      <c r="L427" s="96"/>
      <c r="M427" s="96"/>
    </row>
    <row r="428" spans="1:13" s="95" customFormat="1">
      <c r="A428" s="97"/>
      <c r="B428" s="98"/>
      <c r="C428" s="99"/>
      <c r="D428" s="100"/>
      <c r="E428" s="1497"/>
      <c r="F428" s="101"/>
      <c r="J428" s="96"/>
      <c r="K428" s="96"/>
      <c r="L428" s="96"/>
      <c r="M428" s="96"/>
    </row>
    <row r="429" spans="1:13" s="95" customFormat="1">
      <c r="A429" s="97"/>
      <c r="B429" s="98"/>
      <c r="C429" s="99"/>
      <c r="D429" s="100"/>
      <c r="E429" s="1497"/>
      <c r="F429" s="101"/>
      <c r="J429" s="96"/>
      <c r="K429" s="96"/>
      <c r="L429" s="96"/>
      <c r="M429" s="96"/>
    </row>
    <row r="430" spans="1:13" s="95" customFormat="1">
      <c r="A430" s="97"/>
      <c r="B430" s="98"/>
      <c r="C430" s="99"/>
      <c r="D430" s="100"/>
      <c r="E430" s="1497"/>
      <c r="F430" s="101"/>
      <c r="J430" s="96"/>
      <c r="K430" s="96"/>
      <c r="L430" s="96"/>
      <c r="M430" s="96"/>
    </row>
    <row r="431" spans="1:13" s="95" customFormat="1">
      <c r="A431" s="97"/>
      <c r="B431" s="98"/>
      <c r="C431" s="99"/>
      <c r="D431" s="100"/>
      <c r="E431" s="1497"/>
      <c r="F431" s="101"/>
      <c r="J431" s="96"/>
      <c r="K431" s="96"/>
      <c r="L431" s="96"/>
      <c r="M431" s="96"/>
    </row>
    <row r="432" spans="1:13" s="95" customFormat="1">
      <c r="A432" s="97"/>
      <c r="B432" s="98"/>
      <c r="C432" s="99"/>
      <c r="D432" s="100"/>
      <c r="E432" s="1497"/>
      <c r="F432" s="101"/>
      <c r="J432" s="96"/>
      <c r="K432" s="96"/>
      <c r="L432" s="96"/>
      <c r="M432" s="96"/>
    </row>
    <row r="433" spans="1:13" s="95" customFormat="1">
      <c r="A433" s="97"/>
      <c r="B433" s="98"/>
      <c r="C433" s="99"/>
      <c r="D433" s="100"/>
      <c r="E433" s="1497"/>
      <c r="F433" s="101"/>
      <c r="J433" s="96"/>
      <c r="K433" s="96"/>
      <c r="L433" s="96"/>
      <c r="M433" s="96"/>
    </row>
    <row r="434" spans="1:13" s="95" customFormat="1">
      <c r="A434" s="97"/>
      <c r="B434" s="98"/>
      <c r="C434" s="99"/>
      <c r="D434" s="100"/>
      <c r="E434" s="1497"/>
      <c r="F434" s="101"/>
      <c r="J434" s="96"/>
      <c r="K434" s="96"/>
      <c r="L434" s="96"/>
      <c r="M434" s="96"/>
    </row>
    <row r="435" spans="1:13" s="95" customFormat="1">
      <c r="A435" s="97"/>
      <c r="B435" s="98"/>
      <c r="C435" s="99"/>
      <c r="D435" s="100"/>
      <c r="E435" s="1497"/>
      <c r="F435" s="101"/>
      <c r="J435" s="96"/>
      <c r="K435" s="96"/>
      <c r="L435" s="96"/>
      <c r="M435" s="96"/>
    </row>
    <row r="436" spans="1:13" s="95" customFormat="1">
      <c r="A436" s="97"/>
      <c r="B436" s="98"/>
      <c r="C436" s="99"/>
      <c r="D436" s="100"/>
      <c r="E436" s="1497"/>
      <c r="F436" s="101"/>
      <c r="J436" s="96"/>
      <c r="K436" s="96"/>
      <c r="L436" s="96"/>
      <c r="M436" s="96"/>
    </row>
    <row r="437" spans="1:13" s="95" customFormat="1">
      <c r="A437" s="97"/>
      <c r="B437" s="98"/>
      <c r="C437" s="99"/>
      <c r="D437" s="100"/>
      <c r="E437" s="1497"/>
      <c r="F437" s="101"/>
      <c r="J437" s="96"/>
      <c r="K437" s="96"/>
      <c r="L437" s="96"/>
      <c r="M437" s="96"/>
    </row>
    <row r="438" spans="1:13" s="95" customFormat="1">
      <c r="A438" s="97"/>
      <c r="B438" s="98"/>
      <c r="C438" s="99"/>
      <c r="D438" s="100"/>
      <c r="E438" s="1497"/>
      <c r="F438" s="101"/>
      <c r="J438" s="96"/>
      <c r="K438" s="96"/>
      <c r="L438" s="96"/>
      <c r="M438" s="96"/>
    </row>
    <row r="439" spans="1:13" s="95" customFormat="1">
      <c r="A439" s="97"/>
      <c r="B439" s="98"/>
      <c r="C439" s="99"/>
      <c r="D439" s="100"/>
      <c r="E439" s="1497"/>
      <c r="F439" s="101"/>
      <c r="J439" s="96"/>
      <c r="K439" s="96"/>
      <c r="L439" s="96"/>
      <c r="M439" s="96"/>
    </row>
    <row r="440" spans="1:13" s="95" customFormat="1">
      <c r="A440" s="97"/>
      <c r="B440" s="98"/>
      <c r="C440" s="99"/>
      <c r="D440" s="100"/>
      <c r="E440" s="1497"/>
      <c r="F440" s="101"/>
      <c r="J440" s="96"/>
      <c r="K440" s="96"/>
      <c r="L440" s="96"/>
      <c r="M440" s="96"/>
    </row>
    <row r="441" spans="1:13" s="95" customFormat="1">
      <c r="A441" s="97"/>
      <c r="B441" s="98"/>
      <c r="C441" s="99"/>
      <c r="D441" s="100"/>
      <c r="E441" s="1497"/>
      <c r="F441" s="101"/>
      <c r="J441" s="96"/>
      <c r="K441" s="96"/>
      <c r="L441" s="96"/>
      <c r="M441" s="96"/>
    </row>
    <row r="442" spans="1:13" s="95" customFormat="1">
      <c r="A442" s="97"/>
      <c r="B442" s="98"/>
      <c r="C442" s="99"/>
      <c r="D442" s="100"/>
      <c r="E442" s="1497"/>
      <c r="F442" s="101"/>
      <c r="J442" s="96"/>
      <c r="K442" s="96"/>
      <c r="L442" s="96"/>
      <c r="M442" s="96"/>
    </row>
    <row r="443" spans="1:13" s="95" customFormat="1">
      <c r="A443" s="97"/>
      <c r="B443" s="98"/>
      <c r="C443" s="99"/>
      <c r="D443" s="100"/>
      <c r="E443" s="1497"/>
      <c r="F443" s="101"/>
      <c r="J443" s="96"/>
      <c r="K443" s="96"/>
      <c r="L443" s="96"/>
      <c r="M443" s="96"/>
    </row>
    <row r="444" spans="1:13" s="95" customFormat="1">
      <c r="A444" s="97"/>
      <c r="B444" s="98"/>
      <c r="C444" s="99"/>
      <c r="D444" s="100"/>
      <c r="E444" s="1497"/>
      <c r="F444" s="101"/>
      <c r="J444" s="96"/>
      <c r="K444" s="96"/>
      <c r="L444" s="96"/>
      <c r="M444" s="96"/>
    </row>
    <row r="445" spans="1:13" s="95" customFormat="1">
      <c r="A445" s="97"/>
      <c r="B445" s="98"/>
      <c r="C445" s="99"/>
      <c r="D445" s="100"/>
      <c r="E445" s="1497"/>
      <c r="F445" s="101"/>
      <c r="J445" s="96"/>
      <c r="K445" s="96"/>
      <c r="L445" s="96"/>
      <c r="M445" s="96"/>
    </row>
    <row r="446" spans="1:13" s="95" customFormat="1">
      <c r="A446" s="97"/>
      <c r="B446" s="98"/>
      <c r="C446" s="99"/>
      <c r="D446" s="100"/>
      <c r="E446" s="1497"/>
      <c r="F446" s="101"/>
      <c r="J446" s="96"/>
      <c r="K446" s="96"/>
      <c r="L446" s="96"/>
      <c r="M446" s="96"/>
    </row>
    <row r="447" spans="1:13" s="95" customFormat="1">
      <c r="A447" s="97"/>
      <c r="B447" s="98"/>
      <c r="C447" s="99"/>
      <c r="D447" s="100"/>
      <c r="E447" s="1497"/>
      <c r="F447" s="101"/>
      <c r="J447" s="96"/>
      <c r="K447" s="96"/>
      <c r="L447" s="96"/>
      <c r="M447" s="96"/>
    </row>
    <row r="448" spans="1:13" s="95" customFormat="1">
      <c r="A448" s="97"/>
      <c r="B448" s="98"/>
      <c r="C448" s="99"/>
      <c r="D448" s="100"/>
      <c r="E448" s="1497"/>
      <c r="F448" s="101"/>
      <c r="J448" s="96"/>
      <c r="K448" s="96"/>
      <c r="L448" s="96"/>
      <c r="M448" s="96"/>
    </row>
    <row r="449" spans="1:13" s="95" customFormat="1">
      <c r="A449" s="97"/>
      <c r="B449" s="98"/>
      <c r="C449" s="99"/>
      <c r="D449" s="100"/>
      <c r="E449" s="1497"/>
      <c r="F449" s="101"/>
      <c r="J449" s="96"/>
      <c r="K449" s="96"/>
      <c r="L449" s="96"/>
      <c r="M449" s="96"/>
    </row>
    <row r="450" spans="1:13" s="95" customFormat="1">
      <c r="A450" s="97"/>
      <c r="B450" s="98"/>
      <c r="C450" s="99"/>
      <c r="D450" s="100"/>
      <c r="E450" s="1497"/>
      <c r="F450" s="101"/>
      <c r="J450" s="96"/>
      <c r="K450" s="96"/>
      <c r="L450" s="96"/>
      <c r="M450" s="96"/>
    </row>
    <row r="451" spans="1:13" s="95" customFormat="1">
      <c r="A451" s="97"/>
      <c r="B451" s="98"/>
      <c r="C451" s="99"/>
      <c r="D451" s="100"/>
      <c r="E451" s="1497"/>
      <c r="F451" s="101"/>
      <c r="J451" s="96"/>
      <c r="K451" s="96"/>
      <c r="L451" s="96"/>
      <c r="M451" s="96"/>
    </row>
    <row r="452" spans="1:13" s="95" customFormat="1">
      <c r="A452" s="97"/>
      <c r="B452" s="98"/>
      <c r="C452" s="99"/>
      <c r="D452" s="100"/>
      <c r="E452" s="1497"/>
      <c r="F452" s="101"/>
      <c r="J452" s="96"/>
      <c r="K452" s="96"/>
      <c r="L452" s="96"/>
      <c r="M452" s="96"/>
    </row>
    <row r="453" spans="1:13" s="95" customFormat="1">
      <c r="A453" s="97"/>
      <c r="B453" s="98"/>
      <c r="C453" s="99"/>
      <c r="D453" s="100"/>
      <c r="E453" s="1497"/>
      <c r="F453" s="101"/>
      <c r="J453" s="96"/>
      <c r="K453" s="96"/>
      <c r="L453" s="96"/>
      <c r="M453" s="96"/>
    </row>
    <row r="454" spans="1:13" s="95" customFormat="1">
      <c r="A454" s="97"/>
      <c r="B454" s="98"/>
      <c r="C454" s="99"/>
      <c r="D454" s="100"/>
      <c r="E454" s="1497"/>
      <c r="F454" s="101"/>
      <c r="J454" s="96"/>
      <c r="K454" s="96"/>
      <c r="L454" s="96"/>
      <c r="M454" s="96"/>
    </row>
    <row r="455" spans="1:13" s="95" customFormat="1">
      <c r="A455" s="97"/>
      <c r="B455" s="98"/>
      <c r="C455" s="99"/>
      <c r="D455" s="100"/>
      <c r="E455" s="1497"/>
      <c r="F455" s="101"/>
      <c r="J455" s="96"/>
      <c r="K455" s="96"/>
      <c r="L455" s="96"/>
      <c r="M455" s="96"/>
    </row>
    <row r="456" spans="1:13" s="95" customFormat="1">
      <c r="A456" s="97"/>
      <c r="B456" s="98"/>
      <c r="C456" s="99"/>
      <c r="D456" s="100"/>
      <c r="E456" s="1497"/>
      <c r="F456" s="101"/>
      <c r="J456" s="96"/>
      <c r="K456" s="96"/>
      <c r="L456" s="96"/>
      <c r="M456" s="96"/>
    </row>
    <row r="457" spans="1:13" s="95" customFormat="1">
      <c r="A457" s="97"/>
      <c r="B457" s="98"/>
      <c r="C457" s="99"/>
      <c r="D457" s="100"/>
      <c r="E457" s="1497"/>
      <c r="F457" s="101"/>
      <c r="J457" s="96"/>
      <c r="K457" s="96"/>
      <c r="L457" s="96"/>
      <c r="M457" s="96"/>
    </row>
    <row r="458" spans="1:13" s="95" customFormat="1">
      <c r="A458" s="97"/>
      <c r="B458" s="98"/>
      <c r="C458" s="99"/>
      <c r="D458" s="100"/>
      <c r="E458" s="1497"/>
      <c r="F458" s="101"/>
      <c r="J458" s="96"/>
      <c r="K458" s="96"/>
      <c r="L458" s="96"/>
      <c r="M458" s="96"/>
    </row>
    <row r="459" spans="1:13" s="95" customFormat="1">
      <c r="A459" s="97"/>
      <c r="B459" s="98"/>
      <c r="C459" s="99"/>
      <c r="D459" s="100"/>
      <c r="E459" s="1497"/>
      <c r="F459" s="101"/>
      <c r="J459" s="96"/>
      <c r="K459" s="96"/>
      <c r="L459" s="96"/>
      <c r="M459" s="96"/>
    </row>
    <row r="460" spans="1:13" s="95" customFormat="1">
      <c r="A460" s="97"/>
      <c r="B460" s="98"/>
      <c r="C460" s="99"/>
      <c r="D460" s="100"/>
      <c r="E460" s="1497"/>
      <c r="F460" s="101"/>
      <c r="J460" s="96"/>
      <c r="K460" s="96"/>
      <c r="L460" s="96"/>
      <c r="M460" s="96"/>
    </row>
    <row r="461" spans="1:13" s="95" customFormat="1">
      <c r="A461" s="97"/>
      <c r="B461" s="98"/>
      <c r="C461" s="99"/>
      <c r="D461" s="100"/>
      <c r="E461" s="1497"/>
      <c r="F461" s="101"/>
      <c r="J461" s="96"/>
      <c r="K461" s="96"/>
      <c r="L461" s="96"/>
      <c r="M461" s="96"/>
    </row>
    <row r="462" spans="1:13" s="95" customFormat="1">
      <c r="A462" s="97"/>
      <c r="B462" s="98"/>
      <c r="C462" s="99"/>
      <c r="D462" s="100"/>
      <c r="E462" s="1497"/>
      <c r="F462" s="101"/>
      <c r="J462" s="96"/>
      <c r="K462" s="96"/>
      <c r="L462" s="96"/>
      <c r="M462" s="96"/>
    </row>
    <row r="463" spans="1:13" s="95" customFormat="1">
      <c r="A463" s="97"/>
      <c r="B463" s="98"/>
      <c r="C463" s="99"/>
      <c r="D463" s="100"/>
      <c r="E463" s="1497"/>
      <c r="F463" s="101"/>
      <c r="J463" s="96"/>
      <c r="K463" s="96"/>
      <c r="L463" s="96"/>
      <c r="M463" s="96"/>
    </row>
    <row r="464" spans="1:13" s="95" customFormat="1">
      <c r="A464" s="97"/>
      <c r="B464" s="98"/>
      <c r="C464" s="99"/>
      <c r="D464" s="100"/>
      <c r="E464" s="1497"/>
      <c r="F464" s="101"/>
      <c r="J464" s="96"/>
      <c r="K464" s="96"/>
      <c r="L464" s="96"/>
      <c r="M464" s="96"/>
    </row>
    <row r="465" spans="1:13" s="95" customFormat="1">
      <c r="A465" s="97"/>
      <c r="B465" s="98"/>
      <c r="C465" s="99"/>
      <c r="D465" s="100"/>
      <c r="E465" s="1497"/>
      <c r="F465" s="101"/>
      <c r="J465" s="96"/>
      <c r="K465" s="96"/>
      <c r="L465" s="96"/>
      <c r="M465" s="96"/>
    </row>
    <row r="466" spans="1:13" s="95" customFormat="1">
      <c r="A466" s="97"/>
      <c r="B466" s="98"/>
      <c r="C466" s="99"/>
      <c r="D466" s="100"/>
      <c r="E466" s="1497"/>
      <c r="F466" s="101"/>
      <c r="J466" s="96"/>
      <c r="K466" s="96"/>
      <c r="L466" s="96"/>
      <c r="M466" s="96"/>
    </row>
    <row r="467" spans="1:13" s="95" customFormat="1">
      <c r="A467" s="97"/>
      <c r="B467" s="98"/>
      <c r="C467" s="99"/>
      <c r="D467" s="100"/>
      <c r="E467" s="1497"/>
      <c r="F467" s="101"/>
      <c r="J467" s="96"/>
      <c r="K467" s="96"/>
      <c r="L467" s="96"/>
      <c r="M467" s="96"/>
    </row>
    <row r="468" spans="1:13" s="95" customFormat="1">
      <c r="A468" s="97"/>
      <c r="B468" s="98"/>
      <c r="C468" s="99"/>
      <c r="D468" s="100"/>
      <c r="E468" s="1497"/>
      <c r="F468" s="101"/>
      <c r="J468" s="96"/>
      <c r="K468" s="96"/>
      <c r="L468" s="96"/>
      <c r="M468" s="96"/>
    </row>
    <row r="469" spans="1:13" s="95" customFormat="1">
      <c r="A469" s="97"/>
      <c r="B469" s="98"/>
      <c r="C469" s="99"/>
      <c r="D469" s="100"/>
      <c r="E469" s="1497"/>
      <c r="F469" s="101"/>
      <c r="J469" s="96"/>
      <c r="K469" s="96"/>
      <c r="L469" s="96"/>
      <c r="M469" s="96"/>
    </row>
    <row r="470" spans="1:13" s="95" customFormat="1">
      <c r="A470" s="97"/>
      <c r="B470" s="98"/>
      <c r="C470" s="99"/>
      <c r="D470" s="100"/>
      <c r="E470" s="1497"/>
      <c r="F470" s="101"/>
      <c r="J470" s="96"/>
      <c r="K470" s="96"/>
      <c r="L470" s="96"/>
      <c r="M470" s="96"/>
    </row>
    <row r="471" spans="1:13" s="95" customFormat="1">
      <c r="A471" s="97"/>
      <c r="B471" s="98"/>
      <c r="C471" s="99"/>
      <c r="D471" s="100"/>
      <c r="E471" s="1497"/>
      <c r="F471" s="101"/>
      <c r="J471" s="96"/>
      <c r="K471" s="96"/>
      <c r="L471" s="96"/>
      <c r="M471" s="96"/>
    </row>
    <row r="472" spans="1:13" s="95" customFormat="1">
      <c r="A472" s="97"/>
      <c r="B472" s="98"/>
      <c r="C472" s="99"/>
      <c r="D472" s="100"/>
      <c r="E472" s="1497"/>
      <c r="F472" s="101"/>
      <c r="J472" s="96"/>
      <c r="K472" s="96"/>
      <c r="L472" s="96"/>
      <c r="M472" s="96"/>
    </row>
    <row r="473" spans="1:13" s="95" customFormat="1">
      <c r="A473" s="97"/>
      <c r="B473" s="98"/>
      <c r="C473" s="99"/>
      <c r="D473" s="100"/>
      <c r="E473" s="1497"/>
      <c r="F473" s="101"/>
      <c r="J473" s="96"/>
      <c r="K473" s="96"/>
      <c r="L473" s="96"/>
      <c r="M473" s="96"/>
    </row>
    <row r="474" spans="1:13" s="95" customFormat="1">
      <c r="A474" s="97"/>
      <c r="B474" s="98"/>
      <c r="C474" s="99"/>
      <c r="D474" s="100"/>
      <c r="E474" s="1497"/>
      <c r="F474" s="101"/>
      <c r="J474" s="96"/>
      <c r="K474" s="96"/>
      <c r="L474" s="96"/>
      <c r="M474" s="96"/>
    </row>
    <row r="475" spans="1:13" s="95" customFormat="1">
      <c r="A475" s="97"/>
      <c r="B475" s="98"/>
      <c r="C475" s="99"/>
      <c r="D475" s="100"/>
      <c r="E475" s="1497"/>
      <c r="F475" s="101"/>
      <c r="J475" s="96"/>
      <c r="K475" s="96"/>
      <c r="L475" s="96"/>
      <c r="M475" s="96"/>
    </row>
    <row r="476" spans="1:13" s="95" customFormat="1">
      <c r="A476" s="97"/>
      <c r="B476" s="98"/>
      <c r="C476" s="99"/>
      <c r="D476" s="100"/>
      <c r="E476" s="1497"/>
      <c r="F476" s="101"/>
      <c r="J476" s="96"/>
      <c r="K476" s="96"/>
      <c r="L476" s="96"/>
      <c r="M476" s="96"/>
    </row>
    <row r="477" spans="1:13" s="95" customFormat="1">
      <c r="A477" s="97"/>
      <c r="B477" s="98"/>
      <c r="C477" s="99"/>
      <c r="D477" s="100"/>
      <c r="E477" s="1497"/>
      <c r="F477" s="101"/>
      <c r="J477" s="96"/>
      <c r="K477" s="96"/>
      <c r="L477" s="96"/>
      <c r="M477" s="96"/>
    </row>
    <row r="478" spans="1:13" s="95" customFormat="1">
      <c r="A478" s="97"/>
      <c r="B478" s="98"/>
      <c r="C478" s="99"/>
      <c r="D478" s="100"/>
      <c r="E478" s="1497"/>
      <c r="F478" s="101"/>
      <c r="J478" s="96"/>
      <c r="K478" s="96"/>
      <c r="L478" s="96"/>
      <c r="M478" s="96"/>
    </row>
    <row r="479" spans="1:13" s="95" customFormat="1">
      <c r="A479" s="97"/>
      <c r="B479" s="98"/>
      <c r="C479" s="99"/>
      <c r="D479" s="100"/>
      <c r="E479" s="1497"/>
      <c r="F479" s="101"/>
      <c r="J479" s="96"/>
      <c r="K479" s="96"/>
      <c r="L479" s="96"/>
      <c r="M479" s="96"/>
    </row>
    <row r="480" spans="1:13" s="95" customFormat="1">
      <c r="A480" s="97"/>
      <c r="B480" s="98"/>
      <c r="C480" s="99"/>
      <c r="D480" s="100"/>
      <c r="E480" s="1497"/>
      <c r="F480" s="101"/>
      <c r="J480" s="96"/>
      <c r="K480" s="96"/>
      <c r="L480" s="96"/>
      <c r="M480" s="96"/>
    </row>
    <row r="481" spans="1:13" s="95" customFormat="1">
      <c r="A481" s="97"/>
      <c r="B481" s="98"/>
      <c r="C481" s="99"/>
      <c r="D481" s="100"/>
      <c r="E481" s="1497"/>
      <c r="F481" s="101"/>
      <c r="J481" s="96"/>
      <c r="K481" s="96"/>
      <c r="L481" s="96"/>
      <c r="M481" s="96"/>
    </row>
    <row r="482" spans="1:13" s="95" customFormat="1">
      <c r="A482" s="97"/>
      <c r="B482" s="98"/>
      <c r="C482" s="99"/>
      <c r="D482" s="100"/>
      <c r="E482" s="1497"/>
      <c r="F482" s="101"/>
      <c r="J482" s="96"/>
      <c r="K482" s="96"/>
      <c r="L482" s="96"/>
      <c r="M482" s="96"/>
    </row>
    <row r="483" spans="1:13" s="95" customFormat="1">
      <c r="A483" s="97"/>
      <c r="B483" s="98"/>
      <c r="C483" s="99"/>
      <c r="D483" s="100"/>
      <c r="E483" s="1497"/>
      <c r="F483" s="101"/>
      <c r="J483" s="96"/>
      <c r="K483" s="96"/>
      <c r="L483" s="96"/>
      <c r="M483" s="96"/>
    </row>
    <row r="484" spans="1:13" s="95" customFormat="1">
      <c r="A484" s="97"/>
      <c r="B484" s="98"/>
      <c r="C484" s="99"/>
      <c r="D484" s="100"/>
      <c r="E484" s="1497"/>
      <c r="F484" s="101"/>
      <c r="J484" s="96"/>
      <c r="K484" s="96"/>
      <c r="L484" s="96"/>
      <c r="M484" s="96"/>
    </row>
    <row r="485" spans="1:13" s="95" customFormat="1">
      <c r="A485" s="97"/>
      <c r="B485" s="98"/>
      <c r="C485" s="99"/>
      <c r="D485" s="100"/>
      <c r="E485" s="1497"/>
      <c r="F485" s="101"/>
      <c r="J485" s="96"/>
      <c r="K485" s="96"/>
      <c r="L485" s="96"/>
      <c r="M485" s="96"/>
    </row>
    <row r="486" spans="1:13" s="95" customFormat="1">
      <c r="A486" s="97"/>
      <c r="B486" s="98"/>
      <c r="C486" s="99"/>
      <c r="D486" s="100"/>
      <c r="E486" s="1497"/>
      <c r="F486" s="101"/>
      <c r="J486" s="96"/>
      <c r="K486" s="96"/>
      <c r="L486" s="96"/>
      <c r="M486" s="96"/>
    </row>
    <row r="487" spans="1:13" s="95" customFormat="1">
      <c r="A487" s="97"/>
      <c r="B487" s="98"/>
      <c r="C487" s="99"/>
      <c r="D487" s="100"/>
      <c r="E487" s="1497"/>
      <c r="F487" s="101"/>
      <c r="J487" s="96"/>
      <c r="K487" s="96"/>
      <c r="L487" s="96"/>
      <c r="M487" s="96"/>
    </row>
    <row r="488" spans="1:13" s="95" customFormat="1">
      <c r="A488" s="97"/>
      <c r="B488" s="98"/>
      <c r="C488" s="99"/>
      <c r="D488" s="100"/>
      <c r="E488" s="1497"/>
      <c r="F488" s="101"/>
      <c r="J488" s="96"/>
      <c r="K488" s="96"/>
      <c r="L488" s="96"/>
      <c r="M488" s="96"/>
    </row>
    <row r="489" spans="1:13" s="95" customFormat="1">
      <c r="A489" s="97"/>
      <c r="B489" s="98"/>
      <c r="C489" s="99"/>
      <c r="D489" s="100"/>
      <c r="E489" s="1497"/>
      <c r="F489" s="101"/>
      <c r="J489" s="96"/>
      <c r="K489" s="96"/>
      <c r="L489" s="96"/>
      <c r="M489" s="96"/>
    </row>
    <row r="490" spans="1:13" s="95" customFormat="1">
      <c r="A490" s="97"/>
      <c r="B490" s="98"/>
      <c r="C490" s="99"/>
      <c r="D490" s="100"/>
      <c r="E490" s="1497"/>
      <c r="F490" s="101"/>
      <c r="J490" s="96"/>
      <c r="K490" s="96"/>
      <c r="L490" s="96"/>
      <c r="M490" s="96"/>
    </row>
    <row r="491" spans="1:13" s="95" customFormat="1">
      <c r="A491" s="97"/>
      <c r="B491" s="98"/>
      <c r="C491" s="99"/>
      <c r="D491" s="100"/>
      <c r="E491" s="1497"/>
      <c r="F491" s="101"/>
      <c r="J491" s="96"/>
      <c r="K491" s="96"/>
      <c r="L491" s="96"/>
      <c r="M491" s="96"/>
    </row>
    <row r="492" spans="1:13" s="95" customFormat="1">
      <c r="A492" s="97"/>
      <c r="B492" s="98"/>
      <c r="C492" s="99"/>
      <c r="D492" s="100"/>
      <c r="E492" s="1497"/>
      <c r="F492" s="101"/>
      <c r="J492" s="96"/>
      <c r="K492" s="96"/>
      <c r="L492" s="96"/>
      <c r="M492" s="96"/>
    </row>
    <row r="493" spans="1:13" s="95" customFormat="1">
      <c r="A493" s="97"/>
      <c r="B493" s="98"/>
      <c r="C493" s="99"/>
      <c r="D493" s="100"/>
      <c r="E493" s="1497"/>
      <c r="F493" s="101"/>
      <c r="J493" s="96"/>
      <c r="K493" s="96"/>
      <c r="L493" s="96"/>
      <c r="M493" s="96"/>
    </row>
    <row r="494" spans="1:13" s="95" customFormat="1">
      <c r="A494" s="97"/>
      <c r="B494" s="98"/>
      <c r="C494" s="99"/>
      <c r="D494" s="100"/>
      <c r="E494" s="1497"/>
      <c r="F494" s="101"/>
      <c r="J494" s="96"/>
      <c r="K494" s="96"/>
      <c r="L494" s="96"/>
      <c r="M494" s="96"/>
    </row>
    <row r="495" spans="1:13" s="95" customFormat="1">
      <c r="A495" s="97"/>
      <c r="B495" s="98"/>
      <c r="C495" s="99"/>
      <c r="D495" s="100"/>
      <c r="E495" s="1497"/>
      <c r="F495" s="101"/>
      <c r="J495" s="96"/>
      <c r="K495" s="96"/>
      <c r="L495" s="96"/>
      <c r="M495" s="96"/>
    </row>
    <row r="496" spans="1:13" s="95" customFormat="1">
      <c r="A496" s="97"/>
      <c r="B496" s="98"/>
      <c r="C496" s="99"/>
      <c r="D496" s="100"/>
      <c r="E496" s="1497"/>
      <c r="F496" s="101"/>
      <c r="J496" s="96"/>
      <c r="K496" s="96"/>
      <c r="L496" s="96"/>
      <c r="M496" s="96"/>
    </row>
    <row r="497" spans="1:13" s="95" customFormat="1">
      <c r="A497" s="97"/>
      <c r="B497" s="98"/>
      <c r="C497" s="99"/>
      <c r="D497" s="100"/>
      <c r="E497" s="1497"/>
      <c r="F497" s="101"/>
      <c r="J497" s="96"/>
      <c r="K497" s="96"/>
      <c r="L497" s="96"/>
      <c r="M497" s="96"/>
    </row>
    <row r="498" spans="1:13" s="95" customFormat="1">
      <c r="A498" s="97"/>
      <c r="B498" s="98"/>
      <c r="C498" s="99"/>
      <c r="D498" s="100"/>
      <c r="E498" s="1497"/>
      <c r="F498" s="101"/>
      <c r="J498" s="96"/>
      <c r="K498" s="96"/>
      <c r="L498" s="96"/>
      <c r="M498" s="96"/>
    </row>
    <row r="499" spans="1:13" s="95" customFormat="1">
      <c r="A499" s="97"/>
      <c r="B499" s="98"/>
      <c r="C499" s="99"/>
      <c r="D499" s="100"/>
      <c r="E499" s="1497"/>
      <c r="F499" s="101"/>
      <c r="J499" s="96"/>
      <c r="K499" s="96"/>
      <c r="L499" s="96"/>
      <c r="M499" s="96"/>
    </row>
    <row r="500" spans="1:13" s="95" customFormat="1">
      <c r="A500" s="97"/>
      <c r="B500" s="98"/>
      <c r="C500" s="99"/>
      <c r="D500" s="100"/>
      <c r="E500" s="1497"/>
      <c r="F500" s="101"/>
      <c r="J500" s="96"/>
      <c r="K500" s="96"/>
      <c r="L500" s="96"/>
      <c r="M500" s="96"/>
    </row>
    <row r="501" spans="1:13" s="95" customFormat="1">
      <c r="A501" s="97"/>
      <c r="B501" s="98"/>
      <c r="C501" s="99"/>
      <c r="D501" s="100"/>
      <c r="E501" s="1497"/>
      <c r="F501" s="101"/>
      <c r="J501" s="96"/>
      <c r="K501" s="96"/>
      <c r="L501" s="96"/>
      <c r="M501" s="96"/>
    </row>
    <row r="502" spans="1:13" s="95" customFormat="1">
      <c r="A502" s="97"/>
      <c r="B502" s="98"/>
      <c r="C502" s="99"/>
      <c r="D502" s="100"/>
      <c r="E502" s="1497"/>
      <c r="F502" s="101"/>
      <c r="J502" s="96"/>
      <c r="K502" s="96"/>
      <c r="L502" s="96"/>
      <c r="M502" s="96"/>
    </row>
    <row r="503" spans="1:13" s="95" customFormat="1">
      <c r="A503" s="97"/>
      <c r="B503" s="98"/>
      <c r="C503" s="99"/>
      <c r="D503" s="100"/>
      <c r="E503" s="1497"/>
      <c r="F503" s="101"/>
      <c r="J503" s="96"/>
      <c r="K503" s="96"/>
      <c r="L503" s="96"/>
      <c r="M503" s="96"/>
    </row>
    <row r="504" spans="1:13" s="95" customFormat="1">
      <c r="A504" s="97"/>
      <c r="B504" s="98"/>
      <c r="C504" s="99"/>
      <c r="D504" s="100"/>
      <c r="E504" s="1497"/>
      <c r="F504" s="101"/>
      <c r="J504" s="96"/>
      <c r="K504" s="96"/>
      <c r="L504" s="96"/>
      <c r="M504" s="96"/>
    </row>
    <row r="505" spans="1:13" s="95" customFormat="1">
      <c r="A505" s="97"/>
      <c r="B505" s="98"/>
      <c r="C505" s="99"/>
      <c r="D505" s="100"/>
      <c r="E505" s="1497"/>
      <c r="F505" s="101"/>
      <c r="J505" s="96"/>
      <c r="K505" s="96"/>
      <c r="L505" s="96"/>
      <c r="M505" s="96"/>
    </row>
    <row r="506" spans="1:13" s="95" customFormat="1">
      <c r="A506" s="97"/>
      <c r="B506" s="98"/>
      <c r="C506" s="99"/>
      <c r="D506" s="100"/>
      <c r="E506" s="1497"/>
      <c r="F506" s="101"/>
      <c r="J506" s="96"/>
      <c r="K506" s="96"/>
      <c r="L506" s="96"/>
      <c r="M506" s="96"/>
    </row>
    <row r="507" spans="1:13" s="95" customFormat="1">
      <c r="A507" s="97"/>
      <c r="B507" s="98"/>
      <c r="C507" s="99"/>
      <c r="D507" s="100"/>
      <c r="E507" s="1497"/>
      <c r="F507" s="101"/>
      <c r="J507" s="96"/>
      <c r="K507" s="96"/>
      <c r="L507" s="96"/>
      <c r="M507" s="96"/>
    </row>
    <row r="508" spans="1:13" s="95" customFormat="1">
      <c r="A508" s="97"/>
      <c r="B508" s="98"/>
      <c r="C508" s="99"/>
      <c r="D508" s="100"/>
      <c r="E508" s="1497"/>
      <c r="F508" s="101"/>
      <c r="J508" s="96"/>
      <c r="K508" s="96"/>
      <c r="L508" s="96"/>
      <c r="M508" s="96"/>
    </row>
    <row r="509" spans="1:13" s="95" customFormat="1">
      <c r="A509" s="97"/>
      <c r="B509" s="98"/>
      <c r="C509" s="99"/>
      <c r="D509" s="100"/>
      <c r="E509" s="1497"/>
      <c r="F509" s="101"/>
      <c r="J509" s="96"/>
      <c r="K509" s="96"/>
      <c r="L509" s="96"/>
      <c r="M509" s="96"/>
    </row>
    <row r="510" spans="1:13" s="95" customFormat="1">
      <c r="A510" s="97"/>
      <c r="B510" s="98"/>
      <c r="C510" s="99"/>
      <c r="D510" s="100"/>
      <c r="E510" s="1497"/>
      <c r="F510" s="101"/>
      <c r="J510" s="96"/>
      <c r="K510" s="96"/>
      <c r="L510" s="96"/>
      <c r="M510" s="96"/>
    </row>
    <row r="511" spans="1:13" s="95" customFormat="1">
      <c r="A511" s="97"/>
      <c r="B511" s="98"/>
      <c r="C511" s="99"/>
      <c r="D511" s="100"/>
      <c r="E511" s="1497"/>
      <c r="F511" s="101"/>
      <c r="J511" s="96"/>
      <c r="K511" s="96"/>
      <c r="L511" s="96"/>
      <c r="M511" s="96"/>
    </row>
    <row r="512" spans="1:13" s="95" customFormat="1">
      <c r="A512" s="97"/>
      <c r="B512" s="98"/>
      <c r="C512" s="99"/>
      <c r="D512" s="100"/>
      <c r="E512" s="1497"/>
      <c r="F512" s="101"/>
      <c r="J512" s="96"/>
      <c r="K512" s="96"/>
      <c r="L512" s="96"/>
      <c r="M512" s="96"/>
    </row>
    <row r="513" spans="1:13" s="95" customFormat="1">
      <c r="A513" s="97"/>
      <c r="B513" s="98"/>
      <c r="C513" s="99"/>
      <c r="D513" s="100"/>
      <c r="E513" s="1497"/>
      <c r="F513" s="101"/>
      <c r="J513" s="96"/>
      <c r="K513" s="96"/>
      <c r="L513" s="96"/>
      <c r="M513" s="96"/>
    </row>
    <row r="514" spans="1:13" s="95" customFormat="1">
      <c r="A514" s="97"/>
      <c r="B514" s="98"/>
      <c r="C514" s="99"/>
      <c r="D514" s="100"/>
      <c r="E514" s="1497"/>
      <c r="F514" s="101"/>
      <c r="J514" s="96"/>
      <c r="K514" s="96"/>
      <c r="L514" s="96"/>
      <c r="M514" s="96"/>
    </row>
    <row r="515" spans="1:13" s="95" customFormat="1">
      <c r="A515" s="97"/>
      <c r="B515" s="98"/>
      <c r="C515" s="99"/>
      <c r="D515" s="100"/>
      <c r="E515" s="1497"/>
      <c r="F515" s="101"/>
      <c r="J515" s="96"/>
      <c r="K515" s="96"/>
      <c r="L515" s="96"/>
      <c r="M515" s="96"/>
    </row>
    <row r="516" spans="1:13" s="95" customFormat="1">
      <c r="A516" s="97"/>
      <c r="B516" s="98"/>
      <c r="C516" s="99"/>
      <c r="D516" s="100"/>
      <c r="E516" s="1497"/>
      <c r="F516" s="101"/>
      <c r="J516" s="96"/>
      <c r="K516" s="96"/>
      <c r="L516" s="96"/>
      <c r="M516" s="96"/>
    </row>
    <row r="517" spans="1:13" s="95" customFormat="1">
      <c r="A517" s="97"/>
      <c r="B517" s="98"/>
      <c r="C517" s="99"/>
      <c r="D517" s="100"/>
      <c r="E517" s="1497"/>
      <c r="F517" s="101"/>
      <c r="J517" s="96"/>
      <c r="K517" s="96"/>
      <c r="L517" s="96"/>
      <c r="M517" s="96"/>
    </row>
    <row r="518" spans="1:13" s="95" customFormat="1">
      <c r="A518" s="97"/>
      <c r="B518" s="98"/>
      <c r="C518" s="99"/>
      <c r="D518" s="100"/>
      <c r="E518" s="1497"/>
      <c r="F518" s="101"/>
      <c r="J518" s="96"/>
      <c r="K518" s="96"/>
      <c r="L518" s="96"/>
      <c r="M518" s="96"/>
    </row>
    <row r="519" spans="1:13" s="95" customFormat="1">
      <c r="A519" s="97"/>
      <c r="B519" s="98"/>
      <c r="C519" s="99"/>
      <c r="D519" s="100"/>
      <c r="E519" s="1497"/>
      <c r="F519" s="101"/>
      <c r="J519" s="96"/>
      <c r="K519" s="96"/>
      <c r="L519" s="96"/>
      <c r="M519" s="96"/>
    </row>
    <row r="520" spans="1:13" s="95" customFormat="1">
      <c r="A520" s="97"/>
      <c r="B520" s="98"/>
      <c r="C520" s="99"/>
      <c r="D520" s="100"/>
      <c r="E520" s="1497"/>
      <c r="F520" s="101"/>
      <c r="J520" s="96"/>
      <c r="K520" s="96"/>
      <c r="L520" s="96"/>
      <c r="M520" s="96"/>
    </row>
    <row r="521" spans="1:13" s="95" customFormat="1">
      <c r="A521" s="97"/>
      <c r="B521" s="98"/>
      <c r="C521" s="99"/>
      <c r="D521" s="100"/>
      <c r="E521" s="1497"/>
      <c r="F521" s="101"/>
      <c r="J521" s="96"/>
      <c r="K521" s="96"/>
      <c r="L521" s="96"/>
      <c r="M521" s="96"/>
    </row>
    <row r="522" spans="1:13" s="95" customFormat="1">
      <c r="A522" s="97"/>
      <c r="B522" s="98"/>
      <c r="C522" s="99"/>
      <c r="D522" s="100"/>
      <c r="E522" s="1497"/>
      <c r="F522" s="101"/>
      <c r="J522" s="96"/>
      <c r="K522" s="96"/>
      <c r="L522" s="96"/>
      <c r="M522" s="96"/>
    </row>
    <row r="523" spans="1:13" s="95" customFormat="1">
      <c r="A523" s="97"/>
      <c r="B523" s="98"/>
      <c r="C523" s="99"/>
      <c r="D523" s="100"/>
      <c r="E523" s="1497"/>
      <c r="F523" s="101"/>
      <c r="J523" s="96"/>
      <c r="K523" s="96"/>
      <c r="L523" s="96"/>
      <c r="M523" s="96"/>
    </row>
    <row r="524" spans="1:13" s="95" customFormat="1">
      <c r="A524" s="97"/>
      <c r="B524" s="98"/>
      <c r="C524" s="99"/>
      <c r="D524" s="100"/>
      <c r="E524" s="1497"/>
      <c r="F524" s="101"/>
      <c r="J524" s="96"/>
      <c r="K524" s="96"/>
      <c r="L524" s="96"/>
      <c r="M524" s="96"/>
    </row>
    <row r="525" spans="1:13" s="95" customFormat="1">
      <c r="A525" s="97"/>
      <c r="B525" s="98"/>
      <c r="C525" s="99"/>
      <c r="D525" s="100"/>
      <c r="E525" s="1497"/>
      <c r="F525" s="101"/>
      <c r="J525" s="96"/>
      <c r="K525" s="96"/>
      <c r="L525" s="96"/>
      <c r="M525" s="96"/>
    </row>
    <row r="526" spans="1:13" s="95" customFormat="1">
      <c r="A526" s="97"/>
      <c r="B526" s="98"/>
      <c r="C526" s="99"/>
      <c r="D526" s="100"/>
      <c r="E526" s="1497"/>
      <c r="F526" s="101"/>
      <c r="J526" s="96"/>
      <c r="K526" s="96"/>
      <c r="L526" s="96"/>
      <c r="M526" s="96"/>
    </row>
    <row r="527" spans="1:13" s="95" customFormat="1">
      <c r="A527" s="97"/>
      <c r="B527" s="98"/>
      <c r="C527" s="99"/>
      <c r="D527" s="100"/>
      <c r="E527" s="1497"/>
      <c r="F527" s="101"/>
      <c r="J527" s="96"/>
      <c r="K527" s="96"/>
      <c r="L527" s="96"/>
      <c r="M527" s="96"/>
    </row>
    <row r="528" spans="1:13" s="95" customFormat="1">
      <c r="A528" s="97"/>
      <c r="B528" s="98"/>
      <c r="C528" s="99"/>
      <c r="D528" s="100"/>
      <c r="E528" s="1497"/>
      <c r="F528" s="101"/>
      <c r="J528" s="96"/>
      <c r="K528" s="96"/>
      <c r="L528" s="96"/>
      <c r="M528" s="96"/>
    </row>
    <row r="529" spans="1:13" s="95" customFormat="1">
      <c r="A529" s="97"/>
      <c r="B529" s="98"/>
      <c r="C529" s="99"/>
      <c r="D529" s="100"/>
      <c r="E529" s="1497"/>
      <c r="F529" s="101"/>
      <c r="J529" s="96"/>
      <c r="K529" s="96"/>
      <c r="L529" s="96"/>
      <c r="M529" s="96"/>
    </row>
    <row r="530" spans="1:13" s="95" customFormat="1">
      <c r="A530" s="97"/>
      <c r="B530" s="98"/>
      <c r="C530" s="99"/>
      <c r="D530" s="100"/>
      <c r="E530" s="1497"/>
      <c r="F530" s="101"/>
      <c r="J530" s="96"/>
      <c r="K530" s="96"/>
      <c r="L530" s="96"/>
      <c r="M530" s="96"/>
    </row>
    <row r="531" spans="1:13" s="95" customFormat="1">
      <c r="A531" s="97"/>
      <c r="B531" s="98"/>
      <c r="C531" s="99"/>
      <c r="D531" s="100"/>
      <c r="E531" s="1497"/>
      <c r="F531" s="101"/>
      <c r="J531" s="96"/>
      <c r="K531" s="96"/>
      <c r="L531" s="96"/>
      <c r="M531" s="96"/>
    </row>
    <row r="532" spans="1:13" s="95" customFormat="1">
      <c r="A532" s="97"/>
      <c r="B532" s="98"/>
      <c r="C532" s="99"/>
      <c r="D532" s="100"/>
      <c r="E532" s="1497"/>
      <c r="F532" s="101"/>
      <c r="J532" s="96"/>
      <c r="K532" s="96"/>
      <c r="L532" s="96"/>
      <c r="M532" s="96"/>
    </row>
    <row r="533" spans="1:13" s="95" customFormat="1">
      <c r="A533" s="97"/>
      <c r="B533" s="98"/>
      <c r="C533" s="99"/>
      <c r="D533" s="100"/>
      <c r="E533" s="1497"/>
      <c r="F533" s="101"/>
      <c r="J533" s="96"/>
      <c r="K533" s="96"/>
      <c r="L533" s="96"/>
      <c r="M533" s="96"/>
    </row>
    <row r="534" spans="1:13" s="95" customFormat="1">
      <c r="A534" s="97"/>
      <c r="B534" s="98"/>
      <c r="C534" s="99"/>
      <c r="D534" s="100"/>
      <c r="E534" s="1497"/>
      <c r="F534" s="101"/>
      <c r="J534" s="96"/>
      <c r="K534" s="96"/>
      <c r="L534" s="96"/>
      <c r="M534" s="96"/>
    </row>
    <row r="535" spans="1:13" s="95" customFormat="1">
      <c r="A535" s="97"/>
      <c r="B535" s="98"/>
      <c r="C535" s="99"/>
      <c r="D535" s="100"/>
      <c r="E535" s="1497"/>
      <c r="F535" s="101"/>
      <c r="J535" s="96"/>
      <c r="K535" s="96"/>
      <c r="L535" s="96"/>
      <c r="M535" s="96"/>
    </row>
    <row r="536" spans="1:13" s="95" customFormat="1">
      <c r="A536" s="97"/>
      <c r="B536" s="98"/>
      <c r="C536" s="99"/>
      <c r="D536" s="100"/>
      <c r="E536" s="1497"/>
      <c r="F536" s="101"/>
      <c r="J536" s="96"/>
      <c r="K536" s="96"/>
      <c r="L536" s="96"/>
      <c r="M536" s="96"/>
    </row>
    <row r="537" spans="1:13" s="95" customFormat="1">
      <c r="A537" s="97"/>
      <c r="B537" s="98"/>
      <c r="C537" s="99"/>
      <c r="D537" s="100"/>
      <c r="E537" s="1497"/>
      <c r="F537" s="101"/>
      <c r="J537" s="96"/>
      <c r="K537" s="96"/>
      <c r="L537" s="96"/>
      <c r="M537" s="96"/>
    </row>
    <row r="538" spans="1:13" s="95" customFormat="1">
      <c r="A538" s="97"/>
      <c r="B538" s="98"/>
      <c r="C538" s="99"/>
      <c r="D538" s="100"/>
      <c r="E538" s="1497"/>
      <c r="F538" s="101"/>
      <c r="J538" s="96"/>
      <c r="K538" s="96"/>
      <c r="L538" s="96"/>
      <c r="M538" s="96"/>
    </row>
    <row r="539" spans="1:13" s="95" customFormat="1">
      <c r="A539" s="97"/>
      <c r="B539" s="98"/>
      <c r="C539" s="99"/>
      <c r="D539" s="100"/>
      <c r="E539" s="1497"/>
      <c r="F539" s="101"/>
      <c r="J539" s="96"/>
      <c r="K539" s="96"/>
      <c r="L539" s="96"/>
      <c r="M539" s="96"/>
    </row>
    <row r="540" spans="1:13" s="95" customFormat="1">
      <c r="A540" s="97"/>
      <c r="B540" s="98"/>
      <c r="C540" s="99"/>
      <c r="D540" s="100"/>
      <c r="E540" s="1497"/>
      <c r="F540" s="101"/>
      <c r="J540" s="96"/>
      <c r="K540" s="96"/>
      <c r="L540" s="96"/>
      <c r="M540" s="96"/>
    </row>
    <row r="541" spans="1:13" s="95" customFormat="1">
      <c r="A541" s="97"/>
      <c r="B541" s="98"/>
      <c r="C541" s="99"/>
      <c r="D541" s="100"/>
      <c r="E541" s="1497"/>
      <c r="F541" s="101"/>
      <c r="J541" s="96"/>
      <c r="K541" s="96"/>
      <c r="L541" s="96"/>
      <c r="M541" s="96"/>
    </row>
    <row r="542" spans="1:13" s="95" customFormat="1">
      <c r="A542" s="97"/>
      <c r="B542" s="98"/>
      <c r="C542" s="99"/>
      <c r="D542" s="100"/>
      <c r="E542" s="1497"/>
      <c r="F542" s="101"/>
      <c r="J542" s="96"/>
      <c r="K542" s="96"/>
      <c r="L542" s="96"/>
      <c r="M542" s="96"/>
    </row>
    <row r="543" spans="1:13" s="95" customFormat="1">
      <c r="A543" s="97"/>
      <c r="B543" s="98"/>
      <c r="C543" s="99"/>
      <c r="D543" s="100"/>
      <c r="E543" s="1497"/>
      <c r="F543" s="101"/>
      <c r="J543" s="96"/>
      <c r="K543" s="96"/>
      <c r="L543" s="96"/>
      <c r="M543" s="96"/>
    </row>
    <row r="544" spans="1:13" s="95" customFormat="1">
      <c r="A544" s="97"/>
      <c r="B544" s="98"/>
      <c r="C544" s="99"/>
      <c r="D544" s="100"/>
      <c r="E544" s="1497"/>
      <c r="F544" s="101"/>
      <c r="J544" s="96"/>
      <c r="K544" s="96"/>
      <c r="L544" s="96"/>
      <c r="M544" s="96"/>
    </row>
    <row r="545" spans="1:13" s="95" customFormat="1">
      <c r="A545" s="97"/>
      <c r="B545" s="98"/>
      <c r="C545" s="99"/>
      <c r="D545" s="100"/>
      <c r="E545" s="1497"/>
      <c r="F545" s="101"/>
      <c r="J545" s="96"/>
      <c r="K545" s="96"/>
      <c r="L545" s="96"/>
      <c r="M545" s="96"/>
    </row>
    <row r="546" spans="1:13" s="95" customFormat="1">
      <c r="A546" s="97"/>
      <c r="B546" s="98"/>
      <c r="C546" s="99"/>
      <c r="D546" s="100"/>
      <c r="E546" s="1497"/>
      <c r="F546" s="101"/>
      <c r="J546" s="96"/>
      <c r="K546" s="96"/>
      <c r="L546" s="96"/>
      <c r="M546" s="96"/>
    </row>
    <row r="547" spans="1:13" s="95" customFormat="1">
      <c r="A547" s="97"/>
      <c r="B547" s="98"/>
      <c r="C547" s="99"/>
      <c r="D547" s="100"/>
      <c r="E547" s="1497"/>
      <c r="F547" s="101"/>
      <c r="J547" s="96"/>
      <c r="K547" s="96"/>
      <c r="L547" s="96"/>
      <c r="M547" s="96"/>
    </row>
    <row r="548" spans="1:13" s="95" customFormat="1">
      <c r="A548" s="97"/>
      <c r="B548" s="98"/>
      <c r="C548" s="99"/>
      <c r="D548" s="100"/>
      <c r="E548" s="1497"/>
      <c r="F548" s="101"/>
      <c r="J548" s="96"/>
      <c r="K548" s="96"/>
      <c r="L548" s="96"/>
      <c r="M548" s="96"/>
    </row>
    <row r="549" spans="1:13" s="95" customFormat="1">
      <c r="A549" s="97"/>
      <c r="B549" s="98"/>
      <c r="C549" s="99"/>
      <c r="D549" s="100"/>
      <c r="E549" s="1497"/>
      <c r="F549" s="101"/>
      <c r="J549" s="96"/>
      <c r="K549" s="96"/>
      <c r="L549" s="96"/>
      <c r="M549" s="96"/>
    </row>
    <row r="550" spans="1:13" s="95" customFormat="1">
      <c r="A550" s="97"/>
      <c r="B550" s="98"/>
      <c r="C550" s="99"/>
      <c r="D550" s="100"/>
      <c r="E550" s="1497"/>
      <c r="F550" s="101"/>
      <c r="J550" s="96"/>
      <c r="K550" s="96"/>
      <c r="L550" s="96"/>
      <c r="M550" s="96"/>
    </row>
    <row r="551" spans="1:13" s="95" customFormat="1">
      <c r="A551" s="97"/>
      <c r="B551" s="98"/>
      <c r="C551" s="99"/>
      <c r="D551" s="100"/>
      <c r="E551" s="1497"/>
      <c r="F551" s="101"/>
      <c r="J551" s="96"/>
      <c r="K551" s="96"/>
      <c r="L551" s="96"/>
      <c r="M551" s="96"/>
    </row>
    <row r="552" spans="1:13" s="95" customFormat="1">
      <c r="A552" s="97"/>
      <c r="B552" s="98"/>
      <c r="C552" s="99"/>
      <c r="D552" s="100"/>
      <c r="E552" s="1497"/>
      <c r="F552" s="101"/>
      <c r="J552" s="96"/>
      <c r="K552" s="96"/>
      <c r="L552" s="96"/>
      <c r="M552" s="96"/>
    </row>
    <row r="553" spans="1:13" s="95" customFormat="1">
      <c r="A553" s="97"/>
      <c r="B553" s="98"/>
      <c r="C553" s="99"/>
      <c r="D553" s="100"/>
      <c r="E553" s="1497"/>
      <c r="F553" s="101"/>
      <c r="J553" s="96"/>
      <c r="K553" s="96"/>
      <c r="L553" s="96"/>
      <c r="M553" s="96"/>
    </row>
    <row r="554" spans="1:13" s="95" customFormat="1">
      <c r="A554" s="97"/>
      <c r="B554" s="98"/>
      <c r="C554" s="99"/>
      <c r="D554" s="100"/>
      <c r="E554" s="1497"/>
      <c r="F554" s="101"/>
      <c r="J554" s="96"/>
      <c r="K554" s="96"/>
      <c r="L554" s="96"/>
      <c r="M554" s="96"/>
    </row>
    <row r="555" spans="1:13" s="95" customFormat="1">
      <c r="A555" s="97"/>
      <c r="B555" s="98"/>
      <c r="C555" s="99"/>
      <c r="D555" s="100"/>
      <c r="E555" s="1497"/>
      <c r="F555" s="101"/>
      <c r="J555" s="96"/>
      <c r="K555" s="96"/>
      <c r="L555" s="96"/>
      <c r="M555" s="96"/>
    </row>
    <row r="556" spans="1:13" s="95" customFormat="1">
      <c r="A556" s="97"/>
      <c r="B556" s="98"/>
      <c r="C556" s="99"/>
      <c r="D556" s="100"/>
      <c r="E556" s="1497"/>
      <c r="F556" s="101"/>
      <c r="J556" s="96"/>
      <c r="K556" s="96"/>
      <c r="L556" s="96"/>
      <c r="M556" s="96"/>
    </row>
    <row r="557" spans="1:13" s="95" customFormat="1">
      <c r="A557" s="97"/>
      <c r="B557" s="98"/>
      <c r="C557" s="99"/>
      <c r="D557" s="100"/>
      <c r="E557" s="1497"/>
      <c r="F557" s="101"/>
      <c r="J557" s="96"/>
      <c r="K557" s="96"/>
      <c r="L557" s="96"/>
      <c r="M557" s="96"/>
    </row>
    <row r="558" spans="1:13" s="95" customFormat="1">
      <c r="A558" s="97"/>
      <c r="B558" s="98"/>
      <c r="C558" s="99"/>
      <c r="D558" s="100"/>
      <c r="E558" s="1497"/>
      <c r="F558" s="101"/>
      <c r="J558" s="96"/>
      <c r="K558" s="96"/>
      <c r="L558" s="96"/>
      <c r="M558" s="96"/>
    </row>
    <row r="559" spans="1:13" s="95" customFormat="1">
      <c r="A559" s="97"/>
      <c r="B559" s="98"/>
      <c r="C559" s="99"/>
      <c r="D559" s="100"/>
      <c r="E559" s="1497"/>
      <c r="F559" s="101"/>
      <c r="J559" s="96"/>
      <c r="K559" s="96"/>
      <c r="L559" s="96"/>
      <c r="M559" s="96"/>
    </row>
    <row r="560" spans="1:13" s="95" customFormat="1">
      <c r="A560" s="97"/>
      <c r="B560" s="98"/>
      <c r="C560" s="99"/>
      <c r="D560" s="100"/>
      <c r="E560" s="1497"/>
      <c r="F560" s="101"/>
      <c r="J560" s="96"/>
      <c r="K560" s="96"/>
      <c r="L560" s="96"/>
      <c r="M560" s="96"/>
    </row>
    <row r="561" spans="1:13" s="95" customFormat="1">
      <c r="A561" s="97"/>
      <c r="B561" s="98"/>
      <c r="C561" s="99"/>
      <c r="D561" s="100"/>
      <c r="E561" s="1497"/>
      <c r="F561" s="101"/>
      <c r="J561" s="96"/>
      <c r="K561" s="96"/>
      <c r="L561" s="96"/>
      <c r="M561" s="96"/>
    </row>
    <row r="562" spans="1:13" s="95" customFormat="1">
      <c r="A562" s="97"/>
      <c r="B562" s="98"/>
      <c r="C562" s="99"/>
      <c r="D562" s="100"/>
      <c r="E562" s="1497"/>
      <c r="F562" s="101"/>
      <c r="J562" s="96"/>
      <c r="K562" s="96"/>
      <c r="L562" s="96"/>
      <c r="M562" s="96"/>
    </row>
    <row r="563" spans="1:13" s="95" customFormat="1">
      <c r="A563" s="97"/>
      <c r="B563" s="98"/>
      <c r="C563" s="99"/>
      <c r="D563" s="100"/>
      <c r="E563" s="1497"/>
      <c r="F563" s="101"/>
      <c r="J563" s="96"/>
      <c r="K563" s="96"/>
      <c r="L563" s="96"/>
      <c r="M563" s="96"/>
    </row>
    <row r="564" spans="1:13" s="95" customFormat="1">
      <c r="A564" s="97"/>
      <c r="B564" s="98"/>
      <c r="C564" s="99"/>
      <c r="D564" s="100"/>
      <c r="E564" s="1497"/>
      <c r="F564" s="101"/>
      <c r="J564" s="96"/>
      <c r="K564" s="96"/>
      <c r="L564" s="96"/>
      <c r="M564" s="96"/>
    </row>
    <row r="565" spans="1:13" s="95" customFormat="1">
      <c r="A565" s="97"/>
      <c r="B565" s="98"/>
      <c r="C565" s="99"/>
      <c r="D565" s="100"/>
      <c r="E565" s="1497"/>
      <c r="F565" s="101"/>
      <c r="J565" s="96"/>
      <c r="K565" s="96"/>
      <c r="L565" s="96"/>
      <c r="M565" s="96"/>
    </row>
    <row r="566" spans="1:13" s="95" customFormat="1">
      <c r="A566" s="97"/>
      <c r="B566" s="98"/>
      <c r="C566" s="99"/>
      <c r="D566" s="100"/>
      <c r="E566" s="1497"/>
      <c r="F566" s="101"/>
      <c r="J566" s="96"/>
      <c r="K566" s="96"/>
      <c r="L566" s="96"/>
      <c r="M566" s="96"/>
    </row>
    <row r="567" spans="1:13" s="95" customFormat="1">
      <c r="A567" s="97"/>
      <c r="B567" s="98"/>
      <c r="C567" s="99"/>
      <c r="D567" s="100"/>
      <c r="E567" s="1497"/>
      <c r="F567" s="101"/>
      <c r="J567" s="96"/>
      <c r="K567" s="96"/>
      <c r="L567" s="96"/>
      <c r="M567" s="96"/>
    </row>
    <row r="568" spans="1:13" s="95" customFormat="1">
      <c r="A568" s="97"/>
      <c r="B568" s="98"/>
      <c r="C568" s="99"/>
      <c r="D568" s="100"/>
      <c r="E568" s="1497"/>
      <c r="F568" s="101"/>
      <c r="J568" s="96"/>
      <c r="K568" s="96"/>
      <c r="L568" s="96"/>
      <c r="M568" s="96"/>
    </row>
    <row r="569" spans="1:13" s="95" customFormat="1">
      <c r="A569" s="97"/>
      <c r="B569" s="98"/>
      <c r="C569" s="99"/>
      <c r="D569" s="100"/>
      <c r="E569" s="1497"/>
      <c r="F569" s="101"/>
      <c r="J569" s="96"/>
      <c r="K569" s="96"/>
      <c r="L569" s="96"/>
      <c r="M569" s="96"/>
    </row>
    <row r="570" spans="1:13" s="95" customFormat="1">
      <c r="A570" s="97"/>
      <c r="B570" s="98"/>
      <c r="C570" s="99"/>
      <c r="D570" s="100"/>
      <c r="E570" s="1497"/>
      <c r="F570" s="101"/>
      <c r="J570" s="96"/>
      <c r="K570" s="96"/>
      <c r="L570" s="96"/>
      <c r="M570" s="96"/>
    </row>
    <row r="571" spans="1:13" s="95" customFormat="1">
      <c r="A571" s="97"/>
      <c r="B571" s="98"/>
      <c r="C571" s="99"/>
      <c r="D571" s="100"/>
      <c r="E571" s="1497"/>
      <c r="F571" s="101"/>
      <c r="J571" s="96"/>
      <c r="K571" s="96"/>
      <c r="L571" s="96"/>
      <c r="M571" s="96"/>
    </row>
    <row r="572" spans="1:13" s="95" customFormat="1">
      <c r="A572" s="97"/>
      <c r="B572" s="98"/>
      <c r="C572" s="99"/>
      <c r="D572" s="100"/>
      <c r="E572" s="1497"/>
      <c r="F572" s="101"/>
      <c r="J572" s="96"/>
      <c r="K572" s="96"/>
      <c r="L572" s="96"/>
      <c r="M572" s="96"/>
    </row>
    <row r="573" spans="1:13" s="95" customFormat="1">
      <c r="A573" s="97"/>
      <c r="B573" s="98"/>
      <c r="C573" s="99"/>
      <c r="D573" s="100"/>
      <c r="E573" s="1497"/>
      <c r="F573" s="101"/>
      <c r="J573" s="96"/>
      <c r="K573" s="96"/>
      <c r="L573" s="96"/>
      <c r="M573" s="96"/>
    </row>
    <row r="574" spans="1:13" s="95" customFormat="1">
      <c r="A574" s="97"/>
      <c r="B574" s="98"/>
      <c r="C574" s="99"/>
      <c r="D574" s="100"/>
      <c r="E574" s="1497"/>
      <c r="F574" s="101"/>
      <c r="J574" s="96"/>
      <c r="K574" s="96"/>
      <c r="L574" s="96"/>
      <c r="M574" s="96"/>
    </row>
    <row r="575" spans="1:13" s="95" customFormat="1">
      <c r="A575" s="97"/>
      <c r="B575" s="98"/>
      <c r="C575" s="99"/>
      <c r="D575" s="100"/>
      <c r="E575" s="1497"/>
      <c r="F575" s="101"/>
      <c r="J575" s="96"/>
      <c r="K575" s="96"/>
      <c r="L575" s="96"/>
      <c r="M575" s="96"/>
    </row>
    <row r="576" spans="1:13" s="95" customFormat="1">
      <c r="A576" s="97"/>
      <c r="B576" s="98"/>
      <c r="C576" s="99"/>
      <c r="D576" s="100"/>
      <c r="E576" s="1497"/>
      <c r="F576" s="101"/>
      <c r="J576" s="96"/>
      <c r="K576" s="96"/>
      <c r="L576" s="96"/>
      <c r="M576" s="96"/>
    </row>
    <row r="577" spans="1:13" s="95" customFormat="1">
      <c r="A577" s="97"/>
      <c r="B577" s="98"/>
      <c r="C577" s="99"/>
      <c r="D577" s="100"/>
      <c r="E577" s="1497"/>
      <c r="F577" s="101"/>
      <c r="J577" s="96"/>
      <c r="K577" s="96"/>
      <c r="L577" s="96"/>
      <c r="M577" s="96"/>
    </row>
    <row r="578" spans="1:13" s="95" customFormat="1">
      <c r="A578" s="97"/>
      <c r="B578" s="98"/>
      <c r="C578" s="99"/>
      <c r="D578" s="100"/>
      <c r="E578" s="1497"/>
      <c r="F578" s="101"/>
      <c r="J578" s="96"/>
      <c r="K578" s="96"/>
      <c r="L578" s="96"/>
      <c r="M578" s="96"/>
    </row>
    <row r="579" spans="1:13" s="95" customFormat="1">
      <c r="A579" s="97"/>
      <c r="B579" s="98"/>
      <c r="C579" s="99"/>
      <c r="D579" s="100"/>
      <c r="E579" s="1497"/>
      <c r="F579" s="101"/>
      <c r="J579" s="96"/>
      <c r="K579" s="96"/>
      <c r="L579" s="96"/>
      <c r="M579" s="96"/>
    </row>
    <row r="580" spans="1:13" s="95" customFormat="1">
      <c r="A580" s="97"/>
      <c r="B580" s="98"/>
      <c r="C580" s="99"/>
      <c r="D580" s="100"/>
      <c r="E580" s="1497"/>
      <c r="F580" s="101"/>
      <c r="J580" s="96"/>
      <c r="K580" s="96"/>
      <c r="L580" s="96"/>
      <c r="M580" s="96"/>
    </row>
    <row r="581" spans="1:13" s="95" customFormat="1">
      <c r="A581" s="97"/>
      <c r="B581" s="98"/>
      <c r="C581" s="99"/>
      <c r="D581" s="100"/>
      <c r="E581" s="1497"/>
      <c r="F581" s="101"/>
      <c r="J581" s="96"/>
      <c r="K581" s="96"/>
      <c r="L581" s="96"/>
      <c r="M581" s="96"/>
    </row>
    <row r="582" spans="1:13" s="95" customFormat="1">
      <c r="A582" s="97"/>
      <c r="B582" s="98"/>
      <c r="C582" s="99"/>
      <c r="D582" s="100"/>
      <c r="E582" s="1497"/>
      <c r="F582" s="101"/>
      <c r="J582" s="96"/>
      <c r="K582" s="96"/>
      <c r="L582" s="96"/>
      <c r="M582" s="96"/>
    </row>
    <row r="583" spans="1:13" s="95" customFormat="1">
      <c r="A583" s="97"/>
      <c r="B583" s="98"/>
      <c r="C583" s="99"/>
      <c r="D583" s="100"/>
      <c r="E583" s="1497"/>
      <c r="F583" s="101"/>
      <c r="J583" s="96"/>
      <c r="K583" s="96"/>
      <c r="L583" s="96"/>
      <c r="M583" s="96"/>
    </row>
    <row r="584" spans="1:13" s="95" customFormat="1">
      <c r="A584" s="97"/>
      <c r="B584" s="98"/>
      <c r="C584" s="99"/>
      <c r="D584" s="100"/>
      <c r="E584" s="1497"/>
      <c r="F584" s="101"/>
      <c r="J584" s="96"/>
      <c r="K584" s="96"/>
      <c r="L584" s="96"/>
      <c r="M584" s="96"/>
    </row>
    <row r="585" spans="1:13" s="95" customFormat="1">
      <c r="A585" s="97"/>
      <c r="B585" s="98"/>
      <c r="C585" s="99"/>
      <c r="D585" s="100"/>
      <c r="E585" s="1497"/>
      <c r="F585" s="101"/>
      <c r="J585" s="96"/>
      <c r="K585" s="96"/>
      <c r="L585" s="96"/>
      <c r="M585" s="96"/>
    </row>
    <row r="586" spans="1:13" s="95" customFormat="1">
      <c r="A586" s="97"/>
      <c r="B586" s="98"/>
      <c r="C586" s="99"/>
      <c r="D586" s="100"/>
      <c r="E586" s="1497"/>
      <c r="F586" s="101"/>
      <c r="J586" s="96"/>
      <c r="K586" s="96"/>
      <c r="L586" s="96"/>
      <c r="M586" s="96"/>
    </row>
    <row r="587" spans="1:13" s="95" customFormat="1">
      <c r="A587" s="97"/>
      <c r="B587" s="98"/>
      <c r="C587" s="99"/>
      <c r="D587" s="100"/>
      <c r="E587" s="1497"/>
      <c r="F587" s="101"/>
      <c r="J587" s="96"/>
      <c r="K587" s="96"/>
      <c r="L587" s="96"/>
      <c r="M587" s="96"/>
    </row>
    <row r="588" spans="1:13" s="95" customFormat="1">
      <c r="A588" s="97"/>
      <c r="B588" s="98"/>
      <c r="C588" s="99"/>
      <c r="D588" s="100"/>
      <c r="E588" s="1497"/>
      <c r="F588" s="101"/>
      <c r="J588" s="96"/>
      <c r="K588" s="96"/>
      <c r="L588" s="96"/>
      <c r="M588" s="96"/>
    </row>
    <row r="589" spans="1:13" s="95" customFormat="1">
      <c r="A589" s="97"/>
      <c r="B589" s="98"/>
      <c r="C589" s="99"/>
      <c r="D589" s="100"/>
      <c r="E589" s="1497"/>
      <c r="F589" s="101"/>
      <c r="J589" s="96"/>
      <c r="K589" s="96"/>
      <c r="L589" s="96"/>
      <c r="M589" s="96"/>
    </row>
    <row r="590" spans="1:13" s="95" customFormat="1">
      <c r="A590" s="97"/>
      <c r="B590" s="98"/>
      <c r="C590" s="99"/>
      <c r="D590" s="100"/>
      <c r="E590" s="1497"/>
      <c r="F590" s="101"/>
      <c r="J590" s="96"/>
      <c r="K590" s="96"/>
      <c r="L590" s="96"/>
      <c r="M590" s="96"/>
    </row>
    <row r="591" spans="1:13" s="95" customFormat="1">
      <c r="A591" s="97"/>
      <c r="B591" s="98"/>
      <c r="C591" s="99"/>
      <c r="D591" s="100"/>
      <c r="E591" s="1497"/>
      <c r="F591" s="101"/>
      <c r="J591" s="96"/>
      <c r="K591" s="96"/>
      <c r="L591" s="96"/>
      <c r="M591" s="96"/>
    </row>
    <row r="592" spans="1:13" s="95" customFormat="1">
      <c r="A592" s="97"/>
      <c r="B592" s="98"/>
      <c r="C592" s="99"/>
      <c r="D592" s="100"/>
      <c r="E592" s="1497"/>
      <c r="F592" s="101"/>
      <c r="J592" s="96"/>
      <c r="K592" s="96"/>
      <c r="L592" s="96"/>
      <c r="M592" s="96"/>
    </row>
    <row r="593" spans="1:13" s="95" customFormat="1">
      <c r="A593" s="97"/>
      <c r="B593" s="98"/>
      <c r="C593" s="99"/>
      <c r="D593" s="100"/>
      <c r="E593" s="1497"/>
      <c r="F593" s="101"/>
      <c r="J593" s="96"/>
      <c r="K593" s="96"/>
      <c r="L593" s="96"/>
      <c r="M593" s="96"/>
    </row>
    <row r="594" spans="1:13" s="95" customFormat="1">
      <c r="A594" s="97"/>
      <c r="B594" s="98"/>
      <c r="C594" s="99"/>
      <c r="D594" s="100"/>
      <c r="E594" s="1497"/>
      <c r="F594" s="101"/>
      <c r="J594" s="96"/>
      <c r="K594" s="96"/>
      <c r="L594" s="96"/>
      <c r="M594" s="96"/>
    </row>
    <row r="595" spans="1:13" s="95" customFormat="1">
      <c r="A595" s="97"/>
      <c r="B595" s="98"/>
      <c r="C595" s="99"/>
      <c r="D595" s="100"/>
      <c r="E595" s="1497"/>
      <c r="F595" s="101"/>
      <c r="J595" s="96"/>
      <c r="K595" s="96"/>
      <c r="L595" s="96"/>
      <c r="M595" s="96"/>
    </row>
    <row r="596" spans="1:13" s="95" customFormat="1">
      <c r="A596" s="97"/>
      <c r="B596" s="98"/>
      <c r="C596" s="99"/>
      <c r="D596" s="100"/>
      <c r="E596" s="1497"/>
      <c r="F596" s="101"/>
      <c r="J596" s="96"/>
      <c r="K596" s="96"/>
      <c r="L596" s="96"/>
      <c r="M596" s="96"/>
    </row>
    <row r="597" spans="1:13" s="95" customFormat="1">
      <c r="A597" s="97"/>
      <c r="B597" s="98"/>
      <c r="C597" s="99"/>
      <c r="D597" s="100"/>
      <c r="E597" s="1497"/>
      <c r="F597" s="101"/>
      <c r="J597" s="96"/>
      <c r="K597" s="96"/>
      <c r="L597" s="96"/>
      <c r="M597" s="96"/>
    </row>
    <row r="598" spans="1:13" s="95" customFormat="1">
      <c r="A598" s="97"/>
      <c r="B598" s="98"/>
      <c r="C598" s="99"/>
      <c r="D598" s="100"/>
      <c r="E598" s="1497"/>
      <c r="F598" s="101"/>
      <c r="J598" s="96"/>
      <c r="K598" s="96"/>
      <c r="L598" s="96"/>
      <c r="M598" s="96"/>
    </row>
    <row r="599" spans="1:13" s="95" customFormat="1">
      <c r="A599" s="97"/>
      <c r="B599" s="98"/>
      <c r="C599" s="99"/>
      <c r="D599" s="100"/>
      <c r="E599" s="1497"/>
      <c r="F599" s="101"/>
      <c r="J599" s="96"/>
      <c r="K599" s="96"/>
      <c r="L599" s="96"/>
      <c r="M599" s="96"/>
    </row>
    <row r="600" spans="1:13" s="95" customFormat="1">
      <c r="A600" s="97"/>
      <c r="B600" s="98"/>
      <c r="C600" s="99"/>
      <c r="D600" s="100"/>
      <c r="E600" s="1497"/>
      <c r="F600" s="101"/>
      <c r="J600" s="96"/>
      <c r="K600" s="96"/>
      <c r="L600" s="96"/>
      <c r="M600" s="96"/>
    </row>
    <row r="601" spans="1:13" s="95" customFormat="1">
      <c r="A601" s="97"/>
      <c r="B601" s="98"/>
      <c r="C601" s="99"/>
      <c r="D601" s="100"/>
      <c r="E601" s="1497"/>
      <c r="F601" s="101"/>
      <c r="J601" s="96"/>
      <c r="K601" s="96"/>
      <c r="L601" s="96"/>
      <c r="M601" s="96"/>
    </row>
    <row r="602" spans="1:13" s="95" customFormat="1">
      <c r="A602" s="97"/>
      <c r="B602" s="98"/>
      <c r="C602" s="99"/>
      <c r="D602" s="100"/>
      <c r="E602" s="1497"/>
      <c r="F602" s="101"/>
      <c r="J602" s="96"/>
      <c r="K602" s="96"/>
      <c r="L602" s="96"/>
      <c r="M602" s="96"/>
    </row>
    <row r="603" spans="1:13" s="95" customFormat="1">
      <c r="A603" s="97"/>
      <c r="B603" s="98"/>
      <c r="C603" s="99"/>
      <c r="D603" s="100"/>
      <c r="E603" s="1497"/>
      <c r="F603" s="101"/>
      <c r="J603" s="96"/>
      <c r="K603" s="96"/>
      <c r="L603" s="96"/>
      <c r="M603" s="96"/>
    </row>
    <row r="604" spans="1:13" s="95" customFormat="1">
      <c r="A604" s="97"/>
      <c r="B604" s="98"/>
      <c r="C604" s="99"/>
      <c r="D604" s="100"/>
      <c r="E604" s="1497"/>
      <c r="F604" s="101"/>
      <c r="J604" s="96"/>
      <c r="K604" s="96"/>
      <c r="L604" s="96"/>
      <c r="M604" s="96"/>
    </row>
    <row r="605" spans="1:13" s="95" customFormat="1">
      <c r="A605" s="97"/>
      <c r="B605" s="98"/>
      <c r="C605" s="99"/>
      <c r="D605" s="100"/>
      <c r="E605" s="1497"/>
      <c r="F605" s="101"/>
      <c r="J605" s="96"/>
      <c r="K605" s="96"/>
      <c r="L605" s="96"/>
      <c r="M605" s="96"/>
    </row>
    <row r="606" spans="1:13" s="95" customFormat="1">
      <c r="A606" s="97"/>
      <c r="B606" s="98"/>
      <c r="C606" s="99"/>
      <c r="D606" s="100"/>
      <c r="E606" s="1497"/>
      <c r="F606" s="101"/>
      <c r="J606" s="96"/>
      <c r="K606" s="96"/>
      <c r="L606" s="96"/>
      <c r="M606" s="96"/>
    </row>
    <row r="607" spans="1:13" s="95" customFormat="1">
      <c r="A607" s="97"/>
      <c r="B607" s="98"/>
      <c r="C607" s="99"/>
      <c r="D607" s="100"/>
      <c r="E607" s="1497"/>
      <c r="F607" s="101"/>
      <c r="J607" s="96"/>
      <c r="K607" s="96"/>
      <c r="L607" s="96"/>
      <c r="M607" s="96"/>
    </row>
    <row r="608" spans="1:13" s="95" customFormat="1">
      <c r="A608" s="97"/>
      <c r="B608" s="98"/>
      <c r="C608" s="99"/>
      <c r="D608" s="100"/>
      <c r="E608" s="1497"/>
      <c r="F608" s="101"/>
      <c r="J608" s="96"/>
      <c r="K608" s="96"/>
      <c r="L608" s="96"/>
      <c r="M608" s="96"/>
    </row>
    <row r="609" spans="1:13" s="95" customFormat="1">
      <c r="A609" s="97"/>
      <c r="B609" s="98"/>
      <c r="C609" s="99"/>
      <c r="D609" s="100"/>
      <c r="E609" s="1497"/>
      <c r="F609" s="101"/>
      <c r="J609" s="96"/>
      <c r="K609" s="96"/>
      <c r="L609" s="96"/>
      <c r="M609" s="96"/>
    </row>
    <row r="610" spans="1:13" s="95" customFormat="1">
      <c r="A610" s="97"/>
      <c r="B610" s="98"/>
      <c r="C610" s="99"/>
      <c r="D610" s="100"/>
      <c r="E610" s="1497"/>
      <c r="F610" s="101"/>
      <c r="J610" s="96"/>
      <c r="K610" s="96"/>
      <c r="L610" s="96"/>
      <c r="M610" s="96"/>
    </row>
    <row r="611" spans="1:13" s="95" customFormat="1">
      <c r="A611" s="97"/>
      <c r="B611" s="98"/>
      <c r="C611" s="99"/>
      <c r="D611" s="100"/>
      <c r="E611" s="1497"/>
      <c r="F611" s="101"/>
      <c r="J611" s="96"/>
      <c r="K611" s="96"/>
      <c r="L611" s="96"/>
      <c r="M611" s="96"/>
    </row>
    <row r="612" spans="1:13" s="95" customFormat="1">
      <c r="A612" s="97"/>
      <c r="B612" s="98"/>
      <c r="C612" s="99"/>
      <c r="D612" s="100"/>
      <c r="E612" s="1497"/>
      <c r="F612" s="101"/>
      <c r="J612" s="96"/>
      <c r="K612" s="96"/>
      <c r="L612" s="96"/>
      <c r="M612" s="96"/>
    </row>
    <row r="613" spans="1:13" s="95" customFormat="1">
      <c r="A613" s="97"/>
      <c r="B613" s="98"/>
      <c r="C613" s="99"/>
      <c r="D613" s="100"/>
      <c r="E613" s="1497"/>
      <c r="F613" s="101"/>
      <c r="J613" s="96"/>
      <c r="K613" s="96"/>
      <c r="L613" s="96"/>
      <c r="M613" s="96"/>
    </row>
    <row r="614" spans="1:13" s="95" customFormat="1">
      <c r="A614" s="97"/>
      <c r="B614" s="98"/>
      <c r="C614" s="99"/>
      <c r="D614" s="100"/>
      <c r="E614" s="1497"/>
      <c r="F614" s="101"/>
      <c r="J614" s="96"/>
      <c r="K614" s="96"/>
      <c r="L614" s="96"/>
      <c r="M614" s="96"/>
    </row>
    <row r="615" spans="1:13" s="95" customFormat="1">
      <c r="A615" s="97"/>
      <c r="B615" s="98"/>
      <c r="C615" s="99"/>
      <c r="D615" s="100"/>
      <c r="E615" s="1497"/>
      <c r="F615" s="101"/>
      <c r="J615" s="96"/>
      <c r="K615" s="96"/>
      <c r="L615" s="96"/>
      <c r="M615" s="96"/>
    </row>
    <row r="616" spans="1:13" s="95" customFormat="1">
      <c r="A616" s="97"/>
      <c r="B616" s="98"/>
      <c r="C616" s="99"/>
      <c r="D616" s="100"/>
      <c r="E616" s="1497"/>
      <c r="F616" s="101"/>
      <c r="J616" s="96"/>
      <c r="K616" s="96"/>
      <c r="L616" s="96"/>
      <c r="M616" s="96"/>
    </row>
    <row r="617" spans="1:13" s="95" customFormat="1">
      <c r="A617" s="97"/>
      <c r="B617" s="98"/>
      <c r="C617" s="99"/>
      <c r="D617" s="100"/>
      <c r="E617" s="1497"/>
      <c r="F617" s="101"/>
      <c r="J617" s="96"/>
      <c r="K617" s="96"/>
      <c r="L617" s="96"/>
      <c r="M617" s="96"/>
    </row>
    <row r="618" spans="1:13" s="95" customFormat="1">
      <c r="A618" s="97"/>
      <c r="B618" s="98"/>
      <c r="C618" s="99"/>
      <c r="D618" s="100"/>
      <c r="E618" s="1497"/>
      <c r="F618" s="101"/>
      <c r="J618" s="96"/>
      <c r="K618" s="96"/>
      <c r="L618" s="96"/>
      <c r="M618" s="96"/>
    </row>
    <row r="619" spans="1:13" s="95" customFormat="1">
      <c r="A619" s="97"/>
      <c r="B619" s="98"/>
      <c r="C619" s="99"/>
      <c r="D619" s="100"/>
      <c r="E619" s="1497"/>
      <c r="F619" s="101"/>
      <c r="J619" s="96"/>
      <c r="K619" s="96"/>
      <c r="L619" s="96"/>
      <c r="M619" s="96"/>
    </row>
    <row r="620" spans="1:13" s="95" customFormat="1">
      <c r="A620" s="97"/>
      <c r="B620" s="98"/>
      <c r="C620" s="99"/>
      <c r="D620" s="100"/>
      <c r="E620" s="1497"/>
      <c r="F620" s="101"/>
      <c r="J620" s="96"/>
      <c r="K620" s="96"/>
      <c r="L620" s="96"/>
      <c r="M620" s="96"/>
    </row>
    <row r="621" spans="1:13" s="95" customFormat="1">
      <c r="A621" s="97"/>
      <c r="B621" s="98"/>
      <c r="C621" s="99"/>
      <c r="D621" s="100"/>
      <c r="E621" s="1497"/>
      <c r="F621" s="101"/>
      <c r="J621" s="96"/>
      <c r="K621" s="96"/>
      <c r="L621" s="96"/>
      <c r="M621" s="96"/>
    </row>
    <row r="622" spans="1:13" s="95" customFormat="1">
      <c r="A622" s="97"/>
      <c r="B622" s="98"/>
      <c r="C622" s="99"/>
      <c r="D622" s="100"/>
      <c r="E622" s="1497"/>
      <c r="F622" s="101"/>
      <c r="J622" s="96"/>
      <c r="K622" s="96"/>
      <c r="L622" s="96"/>
      <c r="M622" s="96"/>
    </row>
    <row r="623" spans="1:13" s="95" customFormat="1">
      <c r="A623" s="97"/>
      <c r="B623" s="98"/>
      <c r="C623" s="99"/>
      <c r="D623" s="100"/>
      <c r="E623" s="1497"/>
      <c r="F623" s="101"/>
      <c r="J623" s="96"/>
      <c r="K623" s="96"/>
      <c r="L623" s="96"/>
      <c r="M623" s="96"/>
    </row>
    <row r="624" spans="1:13" s="95" customFormat="1">
      <c r="A624" s="97"/>
      <c r="B624" s="98"/>
      <c r="C624" s="99"/>
      <c r="D624" s="100"/>
      <c r="E624" s="1497"/>
      <c r="F624" s="101"/>
      <c r="J624" s="96"/>
      <c r="K624" s="96"/>
      <c r="L624" s="96"/>
      <c r="M624" s="96"/>
    </row>
    <row r="625" spans="1:13" s="95" customFormat="1">
      <c r="A625" s="97"/>
      <c r="B625" s="98"/>
      <c r="C625" s="99"/>
      <c r="D625" s="100"/>
      <c r="E625" s="1497"/>
      <c r="F625" s="101"/>
      <c r="J625" s="96"/>
      <c r="K625" s="96"/>
      <c r="L625" s="96"/>
      <c r="M625" s="96"/>
    </row>
    <row r="626" spans="1:13" s="95" customFormat="1">
      <c r="A626" s="97"/>
      <c r="B626" s="98"/>
      <c r="C626" s="99"/>
      <c r="D626" s="100"/>
      <c r="E626" s="1497"/>
      <c r="F626" s="101"/>
      <c r="J626" s="96"/>
      <c r="K626" s="96"/>
      <c r="L626" s="96"/>
      <c r="M626" s="96"/>
    </row>
    <row r="627" spans="1:13" s="95" customFormat="1">
      <c r="A627" s="97"/>
      <c r="B627" s="98"/>
      <c r="C627" s="99"/>
      <c r="D627" s="100"/>
      <c r="E627" s="1497"/>
      <c r="F627" s="101"/>
      <c r="J627" s="96"/>
      <c r="K627" s="96"/>
      <c r="L627" s="96"/>
      <c r="M627" s="96"/>
    </row>
    <row r="628" spans="1:13" s="95" customFormat="1">
      <c r="A628" s="97"/>
      <c r="B628" s="98"/>
      <c r="C628" s="99"/>
      <c r="D628" s="100"/>
      <c r="E628" s="1497"/>
      <c r="F628" s="101"/>
      <c r="J628" s="96"/>
      <c r="K628" s="96"/>
      <c r="L628" s="96"/>
      <c r="M628" s="96"/>
    </row>
    <row r="629" spans="1:13" s="95" customFormat="1">
      <c r="A629" s="97"/>
      <c r="B629" s="98"/>
      <c r="C629" s="99"/>
      <c r="D629" s="100"/>
      <c r="E629" s="1497"/>
      <c r="F629" s="101"/>
      <c r="J629" s="96"/>
      <c r="K629" s="96"/>
      <c r="L629" s="96"/>
      <c r="M629" s="96"/>
    </row>
    <row r="630" spans="1:13" s="95" customFormat="1">
      <c r="A630" s="97"/>
      <c r="B630" s="98"/>
      <c r="C630" s="99"/>
      <c r="D630" s="100"/>
      <c r="E630" s="1497"/>
      <c r="F630" s="101"/>
      <c r="J630" s="96"/>
      <c r="K630" s="96"/>
      <c r="L630" s="96"/>
      <c r="M630" s="96"/>
    </row>
    <row r="631" spans="1:13" s="95" customFormat="1">
      <c r="A631" s="97"/>
      <c r="B631" s="98"/>
      <c r="C631" s="99"/>
      <c r="D631" s="100"/>
      <c r="E631" s="1497"/>
      <c r="F631" s="101"/>
      <c r="J631" s="96"/>
      <c r="K631" s="96"/>
      <c r="L631" s="96"/>
      <c r="M631" s="96"/>
    </row>
    <row r="632" spans="1:13" s="95" customFormat="1">
      <c r="A632" s="97"/>
      <c r="B632" s="98"/>
      <c r="C632" s="99"/>
      <c r="D632" s="100"/>
      <c r="E632" s="1497"/>
      <c r="F632" s="101"/>
      <c r="J632" s="96"/>
      <c r="K632" s="96"/>
      <c r="L632" s="96"/>
      <c r="M632" s="96"/>
    </row>
    <row r="633" spans="1:13" s="95" customFormat="1">
      <c r="A633" s="97"/>
      <c r="B633" s="98"/>
      <c r="C633" s="99"/>
      <c r="D633" s="100"/>
      <c r="E633" s="1497"/>
      <c r="F633" s="101"/>
      <c r="J633" s="96"/>
      <c r="K633" s="96"/>
      <c r="L633" s="96"/>
      <c r="M633" s="96"/>
    </row>
    <row r="634" spans="1:13" s="95" customFormat="1">
      <c r="A634" s="97"/>
      <c r="B634" s="98"/>
      <c r="C634" s="99"/>
      <c r="D634" s="100"/>
      <c r="E634" s="1497"/>
      <c r="F634" s="101"/>
      <c r="J634" s="96"/>
      <c r="K634" s="96"/>
      <c r="L634" s="96"/>
      <c r="M634" s="96"/>
    </row>
    <row r="635" spans="1:13" s="95" customFormat="1">
      <c r="A635" s="97"/>
      <c r="B635" s="98"/>
      <c r="C635" s="99"/>
      <c r="D635" s="100"/>
      <c r="E635" s="1497"/>
      <c r="F635" s="101"/>
      <c r="J635" s="96"/>
      <c r="K635" s="96"/>
      <c r="L635" s="96"/>
      <c r="M635" s="96"/>
    </row>
    <row r="636" spans="1:13" s="95" customFormat="1">
      <c r="A636" s="97"/>
      <c r="B636" s="98"/>
      <c r="C636" s="99"/>
      <c r="D636" s="100"/>
      <c r="E636" s="1497"/>
      <c r="F636" s="101"/>
      <c r="J636" s="96"/>
      <c r="K636" s="96"/>
      <c r="L636" s="96"/>
      <c r="M636" s="96"/>
    </row>
    <row r="637" spans="1:13" s="95" customFormat="1">
      <c r="A637" s="97"/>
      <c r="B637" s="98"/>
      <c r="C637" s="99"/>
      <c r="D637" s="100"/>
      <c r="E637" s="1497"/>
      <c r="F637" s="101"/>
      <c r="J637" s="96"/>
      <c r="K637" s="96"/>
      <c r="L637" s="96"/>
      <c r="M637" s="96"/>
    </row>
    <row r="638" spans="1:13" s="95" customFormat="1">
      <c r="A638" s="97"/>
      <c r="B638" s="98"/>
      <c r="C638" s="99"/>
      <c r="D638" s="100"/>
      <c r="E638" s="1497"/>
      <c r="F638" s="101"/>
      <c r="J638" s="96"/>
      <c r="K638" s="96"/>
      <c r="L638" s="96"/>
      <c r="M638" s="96"/>
    </row>
    <row r="639" spans="1:13" s="95" customFormat="1">
      <c r="A639" s="97"/>
      <c r="B639" s="98"/>
      <c r="C639" s="99"/>
      <c r="D639" s="100"/>
      <c r="E639" s="1497"/>
      <c r="F639" s="101"/>
      <c r="J639" s="96"/>
      <c r="K639" s="96"/>
      <c r="L639" s="96"/>
      <c r="M639" s="96"/>
    </row>
    <row r="640" spans="1:13" s="95" customFormat="1">
      <c r="A640" s="97"/>
      <c r="B640" s="98"/>
      <c r="C640" s="99"/>
      <c r="D640" s="100"/>
      <c r="E640" s="1497"/>
      <c r="F640" s="101"/>
      <c r="J640" s="96"/>
      <c r="K640" s="96"/>
      <c r="L640" s="96"/>
      <c r="M640" s="96"/>
    </row>
    <row r="641" spans="1:13" s="95" customFormat="1">
      <c r="A641" s="97"/>
      <c r="B641" s="98"/>
      <c r="C641" s="99"/>
      <c r="D641" s="100"/>
      <c r="E641" s="1497"/>
      <c r="F641" s="101"/>
      <c r="J641" s="96"/>
      <c r="K641" s="96"/>
      <c r="L641" s="96"/>
      <c r="M641" s="96"/>
    </row>
    <row r="642" spans="1:13" s="95" customFormat="1">
      <c r="A642" s="97"/>
      <c r="B642" s="98"/>
      <c r="C642" s="99"/>
      <c r="D642" s="100"/>
      <c r="E642" s="1497"/>
      <c r="F642" s="101"/>
      <c r="J642" s="96"/>
      <c r="K642" s="96"/>
      <c r="L642" s="96"/>
      <c r="M642" s="96"/>
    </row>
    <row r="643" spans="1:13" s="95" customFormat="1">
      <c r="A643" s="97"/>
      <c r="B643" s="98"/>
      <c r="C643" s="99"/>
      <c r="D643" s="100"/>
      <c r="E643" s="1497"/>
      <c r="F643" s="101"/>
      <c r="J643" s="96"/>
      <c r="K643" s="96"/>
      <c r="L643" s="96"/>
      <c r="M643" s="96"/>
    </row>
    <row r="644" spans="1:13" s="95" customFormat="1">
      <c r="A644" s="97"/>
      <c r="B644" s="98"/>
      <c r="C644" s="99"/>
      <c r="D644" s="100"/>
      <c r="E644" s="1497"/>
      <c r="F644" s="101"/>
      <c r="J644" s="96"/>
      <c r="K644" s="96"/>
      <c r="L644" s="96"/>
      <c r="M644" s="96"/>
    </row>
    <row r="645" spans="1:13" s="95" customFormat="1">
      <c r="A645" s="97"/>
      <c r="B645" s="98"/>
      <c r="C645" s="99"/>
      <c r="D645" s="100"/>
      <c r="E645" s="1497"/>
      <c r="F645" s="101"/>
      <c r="J645" s="96"/>
      <c r="K645" s="96"/>
      <c r="L645" s="96"/>
      <c r="M645" s="96"/>
    </row>
    <row r="646" spans="1:13" s="95" customFormat="1">
      <c r="A646" s="97"/>
      <c r="B646" s="98"/>
      <c r="C646" s="99"/>
      <c r="D646" s="100"/>
      <c r="E646" s="1497"/>
      <c r="F646" s="101"/>
      <c r="J646" s="96"/>
      <c r="K646" s="96"/>
      <c r="L646" s="96"/>
      <c r="M646" s="96"/>
    </row>
    <row r="647" spans="1:13" s="95" customFormat="1">
      <c r="A647" s="97"/>
      <c r="B647" s="98"/>
      <c r="C647" s="99"/>
      <c r="D647" s="100"/>
      <c r="E647" s="1497"/>
      <c r="F647" s="101"/>
      <c r="J647" s="96"/>
      <c r="K647" s="96"/>
      <c r="L647" s="96"/>
      <c r="M647" s="96"/>
    </row>
    <row r="648" spans="1:13" s="95" customFormat="1">
      <c r="A648" s="97"/>
      <c r="B648" s="98"/>
      <c r="C648" s="99"/>
      <c r="D648" s="100"/>
      <c r="E648" s="1497"/>
      <c r="F648" s="101"/>
      <c r="J648" s="96"/>
      <c r="K648" s="96"/>
      <c r="L648" s="96"/>
      <c r="M648" s="96"/>
    </row>
    <row r="649" spans="1:13" s="95" customFormat="1">
      <c r="A649" s="97"/>
      <c r="B649" s="98"/>
      <c r="C649" s="99"/>
      <c r="D649" s="100"/>
      <c r="E649" s="1497"/>
      <c r="F649" s="101"/>
      <c r="J649" s="96"/>
      <c r="K649" s="96"/>
      <c r="L649" s="96"/>
      <c r="M649" s="96"/>
    </row>
    <row r="650" spans="1:13" s="95" customFormat="1">
      <c r="A650" s="97"/>
      <c r="B650" s="98"/>
      <c r="C650" s="99"/>
      <c r="D650" s="100"/>
      <c r="E650" s="1497"/>
      <c r="F650" s="101"/>
      <c r="J650" s="96"/>
      <c r="K650" s="96"/>
      <c r="L650" s="96"/>
      <c r="M650" s="96"/>
    </row>
    <row r="651" spans="1:13" s="95" customFormat="1">
      <c r="A651" s="97"/>
      <c r="B651" s="98"/>
      <c r="C651" s="99"/>
      <c r="D651" s="100"/>
      <c r="E651" s="1497"/>
      <c r="F651" s="101"/>
      <c r="J651" s="96"/>
      <c r="K651" s="96"/>
      <c r="L651" s="96"/>
      <c r="M651" s="96"/>
    </row>
    <row r="652" spans="1:13" s="95" customFormat="1">
      <c r="A652" s="97"/>
      <c r="B652" s="98"/>
      <c r="C652" s="99"/>
      <c r="D652" s="100"/>
      <c r="E652" s="1497"/>
      <c r="F652" s="101"/>
      <c r="J652" s="96"/>
      <c r="K652" s="96"/>
      <c r="L652" s="96"/>
      <c r="M652" s="96"/>
    </row>
    <row r="653" spans="1:13" s="95" customFormat="1">
      <c r="A653" s="97"/>
      <c r="B653" s="98"/>
      <c r="C653" s="99"/>
      <c r="D653" s="100"/>
      <c r="E653" s="1497"/>
      <c r="F653" s="101"/>
      <c r="J653" s="96"/>
      <c r="K653" s="96"/>
      <c r="L653" s="96"/>
      <c r="M653" s="96"/>
    </row>
    <row r="654" spans="1:13" s="95" customFormat="1">
      <c r="A654" s="97"/>
      <c r="B654" s="98"/>
      <c r="C654" s="99"/>
      <c r="D654" s="100"/>
      <c r="E654" s="1497"/>
      <c r="F654" s="101"/>
      <c r="J654" s="96"/>
      <c r="K654" s="96"/>
      <c r="L654" s="96"/>
      <c r="M654" s="96"/>
    </row>
    <row r="655" spans="1:13" s="95" customFormat="1">
      <c r="A655" s="97"/>
      <c r="B655" s="98"/>
      <c r="C655" s="99"/>
      <c r="D655" s="100"/>
      <c r="E655" s="1497"/>
      <c r="F655" s="101"/>
      <c r="J655" s="96"/>
      <c r="K655" s="96"/>
      <c r="L655" s="96"/>
      <c r="M655" s="96"/>
    </row>
    <row r="656" spans="1:13" s="95" customFormat="1">
      <c r="A656" s="97"/>
      <c r="B656" s="98"/>
      <c r="C656" s="99"/>
      <c r="D656" s="100"/>
      <c r="E656" s="1497"/>
      <c r="F656" s="101"/>
      <c r="J656" s="96"/>
      <c r="K656" s="96"/>
      <c r="L656" s="96"/>
      <c r="M656" s="96"/>
    </row>
    <row r="657" spans="1:13" s="95" customFormat="1">
      <c r="A657" s="97"/>
      <c r="B657" s="98"/>
      <c r="C657" s="99"/>
      <c r="D657" s="100"/>
      <c r="E657" s="1497"/>
      <c r="F657" s="101"/>
      <c r="J657" s="96"/>
      <c r="K657" s="96"/>
      <c r="L657" s="96"/>
      <c r="M657" s="96"/>
    </row>
    <row r="658" spans="1:13" s="95" customFormat="1">
      <c r="A658" s="97"/>
      <c r="B658" s="98"/>
      <c r="C658" s="99"/>
      <c r="D658" s="100"/>
      <c r="E658" s="1497"/>
      <c r="F658" s="101"/>
      <c r="J658" s="96"/>
      <c r="K658" s="96"/>
      <c r="L658" s="96"/>
      <c r="M658" s="96"/>
    </row>
    <row r="659" spans="1:13" s="95" customFormat="1">
      <c r="A659" s="97"/>
      <c r="B659" s="98"/>
      <c r="C659" s="99"/>
      <c r="D659" s="100"/>
      <c r="E659" s="1497"/>
      <c r="F659" s="101"/>
      <c r="J659" s="96"/>
      <c r="K659" s="96"/>
      <c r="L659" s="96"/>
      <c r="M659" s="96"/>
    </row>
    <row r="660" spans="1:13" s="95" customFormat="1">
      <c r="A660" s="97"/>
      <c r="B660" s="98"/>
      <c r="C660" s="99"/>
      <c r="D660" s="100"/>
      <c r="E660" s="1497"/>
      <c r="F660" s="101"/>
      <c r="J660" s="96"/>
      <c r="K660" s="96"/>
      <c r="L660" s="96"/>
      <c r="M660" s="96"/>
    </row>
    <row r="661" spans="1:13" s="95" customFormat="1">
      <c r="A661" s="97"/>
      <c r="B661" s="98"/>
      <c r="C661" s="99"/>
      <c r="D661" s="100"/>
      <c r="E661" s="1497"/>
      <c r="F661" s="101"/>
      <c r="J661" s="96"/>
      <c r="K661" s="96"/>
      <c r="L661" s="96"/>
      <c r="M661" s="96"/>
    </row>
    <row r="662" spans="1:13" s="95" customFormat="1">
      <c r="A662" s="97"/>
      <c r="B662" s="98"/>
      <c r="C662" s="99"/>
      <c r="D662" s="100"/>
      <c r="E662" s="1497"/>
      <c r="F662" s="101"/>
      <c r="J662" s="96"/>
      <c r="K662" s="96"/>
      <c r="L662" s="96"/>
      <c r="M662" s="96"/>
    </row>
    <row r="663" spans="1:13" s="95" customFormat="1">
      <c r="A663" s="97"/>
      <c r="B663" s="98"/>
      <c r="C663" s="99"/>
      <c r="D663" s="100"/>
      <c r="E663" s="1497"/>
      <c r="F663" s="101"/>
      <c r="J663" s="96"/>
      <c r="K663" s="96"/>
      <c r="L663" s="96"/>
      <c r="M663" s="96"/>
    </row>
    <row r="664" spans="1:13" s="95" customFormat="1">
      <c r="A664" s="97"/>
      <c r="B664" s="98"/>
      <c r="C664" s="99"/>
      <c r="D664" s="100"/>
      <c r="E664" s="1497"/>
      <c r="F664" s="101"/>
      <c r="J664" s="96"/>
      <c r="K664" s="96"/>
      <c r="L664" s="96"/>
      <c r="M664" s="96"/>
    </row>
    <row r="665" spans="1:13" s="95" customFormat="1">
      <c r="A665" s="97"/>
      <c r="B665" s="98"/>
      <c r="C665" s="99"/>
      <c r="D665" s="100"/>
      <c r="E665" s="1497"/>
      <c r="F665" s="101"/>
      <c r="J665" s="96"/>
      <c r="K665" s="96"/>
      <c r="L665" s="96"/>
      <c r="M665" s="96"/>
    </row>
    <row r="666" spans="1:13" s="95" customFormat="1">
      <c r="A666" s="97"/>
      <c r="B666" s="98"/>
      <c r="C666" s="99"/>
      <c r="D666" s="100"/>
      <c r="E666" s="1497"/>
      <c r="F666" s="101"/>
      <c r="J666" s="96"/>
      <c r="K666" s="96"/>
      <c r="L666" s="96"/>
      <c r="M666" s="96"/>
    </row>
    <row r="667" spans="1:13" s="95" customFormat="1">
      <c r="A667" s="97"/>
      <c r="B667" s="98"/>
      <c r="C667" s="99"/>
      <c r="D667" s="100"/>
      <c r="E667" s="1497"/>
      <c r="F667" s="101"/>
      <c r="J667" s="96"/>
      <c r="K667" s="96"/>
      <c r="L667" s="96"/>
      <c r="M667" s="96"/>
    </row>
    <row r="668" spans="1:13" s="95" customFormat="1">
      <c r="A668" s="97"/>
      <c r="B668" s="98"/>
      <c r="C668" s="99"/>
      <c r="D668" s="100"/>
      <c r="E668" s="1497"/>
      <c r="F668" s="101"/>
      <c r="J668" s="96"/>
      <c r="K668" s="96"/>
      <c r="L668" s="96"/>
      <c r="M668" s="96"/>
    </row>
    <row r="669" spans="1:13" s="95" customFormat="1">
      <c r="A669" s="97"/>
      <c r="B669" s="98"/>
      <c r="C669" s="99"/>
      <c r="D669" s="100"/>
      <c r="E669" s="1497"/>
      <c r="F669" s="101"/>
      <c r="J669" s="96"/>
      <c r="K669" s="96"/>
      <c r="L669" s="96"/>
      <c r="M669" s="96"/>
    </row>
    <row r="670" spans="1:13" s="95" customFormat="1">
      <c r="A670" s="97"/>
      <c r="B670" s="98"/>
      <c r="C670" s="99"/>
      <c r="D670" s="100"/>
      <c r="E670" s="1497"/>
      <c r="F670" s="101"/>
      <c r="J670" s="96"/>
      <c r="K670" s="96"/>
      <c r="L670" s="96"/>
      <c r="M670" s="96"/>
    </row>
    <row r="671" spans="1:13" s="95" customFormat="1">
      <c r="A671" s="97"/>
      <c r="B671" s="98"/>
      <c r="C671" s="99"/>
      <c r="D671" s="100"/>
      <c r="E671" s="1497"/>
      <c r="F671" s="101"/>
      <c r="J671" s="96"/>
      <c r="K671" s="96"/>
      <c r="L671" s="96"/>
      <c r="M671" s="96"/>
    </row>
    <row r="672" spans="1:13" s="95" customFormat="1">
      <c r="A672" s="97"/>
      <c r="B672" s="98"/>
      <c r="C672" s="99"/>
      <c r="D672" s="100"/>
      <c r="E672" s="1497"/>
      <c r="F672" s="101"/>
      <c r="J672" s="96"/>
      <c r="K672" s="96"/>
      <c r="L672" s="96"/>
      <c r="M672" s="96"/>
    </row>
    <row r="673" spans="1:13" s="95" customFormat="1">
      <c r="A673" s="97"/>
      <c r="B673" s="98"/>
      <c r="C673" s="99"/>
      <c r="D673" s="100"/>
      <c r="E673" s="1497"/>
      <c r="F673" s="101"/>
      <c r="J673" s="96"/>
      <c r="K673" s="96"/>
      <c r="L673" s="96"/>
      <c r="M673" s="96"/>
    </row>
    <row r="674" spans="1:13" s="95" customFormat="1">
      <c r="A674" s="97"/>
      <c r="B674" s="98"/>
      <c r="C674" s="99"/>
      <c r="D674" s="100"/>
      <c r="E674" s="1497"/>
      <c r="F674" s="101"/>
      <c r="J674" s="96"/>
      <c r="K674" s="96"/>
      <c r="L674" s="96"/>
      <c r="M674" s="96"/>
    </row>
    <row r="675" spans="1:13" s="95" customFormat="1">
      <c r="A675" s="97"/>
      <c r="B675" s="98"/>
      <c r="C675" s="99"/>
      <c r="D675" s="100"/>
      <c r="E675" s="1497"/>
      <c r="F675" s="101"/>
      <c r="J675" s="96"/>
      <c r="K675" s="96"/>
      <c r="L675" s="96"/>
      <c r="M675" s="96"/>
    </row>
    <row r="676" spans="1:13" s="95" customFormat="1">
      <c r="A676" s="97"/>
      <c r="B676" s="98"/>
      <c r="C676" s="99"/>
      <c r="D676" s="100"/>
      <c r="E676" s="1497"/>
      <c r="F676" s="101"/>
      <c r="J676" s="96"/>
      <c r="K676" s="96"/>
      <c r="L676" s="96"/>
      <c r="M676" s="96"/>
    </row>
    <row r="677" spans="1:13" s="95" customFormat="1">
      <c r="A677" s="97"/>
      <c r="B677" s="98"/>
      <c r="C677" s="99"/>
      <c r="D677" s="100"/>
      <c r="E677" s="1497"/>
      <c r="F677" s="101"/>
      <c r="J677" s="96"/>
      <c r="K677" s="96"/>
      <c r="L677" s="96"/>
      <c r="M677" s="96"/>
    </row>
    <row r="678" spans="1:13" s="95" customFormat="1">
      <c r="A678" s="97"/>
      <c r="B678" s="98"/>
      <c r="C678" s="99"/>
      <c r="D678" s="100"/>
      <c r="E678" s="1497"/>
      <c r="F678" s="101"/>
      <c r="J678" s="96"/>
      <c r="K678" s="96"/>
      <c r="L678" s="96"/>
      <c r="M678" s="96"/>
    </row>
    <row r="679" spans="1:13" s="95" customFormat="1">
      <c r="A679" s="97"/>
      <c r="B679" s="98"/>
      <c r="C679" s="99"/>
      <c r="D679" s="100"/>
      <c r="E679" s="1497"/>
      <c r="F679" s="101"/>
      <c r="J679" s="96"/>
      <c r="K679" s="96"/>
      <c r="L679" s="96"/>
      <c r="M679" s="96"/>
    </row>
    <row r="680" spans="1:13" s="95" customFormat="1">
      <c r="A680" s="97"/>
      <c r="B680" s="98"/>
      <c r="C680" s="99"/>
      <c r="D680" s="100"/>
      <c r="E680" s="1497"/>
      <c r="F680" s="101"/>
      <c r="J680" s="96"/>
      <c r="K680" s="96"/>
      <c r="L680" s="96"/>
      <c r="M680" s="96"/>
    </row>
    <row r="681" spans="1:13" s="95" customFormat="1">
      <c r="A681" s="97"/>
      <c r="B681" s="98"/>
      <c r="C681" s="99"/>
      <c r="D681" s="100"/>
      <c r="E681" s="1497"/>
      <c r="F681" s="101"/>
      <c r="J681" s="96"/>
      <c r="K681" s="96"/>
      <c r="L681" s="96"/>
      <c r="M681" s="96"/>
    </row>
    <row r="682" spans="1:13" s="95" customFormat="1">
      <c r="A682" s="97"/>
      <c r="B682" s="98"/>
      <c r="C682" s="99"/>
      <c r="D682" s="100"/>
      <c r="E682" s="1497"/>
      <c r="F682" s="101"/>
      <c r="J682" s="96"/>
      <c r="K682" s="96"/>
      <c r="L682" s="96"/>
      <c r="M682" s="96"/>
    </row>
    <row r="683" spans="1:13" s="95" customFormat="1">
      <c r="A683" s="97"/>
      <c r="B683" s="98"/>
      <c r="C683" s="99"/>
      <c r="D683" s="100"/>
      <c r="E683" s="1497"/>
      <c r="F683" s="101"/>
      <c r="J683" s="96"/>
      <c r="K683" s="96"/>
      <c r="L683" s="96"/>
      <c r="M683" s="96"/>
    </row>
    <row r="684" spans="1:13" s="95" customFormat="1">
      <c r="A684" s="97"/>
      <c r="B684" s="98"/>
      <c r="C684" s="99"/>
      <c r="D684" s="100"/>
      <c r="E684" s="1497"/>
      <c r="F684" s="101"/>
      <c r="J684" s="96"/>
      <c r="K684" s="96"/>
      <c r="L684" s="96"/>
      <c r="M684" s="96"/>
    </row>
    <row r="685" spans="1:13" s="95" customFormat="1">
      <c r="A685" s="97"/>
      <c r="B685" s="98"/>
      <c r="C685" s="99"/>
      <c r="D685" s="100"/>
      <c r="E685" s="1497"/>
      <c r="F685" s="101"/>
      <c r="J685" s="96"/>
      <c r="K685" s="96"/>
      <c r="L685" s="96"/>
      <c r="M685" s="96"/>
    </row>
    <row r="686" spans="1:13" s="95" customFormat="1">
      <c r="A686" s="97"/>
      <c r="B686" s="98"/>
      <c r="C686" s="99"/>
      <c r="D686" s="100"/>
      <c r="E686" s="1497"/>
      <c r="F686" s="101"/>
      <c r="J686" s="96"/>
      <c r="K686" s="96"/>
      <c r="L686" s="96"/>
      <c r="M686" s="96"/>
    </row>
    <row r="687" spans="1:13" s="95" customFormat="1">
      <c r="A687" s="97"/>
      <c r="B687" s="98"/>
      <c r="C687" s="99"/>
      <c r="D687" s="100"/>
      <c r="E687" s="1497"/>
      <c r="F687" s="101"/>
      <c r="J687" s="96"/>
      <c r="K687" s="96"/>
      <c r="L687" s="96"/>
      <c r="M687" s="96"/>
    </row>
    <row r="688" spans="1:13" s="95" customFormat="1">
      <c r="A688" s="97"/>
      <c r="B688" s="98"/>
      <c r="C688" s="99"/>
      <c r="D688" s="100"/>
      <c r="E688" s="1497"/>
      <c r="F688" s="101"/>
      <c r="J688" s="96"/>
      <c r="K688" s="96"/>
      <c r="L688" s="96"/>
      <c r="M688" s="96"/>
    </row>
    <row r="689" spans="1:13" s="95" customFormat="1">
      <c r="A689" s="97"/>
      <c r="B689" s="98"/>
      <c r="C689" s="99"/>
      <c r="D689" s="100"/>
      <c r="E689" s="1497"/>
      <c r="F689" s="101"/>
      <c r="J689" s="96"/>
      <c r="K689" s="96"/>
      <c r="L689" s="96"/>
      <c r="M689" s="96"/>
    </row>
    <row r="690" spans="1:13" s="95" customFormat="1">
      <c r="A690" s="97"/>
      <c r="B690" s="98"/>
      <c r="C690" s="99"/>
      <c r="D690" s="100"/>
      <c r="E690" s="1497"/>
      <c r="F690" s="101"/>
      <c r="J690" s="96"/>
      <c r="K690" s="96"/>
      <c r="L690" s="96"/>
      <c r="M690" s="96"/>
    </row>
    <row r="691" spans="1:13" s="95" customFormat="1">
      <c r="A691" s="97"/>
      <c r="B691" s="98"/>
      <c r="C691" s="99"/>
      <c r="D691" s="100"/>
      <c r="E691" s="1497"/>
      <c r="F691" s="101"/>
      <c r="J691" s="96"/>
      <c r="K691" s="96"/>
      <c r="L691" s="96"/>
      <c r="M691" s="96"/>
    </row>
    <row r="692" spans="1:13" s="95" customFormat="1">
      <c r="A692" s="97"/>
      <c r="B692" s="98"/>
      <c r="C692" s="99"/>
      <c r="D692" s="100"/>
      <c r="E692" s="1497"/>
      <c r="F692" s="101"/>
      <c r="J692" s="96"/>
      <c r="K692" s="96"/>
      <c r="L692" s="96"/>
      <c r="M692" s="96"/>
    </row>
    <row r="693" spans="1:13" s="95" customFormat="1">
      <c r="A693" s="97"/>
      <c r="B693" s="98"/>
      <c r="C693" s="99"/>
      <c r="D693" s="100"/>
      <c r="E693" s="1497"/>
      <c r="F693" s="101"/>
      <c r="J693" s="96"/>
      <c r="K693" s="96"/>
      <c r="L693" s="96"/>
      <c r="M693" s="96"/>
    </row>
    <row r="694" spans="1:13" s="95" customFormat="1">
      <c r="A694" s="97"/>
      <c r="B694" s="98"/>
      <c r="C694" s="99"/>
      <c r="D694" s="100"/>
      <c r="E694" s="1497"/>
      <c r="F694" s="101"/>
      <c r="J694" s="96"/>
      <c r="K694" s="96"/>
      <c r="L694" s="96"/>
      <c r="M694" s="96"/>
    </row>
    <row r="695" spans="1:13" s="95" customFormat="1">
      <c r="A695" s="97"/>
      <c r="B695" s="98"/>
      <c r="C695" s="99"/>
      <c r="D695" s="100"/>
      <c r="E695" s="1497"/>
      <c r="F695" s="101"/>
      <c r="J695" s="96"/>
      <c r="K695" s="96"/>
      <c r="L695" s="96"/>
      <c r="M695" s="96"/>
    </row>
    <row r="696" spans="1:13" s="95" customFormat="1">
      <c r="A696" s="97"/>
      <c r="B696" s="98"/>
      <c r="C696" s="99"/>
      <c r="D696" s="100"/>
      <c r="E696" s="1497"/>
      <c r="F696" s="101"/>
      <c r="J696" s="96"/>
      <c r="K696" s="96"/>
      <c r="L696" s="96"/>
      <c r="M696" s="96"/>
    </row>
    <row r="697" spans="1:13" s="95" customFormat="1">
      <c r="A697" s="97"/>
      <c r="B697" s="98"/>
      <c r="C697" s="99"/>
      <c r="D697" s="100"/>
      <c r="E697" s="1497"/>
      <c r="F697" s="101"/>
      <c r="J697" s="96"/>
      <c r="K697" s="96"/>
      <c r="L697" s="96"/>
      <c r="M697" s="96"/>
    </row>
    <row r="698" spans="1:13" s="95" customFormat="1">
      <c r="A698" s="97"/>
      <c r="B698" s="98"/>
      <c r="C698" s="99"/>
      <c r="D698" s="100"/>
      <c r="E698" s="1497"/>
      <c r="F698" s="101"/>
      <c r="J698" s="96"/>
      <c r="K698" s="96"/>
      <c r="L698" s="96"/>
      <c r="M698" s="96"/>
    </row>
    <row r="699" spans="1:13" s="95" customFormat="1">
      <c r="A699" s="97"/>
      <c r="B699" s="98"/>
      <c r="C699" s="99"/>
      <c r="D699" s="100"/>
      <c r="E699" s="1497"/>
      <c r="F699" s="101"/>
      <c r="J699" s="96"/>
      <c r="K699" s="96"/>
      <c r="L699" s="96"/>
      <c r="M699" s="96"/>
    </row>
    <row r="700" spans="1:13" s="95" customFormat="1">
      <c r="A700" s="97"/>
      <c r="B700" s="98"/>
      <c r="C700" s="99"/>
      <c r="D700" s="100"/>
      <c r="E700" s="1497"/>
      <c r="F700" s="101"/>
      <c r="J700" s="96"/>
      <c r="K700" s="96"/>
      <c r="L700" s="96"/>
      <c r="M700" s="96"/>
    </row>
    <row r="701" spans="1:13" s="95" customFormat="1">
      <c r="A701" s="97"/>
      <c r="B701" s="98"/>
      <c r="C701" s="99"/>
      <c r="D701" s="100"/>
      <c r="E701" s="1497"/>
      <c r="F701" s="101"/>
      <c r="J701" s="96"/>
      <c r="K701" s="96"/>
      <c r="L701" s="96"/>
      <c r="M701" s="96"/>
    </row>
    <row r="702" spans="1:13" s="95" customFormat="1">
      <c r="A702" s="97"/>
      <c r="B702" s="98"/>
      <c r="C702" s="99"/>
      <c r="D702" s="100"/>
      <c r="E702" s="1497"/>
      <c r="F702" s="101"/>
      <c r="J702" s="96"/>
      <c r="K702" s="96"/>
      <c r="L702" s="96"/>
      <c r="M702" s="96"/>
    </row>
    <row r="703" spans="1:13" s="95" customFormat="1">
      <c r="A703" s="97"/>
      <c r="B703" s="98"/>
      <c r="C703" s="99"/>
      <c r="D703" s="100"/>
      <c r="E703" s="1497"/>
      <c r="F703" s="101"/>
      <c r="J703" s="96"/>
      <c r="K703" s="96"/>
      <c r="L703" s="96"/>
      <c r="M703" s="96"/>
    </row>
    <row r="704" spans="1:13" s="95" customFormat="1">
      <c r="A704" s="97"/>
      <c r="B704" s="98"/>
      <c r="C704" s="99"/>
      <c r="D704" s="100"/>
      <c r="E704" s="1497"/>
      <c r="F704" s="101"/>
      <c r="J704" s="96"/>
      <c r="K704" s="96"/>
      <c r="L704" s="96"/>
      <c r="M704" s="96"/>
    </row>
    <row r="705" spans="1:13" s="95" customFormat="1">
      <c r="A705" s="97"/>
      <c r="B705" s="98"/>
      <c r="C705" s="99"/>
      <c r="D705" s="100"/>
      <c r="E705" s="1497"/>
      <c r="F705" s="101"/>
      <c r="J705" s="96"/>
      <c r="K705" s="96"/>
      <c r="L705" s="96"/>
      <c r="M705" s="96"/>
    </row>
    <row r="706" spans="1:13" s="95" customFormat="1">
      <c r="A706" s="97"/>
      <c r="B706" s="98"/>
      <c r="C706" s="99"/>
      <c r="D706" s="100"/>
      <c r="E706" s="1497"/>
      <c r="F706" s="101"/>
      <c r="J706" s="96"/>
      <c r="K706" s="96"/>
      <c r="L706" s="96"/>
      <c r="M706" s="96"/>
    </row>
    <row r="707" spans="1:13" s="95" customFormat="1">
      <c r="A707" s="97"/>
      <c r="B707" s="98"/>
      <c r="C707" s="99"/>
      <c r="D707" s="100"/>
      <c r="E707" s="1497"/>
      <c r="F707" s="101"/>
      <c r="J707" s="96"/>
      <c r="K707" s="96"/>
      <c r="L707" s="96"/>
      <c r="M707" s="96"/>
    </row>
    <row r="708" spans="1:13" s="95" customFormat="1">
      <c r="A708" s="97"/>
      <c r="B708" s="98"/>
      <c r="C708" s="99"/>
      <c r="D708" s="100"/>
      <c r="E708" s="1497"/>
      <c r="F708" s="101"/>
      <c r="J708" s="96"/>
      <c r="K708" s="96"/>
      <c r="L708" s="96"/>
      <c r="M708" s="96"/>
    </row>
    <row r="709" spans="1:13" s="95" customFormat="1">
      <c r="A709" s="97"/>
      <c r="B709" s="98"/>
      <c r="C709" s="99"/>
      <c r="D709" s="100"/>
      <c r="E709" s="1497"/>
      <c r="F709" s="101"/>
      <c r="J709" s="96"/>
      <c r="K709" s="96"/>
      <c r="L709" s="96"/>
      <c r="M709" s="96"/>
    </row>
    <row r="710" spans="1:13" s="95" customFormat="1">
      <c r="A710" s="97"/>
      <c r="B710" s="98"/>
      <c r="C710" s="99"/>
      <c r="D710" s="100"/>
      <c r="E710" s="1497"/>
      <c r="F710" s="101"/>
      <c r="J710" s="96"/>
      <c r="K710" s="96"/>
      <c r="L710" s="96"/>
      <c r="M710" s="96"/>
    </row>
    <row r="711" spans="1:13" s="95" customFormat="1">
      <c r="A711" s="97"/>
      <c r="B711" s="98"/>
      <c r="C711" s="99"/>
      <c r="D711" s="100"/>
      <c r="E711" s="1497"/>
      <c r="F711" s="101"/>
      <c r="J711" s="96"/>
      <c r="K711" s="96"/>
      <c r="L711" s="96"/>
      <c r="M711" s="96"/>
    </row>
    <row r="712" spans="1:13" s="95" customFormat="1">
      <c r="A712" s="97"/>
      <c r="B712" s="98"/>
      <c r="C712" s="99"/>
      <c r="D712" s="100"/>
      <c r="E712" s="1497"/>
      <c r="F712" s="101"/>
      <c r="J712" s="96"/>
      <c r="K712" s="96"/>
      <c r="L712" s="96"/>
      <c r="M712" s="96"/>
    </row>
    <row r="713" spans="1:13" s="95" customFormat="1">
      <c r="A713" s="97"/>
      <c r="B713" s="98"/>
      <c r="C713" s="99"/>
      <c r="D713" s="100"/>
      <c r="E713" s="1497"/>
      <c r="F713" s="101"/>
      <c r="J713" s="96"/>
      <c r="K713" s="96"/>
      <c r="L713" s="96"/>
      <c r="M713" s="96"/>
    </row>
    <row r="714" spans="1:13" s="95" customFormat="1">
      <c r="A714" s="97"/>
      <c r="B714" s="98"/>
      <c r="C714" s="99"/>
      <c r="D714" s="100"/>
      <c r="E714" s="1497"/>
      <c r="F714" s="101"/>
      <c r="J714" s="96"/>
      <c r="K714" s="96"/>
      <c r="L714" s="96"/>
      <c r="M714" s="96"/>
    </row>
    <row r="715" spans="1:13" s="95" customFormat="1">
      <c r="A715" s="97"/>
      <c r="B715" s="98"/>
      <c r="C715" s="99"/>
      <c r="D715" s="100"/>
      <c r="E715" s="1497"/>
      <c r="F715" s="101"/>
      <c r="J715" s="96"/>
      <c r="K715" s="96"/>
      <c r="L715" s="96"/>
      <c r="M715" s="96"/>
    </row>
    <row r="716" spans="1:13" s="95" customFormat="1">
      <c r="A716" s="97"/>
      <c r="B716" s="98"/>
      <c r="C716" s="99"/>
      <c r="D716" s="100"/>
      <c r="E716" s="1497"/>
      <c r="F716" s="101"/>
      <c r="J716" s="96"/>
      <c r="K716" s="96"/>
      <c r="L716" s="96"/>
      <c r="M716" s="96"/>
    </row>
    <row r="717" spans="1:13" s="95" customFormat="1">
      <c r="A717" s="97"/>
      <c r="B717" s="98"/>
      <c r="C717" s="99"/>
      <c r="D717" s="100"/>
      <c r="E717" s="1497"/>
      <c r="F717" s="101"/>
      <c r="J717" s="96"/>
      <c r="K717" s="96"/>
      <c r="L717" s="96"/>
      <c r="M717" s="96"/>
    </row>
    <row r="718" spans="1:13" s="95" customFormat="1">
      <c r="A718" s="97"/>
      <c r="B718" s="98"/>
      <c r="C718" s="99"/>
      <c r="D718" s="100"/>
      <c r="E718" s="1497"/>
      <c r="F718" s="101"/>
      <c r="J718" s="96"/>
      <c r="K718" s="96"/>
      <c r="L718" s="96"/>
      <c r="M718" s="96"/>
    </row>
    <row r="719" spans="1:13" s="95" customFormat="1">
      <c r="A719" s="97"/>
      <c r="B719" s="98"/>
      <c r="C719" s="99"/>
      <c r="D719" s="100"/>
      <c r="E719" s="1497"/>
      <c r="F719" s="101"/>
      <c r="J719" s="96"/>
      <c r="K719" s="96"/>
      <c r="L719" s="96"/>
      <c r="M719" s="96"/>
    </row>
    <row r="720" spans="1:13" s="95" customFormat="1">
      <c r="A720" s="97"/>
      <c r="B720" s="98"/>
      <c r="C720" s="99"/>
      <c r="D720" s="100"/>
      <c r="E720" s="1497"/>
      <c r="F720" s="101"/>
      <c r="J720" s="96"/>
      <c r="K720" s="96"/>
      <c r="L720" s="96"/>
      <c r="M720" s="96"/>
    </row>
    <row r="721" spans="1:13" s="95" customFormat="1">
      <c r="A721" s="97"/>
      <c r="B721" s="98"/>
      <c r="C721" s="99"/>
      <c r="D721" s="100"/>
      <c r="E721" s="1497"/>
      <c r="F721" s="101"/>
      <c r="J721" s="96"/>
      <c r="K721" s="96"/>
      <c r="L721" s="96"/>
      <c r="M721" s="96"/>
    </row>
    <row r="722" spans="1:13" s="95" customFormat="1">
      <c r="A722" s="97"/>
      <c r="B722" s="98"/>
      <c r="C722" s="99"/>
      <c r="D722" s="100"/>
      <c r="E722" s="1497"/>
      <c r="F722" s="101"/>
      <c r="J722" s="96"/>
      <c r="K722" s="96"/>
      <c r="L722" s="96"/>
      <c r="M722" s="96"/>
    </row>
    <row r="723" spans="1:13" s="95" customFormat="1">
      <c r="A723" s="97"/>
      <c r="B723" s="98"/>
      <c r="C723" s="99"/>
      <c r="D723" s="100"/>
      <c r="E723" s="1497"/>
      <c r="F723" s="101"/>
      <c r="J723" s="96"/>
      <c r="K723" s="96"/>
      <c r="L723" s="96"/>
      <c r="M723" s="96"/>
    </row>
    <row r="724" spans="1:13" s="95" customFormat="1">
      <c r="A724" s="97"/>
      <c r="B724" s="98"/>
      <c r="C724" s="99"/>
      <c r="D724" s="100"/>
      <c r="E724" s="1497"/>
      <c r="F724" s="101"/>
      <c r="J724" s="96"/>
      <c r="K724" s="96"/>
      <c r="L724" s="96"/>
      <c r="M724" s="96"/>
    </row>
    <row r="725" spans="1:13" s="95" customFormat="1">
      <c r="A725" s="97"/>
      <c r="B725" s="98"/>
      <c r="C725" s="99"/>
      <c r="D725" s="100"/>
      <c r="E725" s="1497"/>
      <c r="F725" s="101"/>
      <c r="J725" s="96"/>
      <c r="K725" s="96"/>
      <c r="L725" s="96"/>
      <c r="M725" s="96"/>
    </row>
    <row r="726" spans="1:13" s="95" customFormat="1">
      <c r="A726" s="97"/>
      <c r="B726" s="98"/>
      <c r="C726" s="99"/>
      <c r="D726" s="100"/>
      <c r="E726" s="1497"/>
      <c r="F726" s="101"/>
      <c r="J726" s="96"/>
      <c r="K726" s="96"/>
      <c r="L726" s="96"/>
      <c r="M726" s="96"/>
    </row>
    <row r="727" spans="1:13" s="95" customFormat="1">
      <c r="A727" s="97"/>
      <c r="B727" s="98"/>
      <c r="C727" s="99"/>
      <c r="D727" s="100"/>
      <c r="E727" s="1497"/>
      <c r="F727" s="101"/>
      <c r="J727" s="96"/>
      <c r="K727" s="96"/>
      <c r="L727" s="96"/>
      <c r="M727" s="96"/>
    </row>
    <row r="728" spans="1:13" s="95" customFormat="1">
      <c r="A728" s="97"/>
      <c r="B728" s="98"/>
      <c r="C728" s="99"/>
      <c r="D728" s="100"/>
      <c r="E728" s="1497"/>
      <c r="F728" s="101"/>
      <c r="J728" s="96"/>
      <c r="K728" s="96"/>
      <c r="L728" s="96"/>
      <c r="M728" s="96"/>
    </row>
    <row r="729" spans="1:13" s="95" customFormat="1">
      <c r="A729" s="97"/>
      <c r="B729" s="98"/>
      <c r="C729" s="99"/>
      <c r="D729" s="100"/>
      <c r="E729" s="1497"/>
      <c r="F729" s="101"/>
      <c r="J729" s="96"/>
      <c r="K729" s="96"/>
      <c r="L729" s="96"/>
      <c r="M729" s="96"/>
    </row>
    <row r="730" spans="1:13" s="95" customFormat="1">
      <c r="A730" s="97"/>
      <c r="B730" s="98"/>
      <c r="C730" s="99"/>
      <c r="D730" s="100"/>
      <c r="E730" s="1497"/>
      <c r="F730" s="101"/>
      <c r="J730" s="96"/>
      <c r="K730" s="96"/>
      <c r="L730" s="96"/>
      <c r="M730" s="96"/>
    </row>
    <row r="731" spans="1:13" s="95" customFormat="1">
      <c r="A731" s="97"/>
      <c r="B731" s="98"/>
      <c r="C731" s="99"/>
      <c r="D731" s="100"/>
      <c r="E731" s="1497"/>
      <c r="F731" s="101"/>
      <c r="J731" s="96"/>
      <c r="K731" s="96"/>
      <c r="L731" s="96"/>
      <c r="M731" s="96"/>
    </row>
    <row r="732" spans="1:13" s="95" customFormat="1">
      <c r="A732" s="97"/>
      <c r="B732" s="98"/>
      <c r="C732" s="99"/>
      <c r="D732" s="100"/>
      <c r="E732" s="1497"/>
      <c r="F732" s="101"/>
      <c r="J732" s="96"/>
      <c r="K732" s="96"/>
      <c r="L732" s="96"/>
      <c r="M732" s="96"/>
    </row>
    <row r="733" spans="1:13" s="95" customFormat="1">
      <c r="A733" s="97"/>
      <c r="B733" s="98"/>
      <c r="C733" s="99"/>
      <c r="D733" s="100"/>
      <c r="E733" s="1497"/>
      <c r="F733" s="101"/>
      <c r="J733" s="96"/>
      <c r="K733" s="96"/>
      <c r="L733" s="96"/>
      <c r="M733" s="96"/>
    </row>
    <row r="734" spans="1:13" s="95" customFormat="1">
      <c r="A734" s="97"/>
      <c r="B734" s="98"/>
      <c r="C734" s="99"/>
      <c r="D734" s="100"/>
      <c r="E734" s="1497"/>
      <c r="F734" s="101"/>
      <c r="J734" s="96"/>
      <c r="K734" s="96"/>
      <c r="L734" s="96"/>
      <c r="M734" s="96"/>
    </row>
    <row r="735" spans="1:13" s="95" customFormat="1">
      <c r="A735" s="97"/>
      <c r="B735" s="98"/>
      <c r="C735" s="99"/>
      <c r="D735" s="100"/>
      <c r="E735" s="1497"/>
      <c r="F735" s="101"/>
      <c r="J735" s="96"/>
      <c r="K735" s="96"/>
      <c r="L735" s="96"/>
      <c r="M735" s="96"/>
    </row>
    <row r="736" spans="1:13" s="95" customFormat="1">
      <c r="A736" s="97"/>
      <c r="B736" s="98"/>
      <c r="C736" s="99"/>
      <c r="D736" s="100"/>
      <c r="E736" s="1497"/>
      <c r="F736" s="101"/>
      <c r="J736" s="96"/>
      <c r="K736" s="96"/>
      <c r="L736" s="96"/>
      <c r="M736" s="96"/>
    </row>
    <row r="737" spans="1:13" s="95" customFormat="1">
      <c r="A737" s="97"/>
      <c r="B737" s="98"/>
      <c r="C737" s="99"/>
      <c r="D737" s="100"/>
      <c r="E737" s="1497"/>
      <c r="F737" s="101"/>
      <c r="J737" s="96"/>
      <c r="K737" s="96"/>
      <c r="L737" s="96"/>
      <c r="M737" s="96"/>
    </row>
    <row r="738" spans="1:13" s="95" customFormat="1">
      <c r="A738" s="97"/>
      <c r="B738" s="98"/>
      <c r="C738" s="99"/>
      <c r="D738" s="100"/>
      <c r="E738" s="1497"/>
      <c r="F738" s="101"/>
      <c r="J738" s="96"/>
      <c r="K738" s="96"/>
      <c r="L738" s="96"/>
      <c r="M738" s="96"/>
    </row>
    <row r="739" spans="1:13" s="95" customFormat="1">
      <c r="A739" s="97"/>
      <c r="B739" s="98"/>
      <c r="C739" s="99"/>
      <c r="D739" s="100"/>
      <c r="E739" s="1497"/>
      <c r="F739" s="101"/>
      <c r="J739" s="96"/>
      <c r="K739" s="96"/>
      <c r="L739" s="96"/>
      <c r="M739" s="96"/>
    </row>
    <row r="740" spans="1:13" s="95" customFormat="1">
      <c r="A740" s="97"/>
      <c r="B740" s="98"/>
      <c r="C740" s="99"/>
      <c r="D740" s="100"/>
      <c r="E740" s="1497"/>
      <c r="F740" s="101"/>
      <c r="J740" s="96"/>
      <c r="K740" s="96"/>
      <c r="L740" s="96"/>
      <c r="M740" s="96"/>
    </row>
    <row r="741" spans="1:13" s="95" customFormat="1">
      <c r="A741" s="97"/>
      <c r="B741" s="98"/>
      <c r="C741" s="99"/>
      <c r="D741" s="100"/>
      <c r="E741" s="1497"/>
      <c r="F741" s="101"/>
      <c r="J741" s="96"/>
      <c r="K741" s="96"/>
      <c r="L741" s="96"/>
      <c r="M741" s="96"/>
    </row>
    <row r="742" spans="1:13" s="95" customFormat="1">
      <c r="A742" s="97"/>
      <c r="B742" s="98"/>
      <c r="C742" s="99"/>
      <c r="D742" s="100"/>
      <c r="E742" s="1497"/>
      <c r="F742" s="101"/>
      <c r="J742" s="96"/>
      <c r="K742" s="96"/>
      <c r="L742" s="96"/>
      <c r="M742" s="96"/>
    </row>
    <row r="743" spans="1:13" s="95" customFormat="1">
      <c r="A743" s="97"/>
      <c r="B743" s="98"/>
      <c r="C743" s="99"/>
      <c r="D743" s="100"/>
      <c r="E743" s="1497"/>
      <c r="F743" s="101"/>
      <c r="J743" s="96"/>
      <c r="K743" s="96"/>
      <c r="L743" s="96"/>
      <c r="M743" s="96"/>
    </row>
    <row r="744" spans="1:13" s="95" customFormat="1">
      <c r="A744" s="97"/>
      <c r="B744" s="98"/>
      <c r="C744" s="99"/>
      <c r="D744" s="100"/>
      <c r="E744" s="1497"/>
      <c r="F744" s="101"/>
      <c r="J744" s="96"/>
      <c r="K744" s="96"/>
      <c r="L744" s="96"/>
      <c r="M744" s="96"/>
    </row>
    <row r="745" spans="1:13" s="95" customFormat="1">
      <c r="A745" s="97"/>
      <c r="B745" s="98"/>
      <c r="C745" s="99"/>
      <c r="D745" s="100"/>
      <c r="E745" s="1497"/>
      <c r="F745" s="101"/>
      <c r="J745" s="96"/>
      <c r="K745" s="96"/>
      <c r="L745" s="96"/>
      <c r="M745" s="96"/>
    </row>
    <row r="746" spans="1:13" s="95" customFormat="1">
      <c r="A746" s="97"/>
      <c r="B746" s="98"/>
      <c r="C746" s="99"/>
      <c r="D746" s="100"/>
      <c r="E746" s="1497"/>
      <c r="F746" s="101"/>
      <c r="J746" s="96"/>
      <c r="K746" s="96"/>
      <c r="L746" s="96"/>
      <c r="M746" s="96"/>
    </row>
    <row r="747" spans="1:13" s="95" customFormat="1">
      <c r="A747" s="97"/>
      <c r="B747" s="98"/>
      <c r="C747" s="99"/>
      <c r="D747" s="100"/>
      <c r="E747" s="1497"/>
      <c r="F747" s="101"/>
      <c r="J747" s="96"/>
      <c r="K747" s="96"/>
      <c r="L747" s="96"/>
      <c r="M747" s="96"/>
    </row>
    <row r="748" spans="1:13" s="95" customFormat="1">
      <c r="A748" s="97"/>
      <c r="B748" s="98"/>
      <c r="C748" s="99"/>
      <c r="D748" s="100"/>
      <c r="E748" s="1497"/>
      <c r="F748" s="101"/>
      <c r="J748" s="96"/>
      <c r="K748" s="96"/>
      <c r="L748" s="96"/>
      <c r="M748" s="96"/>
    </row>
    <row r="749" spans="1:13" s="95" customFormat="1">
      <c r="A749" s="97"/>
      <c r="B749" s="98"/>
      <c r="C749" s="99"/>
      <c r="D749" s="100"/>
      <c r="E749" s="1497"/>
      <c r="F749" s="101"/>
      <c r="J749" s="96"/>
      <c r="K749" s="96"/>
      <c r="L749" s="96"/>
      <c r="M749" s="96"/>
    </row>
    <row r="750" spans="1:13" s="95" customFormat="1">
      <c r="A750" s="97"/>
      <c r="B750" s="98"/>
      <c r="C750" s="99"/>
      <c r="D750" s="100"/>
      <c r="E750" s="1497"/>
      <c r="F750" s="101"/>
      <c r="J750" s="96"/>
      <c r="K750" s="96"/>
      <c r="L750" s="96"/>
      <c r="M750" s="96"/>
    </row>
    <row r="751" spans="1:13" s="95" customFormat="1">
      <c r="A751" s="97"/>
      <c r="B751" s="98"/>
      <c r="C751" s="99"/>
      <c r="D751" s="100"/>
      <c r="E751" s="1497"/>
      <c r="F751" s="101"/>
      <c r="J751" s="96"/>
      <c r="K751" s="96"/>
      <c r="L751" s="96"/>
      <c r="M751" s="96"/>
    </row>
    <row r="752" spans="1:13" s="95" customFormat="1">
      <c r="A752" s="97"/>
      <c r="B752" s="98"/>
      <c r="C752" s="99"/>
      <c r="D752" s="100"/>
      <c r="E752" s="1497"/>
      <c r="F752" s="101"/>
      <c r="J752" s="96"/>
      <c r="K752" s="96"/>
      <c r="L752" s="96"/>
      <c r="M752" s="96"/>
    </row>
    <row r="753" spans="1:13" s="95" customFormat="1">
      <c r="A753" s="97"/>
      <c r="B753" s="98"/>
      <c r="C753" s="99"/>
      <c r="D753" s="100"/>
      <c r="E753" s="1497"/>
      <c r="F753" s="101"/>
      <c r="J753" s="96"/>
      <c r="K753" s="96"/>
      <c r="L753" s="96"/>
      <c r="M753" s="96"/>
    </row>
    <row r="754" spans="1:13" s="95" customFormat="1">
      <c r="A754" s="97"/>
      <c r="B754" s="98"/>
      <c r="C754" s="99"/>
      <c r="D754" s="100"/>
      <c r="E754" s="1497"/>
      <c r="F754" s="101"/>
      <c r="J754" s="96"/>
      <c r="K754" s="96"/>
      <c r="L754" s="96"/>
      <c r="M754" s="96"/>
    </row>
    <row r="755" spans="1:13" s="95" customFormat="1">
      <c r="A755" s="97"/>
      <c r="B755" s="98"/>
      <c r="C755" s="99"/>
      <c r="D755" s="100"/>
      <c r="E755" s="1497"/>
      <c r="F755" s="101"/>
      <c r="J755" s="96"/>
      <c r="K755" s="96"/>
      <c r="L755" s="96"/>
      <c r="M755" s="96"/>
    </row>
    <row r="756" spans="1:13" s="95" customFormat="1">
      <c r="A756" s="97"/>
      <c r="B756" s="98"/>
      <c r="C756" s="99"/>
      <c r="D756" s="100"/>
      <c r="E756" s="1497"/>
      <c r="F756" s="101"/>
      <c r="J756" s="96"/>
      <c r="K756" s="96"/>
      <c r="L756" s="96"/>
      <c r="M756" s="96"/>
    </row>
    <row r="757" spans="1:13" s="95" customFormat="1">
      <c r="A757" s="97"/>
      <c r="B757" s="98"/>
      <c r="C757" s="99"/>
      <c r="D757" s="100"/>
      <c r="E757" s="1497"/>
      <c r="F757" s="101"/>
      <c r="J757" s="96"/>
      <c r="K757" s="96"/>
      <c r="L757" s="96"/>
      <c r="M757" s="96"/>
    </row>
    <row r="758" spans="1:13" s="95" customFormat="1">
      <c r="A758" s="97"/>
      <c r="B758" s="98"/>
      <c r="C758" s="99"/>
      <c r="D758" s="100"/>
      <c r="E758" s="1497"/>
      <c r="F758" s="101"/>
      <c r="J758" s="96"/>
      <c r="K758" s="96"/>
      <c r="L758" s="96"/>
      <c r="M758" s="96"/>
    </row>
    <row r="759" spans="1:13" s="95" customFormat="1">
      <c r="A759" s="97"/>
      <c r="B759" s="98"/>
      <c r="C759" s="99"/>
      <c r="D759" s="100"/>
      <c r="E759" s="1497"/>
      <c r="F759" s="101"/>
      <c r="J759" s="96"/>
      <c r="K759" s="96"/>
      <c r="L759" s="96"/>
      <c r="M759" s="96"/>
    </row>
    <row r="760" spans="1:13" s="95" customFormat="1">
      <c r="A760" s="97"/>
      <c r="B760" s="98"/>
      <c r="C760" s="99"/>
      <c r="D760" s="100"/>
      <c r="E760" s="1497"/>
      <c r="F760" s="101"/>
      <c r="J760" s="96"/>
      <c r="K760" s="96"/>
      <c r="L760" s="96"/>
      <c r="M760" s="96"/>
    </row>
    <row r="761" spans="1:13" s="95" customFormat="1">
      <c r="A761" s="97"/>
      <c r="B761" s="98"/>
      <c r="C761" s="99"/>
      <c r="D761" s="100"/>
      <c r="E761" s="1497"/>
      <c r="F761" s="101"/>
      <c r="J761" s="96"/>
      <c r="K761" s="96"/>
      <c r="L761" s="96"/>
      <c r="M761" s="96"/>
    </row>
    <row r="762" spans="1:13" s="95" customFormat="1">
      <c r="A762" s="97"/>
      <c r="B762" s="98"/>
      <c r="C762" s="99"/>
      <c r="D762" s="100"/>
      <c r="E762" s="1497"/>
      <c r="F762" s="101"/>
      <c r="J762" s="96"/>
      <c r="K762" s="96"/>
      <c r="L762" s="96"/>
      <c r="M762" s="96"/>
    </row>
    <row r="763" spans="1:13" s="95" customFormat="1">
      <c r="A763" s="97"/>
      <c r="B763" s="98"/>
      <c r="C763" s="99"/>
      <c r="D763" s="100"/>
      <c r="E763" s="1497"/>
      <c r="F763" s="101"/>
      <c r="J763" s="96"/>
      <c r="K763" s="96"/>
      <c r="L763" s="96"/>
      <c r="M763" s="96"/>
    </row>
    <row r="764" spans="1:13" s="95" customFormat="1">
      <c r="A764" s="97"/>
      <c r="B764" s="98"/>
      <c r="C764" s="99"/>
      <c r="D764" s="100"/>
      <c r="E764" s="1497"/>
      <c r="F764" s="101"/>
      <c r="J764" s="96"/>
      <c r="K764" s="96"/>
      <c r="L764" s="96"/>
      <c r="M764" s="96"/>
    </row>
    <row r="765" spans="1:13" s="95" customFormat="1">
      <c r="A765" s="97"/>
      <c r="B765" s="98"/>
      <c r="C765" s="99"/>
      <c r="D765" s="100"/>
      <c r="E765" s="1497"/>
      <c r="F765" s="101"/>
      <c r="J765" s="96"/>
      <c r="K765" s="96"/>
      <c r="L765" s="96"/>
      <c r="M765" s="96"/>
    </row>
    <row r="766" spans="1:13" s="95" customFormat="1">
      <c r="A766" s="97"/>
      <c r="B766" s="98"/>
      <c r="C766" s="99"/>
      <c r="D766" s="100"/>
      <c r="E766" s="1497"/>
      <c r="F766" s="101"/>
      <c r="J766" s="96"/>
      <c r="K766" s="96"/>
      <c r="L766" s="96"/>
      <c r="M766" s="96"/>
    </row>
    <row r="767" spans="1:13" s="95" customFormat="1">
      <c r="A767" s="97"/>
      <c r="B767" s="98"/>
      <c r="C767" s="99"/>
      <c r="D767" s="100"/>
      <c r="E767" s="1497"/>
      <c r="F767" s="101"/>
      <c r="J767" s="96"/>
      <c r="K767" s="96"/>
      <c r="L767" s="96"/>
      <c r="M767" s="96"/>
    </row>
    <row r="768" spans="1:13" s="95" customFormat="1">
      <c r="A768" s="97"/>
      <c r="B768" s="98"/>
      <c r="C768" s="99"/>
      <c r="D768" s="100"/>
      <c r="E768" s="1497"/>
      <c r="F768" s="101"/>
      <c r="J768" s="96"/>
      <c r="K768" s="96"/>
      <c r="L768" s="96"/>
      <c r="M768" s="96"/>
    </row>
    <row r="769" spans="1:13" s="95" customFormat="1">
      <c r="A769" s="97"/>
      <c r="B769" s="98"/>
      <c r="C769" s="99"/>
      <c r="D769" s="100"/>
      <c r="E769" s="1497"/>
      <c r="F769" s="101"/>
      <c r="J769" s="96"/>
      <c r="K769" s="96"/>
      <c r="L769" s="96"/>
      <c r="M769" s="96"/>
    </row>
    <row r="770" spans="1:13" s="95" customFormat="1">
      <c r="A770" s="97"/>
      <c r="B770" s="98"/>
      <c r="C770" s="99"/>
      <c r="D770" s="100"/>
      <c r="E770" s="1497"/>
      <c r="F770" s="101"/>
      <c r="J770" s="96"/>
      <c r="K770" s="96"/>
      <c r="L770" s="96"/>
      <c r="M770" s="96"/>
    </row>
    <row r="771" spans="1:13" s="95" customFormat="1">
      <c r="A771" s="97"/>
      <c r="B771" s="98"/>
      <c r="C771" s="99"/>
      <c r="D771" s="100"/>
      <c r="E771" s="1497"/>
      <c r="F771" s="101"/>
      <c r="J771" s="96"/>
      <c r="K771" s="96"/>
      <c r="L771" s="96"/>
      <c r="M771" s="96"/>
    </row>
    <row r="772" spans="1:13" s="95" customFormat="1">
      <c r="A772" s="97"/>
      <c r="B772" s="98"/>
      <c r="C772" s="99"/>
      <c r="D772" s="100"/>
      <c r="E772" s="1497"/>
      <c r="F772" s="101"/>
      <c r="J772" s="96"/>
      <c r="K772" s="96"/>
      <c r="L772" s="96"/>
      <c r="M772" s="96"/>
    </row>
    <row r="773" spans="1:13" s="95" customFormat="1">
      <c r="A773" s="97"/>
      <c r="B773" s="98"/>
      <c r="C773" s="99"/>
      <c r="D773" s="100"/>
      <c r="E773" s="1497"/>
      <c r="F773" s="101"/>
      <c r="J773" s="96"/>
      <c r="K773" s="96"/>
      <c r="L773" s="96"/>
      <c r="M773" s="96"/>
    </row>
    <row r="774" spans="1:13" s="95" customFormat="1">
      <c r="A774" s="97"/>
      <c r="B774" s="98"/>
      <c r="C774" s="99"/>
      <c r="D774" s="100"/>
      <c r="E774" s="1497"/>
      <c r="F774" s="101"/>
      <c r="J774" s="96"/>
      <c r="K774" s="96"/>
      <c r="L774" s="96"/>
      <c r="M774" s="96"/>
    </row>
    <row r="775" spans="1:13" s="95" customFormat="1">
      <c r="A775" s="97"/>
      <c r="B775" s="98"/>
      <c r="C775" s="99"/>
      <c r="D775" s="100"/>
      <c r="E775" s="1497"/>
      <c r="F775" s="101"/>
      <c r="J775" s="96"/>
      <c r="K775" s="96"/>
      <c r="L775" s="96"/>
      <c r="M775" s="96"/>
    </row>
    <row r="776" spans="1:13" s="95" customFormat="1">
      <c r="A776" s="97"/>
      <c r="B776" s="98"/>
      <c r="C776" s="99"/>
      <c r="D776" s="100"/>
      <c r="E776" s="1497"/>
      <c r="F776" s="101"/>
      <c r="J776" s="96"/>
      <c r="K776" s="96"/>
      <c r="L776" s="96"/>
      <c r="M776" s="96"/>
    </row>
    <row r="777" spans="1:13" s="95" customFormat="1">
      <c r="A777" s="97"/>
      <c r="B777" s="98"/>
      <c r="C777" s="99"/>
      <c r="D777" s="100"/>
      <c r="E777" s="1497"/>
      <c r="F777" s="101"/>
      <c r="J777" s="96"/>
      <c r="K777" s="96"/>
      <c r="L777" s="96"/>
      <c r="M777" s="96"/>
    </row>
    <row r="778" spans="1:13" s="95" customFormat="1">
      <c r="A778" s="97"/>
      <c r="B778" s="98"/>
      <c r="C778" s="99"/>
      <c r="D778" s="100"/>
      <c r="E778" s="1497"/>
      <c r="F778" s="101"/>
      <c r="J778" s="96"/>
      <c r="K778" s="96"/>
      <c r="L778" s="96"/>
      <c r="M778" s="96"/>
    </row>
    <row r="779" spans="1:13" s="95" customFormat="1">
      <c r="A779" s="97"/>
      <c r="B779" s="98"/>
      <c r="C779" s="99"/>
      <c r="D779" s="100"/>
      <c r="E779" s="1497"/>
      <c r="F779" s="101"/>
      <c r="J779" s="96"/>
      <c r="K779" s="96"/>
      <c r="L779" s="96"/>
      <c r="M779" s="96"/>
    </row>
    <row r="780" spans="1:13" s="95" customFormat="1">
      <c r="A780" s="97"/>
      <c r="B780" s="98"/>
      <c r="C780" s="99"/>
      <c r="D780" s="100"/>
      <c r="E780" s="1497"/>
      <c r="F780" s="101"/>
      <c r="J780" s="96"/>
      <c r="K780" s="96"/>
      <c r="L780" s="96"/>
      <c r="M780" s="96"/>
    </row>
    <row r="781" spans="1:13" s="95" customFormat="1">
      <c r="A781" s="97"/>
      <c r="B781" s="98"/>
      <c r="C781" s="99"/>
      <c r="D781" s="100"/>
      <c r="E781" s="1497"/>
      <c r="F781" s="101"/>
      <c r="J781" s="96"/>
      <c r="K781" s="96"/>
      <c r="L781" s="96"/>
      <c r="M781" s="96"/>
    </row>
    <row r="782" spans="1:13" s="95" customFormat="1">
      <c r="A782" s="97"/>
      <c r="B782" s="98"/>
      <c r="C782" s="99"/>
      <c r="D782" s="100"/>
      <c r="E782" s="1497"/>
      <c r="F782" s="101"/>
      <c r="J782" s="96"/>
      <c r="K782" s="96"/>
      <c r="L782" s="96"/>
      <c r="M782" s="96"/>
    </row>
    <row r="783" spans="1:13" s="95" customFormat="1">
      <c r="A783" s="97"/>
      <c r="B783" s="98"/>
      <c r="C783" s="99"/>
      <c r="D783" s="100"/>
      <c r="E783" s="1497"/>
      <c r="F783" s="101"/>
      <c r="J783" s="96"/>
      <c r="K783" s="96"/>
      <c r="L783" s="96"/>
      <c r="M783" s="96"/>
    </row>
    <row r="784" spans="1:13" s="95" customFormat="1">
      <c r="A784" s="97"/>
      <c r="B784" s="98"/>
      <c r="C784" s="99"/>
      <c r="D784" s="100"/>
      <c r="E784" s="1497"/>
      <c r="F784" s="101"/>
      <c r="J784" s="96"/>
      <c r="K784" s="96"/>
      <c r="L784" s="96"/>
      <c r="M784" s="96"/>
    </row>
    <row r="785" spans="1:13" s="95" customFormat="1">
      <c r="A785" s="97"/>
      <c r="B785" s="98"/>
      <c r="C785" s="99"/>
      <c r="D785" s="100"/>
      <c r="E785" s="1497"/>
      <c r="F785" s="101"/>
      <c r="J785" s="96"/>
      <c r="K785" s="96"/>
      <c r="L785" s="96"/>
      <c r="M785" s="96"/>
    </row>
    <row r="786" spans="1:13" s="95" customFormat="1">
      <c r="A786" s="97"/>
      <c r="B786" s="98"/>
      <c r="C786" s="99"/>
      <c r="D786" s="100"/>
      <c r="E786" s="1497"/>
      <c r="F786" s="101"/>
      <c r="J786" s="96"/>
      <c r="K786" s="96"/>
      <c r="L786" s="96"/>
      <c r="M786" s="96"/>
    </row>
    <row r="787" spans="1:13" s="95" customFormat="1">
      <c r="A787" s="97"/>
      <c r="B787" s="98"/>
      <c r="C787" s="99"/>
      <c r="D787" s="100"/>
      <c r="E787" s="1497"/>
      <c r="F787" s="101"/>
      <c r="J787" s="96"/>
      <c r="K787" s="96"/>
      <c r="L787" s="96"/>
      <c r="M787" s="96"/>
    </row>
    <row r="788" spans="1:13" s="95" customFormat="1">
      <c r="A788" s="97"/>
      <c r="B788" s="98"/>
      <c r="C788" s="99"/>
      <c r="D788" s="100"/>
      <c r="E788" s="1497"/>
      <c r="F788" s="101"/>
      <c r="J788" s="96"/>
      <c r="K788" s="96"/>
      <c r="L788" s="96"/>
      <c r="M788" s="96"/>
    </row>
    <row r="789" spans="1:13" s="95" customFormat="1">
      <c r="A789" s="97"/>
      <c r="B789" s="98"/>
      <c r="C789" s="99"/>
      <c r="D789" s="100"/>
      <c r="E789" s="1497"/>
      <c r="F789" s="101"/>
      <c r="J789" s="96"/>
      <c r="K789" s="96"/>
      <c r="L789" s="96"/>
      <c r="M789" s="96"/>
    </row>
    <row r="790" spans="1:13" s="95" customFormat="1">
      <c r="A790" s="97"/>
      <c r="B790" s="98"/>
      <c r="C790" s="99"/>
      <c r="D790" s="100"/>
      <c r="E790" s="1497"/>
      <c r="F790" s="101"/>
      <c r="J790" s="96"/>
      <c r="K790" s="96"/>
      <c r="L790" s="96"/>
      <c r="M790" s="96"/>
    </row>
    <row r="791" spans="1:13" s="95" customFormat="1">
      <c r="A791" s="97"/>
      <c r="B791" s="98"/>
      <c r="C791" s="99"/>
      <c r="D791" s="100"/>
      <c r="E791" s="1497"/>
      <c r="F791" s="101"/>
      <c r="J791" s="96"/>
      <c r="K791" s="96"/>
      <c r="L791" s="96"/>
      <c r="M791" s="96"/>
    </row>
    <row r="792" spans="1:13" s="95" customFormat="1">
      <c r="A792" s="97"/>
      <c r="B792" s="98"/>
      <c r="C792" s="99"/>
      <c r="D792" s="100"/>
      <c r="E792" s="1497"/>
      <c r="F792" s="101"/>
      <c r="J792" s="96"/>
      <c r="K792" s="96"/>
      <c r="L792" s="96"/>
      <c r="M792" s="96"/>
    </row>
    <row r="793" spans="1:13" s="95" customFormat="1">
      <c r="A793" s="97"/>
      <c r="B793" s="98"/>
      <c r="C793" s="99"/>
      <c r="D793" s="100"/>
      <c r="E793" s="1497"/>
      <c r="F793" s="101"/>
      <c r="J793" s="96"/>
      <c r="K793" s="96"/>
      <c r="L793" s="96"/>
      <c r="M793" s="96"/>
    </row>
    <row r="794" spans="1:13" s="95" customFormat="1">
      <c r="A794" s="97"/>
      <c r="B794" s="98"/>
      <c r="C794" s="99"/>
      <c r="D794" s="100"/>
      <c r="E794" s="1497"/>
      <c r="F794" s="101"/>
      <c r="J794" s="96"/>
      <c r="K794" s="96"/>
      <c r="L794" s="96"/>
      <c r="M794" s="96"/>
    </row>
    <row r="795" spans="1:13" s="95" customFormat="1">
      <c r="A795" s="97"/>
      <c r="B795" s="98"/>
      <c r="C795" s="99"/>
      <c r="D795" s="100"/>
      <c r="E795" s="1497"/>
      <c r="F795" s="101"/>
      <c r="J795" s="96"/>
      <c r="K795" s="96"/>
      <c r="L795" s="96"/>
      <c r="M795" s="96"/>
    </row>
    <row r="796" spans="1:13" s="95" customFormat="1">
      <c r="A796" s="97"/>
      <c r="B796" s="98"/>
      <c r="C796" s="99"/>
      <c r="D796" s="100"/>
      <c r="E796" s="1497"/>
      <c r="F796" s="101"/>
      <c r="J796" s="96"/>
      <c r="K796" s="96"/>
      <c r="L796" s="96"/>
      <c r="M796" s="96"/>
    </row>
    <row r="797" spans="1:13" s="95" customFormat="1">
      <c r="A797" s="97"/>
      <c r="B797" s="98"/>
      <c r="C797" s="99"/>
      <c r="D797" s="100"/>
      <c r="E797" s="1497"/>
      <c r="F797" s="101"/>
      <c r="J797" s="96"/>
      <c r="K797" s="96"/>
      <c r="L797" s="96"/>
      <c r="M797" s="96"/>
    </row>
    <row r="798" spans="1:13" s="95" customFormat="1">
      <c r="A798" s="97"/>
      <c r="B798" s="98"/>
      <c r="C798" s="99"/>
      <c r="D798" s="100"/>
      <c r="E798" s="1497"/>
      <c r="F798" s="101"/>
      <c r="J798" s="96"/>
      <c r="K798" s="96"/>
      <c r="L798" s="96"/>
      <c r="M798" s="96"/>
    </row>
    <row r="799" spans="1:13" s="95" customFormat="1">
      <c r="A799" s="97"/>
      <c r="B799" s="98"/>
      <c r="C799" s="99"/>
      <c r="D799" s="100"/>
      <c r="E799" s="1497"/>
      <c r="F799" s="101"/>
      <c r="J799" s="96"/>
      <c r="K799" s="96"/>
      <c r="L799" s="96"/>
      <c r="M799" s="96"/>
    </row>
    <row r="800" spans="1:13" s="95" customFormat="1">
      <c r="A800" s="97"/>
      <c r="B800" s="98"/>
      <c r="C800" s="99"/>
      <c r="D800" s="100"/>
      <c r="E800" s="1497"/>
      <c r="F800" s="101"/>
      <c r="J800" s="96"/>
      <c r="K800" s="96"/>
      <c r="L800" s="96"/>
      <c r="M800" s="96"/>
    </row>
    <row r="801" spans="1:13" s="95" customFormat="1">
      <c r="A801" s="97"/>
      <c r="B801" s="98"/>
      <c r="C801" s="99"/>
      <c r="D801" s="100"/>
      <c r="E801" s="1497"/>
      <c r="F801" s="101"/>
      <c r="J801" s="96"/>
      <c r="K801" s="96"/>
      <c r="L801" s="96"/>
      <c r="M801" s="96"/>
    </row>
    <row r="802" spans="1:13" s="95" customFormat="1">
      <c r="A802" s="97"/>
      <c r="B802" s="98"/>
      <c r="C802" s="99"/>
      <c r="D802" s="100"/>
      <c r="E802" s="1497"/>
      <c r="F802" s="101"/>
      <c r="J802" s="96"/>
      <c r="K802" s="96"/>
      <c r="L802" s="96"/>
      <c r="M802" s="96"/>
    </row>
    <row r="803" spans="1:13" s="95" customFormat="1">
      <c r="A803" s="97"/>
      <c r="B803" s="98"/>
      <c r="C803" s="99"/>
      <c r="D803" s="100"/>
      <c r="E803" s="1497"/>
      <c r="F803" s="101"/>
      <c r="J803" s="96"/>
      <c r="K803" s="96"/>
      <c r="L803" s="96"/>
      <c r="M803" s="96"/>
    </row>
    <row r="804" spans="1:13" s="95" customFormat="1">
      <c r="A804" s="97"/>
      <c r="B804" s="98"/>
      <c r="C804" s="99"/>
      <c r="D804" s="100"/>
      <c r="E804" s="1497"/>
      <c r="F804" s="101"/>
      <c r="J804" s="96"/>
      <c r="K804" s="96"/>
      <c r="L804" s="96"/>
      <c r="M804" s="96"/>
    </row>
    <row r="805" spans="1:13" s="95" customFormat="1">
      <c r="A805" s="97"/>
      <c r="B805" s="98"/>
      <c r="C805" s="99"/>
      <c r="D805" s="100"/>
      <c r="E805" s="1497"/>
      <c r="F805" s="101"/>
      <c r="J805" s="96"/>
      <c r="K805" s="96"/>
      <c r="L805" s="96"/>
      <c r="M805" s="96"/>
    </row>
    <row r="806" spans="1:13" s="95" customFormat="1">
      <c r="A806" s="97"/>
      <c r="B806" s="98"/>
      <c r="C806" s="99"/>
      <c r="D806" s="100"/>
      <c r="E806" s="1497"/>
      <c r="F806" s="101"/>
      <c r="J806" s="96"/>
      <c r="K806" s="96"/>
      <c r="L806" s="96"/>
      <c r="M806" s="96"/>
    </row>
    <row r="807" spans="1:13" s="95" customFormat="1">
      <c r="A807" s="97"/>
      <c r="B807" s="98"/>
      <c r="C807" s="99"/>
      <c r="D807" s="100"/>
      <c r="E807" s="1497"/>
      <c r="F807" s="101"/>
      <c r="J807" s="96"/>
      <c r="K807" s="96"/>
      <c r="L807" s="96"/>
      <c r="M807" s="96"/>
    </row>
    <row r="808" spans="1:13" s="95" customFormat="1">
      <c r="A808" s="97"/>
      <c r="B808" s="98"/>
      <c r="C808" s="99"/>
      <c r="D808" s="100"/>
      <c r="E808" s="1497"/>
      <c r="F808" s="101"/>
      <c r="J808" s="96"/>
      <c r="K808" s="96"/>
      <c r="L808" s="96"/>
      <c r="M808" s="96"/>
    </row>
    <row r="809" spans="1:13" s="95" customFormat="1">
      <c r="A809" s="97"/>
      <c r="B809" s="98"/>
      <c r="C809" s="99"/>
      <c r="D809" s="100"/>
      <c r="E809" s="1497"/>
      <c r="F809" s="101"/>
      <c r="J809" s="96"/>
      <c r="K809" s="96"/>
      <c r="L809" s="96"/>
      <c r="M809" s="96"/>
    </row>
    <row r="810" spans="1:13" s="95" customFormat="1">
      <c r="A810" s="97"/>
      <c r="B810" s="98"/>
      <c r="C810" s="99"/>
      <c r="D810" s="100"/>
      <c r="E810" s="1497"/>
      <c r="F810" s="101"/>
      <c r="J810" s="96"/>
      <c r="K810" s="96"/>
      <c r="L810" s="96"/>
      <c r="M810" s="96"/>
    </row>
    <row r="811" spans="1:13" s="95" customFormat="1">
      <c r="A811" s="97"/>
      <c r="B811" s="98"/>
      <c r="C811" s="99"/>
      <c r="D811" s="100"/>
      <c r="E811" s="1497"/>
      <c r="F811" s="101"/>
      <c r="J811" s="96"/>
      <c r="K811" s="96"/>
      <c r="L811" s="96"/>
      <c r="M811" s="96"/>
    </row>
    <row r="812" spans="1:13" s="95" customFormat="1">
      <c r="A812" s="97"/>
      <c r="B812" s="98"/>
      <c r="C812" s="99"/>
      <c r="D812" s="100"/>
      <c r="E812" s="1497"/>
      <c r="F812" s="101"/>
      <c r="J812" s="96"/>
      <c r="K812" s="96"/>
      <c r="L812" s="96"/>
      <c r="M812" s="96"/>
    </row>
    <row r="813" spans="1:13" s="95" customFormat="1">
      <c r="A813" s="97"/>
      <c r="B813" s="98"/>
      <c r="C813" s="99"/>
      <c r="D813" s="100"/>
      <c r="E813" s="1497"/>
      <c r="F813" s="101"/>
      <c r="J813" s="96"/>
      <c r="K813" s="96"/>
      <c r="L813" s="96"/>
      <c r="M813" s="96"/>
    </row>
    <row r="814" spans="1:13" s="95" customFormat="1">
      <c r="A814" s="97"/>
      <c r="B814" s="98"/>
      <c r="C814" s="99"/>
      <c r="D814" s="100"/>
      <c r="E814" s="1497"/>
      <c r="F814" s="101"/>
      <c r="J814" s="96"/>
      <c r="K814" s="96"/>
      <c r="L814" s="96"/>
      <c r="M814" s="96"/>
    </row>
    <row r="815" spans="1:13" s="95" customFormat="1">
      <c r="A815" s="97"/>
      <c r="B815" s="98"/>
      <c r="C815" s="99"/>
      <c r="D815" s="100"/>
      <c r="E815" s="1497"/>
      <c r="F815" s="101"/>
      <c r="J815" s="96"/>
      <c r="K815" s="96"/>
      <c r="L815" s="96"/>
      <c r="M815" s="96"/>
    </row>
    <row r="816" spans="1:13" s="95" customFormat="1">
      <c r="A816" s="97"/>
      <c r="B816" s="98"/>
      <c r="C816" s="99"/>
      <c r="D816" s="100"/>
      <c r="E816" s="1497"/>
      <c r="F816" s="101"/>
      <c r="J816" s="96"/>
      <c r="K816" s="96"/>
      <c r="L816" s="96"/>
      <c r="M816" s="96"/>
    </row>
    <row r="817" spans="1:13" s="95" customFormat="1">
      <c r="A817" s="97"/>
      <c r="B817" s="98"/>
      <c r="C817" s="99"/>
      <c r="D817" s="100"/>
      <c r="E817" s="1497"/>
      <c r="F817" s="101"/>
      <c r="J817" s="96"/>
      <c r="K817" s="96"/>
      <c r="L817" s="96"/>
      <c r="M817" s="96"/>
    </row>
    <row r="818" spans="1:13" s="95" customFormat="1">
      <c r="A818" s="97"/>
      <c r="B818" s="98"/>
      <c r="C818" s="99"/>
      <c r="D818" s="100"/>
      <c r="E818" s="1497"/>
      <c r="F818" s="101"/>
      <c r="J818" s="96"/>
      <c r="K818" s="96"/>
      <c r="L818" s="96"/>
      <c r="M818" s="96"/>
    </row>
    <row r="819" spans="1:13" s="95" customFormat="1">
      <c r="A819" s="97"/>
      <c r="B819" s="98"/>
      <c r="C819" s="99"/>
      <c r="D819" s="100"/>
      <c r="E819" s="1497"/>
      <c r="F819" s="101"/>
      <c r="J819" s="96"/>
      <c r="K819" s="96"/>
      <c r="L819" s="96"/>
      <c r="M819" s="96"/>
    </row>
    <row r="820" spans="1:13" s="95" customFormat="1">
      <c r="A820" s="97"/>
      <c r="B820" s="98"/>
      <c r="C820" s="99"/>
      <c r="D820" s="100"/>
      <c r="E820" s="1497"/>
      <c r="F820" s="101"/>
      <c r="J820" s="96"/>
      <c r="K820" s="96"/>
      <c r="L820" s="96"/>
      <c r="M820" s="96"/>
    </row>
    <row r="821" spans="1:13" s="95" customFormat="1">
      <c r="A821" s="97"/>
      <c r="B821" s="98"/>
      <c r="C821" s="99"/>
      <c r="D821" s="100"/>
      <c r="E821" s="1497"/>
      <c r="F821" s="101"/>
      <c r="J821" s="96"/>
      <c r="K821" s="96"/>
      <c r="L821" s="96"/>
      <c r="M821" s="96"/>
    </row>
    <row r="822" spans="1:13" s="95" customFormat="1">
      <c r="A822" s="97"/>
      <c r="B822" s="98"/>
      <c r="C822" s="99"/>
      <c r="D822" s="100"/>
      <c r="E822" s="1497"/>
      <c r="F822" s="101"/>
      <c r="J822" s="96"/>
      <c r="K822" s="96"/>
      <c r="L822" s="96"/>
      <c r="M822" s="96"/>
    </row>
    <row r="823" spans="1:13" s="95" customFormat="1">
      <c r="A823" s="97"/>
      <c r="B823" s="98"/>
      <c r="C823" s="99"/>
      <c r="D823" s="100"/>
      <c r="E823" s="1497"/>
      <c r="F823" s="101"/>
      <c r="J823" s="96"/>
      <c r="K823" s="96"/>
      <c r="L823" s="96"/>
      <c r="M823" s="96"/>
    </row>
    <row r="824" spans="1:13" s="95" customFormat="1">
      <c r="A824" s="97"/>
      <c r="B824" s="98"/>
      <c r="C824" s="99"/>
      <c r="D824" s="100"/>
      <c r="E824" s="1497"/>
      <c r="F824" s="101"/>
      <c r="J824" s="96"/>
      <c r="K824" s="96"/>
      <c r="L824" s="96"/>
      <c r="M824" s="96"/>
    </row>
    <row r="825" spans="1:13" s="95" customFormat="1">
      <c r="A825" s="97"/>
      <c r="B825" s="98"/>
      <c r="C825" s="99"/>
      <c r="D825" s="100"/>
      <c r="E825" s="1497"/>
      <c r="F825" s="101"/>
      <c r="J825" s="96"/>
      <c r="K825" s="96"/>
      <c r="L825" s="96"/>
      <c r="M825" s="96"/>
    </row>
    <row r="826" spans="1:13" s="95" customFormat="1">
      <c r="A826" s="97"/>
      <c r="B826" s="98"/>
      <c r="C826" s="99"/>
      <c r="D826" s="100"/>
      <c r="E826" s="1497"/>
      <c r="F826" s="101"/>
      <c r="J826" s="96"/>
      <c r="K826" s="96"/>
      <c r="L826" s="96"/>
      <c r="M826" s="96"/>
    </row>
    <row r="827" spans="1:13" s="95" customFormat="1">
      <c r="A827" s="97"/>
      <c r="B827" s="98"/>
      <c r="C827" s="99"/>
      <c r="D827" s="100"/>
      <c r="E827" s="1497"/>
      <c r="F827" s="101"/>
      <c r="J827" s="96"/>
      <c r="K827" s="96"/>
      <c r="L827" s="96"/>
      <c r="M827" s="96"/>
    </row>
    <row r="828" spans="1:13" s="95" customFormat="1">
      <c r="A828" s="97"/>
      <c r="B828" s="98"/>
      <c r="C828" s="99"/>
      <c r="D828" s="100"/>
      <c r="E828" s="1497"/>
      <c r="F828" s="101"/>
      <c r="J828" s="96"/>
      <c r="K828" s="96"/>
      <c r="L828" s="96"/>
      <c r="M828" s="96"/>
    </row>
    <row r="829" spans="1:13" s="95" customFormat="1">
      <c r="A829" s="97"/>
      <c r="B829" s="98"/>
      <c r="C829" s="99"/>
      <c r="D829" s="100"/>
      <c r="E829" s="1497"/>
      <c r="F829" s="101"/>
      <c r="J829" s="96"/>
      <c r="K829" s="96"/>
      <c r="L829" s="96"/>
      <c r="M829" s="96"/>
    </row>
    <row r="830" spans="1:13" s="95" customFormat="1">
      <c r="A830" s="97"/>
      <c r="B830" s="98"/>
      <c r="C830" s="99"/>
      <c r="D830" s="100"/>
      <c r="E830" s="1497"/>
      <c r="F830" s="101"/>
      <c r="J830" s="96"/>
      <c r="K830" s="96"/>
      <c r="L830" s="96"/>
      <c r="M830" s="96"/>
    </row>
    <row r="831" spans="1:13" s="95" customFormat="1">
      <c r="A831" s="97"/>
      <c r="B831" s="98"/>
      <c r="C831" s="99"/>
      <c r="D831" s="100"/>
      <c r="E831" s="1497"/>
      <c r="F831" s="101"/>
      <c r="J831" s="96"/>
      <c r="K831" s="96"/>
      <c r="L831" s="96"/>
      <c r="M831" s="96"/>
    </row>
    <row r="832" spans="1:13" s="95" customFormat="1">
      <c r="A832" s="97"/>
      <c r="B832" s="98"/>
      <c r="C832" s="99"/>
      <c r="D832" s="100"/>
      <c r="E832" s="1497"/>
      <c r="F832" s="101"/>
      <c r="J832" s="96"/>
      <c r="K832" s="96"/>
      <c r="L832" s="96"/>
      <c r="M832" s="96"/>
    </row>
    <row r="833" spans="1:13" s="95" customFormat="1">
      <c r="A833" s="97"/>
      <c r="B833" s="98"/>
      <c r="C833" s="99"/>
      <c r="D833" s="100"/>
      <c r="E833" s="1497"/>
      <c r="F833" s="101"/>
      <c r="J833" s="96"/>
      <c r="K833" s="96"/>
      <c r="L833" s="96"/>
      <c r="M833" s="96"/>
    </row>
    <row r="834" spans="1:13" s="95" customFormat="1">
      <c r="A834" s="97"/>
      <c r="B834" s="98"/>
      <c r="C834" s="99"/>
      <c r="D834" s="100"/>
      <c r="E834" s="1497"/>
      <c r="F834" s="101"/>
      <c r="J834" s="96"/>
      <c r="K834" s="96"/>
      <c r="L834" s="96"/>
      <c r="M834" s="96"/>
    </row>
    <row r="835" spans="1:13" s="95" customFormat="1">
      <c r="A835" s="97"/>
      <c r="B835" s="98"/>
      <c r="C835" s="99"/>
      <c r="D835" s="100"/>
      <c r="E835" s="1497"/>
      <c r="F835" s="101"/>
      <c r="J835" s="96"/>
      <c r="K835" s="96"/>
      <c r="L835" s="96"/>
      <c r="M835" s="96"/>
    </row>
    <row r="836" spans="1:13" s="95" customFormat="1">
      <c r="A836" s="97"/>
      <c r="B836" s="98"/>
      <c r="C836" s="99"/>
      <c r="D836" s="100"/>
      <c r="E836" s="1497"/>
      <c r="F836" s="101"/>
      <c r="J836" s="96"/>
      <c r="K836" s="96"/>
      <c r="L836" s="96"/>
      <c r="M836" s="96"/>
    </row>
    <row r="837" spans="1:13" s="95" customFormat="1">
      <c r="A837" s="97"/>
      <c r="B837" s="98"/>
      <c r="C837" s="99"/>
      <c r="D837" s="100"/>
      <c r="E837" s="1497"/>
      <c r="F837" s="101"/>
      <c r="J837" s="96"/>
      <c r="K837" s="96"/>
      <c r="L837" s="96"/>
      <c r="M837" s="96"/>
    </row>
    <row r="838" spans="1:13" s="95" customFormat="1">
      <c r="A838" s="97"/>
      <c r="B838" s="98"/>
      <c r="C838" s="99"/>
      <c r="D838" s="100"/>
      <c r="E838" s="1497"/>
      <c r="F838" s="101"/>
      <c r="J838" s="96"/>
      <c r="K838" s="96"/>
      <c r="L838" s="96"/>
      <c r="M838" s="96"/>
    </row>
    <row r="839" spans="1:13" s="95" customFormat="1">
      <c r="A839" s="97"/>
      <c r="B839" s="98"/>
      <c r="C839" s="99"/>
      <c r="D839" s="100"/>
      <c r="E839" s="1497"/>
      <c r="F839" s="101"/>
      <c r="J839" s="96"/>
      <c r="K839" s="96"/>
      <c r="L839" s="96"/>
      <c r="M839" s="96"/>
    </row>
    <row r="840" spans="1:13" s="95" customFormat="1">
      <c r="A840" s="97"/>
      <c r="B840" s="98"/>
      <c r="C840" s="99"/>
      <c r="D840" s="100"/>
      <c r="E840" s="1497"/>
      <c r="F840" s="101"/>
      <c r="J840" s="96"/>
      <c r="K840" s="96"/>
      <c r="L840" s="96"/>
      <c r="M840" s="96"/>
    </row>
    <row r="841" spans="1:13" s="95" customFormat="1">
      <c r="A841" s="97"/>
      <c r="B841" s="98"/>
      <c r="C841" s="99"/>
      <c r="D841" s="100"/>
      <c r="E841" s="1497"/>
      <c r="F841" s="101"/>
      <c r="J841" s="96"/>
      <c r="K841" s="96"/>
      <c r="L841" s="96"/>
      <c r="M841" s="96"/>
    </row>
    <row r="842" spans="1:13" s="95" customFormat="1">
      <c r="A842" s="97"/>
      <c r="B842" s="98"/>
      <c r="C842" s="99"/>
      <c r="D842" s="100"/>
      <c r="E842" s="1497"/>
      <c r="F842" s="101"/>
      <c r="J842" s="96"/>
      <c r="K842" s="96"/>
      <c r="L842" s="96"/>
      <c r="M842" s="96"/>
    </row>
    <row r="843" spans="1:13" s="95" customFormat="1">
      <c r="A843" s="97"/>
      <c r="B843" s="98"/>
      <c r="C843" s="99"/>
      <c r="D843" s="100"/>
      <c r="E843" s="1497"/>
      <c r="F843" s="101"/>
      <c r="J843" s="96"/>
      <c r="K843" s="96"/>
      <c r="L843" s="96"/>
      <c r="M843" s="96"/>
    </row>
    <row r="844" spans="1:13" s="95" customFormat="1">
      <c r="A844" s="97"/>
      <c r="B844" s="98"/>
      <c r="C844" s="99"/>
      <c r="D844" s="100"/>
      <c r="E844" s="1497"/>
      <c r="F844" s="101"/>
      <c r="J844" s="96"/>
      <c r="K844" s="96"/>
      <c r="L844" s="96"/>
      <c r="M844" s="96"/>
    </row>
    <row r="845" spans="1:13" s="95" customFormat="1">
      <c r="A845" s="97"/>
      <c r="B845" s="98"/>
      <c r="C845" s="99"/>
      <c r="D845" s="100"/>
      <c r="E845" s="1497"/>
      <c r="F845" s="101"/>
      <c r="J845" s="96"/>
      <c r="K845" s="96"/>
      <c r="L845" s="96"/>
      <c r="M845" s="96"/>
    </row>
    <row r="846" spans="1:13" s="95" customFormat="1">
      <c r="A846" s="97"/>
      <c r="B846" s="98"/>
      <c r="C846" s="99"/>
      <c r="D846" s="100"/>
      <c r="E846" s="1497"/>
      <c r="F846" s="101"/>
      <c r="J846" s="96"/>
      <c r="K846" s="96"/>
      <c r="L846" s="96"/>
      <c r="M846" s="96"/>
    </row>
    <row r="847" spans="1:13" s="95" customFormat="1">
      <c r="A847" s="97"/>
      <c r="B847" s="98"/>
      <c r="C847" s="99"/>
      <c r="D847" s="100"/>
      <c r="E847" s="1497"/>
      <c r="F847" s="101"/>
      <c r="J847" s="96"/>
      <c r="K847" s="96"/>
      <c r="L847" s="96"/>
      <c r="M847" s="96"/>
    </row>
    <row r="848" spans="1:13" s="95" customFormat="1">
      <c r="A848" s="97"/>
      <c r="B848" s="98"/>
      <c r="C848" s="99"/>
      <c r="D848" s="100"/>
      <c r="E848" s="1497"/>
      <c r="F848" s="101"/>
      <c r="J848" s="96"/>
      <c r="K848" s="96"/>
      <c r="L848" s="96"/>
      <c r="M848" s="96"/>
    </row>
    <row r="849" spans="1:13" s="95" customFormat="1">
      <c r="A849" s="97"/>
      <c r="B849" s="98"/>
      <c r="C849" s="99"/>
      <c r="D849" s="100"/>
      <c r="E849" s="1497"/>
      <c r="F849" s="101"/>
      <c r="J849" s="96"/>
      <c r="K849" s="96"/>
      <c r="L849" s="96"/>
      <c r="M849" s="96"/>
    </row>
    <row r="850" spans="1:13" s="95" customFormat="1">
      <c r="A850" s="97"/>
      <c r="B850" s="98"/>
      <c r="C850" s="99"/>
      <c r="D850" s="100"/>
      <c r="E850" s="1497"/>
      <c r="F850" s="101"/>
      <c r="J850" s="96"/>
      <c r="K850" s="96"/>
      <c r="L850" s="96"/>
      <c r="M850" s="96"/>
    </row>
    <row r="851" spans="1:13" s="95" customFormat="1">
      <c r="A851" s="97"/>
      <c r="B851" s="98"/>
      <c r="C851" s="99"/>
      <c r="D851" s="100"/>
      <c r="E851" s="1497"/>
      <c r="F851" s="101"/>
      <c r="J851" s="96"/>
      <c r="K851" s="96"/>
      <c r="L851" s="96"/>
      <c r="M851" s="96"/>
    </row>
    <row r="852" spans="1:13" s="95" customFormat="1">
      <c r="A852" s="97"/>
      <c r="B852" s="98"/>
      <c r="C852" s="99"/>
      <c r="D852" s="100"/>
      <c r="E852" s="1497"/>
      <c r="F852" s="101"/>
      <c r="J852" s="96"/>
      <c r="K852" s="96"/>
      <c r="L852" s="96"/>
      <c r="M852" s="96"/>
    </row>
    <row r="853" spans="1:13" s="95" customFormat="1">
      <c r="A853" s="97"/>
      <c r="B853" s="98"/>
      <c r="C853" s="99"/>
      <c r="D853" s="100"/>
      <c r="E853" s="1497"/>
      <c r="F853" s="101"/>
      <c r="J853" s="96"/>
      <c r="K853" s="96"/>
      <c r="L853" s="96"/>
      <c r="M853" s="96"/>
    </row>
    <row r="854" spans="1:13" s="95" customFormat="1">
      <c r="A854" s="97"/>
      <c r="B854" s="98"/>
      <c r="C854" s="99"/>
      <c r="D854" s="100"/>
      <c r="E854" s="1497"/>
      <c r="F854" s="101"/>
      <c r="J854" s="96"/>
      <c r="K854" s="96"/>
      <c r="L854" s="96"/>
      <c r="M854" s="96"/>
    </row>
    <row r="855" spans="1:13" s="95" customFormat="1">
      <c r="A855" s="97"/>
      <c r="B855" s="98"/>
      <c r="C855" s="99"/>
      <c r="D855" s="100"/>
      <c r="E855" s="1497"/>
      <c r="F855" s="101"/>
      <c r="J855" s="96"/>
      <c r="K855" s="96"/>
      <c r="L855" s="96"/>
      <c r="M855" s="96"/>
    </row>
    <row r="856" spans="1:13" s="95" customFormat="1">
      <c r="A856" s="97"/>
      <c r="B856" s="98"/>
      <c r="C856" s="99"/>
      <c r="D856" s="100"/>
      <c r="E856" s="1497"/>
      <c r="F856" s="101"/>
      <c r="J856" s="96"/>
      <c r="K856" s="96"/>
      <c r="L856" s="96"/>
      <c r="M856" s="96"/>
    </row>
    <row r="857" spans="1:13" s="95" customFormat="1">
      <c r="A857" s="97"/>
      <c r="B857" s="98"/>
      <c r="C857" s="99"/>
      <c r="D857" s="100"/>
      <c r="E857" s="1497"/>
      <c r="F857" s="101"/>
      <c r="J857" s="96"/>
      <c r="K857" s="96"/>
      <c r="L857" s="96"/>
      <c r="M857" s="96"/>
    </row>
    <row r="858" spans="1:13" s="95" customFormat="1">
      <c r="A858" s="97"/>
      <c r="B858" s="98"/>
      <c r="C858" s="99"/>
      <c r="D858" s="100"/>
      <c r="E858" s="1497"/>
      <c r="F858" s="101"/>
      <c r="J858" s="96"/>
      <c r="K858" s="96"/>
      <c r="L858" s="96"/>
      <c r="M858" s="96"/>
    </row>
    <row r="859" spans="1:13" s="95" customFormat="1">
      <c r="A859" s="97"/>
      <c r="B859" s="98"/>
      <c r="C859" s="99"/>
      <c r="D859" s="100"/>
      <c r="E859" s="1497"/>
      <c r="F859" s="101"/>
      <c r="J859" s="96"/>
      <c r="K859" s="96"/>
      <c r="L859" s="96"/>
      <c r="M859" s="96"/>
    </row>
    <row r="860" spans="1:13" s="95" customFormat="1">
      <c r="A860" s="97"/>
      <c r="B860" s="98"/>
      <c r="C860" s="99"/>
      <c r="D860" s="100"/>
      <c r="E860" s="1497"/>
      <c r="F860" s="101"/>
      <c r="J860" s="96"/>
      <c r="K860" s="96"/>
      <c r="L860" s="96"/>
      <c r="M860" s="96"/>
    </row>
    <row r="861" spans="1:13" s="95" customFormat="1">
      <c r="A861" s="97"/>
      <c r="B861" s="98"/>
      <c r="C861" s="99"/>
      <c r="D861" s="100"/>
      <c r="E861" s="1497"/>
      <c r="F861" s="101"/>
      <c r="J861" s="96"/>
      <c r="K861" s="96"/>
      <c r="L861" s="96"/>
      <c r="M861" s="96"/>
    </row>
    <row r="862" spans="1:13" s="95" customFormat="1">
      <c r="A862" s="97"/>
      <c r="B862" s="98"/>
      <c r="C862" s="99"/>
      <c r="D862" s="100"/>
      <c r="E862" s="1497"/>
      <c r="F862" s="101"/>
      <c r="J862" s="96"/>
      <c r="K862" s="96"/>
      <c r="L862" s="96"/>
      <c r="M862" s="96"/>
    </row>
    <row r="863" spans="1:13" s="95" customFormat="1">
      <c r="A863" s="97"/>
      <c r="B863" s="98"/>
      <c r="C863" s="99"/>
      <c r="D863" s="100"/>
      <c r="E863" s="1497"/>
      <c r="F863" s="101"/>
      <c r="J863" s="96"/>
      <c r="K863" s="96"/>
      <c r="L863" s="96"/>
      <c r="M863" s="96"/>
    </row>
    <row r="864" spans="1:13" s="95" customFormat="1">
      <c r="A864" s="97"/>
      <c r="B864" s="98"/>
      <c r="C864" s="99"/>
      <c r="D864" s="100"/>
      <c r="E864" s="1497"/>
      <c r="F864" s="101"/>
      <c r="J864" s="96"/>
      <c r="K864" s="96"/>
      <c r="L864" s="96"/>
      <c r="M864" s="96"/>
    </row>
    <row r="865" spans="1:13" s="95" customFormat="1">
      <c r="A865" s="97"/>
      <c r="B865" s="98"/>
      <c r="C865" s="99"/>
      <c r="D865" s="100"/>
      <c r="E865" s="1497"/>
      <c r="F865" s="101"/>
      <c r="J865" s="96"/>
      <c r="K865" s="96"/>
      <c r="L865" s="96"/>
      <c r="M865" s="96"/>
    </row>
    <row r="866" spans="1:13" s="95" customFormat="1">
      <c r="A866" s="97"/>
      <c r="B866" s="98"/>
      <c r="C866" s="99"/>
      <c r="D866" s="100"/>
      <c r="E866" s="1497"/>
      <c r="F866" s="101"/>
      <c r="J866" s="96"/>
      <c r="K866" s="96"/>
      <c r="L866" s="96"/>
      <c r="M866" s="96"/>
    </row>
    <row r="867" spans="1:13" s="95" customFormat="1">
      <c r="A867" s="97"/>
      <c r="B867" s="98"/>
      <c r="C867" s="99"/>
      <c r="D867" s="100"/>
      <c r="E867" s="1497"/>
      <c r="F867" s="101"/>
      <c r="J867" s="96"/>
      <c r="K867" s="96"/>
      <c r="L867" s="96"/>
      <c r="M867" s="96"/>
    </row>
    <row r="868" spans="1:13" s="95" customFormat="1">
      <c r="A868" s="97"/>
      <c r="B868" s="98"/>
      <c r="C868" s="99"/>
      <c r="D868" s="100"/>
      <c r="E868" s="1497"/>
      <c r="F868" s="101"/>
      <c r="J868" s="96"/>
      <c r="K868" s="96"/>
      <c r="L868" s="96"/>
      <c r="M868" s="96"/>
    </row>
    <row r="869" spans="1:13" s="95" customFormat="1">
      <c r="A869" s="97"/>
      <c r="B869" s="98"/>
      <c r="C869" s="99"/>
      <c r="D869" s="100"/>
      <c r="E869" s="1497"/>
      <c r="F869" s="101"/>
      <c r="J869" s="96"/>
      <c r="K869" s="96"/>
      <c r="L869" s="96"/>
      <c r="M869" s="96"/>
    </row>
    <row r="870" spans="1:13" s="95" customFormat="1">
      <c r="A870" s="97"/>
      <c r="B870" s="98"/>
      <c r="C870" s="99"/>
      <c r="D870" s="100"/>
      <c r="E870" s="1497"/>
      <c r="F870" s="101"/>
      <c r="J870" s="96"/>
      <c r="K870" s="96"/>
      <c r="L870" s="96"/>
      <c r="M870" s="96"/>
    </row>
    <row r="871" spans="1:13" s="95" customFormat="1">
      <c r="A871" s="97"/>
      <c r="B871" s="98"/>
      <c r="C871" s="99"/>
      <c r="D871" s="100"/>
      <c r="E871" s="1497"/>
      <c r="F871" s="101"/>
      <c r="J871" s="96"/>
      <c r="K871" s="96"/>
      <c r="L871" s="96"/>
      <c r="M871" s="96"/>
    </row>
    <row r="872" spans="1:13" s="95" customFormat="1">
      <c r="A872" s="97"/>
      <c r="B872" s="98"/>
      <c r="C872" s="99"/>
      <c r="D872" s="100"/>
      <c r="E872" s="1497"/>
      <c r="F872" s="101"/>
      <c r="J872" s="96"/>
      <c r="K872" s="96"/>
      <c r="L872" s="96"/>
      <c r="M872" s="96"/>
    </row>
    <row r="873" spans="1:13" s="95" customFormat="1">
      <c r="A873" s="97"/>
      <c r="B873" s="98"/>
      <c r="C873" s="99"/>
      <c r="D873" s="100"/>
      <c r="E873" s="1497"/>
      <c r="F873" s="101"/>
      <c r="J873" s="96"/>
      <c r="K873" s="96"/>
      <c r="L873" s="96"/>
      <c r="M873" s="96"/>
    </row>
    <row r="874" spans="1:13" s="95" customFormat="1">
      <c r="A874" s="97"/>
      <c r="B874" s="98"/>
      <c r="C874" s="99"/>
      <c r="D874" s="100"/>
      <c r="E874" s="1497"/>
      <c r="F874" s="101"/>
      <c r="J874" s="96"/>
      <c r="K874" s="96"/>
      <c r="L874" s="96"/>
      <c r="M874" s="96"/>
    </row>
    <row r="875" spans="1:13" s="95" customFormat="1">
      <c r="A875" s="97"/>
      <c r="B875" s="98"/>
      <c r="C875" s="99"/>
      <c r="D875" s="100"/>
      <c r="E875" s="1497"/>
      <c r="F875" s="101"/>
      <c r="J875" s="96"/>
      <c r="K875" s="96"/>
      <c r="L875" s="96"/>
      <c r="M875" s="96"/>
    </row>
    <row r="876" spans="1:13" s="95" customFormat="1">
      <c r="A876" s="97"/>
      <c r="B876" s="98"/>
      <c r="C876" s="99"/>
      <c r="D876" s="100"/>
      <c r="E876" s="1497"/>
      <c r="F876" s="101"/>
      <c r="J876" s="96"/>
      <c r="K876" s="96"/>
      <c r="L876" s="96"/>
      <c r="M876" s="96"/>
    </row>
    <row r="877" spans="1:13" s="95" customFormat="1">
      <c r="A877" s="97"/>
      <c r="B877" s="98"/>
      <c r="C877" s="99"/>
      <c r="D877" s="100"/>
      <c r="E877" s="1497"/>
      <c r="F877" s="101"/>
      <c r="J877" s="96"/>
      <c r="K877" s="96"/>
      <c r="L877" s="96"/>
      <c r="M877" s="96"/>
    </row>
    <row r="878" spans="1:13" s="95" customFormat="1">
      <c r="A878" s="97"/>
      <c r="B878" s="98"/>
      <c r="C878" s="99"/>
      <c r="D878" s="100"/>
      <c r="E878" s="1497"/>
      <c r="F878" s="101"/>
      <c r="J878" s="96"/>
      <c r="K878" s="96"/>
      <c r="L878" s="96"/>
      <c r="M878" s="96"/>
    </row>
    <row r="879" spans="1:13" s="95" customFormat="1">
      <c r="A879" s="97"/>
      <c r="B879" s="98"/>
      <c r="C879" s="99"/>
      <c r="D879" s="100"/>
      <c r="E879" s="1497"/>
      <c r="F879" s="101"/>
      <c r="J879" s="96"/>
      <c r="K879" s="96"/>
      <c r="L879" s="96"/>
      <c r="M879" s="96"/>
    </row>
    <row r="880" spans="1:13" s="95" customFormat="1">
      <c r="A880" s="97"/>
      <c r="B880" s="98"/>
      <c r="C880" s="99"/>
      <c r="D880" s="100"/>
      <c r="E880" s="1497"/>
      <c r="F880" s="101"/>
      <c r="J880" s="96"/>
      <c r="K880" s="96"/>
      <c r="L880" s="96"/>
      <c r="M880" s="96"/>
    </row>
    <row r="881" spans="1:13" s="95" customFormat="1">
      <c r="A881" s="97"/>
      <c r="B881" s="98"/>
      <c r="C881" s="99"/>
      <c r="D881" s="100"/>
      <c r="E881" s="1497"/>
      <c r="F881" s="101"/>
      <c r="J881" s="96"/>
      <c r="K881" s="96"/>
      <c r="L881" s="96"/>
      <c r="M881" s="96"/>
    </row>
    <row r="882" spans="1:13" s="95" customFormat="1">
      <c r="A882" s="97"/>
      <c r="B882" s="98"/>
      <c r="C882" s="99"/>
      <c r="D882" s="100"/>
      <c r="E882" s="1497"/>
      <c r="F882" s="101"/>
      <c r="J882" s="96"/>
      <c r="K882" s="96"/>
      <c r="L882" s="96"/>
      <c r="M882" s="96"/>
    </row>
    <row r="883" spans="1:13" s="95" customFormat="1">
      <c r="A883" s="97"/>
      <c r="B883" s="98"/>
      <c r="C883" s="99"/>
      <c r="D883" s="100"/>
      <c r="E883" s="1497"/>
      <c r="F883" s="101"/>
      <c r="J883" s="96"/>
      <c r="K883" s="96"/>
      <c r="L883" s="96"/>
      <c r="M883" s="96"/>
    </row>
    <row r="884" spans="1:13" s="95" customFormat="1">
      <c r="A884" s="97"/>
      <c r="B884" s="98"/>
      <c r="C884" s="99"/>
      <c r="D884" s="100"/>
      <c r="E884" s="1497"/>
      <c r="F884" s="101"/>
      <c r="J884" s="96"/>
      <c r="K884" s="96"/>
      <c r="L884" s="96"/>
      <c r="M884" s="96"/>
    </row>
    <row r="885" spans="1:13" s="95" customFormat="1">
      <c r="A885" s="97"/>
      <c r="B885" s="98"/>
      <c r="C885" s="99"/>
      <c r="D885" s="100"/>
      <c r="E885" s="1497"/>
      <c r="F885" s="101"/>
      <c r="J885" s="96"/>
      <c r="K885" s="96"/>
      <c r="L885" s="96"/>
      <c r="M885" s="96"/>
    </row>
    <row r="886" spans="1:13" s="95" customFormat="1">
      <c r="A886" s="97"/>
      <c r="B886" s="98"/>
      <c r="C886" s="99"/>
      <c r="D886" s="100"/>
      <c r="E886" s="1497"/>
      <c r="F886" s="101"/>
      <c r="J886" s="96"/>
      <c r="K886" s="96"/>
      <c r="L886" s="96"/>
      <c r="M886" s="96"/>
    </row>
    <row r="887" spans="1:13" s="95" customFormat="1">
      <c r="A887" s="97"/>
      <c r="B887" s="98"/>
      <c r="C887" s="99"/>
      <c r="D887" s="100"/>
      <c r="E887" s="1497"/>
      <c r="F887" s="101"/>
      <c r="J887" s="96"/>
      <c r="K887" s="96"/>
      <c r="L887" s="96"/>
      <c r="M887" s="96"/>
    </row>
    <row r="888" spans="1:13" s="95" customFormat="1">
      <c r="A888" s="97"/>
      <c r="B888" s="98"/>
      <c r="C888" s="99"/>
      <c r="D888" s="100"/>
      <c r="E888" s="1497"/>
      <c r="F888" s="101"/>
      <c r="J888" s="96"/>
      <c r="K888" s="96"/>
      <c r="L888" s="96"/>
      <c r="M888" s="96"/>
    </row>
    <row r="889" spans="1:13" s="95" customFormat="1">
      <c r="A889" s="97"/>
      <c r="B889" s="98"/>
      <c r="C889" s="99"/>
      <c r="D889" s="100"/>
      <c r="E889" s="1497"/>
      <c r="F889" s="101"/>
      <c r="J889" s="96"/>
      <c r="K889" s="96"/>
      <c r="L889" s="96"/>
      <c r="M889" s="96"/>
    </row>
    <row r="890" spans="1:13" s="95" customFormat="1">
      <c r="A890" s="97"/>
      <c r="B890" s="98"/>
      <c r="C890" s="99"/>
      <c r="D890" s="100"/>
      <c r="E890" s="1497"/>
      <c r="F890" s="101"/>
      <c r="J890" s="96"/>
      <c r="K890" s="96"/>
      <c r="L890" s="96"/>
      <c r="M890" s="96"/>
    </row>
    <row r="891" spans="1:13" s="95" customFormat="1">
      <c r="A891" s="97"/>
      <c r="B891" s="98"/>
      <c r="C891" s="99"/>
      <c r="D891" s="100"/>
      <c r="E891" s="1497"/>
      <c r="F891" s="101"/>
      <c r="J891" s="96"/>
      <c r="K891" s="96"/>
      <c r="L891" s="96"/>
      <c r="M891" s="96"/>
    </row>
    <row r="892" spans="1:13" s="95" customFormat="1">
      <c r="A892" s="97"/>
      <c r="B892" s="98"/>
      <c r="C892" s="99"/>
      <c r="D892" s="100"/>
      <c r="E892" s="1497"/>
      <c r="F892" s="101"/>
      <c r="J892" s="96"/>
      <c r="K892" s="96"/>
      <c r="L892" s="96"/>
      <c r="M892" s="96"/>
    </row>
    <row r="893" spans="1:13" s="95" customFormat="1">
      <c r="A893" s="97"/>
      <c r="B893" s="98"/>
      <c r="C893" s="99"/>
      <c r="D893" s="100"/>
      <c r="E893" s="1497"/>
      <c r="F893" s="101"/>
      <c r="J893" s="96"/>
      <c r="K893" s="96"/>
      <c r="L893" s="96"/>
      <c r="M893" s="96"/>
    </row>
    <row r="894" spans="1:13" s="95" customFormat="1">
      <c r="A894" s="97"/>
      <c r="B894" s="98"/>
      <c r="C894" s="99"/>
      <c r="D894" s="100"/>
      <c r="E894" s="1497"/>
      <c r="F894" s="101"/>
      <c r="J894" s="96"/>
      <c r="K894" s="96"/>
      <c r="L894" s="96"/>
      <c r="M894" s="96"/>
    </row>
    <row r="895" spans="1:13" s="95" customFormat="1">
      <c r="A895" s="97"/>
      <c r="B895" s="98"/>
      <c r="C895" s="99"/>
      <c r="D895" s="100"/>
      <c r="E895" s="1497"/>
      <c r="F895" s="101"/>
      <c r="J895" s="96"/>
      <c r="K895" s="96"/>
      <c r="L895" s="96"/>
      <c r="M895" s="96"/>
    </row>
    <row r="896" spans="1:13" s="95" customFormat="1">
      <c r="A896" s="97"/>
      <c r="B896" s="98"/>
      <c r="C896" s="99"/>
      <c r="D896" s="100"/>
      <c r="E896" s="1497"/>
      <c r="F896" s="101"/>
      <c r="J896" s="96"/>
      <c r="K896" s="96"/>
      <c r="L896" s="96"/>
      <c r="M896" s="96"/>
    </row>
    <row r="897" spans="1:13" s="95" customFormat="1">
      <c r="A897" s="97"/>
      <c r="B897" s="98"/>
      <c r="C897" s="99"/>
      <c r="D897" s="100"/>
      <c r="E897" s="1497"/>
      <c r="F897" s="101"/>
      <c r="J897" s="96"/>
      <c r="K897" s="96"/>
      <c r="L897" s="96"/>
      <c r="M897" s="96"/>
    </row>
    <row r="898" spans="1:13" s="95" customFormat="1">
      <c r="A898" s="97"/>
      <c r="B898" s="98"/>
      <c r="C898" s="99"/>
      <c r="D898" s="100"/>
      <c r="E898" s="1497"/>
      <c r="F898" s="101"/>
      <c r="J898" s="96"/>
      <c r="K898" s="96"/>
      <c r="L898" s="96"/>
      <c r="M898" s="96"/>
    </row>
    <row r="899" spans="1:13" s="95" customFormat="1">
      <c r="A899" s="97"/>
      <c r="B899" s="98"/>
      <c r="C899" s="99"/>
      <c r="D899" s="100"/>
      <c r="E899" s="1497"/>
      <c r="F899" s="101"/>
      <c r="J899" s="96"/>
      <c r="K899" s="96"/>
      <c r="L899" s="96"/>
      <c r="M899" s="96"/>
    </row>
    <row r="900" spans="1:13" s="95" customFormat="1">
      <c r="A900" s="97"/>
      <c r="B900" s="98"/>
      <c r="C900" s="99"/>
      <c r="D900" s="100"/>
      <c r="E900" s="1497"/>
      <c r="F900" s="101"/>
      <c r="J900" s="96"/>
      <c r="K900" s="96"/>
      <c r="L900" s="96"/>
      <c r="M900" s="96"/>
    </row>
    <row r="901" spans="1:13" s="95" customFormat="1">
      <c r="A901" s="97"/>
      <c r="B901" s="98"/>
      <c r="C901" s="99"/>
      <c r="D901" s="100"/>
      <c r="E901" s="1497"/>
      <c r="F901" s="101"/>
      <c r="J901" s="96"/>
      <c r="K901" s="96"/>
      <c r="L901" s="96"/>
      <c r="M901" s="96"/>
    </row>
    <row r="902" spans="1:13" s="95" customFormat="1">
      <c r="A902" s="97"/>
      <c r="B902" s="98"/>
      <c r="C902" s="99"/>
      <c r="D902" s="100"/>
      <c r="E902" s="1497"/>
      <c r="F902" s="101"/>
      <c r="J902" s="96"/>
      <c r="K902" s="96"/>
      <c r="L902" s="96"/>
      <c r="M902" s="96"/>
    </row>
    <row r="903" spans="1:13" s="95" customFormat="1">
      <c r="A903" s="97"/>
      <c r="B903" s="98"/>
      <c r="C903" s="99"/>
      <c r="D903" s="100"/>
      <c r="E903" s="1497"/>
      <c r="F903" s="101"/>
      <c r="J903" s="96"/>
      <c r="K903" s="96"/>
      <c r="L903" s="96"/>
      <c r="M903" s="96"/>
    </row>
    <row r="904" spans="1:13" s="95" customFormat="1">
      <c r="A904" s="97"/>
      <c r="B904" s="98"/>
      <c r="C904" s="99"/>
      <c r="D904" s="100"/>
      <c r="E904" s="1497"/>
      <c r="F904" s="101"/>
      <c r="J904" s="96"/>
      <c r="K904" s="96"/>
      <c r="L904" s="96"/>
      <c r="M904" s="96"/>
    </row>
    <row r="905" spans="1:13" s="95" customFormat="1">
      <c r="A905" s="97"/>
      <c r="B905" s="98"/>
      <c r="C905" s="99"/>
      <c r="D905" s="100"/>
      <c r="E905" s="1497"/>
      <c r="F905" s="101"/>
      <c r="J905" s="96"/>
      <c r="K905" s="96"/>
      <c r="L905" s="96"/>
      <c r="M905" s="96"/>
    </row>
    <row r="906" spans="1:13" s="95" customFormat="1">
      <c r="A906" s="97"/>
      <c r="B906" s="98"/>
      <c r="C906" s="99"/>
      <c r="D906" s="100"/>
      <c r="E906" s="1497"/>
      <c r="F906" s="101"/>
      <c r="J906" s="96"/>
      <c r="K906" s="96"/>
      <c r="L906" s="96"/>
      <c r="M906" s="96"/>
    </row>
    <row r="907" spans="1:13" s="95" customFormat="1">
      <c r="A907" s="97"/>
      <c r="B907" s="98"/>
      <c r="C907" s="99"/>
      <c r="D907" s="100"/>
      <c r="E907" s="1497"/>
      <c r="F907" s="101"/>
      <c r="J907" s="96"/>
      <c r="K907" s="96"/>
      <c r="L907" s="96"/>
      <c r="M907" s="96"/>
    </row>
    <row r="908" spans="1:13" s="95" customFormat="1">
      <c r="A908" s="97"/>
      <c r="B908" s="98"/>
      <c r="C908" s="99"/>
      <c r="D908" s="100"/>
      <c r="E908" s="1497"/>
      <c r="F908" s="101"/>
      <c r="J908" s="96"/>
      <c r="K908" s="96"/>
      <c r="L908" s="96"/>
      <c r="M908" s="96"/>
    </row>
    <row r="909" spans="1:13" s="95" customFormat="1">
      <c r="A909" s="97"/>
      <c r="B909" s="98"/>
      <c r="C909" s="99"/>
      <c r="D909" s="100"/>
      <c r="E909" s="1497"/>
      <c r="F909" s="101"/>
      <c r="J909" s="96"/>
      <c r="K909" s="96"/>
      <c r="L909" s="96"/>
      <c r="M909" s="96"/>
    </row>
    <row r="910" spans="1:13" s="95" customFormat="1">
      <c r="A910" s="97"/>
      <c r="B910" s="98"/>
      <c r="C910" s="99"/>
      <c r="D910" s="100"/>
      <c r="E910" s="1497"/>
      <c r="F910" s="101"/>
      <c r="J910" s="96"/>
      <c r="K910" s="96"/>
      <c r="L910" s="96"/>
      <c r="M910" s="96"/>
    </row>
    <row r="911" spans="1:13" s="95" customFormat="1">
      <c r="A911" s="97"/>
      <c r="B911" s="98"/>
      <c r="C911" s="99"/>
      <c r="D911" s="100"/>
      <c r="E911" s="1497"/>
      <c r="F911" s="101"/>
      <c r="J911" s="96"/>
      <c r="K911" s="96"/>
      <c r="L911" s="96"/>
      <c r="M911" s="96"/>
    </row>
    <row r="912" spans="1:13" s="95" customFormat="1">
      <c r="A912" s="97"/>
      <c r="B912" s="98"/>
      <c r="C912" s="99"/>
      <c r="D912" s="100"/>
      <c r="E912" s="1497"/>
      <c r="F912" s="101"/>
      <c r="J912" s="96"/>
      <c r="K912" s="96"/>
      <c r="L912" s="96"/>
      <c r="M912" s="96"/>
    </row>
    <row r="913" spans="1:13" s="95" customFormat="1">
      <c r="A913" s="97"/>
      <c r="B913" s="98"/>
      <c r="C913" s="99"/>
      <c r="D913" s="100"/>
      <c r="E913" s="1497"/>
      <c r="F913" s="101"/>
      <c r="J913" s="96"/>
      <c r="K913" s="96"/>
      <c r="L913" s="96"/>
      <c r="M913" s="96"/>
    </row>
    <row r="914" spans="1:13" s="95" customFormat="1">
      <c r="A914" s="97"/>
      <c r="B914" s="98"/>
      <c r="C914" s="99"/>
      <c r="D914" s="100"/>
      <c r="E914" s="1497"/>
      <c r="F914" s="101"/>
      <c r="J914" s="96"/>
      <c r="K914" s="96"/>
      <c r="L914" s="96"/>
      <c r="M914" s="96"/>
    </row>
    <row r="915" spans="1:13" s="95" customFormat="1">
      <c r="A915" s="97"/>
      <c r="B915" s="98"/>
      <c r="C915" s="99"/>
      <c r="D915" s="100"/>
      <c r="E915" s="1497"/>
      <c r="F915" s="101"/>
      <c r="J915" s="96"/>
      <c r="K915" s="96"/>
      <c r="L915" s="96"/>
      <c r="M915" s="96"/>
    </row>
    <row r="916" spans="1:13" s="95" customFormat="1">
      <c r="A916" s="97"/>
      <c r="B916" s="98"/>
      <c r="C916" s="99"/>
      <c r="D916" s="100"/>
      <c r="E916" s="1497"/>
      <c r="F916" s="101"/>
      <c r="J916" s="96"/>
      <c r="K916" s="96"/>
      <c r="L916" s="96"/>
      <c r="M916" s="96"/>
    </row>
    <row r="917" spans="1:13" s="95" customFormat="1">
      <c r="A917" s="97"/>
      <c r="B917" s="98"/>
      <c r="C917" s="99"/>
      <c r="D917" s="100"/>
      <c r="E917" s="1497"/>
      <c r="F917" s="101"/>
      <c r="J917" s="96"/>
      <c r="K917" s="96"/>
      <c r="L917" s="96"/>
      <c r="M917" s="96"/>
    </row>
    <row r="918" spans="1:13" s="95" customFormat="1">
      <c r="A918" s="97"/>
      <c r="B918" s="98"/>
      <c r="C918" s="99"/>
      <c r="D918" s="100"/>
      <c r="E918" s="1497"/>
      <c r="F918" s="101"/>
      <c r="J918" s="96"/>
      <c r="K918" s="96"/>
      <c r="L918" s="96"/>
      <c r="M918" s="96"/>
    </row>
    <row r="919" spans="1:13" s="95" customFormat="1">
      <c r="A919" s="97"/>
      <c r="B919" s="98"/>
      <c r="C919" s="99"/>
      <c r="D919" s="100"/>
      <c r="E919" s="1497"/>
      <c r="F919" s="101"/>
      <c r="J919" s="96"/>
      <c r="K919" s="96"/>
      <c r="L919" s="96"/>
      <c r="M919" s="96"/>
    </row>
    <row r="920" spans="1:13" s="95" customFormat="1">
      <c r="A920" s="97"/>
      <c r="B920" s="98"/>
      <c r="C920" s="99"/>
      <c r="D920" s="100"/>
      <c r="E920" s="1497"/>
      <c r="F920" s="101"/>
      <c r="J920" s="96"/>
      <c r="K920" s="96"/>
      <c r="L920" s="96"/>
      <c r="M920" s="96"/>
    </row>
    <row r="921" spans="1:13" s="95" customFormat="1">
      <c r="A921" s="97"/>
      <c r="B921" s="98"/>
      <c r="C921" s="99"/>
      <c r="D921" s="100"/>
      <c r="E921" s="1497"/>
      <c r="F921" s="101"/>
      <c r="J921" s="96"/>
      <c r="K921" s="96"/>
      <c r="L921" s="96"/>
      <c r="M921" s="96"/>
    </row>
    <row r="922" spans="1:13" s="95" customFormat="1">
      <c r="A922" s="97"/>
      <c r="B922" s="98"/>
      <c r="C922" s="99"/>
      <c r="D922" s="100"/>
      <c r="E922" s="1497"/>
      <c r="F922" s="101"/>
      <c r="J922" s="96"/>
      <c r="K922" s="96"/>
      <c r="L922" s="96"/>
      <c r="M922" s="96"/>
    </row>
    <row r="923" spans="1:13" s="95" customFormat="1">
      <c r="A923" s="97"/>
      <c r="B923" s="98"/>
      <c r="C923" s="99"/>
      <c r="D923" s="100"/>
      <c r="E923" s="1497"/>
      <c r="F923" s="101"/>
      <c r="J923" s="96"/>
      <c r="K923" s="96"/>
      <c r="L923" s="96"/>
      <c r="M923" s="96"/>
    </row>
    <row r="924" spans="1:13" s="95" customFormat="1">
      <c r="A924" s="97"/>
      <c r="B924" s="98"/>
      <c r="C924" s="99"/>
      <c r="D924" s="100"/>
      <c r="E924" s="1497"/>
      <c r="F924" s="101"/>
      <c r="J924" s="96"/>
      <c r="K924" s="96"/>
      <c r="L924" s="96"/>
      <c r="M924" s="96"/>
    </row>
    <row r="925" spans="1:13" s="95" customFormat="1">
      <c r="A925" s="97"/>
      <c r="B925" s="98"/>
      <c r="C925" s="99"/>
      <c r="D925" s="100"/>
      <c r="E925" s="1497"/>
      <c r="F925" s="101"/>
      <c r="J925" s="96"/>
      <c r="K925" s="96"/>
      <c r="L925" s="96"/>
      <c r="M925" s="96"/>
    </row>
    <row r="926" spans="1:13" s="95" customFormat="1">
      <c r="A926" s="97"/>
      <c r="B926" s="98"/>
      <c r="C926" s="99"/>
      <c r="D926" s="100"/>
      <c r="E926" s="1497"/>
      <c r="F926" s="101"/>
      <c r="J926" s="96"/>
      <c r="K926" s="96"/>
      <c r="L926" s="96"/>
      <c r="M926" s="96"/>
    </row>
    <row r="927" spans="1:13" s="95" customFormat="1">
      <c r="A927" s="97"/>
      <c r="B927" s="98"/>
      <c r="C927" s="99"/>
      <c r="D927" s="100"/>
      <c r="E927" s="1497"/>
      <c r="F927" s="101"/>
      <c r="J927" s="96"/>
      <c r="K927" s="96"/>
      <c r="L927" s="96"/>
      <c r="M927" s="96"/>
    </row>
    <row r="928" spans="1:13" s="95" customFormat="1">
      <c r="A928" s="97"/>
      <c r="B928" s="98"/>
      <c r="C928" s="99"/>
      <c r="D928" s="100"/>
      <c r="E928" s="1497"/>
      <c r="F928" s="101"/>
      <c r="J928" s="96"/>
      <c r="K928" s="96"/>
      <c r="L928" s="96"/>
      <c r="M928" s="96"/>
    </row>
    <row r="929" spans="1:13" s="95" customFormat="1">
      <c r="A929" s="97"/>
      <c r="B929" s="98"/>
      <c r="C929" s="99"/>
      <c r="D929" s="100"/>
      <c r="E929" s="1497"/>
      <c r="F929" s="101"/>
      <c r="J929" s="96"/>
      <c r="K929" s="96"/>
      <c r="L929" s="96"/>
      <c r="M929" s="96"/>
    </row>
    <row r="930" spans="1:13" s="95" customFormat="1">
      <c r="A930" s="97"/>
      <c r="B930" s="98"/>
      <c r="C930" s="99"/>
      <c r="D930" s="100"/>
      <c r="E930" s="1497"/>
      <c r="F930" s="101"/>
      <c r="J930" s="96"/>
      <c r="K930" s="96"/>
      <c r="L930" s="96"/>
      <c r="M930" s="96"/>
    </row>
    <row r="931" spans="1:13" s="95" customFormat="1">
      <c r="A931" s="97"/>
      <c r="B931" s="98"/>
      <c r="C931" s="99"/>
      <c r="D931" s="100"/>
      <c r="E931" s="1497"/>
      <c r="F931" s="101"/>
      <c r="J931" s="96"/>
      <c r="K931" s="96"/>
      <c r="L931" s="96"/>
      <c r="M931" s="96"/>
    </row>
    <row r="932" spans="1:13" s="95" customFormat="1">
      <c r="A932" s="97"/>
      <c r="B932" s="98"/>
      <c r="C932" s="99"/>
      <c r="D932" s="100"/>
      <c r="E932" s="1497"/>
      <c r="F932" s="101"/>
      <c r="J932" s="96"/>
      <c r="K932" s="96"/>
      <c r="L932" s="96"/>
      <c r="M932" s="96"/>
    </row>
    <row r="933" spans="1:13" s="95" customFormat="1">
      <c r="A933" s="97"/>
      <c r="B933" s="98"/>
      <c r="C933" s="99"/>
      <c r="D933" s="100"/>
      <c r="E933" s="1497"/>
      <c r="F933" s="101"/>
      <c r="J933" s="96"/>
      <c r="K933" s="96"/>
      <c r="L933" s="96"/>
      <c r="M933" s="96"/>
    </row>
    <row r="934" spans="1:13" s="95" customFormat="1">
      <c r="A934" s="97"/>
      <c r="B934" s="98"/>
      <c r="C934" s="99"/>
      <c r="D934" s="100"/>
      <c r="E934" s="1497"/>
      <c r="F934" s="101"/>
      <c r="J934" s="96"/>
      <c r="K934" s="96"/>
      <c r="L934" s="96"/>
      <c r="M934" s="96"/>
    </row>
    <row r="935" spans="1:13" s="95" customFormat="1">
      <c r="A935" s="97"/>
      <c r="B935" s="98"/>
      <c r="C935" s="99"/>
      <c r="D935" s="100"/>
      <c r="E935" s="1497"/>
      <c r="F935" s="101"/>
      <c r="J935" s="96"/>
      <c r="K935" s="96"/>
      <c r="L935" s="96"/>
      <c r="M935" s="96"/>
    </row>
    <row r="936" spans="1:13" s="95" customFormat="1">
      <c r="A936" s="97"/>
      <c r="B936" s="98"/>
      <c r="C936" s="99"/>
      <c r="D936" s="100"/>
      <c r="E936" s="1497"/>
      <c r="F936" s="101"/>
      <c r="J936" s="96"/>
      <c r="K936" s="96"/>
      <c r="L936" s="96"/>
      <c r="M936" s="96"/>
    </row>
    <row r="937" spans="1:13" s="95" customFormat="1">
      <c r="A937" s="97"/>
      <c r="B937" s="98"/>
      <c r="C937" s="99"/>
      <c r="D937" s="100"/>
      <c r="E937" s="1497"/>
      <c r="F937" s="101"/>
      <c r="J937" s="96"/>
      <c r="K937" s="96"/>
      <c r="L937" s="96"/>
      <c r="M937" s="96"/>
    </row>
    <row r="938" spans="1:13" s="95" customFormat="1">
      <c r="A938" s="97"/>
      <c r="B938" s="98"/>
      <c r="C938" s="99"/>
      <c r="D938" s="100"/>
      <c r="E938" s="1497"/>
      <c r="F938" s="101"/>
      <c r="J938" s="96"/>
      <c r="K938" s="96"/>
      <c r="L938" s="96"/>
      <c r="M938" s="96"/>
    </row>
    <row r="939" spans="1:13" s="95" customFormat="1">
      <c r="A939" s="97"/>
      <c r="B939" s="98"/>
      <c r="C939" s="99"/>
      <c r="D939" s="100"/>
      <c r="E939" s="1497"/>
      <c r="F939" s="101"/>
      <c r="J939" s="96"/>
      <c r="K939" s="96"/>
      <c r="L939" s="96"/>
      <c r="M939" s="96"/>
    </row>
    <row r="940" spans="1:13" s="95" customFormat="1">
      <c r="A940" s="97"/>
      <c r="B940" s="98"/>
      <c r="C940" s="99"/>
      <c r="D940" s="100"/>
      <c r="E940" s="1497"/>
      <c r="F940" s="101"/>
      <c r="J940" s="96"/>
      <c r="K940" s="96"/>
      <c r="L940" s="96"/>
      <c r="M940" s="96"/>
    </row>
    <row r="941" spans="1:13" s="95" customFormat="1">
      <c r="A941" s="97"/>
      <c r="B941" s="98"/>
      <c r="C941" s="99"/>
      <c r="D941" s="100"/>
      <c r="E941" s="1497"/>
      <c r="F941" s="101"/>
      <c r="J941" s="96"/>
      <c r="K941" s="96"/>
      <c r="L941" s="96"/>
      <c r="M941" s="96"/>
    </row>
    <row r="942" spans="1:13" s="95" customFormat="1">
      <c r="A942" s="97"/>
      <c r="B942" s="98"/>
      <c r="C942" s="99"/>
      <c r="D942" s="100"/>
      <c r="E942" s="1497"/>
      <c r="F942" s="101"/>
      <c r="J942" s="96"/>
      <c r="K942" s="96"/>
      <c r="L942" s="96"/>
      <c r="M942" s="96"/>
    </row>
    <row r="943" spans="1:13" s="95" customFormat="1">
      <c r="A943" s="97"/>
      <c r="B943" s="98"/>
      <c r="C943" s="99"/>
      <c r="D943" s="100"/>
      <c r="E943" s="1497"/>
      <c r="F943" s="101"/>
      <c r="J943" s="96"/>
      <c r="K943" s="96"/>
      <c r="L943" s="96"/>
      <c r="M943" s="96"/>
    </row>
    <row r="944" spans="1:13" s="95" customFormat="1">
      <c r="A944" s="97"/>
      <c r="B944" s="98"/>
      <c r="C944" s="99"/>
      <c r="D944" s="100"/>
      <c r="E944" s="1497"/>
      <c r="F944" s="101"/>
      <c r="J944" s="96"/>
      <c r="K944" s="96"/>
      <c r="L944" s="96"/>
      <c r="M944" s="96"/>
    </row>
    <row r="945" spans="1:13" s="95" customFormat="1">
      <c r="A945" s="97"/>
      <c r="B945" s="98"/>
      <c r="C945" s="99"/>
      <c r="D945" s="100"/>
      <c r="E945" s="1497"/>
      <c r="F945" s="101"/>
      <c r="J945" s="96"/>
      <c r="K945" s="96"/>
      <c r="L945" s="96"/>
      <c r="M945" s="96"/>
    </row>
    <row r="946" spans="1:13" s="95" customFormat="1">
      <c r="A946" s="97"/>
      <c r="B946" s="98"/>
      <c r="C946" s="99"/>
      <c r="D946" s="100"/>
      <c r="E946" s="1497"/>
      <c r="F946" s="101"/>
      <c r="J946" s="96"/>
      <c r="K946" s="96"/>
      <c r="L946" s="96"/>
      <c r="M946" s="96"/>
    </row>
    <row r="947" spans="1:13" s="95" customFormat="1">
      <c r="A947" s="97"/>
      <c r="B947" s="98"/>
      <c r="C947" s="99"/>
      <c r="D947" s="100"/>
      <c r="E947" s="1497"/>
      <c r="F947" s="101"/>
      <c r="J947" s="96"/>
      <c r="K947" s="96"/>
      <c r="L947" s="96"/>
      <c r="M947" s="96"/>
    </row>
    <row r="948" spans="1:13" s="95" customFormat="1">
      <c r="A948" s="97"/>
      <c r="B948" s="98"/>
      <c r="C948" s="99"/>
      <c r="D948" s="100"/>
      <c r="E948" s="1497"/>
      <c r="F948" s="101"/>
      <c r="J948" s="96"/>
      <c r="K948" s="96"/>
      <c r="L948" s="96"/>
      <c r="M948" s="96"/>
    </row>
    <row r="949" spans="1:13" s="95" customFormat="1">
      <c r="A949" s="97"/>
      <c r="B949" s="98"/>
      <c r="C949" s="99"/>
      <c r="D949" s="100"/>
      <c r="E949" s="1497"/>
      <c r="F949" s="101"/>
      <c r="J949" s="96"/>
      <c r="K949" s="96"/>
      <c r="L949" s="96"/>
      <c r="M949" s="96"/>
    </row>
    <row r="950" spans="1:13" s="95" customFormat="1">
      <c r="A950" s="97"/>
      <c r="B950" s="98"/>
      <c r="C950" s="99"/>
      <c r="D950" s="100"/>
      <c r="E950" s="1497"/>
      <c r="F950" s="101"/>
      <c r="J950" s="96"/>
      <c r="K950" s="96"/>
      <c r="L950" s="96"/>
      <c r="M950" s="96"/>
    </row>
    <row r="951" spans="1:13" s="95" customFormat="1">
      <c r="A951" s="97"/>
      <c r="B951" s="98"/>
      <c r="C951" s="99"/>
      <c r="D951" s="100"/>
      <c r="E951" s="1497"/>
      <c r="F951" s="101"/>
      <c r="J951" s="96"/>
      <c r="K951" s="96"/>
      <c r="L951" s="96"/>
      <c r="M951" s="96"/>
    </row>
    <row r="952" spans="1:13" s="95" customFormat="1">
      <c r="A952" s="97"/>
      <c r="B952" s="98"/>
      <c r="C952" s="99"/>
      <c r="D952" s="100"/>
      <c r="E952" s="1497"/>
      <c r="F952" s="101"/>
      <c r="J952" s="96"/>
      <c r="K952" s="96"/>
      <c r="L952" s="96"/>
      <c r="M952" s="96"/>
    </row>
    <row r="953" spans="1:13" s="95" customFormat="1">
      <c r="A953" s="97"/>
      <c r="B953" s="98"/>
      <c r="C953" s="99"/>
      <c r="D953" s="100"/>
      <c r="E953" s="1497"/>
      <c r="F953" s="101"/>
      <c r="J953" s="96"/>
      <c r="K953" s="96"/>
      <c r="L953" s="96"/>
      <c r="M953" s="96"/>
    </row>
    <row r="954" spans="1:13" s="95" customFormat="1">
      <c r="A954" s="97"/>
      <c r="B954" s="98"/>
      <c r="C954" s="99"/>
      <c r="D954" s="100"/>
      <c r="E954" s="1497"/>
      <c r="F954" s="101"/>
      <c r="J954" s="96"/>
      <c r="K954" s="96"/>
      <c r="L954" s="96"/>
      <c r="M954" s="96"/>
    </row>
    <row r="955" spans="1:13" s="95" customFormat="1">
      <c r="A955" s="97"/>
      <c r="B955" s="98"/>
      <c r="C955" s="99"/>
      <c r="D955" s="100"/>
      <c r="E955" s="1497"/>
      <c r="F955" s="101"/>
      <c r="J955" s="96"/>
      <c r="K955" s="96"/>
      <c r="L955" s="96"/>
      <c r="M955" s="96"/>
    </row>
    <row r="956" spans="1:13" s="95" customFormat="1">
      <c r="A956" s="97"/>
      <c r="B956" s="98"/>
      <c r="C956" s="99"/>
      <c r="D956" s="100"/>
      <c r="E956" s="1497"/>
      <c r="F956" s="101"/>
      <c r="J956" s="96"/>
      <c r="K956" s="96"/>
      <c r="L956" s="96"/>
      <c r="M956" s="96"/>
    </row>
    <row r="957" spans="1:13" s="95" customFormat="1">
      <c r="A957" s="97"/>
      <c r="B957" s="98"/>
      <c r="C957" s="99"/>
      <c r="D957" s="100"/>
      <c r="E957" s="1497"/>
      <c r="F957" s="101"/>
      <c r="J957" s="96"/>
      <c r="K957" s="96"/>
      <c r="L957" s="96"/>
      <c r="M957" s="96"/>
    </row>
    <row r="958" spans="1:13" s="95" customFormat="1">
      <c r="A958" s="97"/>
      <c r="B958" s="98"/>
      <c r="C958" s="99"/>
      <c r="D958" s="100"/>
      <c r="E958" s="1497"/>
      <c r="F958" s="101"/>
      <c r="J958" s="96"/>
      <c r="K958" s="96"/>
      <c r="L958" s="96"/>
      <c r="M958" s="96"/>
    </row>
    <row r="959" spans="1:13" s="95" customFormat="1">
      <c r="A959" s="97"/>
      <c r="B959" s="98"/>
      <c r="C959" s="99"/>
      <c r="D959" s="100"/>
      <c r="E959" s="1497"/>
      <c r="F959" s="101"/>
      <c r="J959" s="96"/>
      <c r="K959" s="96"/>
      <c r="L959" s="96"/>
      <c r="M959" s="96"/>
    </row>
    <row r="960" spans="1:13" s="95" customFormat="1">
      <c r="A960" s="97"/>
      <c r="B960" s="98"/>
      <c r="C960" s="99"/>
      <c r="D960" s="100"/>
      <c r="E960" s="1497"/>
      <c r="F960" s="101"/>
      <c r="J960" s="96"/>
      <c r="K960" s="96"/>
      <c r="L960" s="96"/>
      <c r="M960" s="96"/>
    </row>
    <row r="961" spans="1:13" s="95" customFormat="1">
      <c r="A961" s="97"/>
      <c r="B961" s="98"/>
      <c r="C961" s="99"/>
      <c r="D961" s="100"/>
      <c r="E961" s="1497"/>
      <c r="F961" s="101"/>
      <c r="J961" s="96"/>
      <c r="K961" s="96"/>
      <c r="L961" s="96"/>
      <c r="M961" s="96"/>
    </row>
    <row r="962" spans="1:13" s="95" customFormat="1">
      <c r="A962" s="97"/>
      <c r="B962" s="98"/>
      <c r="C962" s="99"/>
      <c r="D962" s="100"/>
      <c r="E962" s="1497"/>
      <c r="F962" s="101"/>
      <c r="J962" s="96"/>
      <c r="K962" s="96"/>
      <c r="L962" s="96"/>
      <c r="M962" s="96"/>
    </row>
    <row r="963" spans="1:13" s="95" customFormat="1">
      <c r="A963" s="97"/>
      <c r="B963" s="98"/>
      <c r="C963" s="99"/>
      <c r="D963" s="100"/>
      <c r="E963" s="1497"/>
      <c r="F963" s="101"/>
      <c r="J963" s="96"/>
      <c r="K963" s="96"/>
      <c r="L963" s="96"/>
      <c r="M963" s="96"/>
    </row>
    <row r="964" spans="1:13" s="95" customFormat="1">
      <c r="A964" s="97"/>
      <c r="B964" s="98"/>
      <c r="C964" s="99"/>
      <c r="D964" s="100"/>
      <c r="E964" s="1497"/>
      <c r="F964" s="101"/>
      <c r="J964" s="96"/>
      <c r="K964" s="96"/>
      <c r="L964" s="96"/>
      <c r="M964" s="96"/>
    </row>
    <row r="965" spans="1:13" s="95" customFormat="1">
      <c r="A965" s="97"/>
      <c r="B965" s="98"/>
      <c r="C965" s="99"/>
      <c r="D965" s="100"/>
      <c r="E965" s="1497"/>
      <c r="F965" s="101"/>
      <c r="J965" s="96"/>
      <c r="K965" s="96"/>
      <c r="L965" s="96"/>
      <c r="M965" s="96"/>
    </row>
    <row r="966" spans="1:13" s="95" customFormat="1">
      <c r="A966" s="97"/>
      <c r="B966" s="98"/>
      <c r="C966" s="99"/>
      <c r="D966" s="100"/>
      <c r="E966" s="1497"/>
      <c r="F966" s="101"/>
      <c r="J966" s="96"/>
      <c r="K966" s="96"/>
      <c r="L966" s="96"/>
      <c r="M966" s="96"/>
    </row>
    <row r="967" spans="1:13" s="95" customFormat="1">
      <c r="A967" s="97"/>
      <c r="B967" s="98"/>
      <c r="C967" s="99"/>
      <c r="D967" s="100"/>
      <c r="E967" s="1497"/>
      <c r="F967" s="101"/>
      <c r="J967" s="96"/>
      <c r="K967" s="96"/>
      <c r="L967" s="96"/>
      <c r="M967" s="96"/>
    </row>
    <row r="968" spans="1:13" s="95" customFormat="1">
      <c r="A968" s="97"/>
      <c r="B968" s="98"/>
      <c r="C968" s="99"/>
      <c r="D968" s="100"/>
      <c r="E968" s="1497"/>
      <c r="F968" s="101"/>
      <c r="J968" s="96"/>
      <c r="K968" s="96"/>
      <c r="L968" s="96"/>
      <c r="M968" s="96"/>
    </row>
    <row r="969" spans="1:13" s="95" customFormat="1">
      <c r="A969" s="97"/>
      <c r="B969" s="98"/>
      <c r="C969" s="99"/>
      <c r="D969" s="100"/>
      <c r="E969" s="1497"/>
      <c r="F969" s="101"/>
      <c r="J969" s="96"/>
      <c r="K969" s="96"/>
      <c r="L969" s="96"/>
      <c r="M969" s="96"/>
    </row>
    <row r="970" spans="1:13" s="95" customFormat="1">
      <c r="A970" s="97"/>
      <c r="B970" s="98"/>
      <c r="C970" s="99"/>
      <c r="D970" s="100"/>
      <c r="E970" s="1497"/>
      <c r="F970" s="101"/>
      <c r="J970" s="96"/>
      <c r="K970" s="96"/>
      <c r="L970" s="96"/>
      <c r="M970" s="96"/>
    </row>
    <row r="971" spans="1:13" s="95" customFormat="1">
      <c r="A971" s="97"/>
      <c r="B971" s="98"/>
      <c r="C971" s="99"/>
      <c r="D971" s="100"/>
      <c r="E971" s="1497"/>
      <c r="F971" s="101"/>
      <c r="J971" s="96"/>
      <c r="K971" s="96"/>
      <c r="L971" s="96"/>
      <c r="M971" s="96"/>
    </row>
    <row r="972" spans="1:13" s="95" customFormat="1">
      <c r="A972" s="97"/>
      <c r="B972" s="98"/>
      <c r="C972" s="99"/>
      <c r="D972" s="100"/>
      <c r="E972" s="1497"/>
      <c r="F972" s="101"/>
      <c r="J972" s="96"/>
      <c r="K972" s="96"/>
      <c r="L972" s="96"/>
      <c r="M972" s="96"/>
    </row>
    <row r="973" spans="1:13" s="95" customFormat="1">
      <c r="A973" s="97"/>
      <c r="B973" s="98"/>
      <c r="C973" s="99"/>
      <c r="D973" s="100"/>
      <c r="E973" s="1497"/>
      <c r="F973" s="101"/>
      <c r="J973" s="96"/>
      <c r="K973" s="96"/>
      <c r="L973" s="96"/>
      <c r="M973" s="96"/>
    </row>
    <row r="974" spans="1:13" s="95" customFormat="1">
      <c r="A974" s="97"/>
      <c r="B974" s="98"/>
      <c r="C974" s="99"/>
      <c r="D974" s="100"/>
      <c r="E974" s="1497"/>
      <c r="F974" s="101"/>
      <c r="J974" s="96"/>
      <c r="K974" s="96"/>
      <c r="L974" s="96"/>
      <c r="M974" s="96"/>
    </row>
    <row r="975" spans="1:13" s="95" customFormat="1">
      <c r="A975" s="97"/>
      <c r="B975" s="98"/>
      <c r="C975" s="99"/>
      <c r="D975" s="100"/>
      <c r="E975" s="1497"/>
      <c r="F975" s="101"/>
      <c r="J975" s="96"/>
      <c r="K975" s="96"/>
      <c r="L975" s="96"/>
      <c r="M975" s="96"/>
    </row>
    <row r="976" spans="1:13" s="95" customFormat="1">
      <c r="A976" s="97"/>
      <c r="B976" s="98"/>
      <c r="C976" s="99"/>
      <c r="D976" s="100"/>
      <c r="E976" s="1497"/>
      <c r="F976" s="101"/>
      <c r="J976" s="96"/>
      <c r="K976" s="96"/>
      <c r="L976" s="96"/>
      <c r="M976" s="96"/>
    </row>
    <row r="977" spans="1:13" s="95" customFormat="1">
      <c r="A977" s="97"/>
      <c r="B977" s="98"/>
      <c r="C977" s="99"/>
      <c r="D977" s="100"/>
      <c r="E977" s="1497"/>
      <c r="F977" s="101"/>
      <c r="J977" s="96"/>
      <c r="K977" s="96"/>
      <c r="L977" s="96"/>
      <c r="M977" s="96"/>
    </row>
    <row r="978" spans="1:13" s="95" customFormat="1">
      <c r="A978" s="97"/>
      <c r="B978" s="98"/>
      <c r="C978" s="99"/>
      <c r="D978" s="100"/>
      <c r="E978" s="1497"/>
      <c r="F978" s="101"/>
      <c r="J978" s="96"/>
      <c r="K978" s="96"/>
      <c r="L978" s="96"/>
      <c r="M978" s="96"/>
    </row>
    <row r="979" spans="1:13" s="95" customFormat="1">
      <c r="A979" s="97"/>
      <c r="B979" s="98"/>
      <c r="C979" s="99"/>
      <c r="D979" s="100"/>
      <c r="E979" s="1497"/>
      <c r="F979" s="101"/>
      <c r="J979" s="96"/>
      <c r="K979" s="96"/>
      <c r="L979" s="96"/>
      <c r="M979" s="96"/>
    </row>
    <row r="980" spans="1:13" s="95" customFormat="1">
      <c r="A980" s="97"/>
      <c r="B980" s="98"/>
      <c r="C980" s="99"/>
      <c r="D980" s="100"/>
      <c r="E980" s="1497"/>
      <c r="F980" s="101"/>
      <c r="J980" s="96"/>
      <c r="K980" s="96"/>
      <c r="L980" s="96"/>
      <c r="M980" s="96"/>
    </row>
    <row r="981" spans="1:13" s="95" customFormat="1">
      <c r="A981" s="97"/>
      <c r="B981" s="98"/>
      <c r="C981" s="99"/>
      <c r="D981" s="100"/>
      <c r="E981" s="1497"/>
      <c r="F981" s="101"/>
      <c r="J981" s="96"/>
      <c r="K981" s="96"/>
      <c r="L981" s="96"/>
      <c r="M981" s="96"/>
    </row>
    <row r="982" spans="1:13" s="95" customFormat="1">
      <c r="A982" s="97"/>
      <c r="B982" s="98"/>
      <c r="C982" s="99"/>
      <c r="D982" s="100"/>
      <c r="E982" s="1497"/>
      <c r="F982" s="101"/>
      <c r="J982" s="96"/>
      <c r="K982" s="96"/>
      <c r="L982" s="96"/>
      <c r="M982" s="96"/>
    </row>
    <row r="983" spans="1:13" s="95" customFormat="1">
      <c r="A983" s="97"/>
      <c r="B983" s="98"/>
      <c r="C983" s="99"/>
      <c r="D983" s="100"/>
      <c r="E983" s="1497"/>
      <c r="F983" s="101"/>
      <c r="J983" s="96"/>
      <c r="K983" s="96"/>
      <c r="L983" s="96"/>
      <c r="M983" s="96"/>
    </row>
    <row r="984" spans="1:13" s="95" customFormat="1">
      <c r="A984" s="97"/>
      <c r="B984" s="98"/>
      <c r="C984" s="99"/>
      <c r="D984" s="100"/>
      <c r="E984" s="1497"/>
      <c r="F984" s="101"/>
      <c r="J984" s="96"/>
      <c r="K984" s="96"/>
      <c r="L984" s="96"/>
      <c r="M984" s="96"/>
    </row>
    <row r="985" spans="1:13" s="95" customFormat="1">
      <c r="A985" s="97"/>
      <c r="B985" s="98"/>
      <c r="C985" s="99"/>
      <c r="D985" s="100"/>
      <c r="E985" s="1497"/>
      <c r="F985" s="101"/>
      <c r="J985" s="96"/>
      <c r="K985" s="96"/>
      <c r="L985" s="96"/>
      <c r="M985" s="96"/>
    </row>
    <row r="986" spans="1:13" s="95" customFormat="1">
      <c r="A986" s="97"/>
      <c r="B986" s="98"/>
      <c r="C986" s="99"/>
      <c r="D986" s="100"/>
      <c r="E986" s="1497"/>
      <c r="F986" s="101"/>
      <c r="J986" s="96"/>
      <c r="K986" s="96"/>
      <c r="L986" s="96"/>
      <c r="M986" s="96"/>
    </row>
    <row r="987" spans="1:13" s="95" customFormat="1">
      <c r="A987" s="97"/>
      <c r="B987" s="98"/>
      <c r="C987" s="99"/>
      <c r="D987" s="100"/>
      <c r="E987" s="1497"/>
      <c r="F987" s="101"/>
      <c r="J987" s="96"/>
      <c r="K987" s="96"/>
      <c r="L987" s="96"/>
      <c r="M987" s="96"/>
    </row>
    <row r="988" spans="1:13" s="95" customFormat="1">
      <c r="A988" s="97"/>
      <c r="B988" s="98"/>
      <c r="C988" s="99"/>
      <c r="D988" s="100"/>
      <c r="E988" s="1497"/>
      <c r="F988" s="101"/>
      <c r="J988" s="96"/>
      <c r="K988" s="96"/>
      <c r="L988" s="96"/>
      <c r="M988" s="96"/>
    </row>
    <row r="989" spans="1:13" s="95" customFormat="1">
      <c r="A989" s="97"/>
      <c r="B989" s="98"/>
      <c r="C989" s="99"/>
      <c r="D989" s="100"/>
      <c r="E989" s="1497"/>
      <c r="F989" s="101"/>
      <c r="J989" s="96"/>
      <c r="K989" s="96"/>
      <c r="L989" s="96"/>
      <c r="M989" s="96"/>
    </row>
    <row r="990" spans="1:13" s="95" customFormat="1">
      <c r="A990" s="97"/>
      <c r="B990" s="98"/>
      <c r="C990" s="99"/>
      <c r="D990" s="100"/>
      <c r="E990" s="1497"/>
      <c r="F990" s="101"/>
      <c r="J990" s="96"/>
      <c r="K990" s="96"/>
      <c r="L990" s="96"/>
      <c r="M990" s="96"/>
    </row>
    <row r="991" spans="1:13" s="95" customFormat="1">
      <c r="A991" s="97"/>
      <c r="B991" s="98"/>
      <c r="C991" s="99"/>
      <c r="D991" s="100"/>
      <c r="E991" s="1497"/>
      <c r="F991" s="101"/>
      <c r="J991" s="96"/>
      <c r="K991" s="96"/>
      <c r="L991" s="96"/>
      <c r="M991" s="96"/>
    </row>
    <row r="992" spans="1:13" s="95" customFormat="1">
      <c r="A992" s="97"/>
      <c r="B992" s="98"/>
      <c r="C992" s="99"/>
      <c r="D992" s="100"/>
      <c r="E992" s="1497"/>
      <c r="F992" s="101"/>
      <c r="J992" s="96"/>
      <c r="K992" s="96"/>
      <c r="L992" s="96"/>
      <c r="M992" s="96"/>
    </row>
    <row r="993" spans="1:13" s="95" customFormat="1">
      <c r="A993" s="97"/>
      <c r="B993" s="98"/>
      <c r="C993" s="99"/>
      <c r="D993" s="100"/>
      <c r="E993" s="1497"/>
      <c r="F993" s="101"/>
      <c r="J993" s="96"/>
      <c r="K993" s="96"/>
      <c r="L993" s="96"/>
      <c r="M993" s="96"/>
    </row>
    <row r="994" spans="1:13" s="95" customFormat="1">
      <c r="A994" s="97"/>
      <c r="B994" s="98"/>
      <c r="C994" s="99"/>
      <c r="D994" s="100"/>
      <c r="E994" s="1497"/>
      <c r="F994" s="101"/>
      <c r="J994" s="96"/>
      <c r="K994" s="96"/>
      <c r="L994" s="96"/>
      <c r="M994" s="96"/>
    </row>
    <row r="995" spans="1:13" s="95" customFormat="1">
      <c r="A995" s="97"/>
      <c r="B995" s="98"/>
      <c r="C995" s="99"/>
      <c r="D995" s="100"/>
      <c r="E995" s="1497"/>
      <c r="F995" s="101"/>
      <c r="J995" s="96"/>
      <c r="K995" s="96"/>
      <c r="L995" s="96"/>
      <c r="M995" s="96"/>
    </row>
    <row r="996" spans="1:13" s="95" customFormat="1">
      <c r="A996" s="97"/>
      <c r="B996" s="98"/>
      <c r="C996" s="99"/>
      <c r="D996" s="100"/>
      <c r="E996" s="1497"/>
      <c r="F996" s="101"/>
      <c r="J996" s="96"/>
      <c r="K996" s="96"/>
      <c r="L996" s="96"/>
      <c r="M996" s="96"/>
    </row>
    <row r="997" spans="1:13" s="95" customFormat="1">
      <c r="A997" s="97"/>
      <c r="B997" s="98"/>
      <c r="C997" s="99"/>
      <c r="D997" s="100"/>
      <c r="E997" s="1497"/>
      <c r="F997" s="101"/>
      <c r="J997" s="96"/>
      <c r="K997" s="96"/>
      <c r="L997" s="96"/>
      <c r="M997" s="96"/>
    </row>
    <row r="998" spans="1:13" s="95" customFormat="1">
      <c r="A998" s="97"/>
      <c r="B998" s="98"/>
      <c r="C998" s="99"/>
      <c r="D998" s="100"/>
      <c r="E998" s="1497"/>
      <c r="F998" s="101"/>
      <c r="J998" s="96"/>
      <c r="K998" s="96"/>
      <c r="L998" s="96"/>
      <c r="M998" s="96"/>
    </row>
    <row r="999" spans="1:13" s="95" customFormat="1">
      <c r="A999" s="97"/>
      <c r="B999" s="98"/>
      <c r="C999" s="99"/>
      <c r="D999" s="100"/>
      <c r="E999" s="1497"/>
      <c r="F999" s="101"/>
      <c r="J999" s="96"/>
      <c r="K999" s="96"/>
      <c r="L999" s="96"/>
      <c r="M999" s="96"/>
    </row>
    <row r="1000" spans="1:13" s="95" customFormat="1">
      <c r="A1000" s="97"/>
      <c r="B1000" s="98"/>
      <c r="C1000" s="99"/>
      <c r="D1000" s="100"/>
      <c r="E1000" s="1497"/>
      <c r="F1000" s="101"/>
      <c r="J1000" s="96"/>
      <c r="K1000" s="96"/>
      <c r="L1000" s="96"/>
      <c r="M1000" s="96"/>
    </row>
    <row r="1001" spans="1:13" s="95" customFormat="1">
      <c r="A1001" s="97"/>
      <c r="B1001" s="98"/>
      <c r="C1001" s="99"/>
      <c r="D1001" s="100"/>
      <c r="E1001" s="1497"/>
      <c r="F1001" s="101"/>
      <c r="J1001" s="96"/>
      <c r="K1001" s="96"/>
      <c r="L1001" s="96"/>
      <c r="M1001" s="96"/>
    </row>
    <row r="1002" spans="1:13" s="95" customFormat="1">
      <c r="A1002" s="97"/>
      <c r="B1002" s="98"/>
      <c r="C1002" s="99"/>
      <c r="D1002" s="100"/>
      <c r="E1002" s="1497"/>
      <c r="F1002" s="101"/>
      <c r="J1002" s="96"/>
      <c r="K1002" s="96"/>
      <c r="L1002" s="96"/>
      <c r="M1002" s="96"/>
    </row>
    <row r="1003" spans="1:13" s="95" customFormat="1">
      <c r="A1003" s="97"/>
      <c r="B1003" s="98"/>
      <c r="C1003" s="99"/>
      <c r="D1003" s="100"/>
      <c r="E1003" s="1497"/>
      <c r="F1003" s="101"/>
      <c r="J1003" s="96"/>
      <c r="K1003" s="96"/>
      <c r="L1003" s="96"/>
      <c r="M1003" s="96"/>
    </row>
    <row r="1004" spans="1:13" s="95" customFormat="1">
      <c r="A1004" s="97"/>
      <c r="B1004" s="98"/>
      <c r="C1004" s="99"/>
      <c r="D1004" s="100"/>
      <c r="E1004" s="1497"/>
      <c r="F1004" s="101"/>
      <c r="J1004" s="96"/>
      <c r="K1004" s="96"/>
      <c r="L1004" s="96"/>
      <c r="M1004" s="96"/>
    </row>
    <row r="1005" spans="1:13" s="95" customFormat="1">
      <c r="A1005" s="97"/>
      <c r="B1005" s="98"/>
      <c r="C1005" s="99"/>
      <c r="D1005" s="100"/>
      <c r="E1005" s="1497"/>
      <c r="F1005" s="101"/>
      <c r="J1005" s="96"/>
      <c r="K1005" s="96"/>
      <c r="L1005" s="96"/>
      <c r="M1005" s="96"/>
    </row>
    <row r="1006" spans="1:13" s="95" customFormat="1">
      <c r="A1006" s="97"/>
      <c r="B1006" s="98"/>
      <c r="C1006" s="99"/>
      <c r="D1006" s="100"/>
      <c r="E1006" s="1497"/>
      <c r="F1006" s="101"/>
      <c r="J1006" s="96"/>
      <c r="K1006" s="96"/>
      <c r="L1006" s="96"/>
      <c r="M1006" s="96"/>
    </row>
    <row r="1007" spans="1:13" s="95" customFormat="1">
      <c r="A1007" s="97"/>
      <c r="B1007" s="98"/>
      <c r="C1007" s="99"/>
      <c r="D1007" s="100"/>
      <c r="E1007" s="1497"/>
      <c r="F1007" s="101"/>
      <c r="J1007" s="96"/>
      <c r="K1007" s="96"/>
      <c r="L1007" s="96"/>
      <c r="M1007" s="96"/>
    </row>
    <row r="1008" spans="1:13" s="95" customFormat="1">
      <c r="A1008" s="97"/>
      <c r="B1008" s="98"/>
      <c r="C1008" s="99"/>
      <c r="D1008" s="100"/>
      <c r="E1008" s="1497"/>
      <c r="F1008" s="101"/>
      <c r="J1008" s="96"/>
      <c r="K1008" s="96"/>
      <c r="L1008" s="96"/>
      <c r="M1008" s="96"/>
    </row>
    <row r="1009" spans="1:13" s="95" customFormat="1">
      <c r="A1009" s="97"/>
      <c r="B1009" s="98"/>
      <c r="C1009" s="99"/>
      <c r="D1009" s="100"/>
      <c r="E1009" s="1497"/>
      <c r="F1009" s="101"/>
      <c r="J1009" s="96"/>
      <c r="K1009" s="96"/>
      <c r="L1009" s="96"/>
      <c r="M1009" s="96"/>
    </row>
    <row r="1010" spans="1:13" s="95" customFormat="1">
      <c r="A1010" s="97"/>
      <c r="B1010" s="98"/>
      <c r="C1010" s="99"/>
      <c r="D1010" s="100"/>
      <c r="E1010" s="1497"/>
      <c r="F1010" s="101"/>
      <c r="J1010" s="96"/>
      <c r="K1010" s="96"/>
      <c r="L1010" s="96"/>
      <c r="M1010" s="96"/>
    </row>
    <row r="1011" spans="1:13" s="95" customFormat="1">
      <c r="A1011" s="97"/>
      <c r="B1011" s="98"/>
      <c r="C1011" s="99"/>
      <c r="D1011" s="100"/>
      <c r="E1011" s="1497"/>
      <c r="F1011" s="101"/>
      <c r="J1011" s="96"/>
      <c r="K1011" s="96"/>
      <c r="L1011" s="96"/>
      <c r="M1011" s="96"/>
    </row>
    <row r="1012" spans="1:13" s="95" customFormat="1">
      <c r="A1012" s="97"/>
      <c r="B1012" s="98"/>
      <c r="C1012" s="99"/>
      <c r="D1012" s="100"/>
      <c r="E1012" s="1497"/>
      <c r="F1012" s="101"/>
      <c r="J1012" s="96"/>
      <c r="K1012" s="96"/>
      <c r="L1012" s="96"/>
      <c r="M1012" s="96"/>
    </row>
    <row r="1013" spans="1:13" s="95" customFormat="1">
      <c r="A1013" s="97"/>
      <c r="B1013" s="98"/>
      <c r="C1013" s="99"/>
      <c r="D1013" s="100"/>
      <c r="E1013" s="1497"/>
      <c r="F1013" s="101"/>
      <c r="J1013" s="96"/>
      <c r="K1013" s="96"/>
      <c r="L1013" s="96"/>
      <c r="M1013" s="96"/>
    </row>
    <row r="1014" spans="1:13" s="95" customFormat="1">
      <c r="A1014" s="97"/>
      <c r="B1014" s="98"/>
      <c r="C1014" s="99"/>
      <c r="D1014" s="100"/>
      <c r="E1014" s="1497"/>
      <c r="F1014" s="101"/>
      <c r="J1014" s="96"/>
      <c r="K1014" s="96"/>
      <c r="L1014" s="96"/>
      <c r="M1014" s="96"/>
    </row>
    <row r="1015" spans="1:13" s="95" customFormat="1">
      <c r="A1015" s="97"/>
      <c r="B1015" s="98"/>
      <c r="C1015" s="99"/>
      <c r="D1015" s="100"/>
      <c r="E1015" s="1497"/>
      <c r="F1015" s="101"/>
      <c r="J1015" s="96"/>
      <c r="K1015" s="96"/>
      <c r="L1015" s="96"/>
      <c r="M1015" s="96"/>
    </row>
    <row r="1016" spans="1:13" s="95" customFormat="1">
      <c r="A1016" s="97"/>
      <c r="B1016" s="98"/>
      <c r="C1016" s="99"/>
      <c r="D1016" s="100"/>
      <c r="E1016" s="1497"/>
      <c r="F1016" s="101"/>
      <c r="J1016" s="96"/>
      <c r="K1016" s="96"/>
      <c r="L1016" s="96"/>
      <c r="M1016" s="96"/>
    </row>
    <row r="1017" spans="1:13" s="95" customFormat="1">
      <c r="A1017" s="97"/>
      <c r="B1017" s="98"/>
      <c r="C1017" s="99"/>
      <c r="D1017" s="100"/>
      <c r="E1017" s="1497"/>
      <c r="F1017" s="101"/>
      <c r="J1017" s="96"/>
      <c r="K1017" s="96"/>
      <c r="L1017" s="96"/>
      <c r="M1017" s="96"/>
    </row>
    <row r="1018" spans="1:13" s="95" customFormat="1">
      <c r="A1018" s="97"/>
      <c r="B1018" s="98"/>
      <c r="C1018" s="99"/>
      <c r="D1018" s="100"/>
      <c r="E1018" s="1497"/>
      <c r="F1018" s="101"/>
      <c r="J1018" s="96"/>
      <c r="K1018" s="96"/>
      <c r="L1018" s="96"/>
      <c r="M1018" s="96"/>
    </row>
    <row r="1019" spans="1:13" s="95" customFormat="1">
      <c r="A1019" s="97"/>
      <c r="B1019" s="98"/>
      <c r="C1019" s="99"/>
      <c r="D1019" s="100"/>
      <c r="E1019" s="1497"/>
      <c r="F1019" s="101"/>
      <c r="J1019" s="96"/>
      <c r="K1019" s="96"/>
      <c r="L1019" s="96"/>
      <c r="M1019" s="96"/>
    </row>
    <row r="1020" spans="1:13" s="95" customFormat="1">
      <c r="A1020" s="97"/>
      <c r="B1020" s="98"/>
      <c r="C1020" s="99"/>
      <c r="D1020" s="100"/>
      <c r="E1020" s="1497"/>
      <c r="F1020" s="101"/>
      <c r="J1020" s="96"/>
      <c r="K1020" s="96"/>
      <c r="L1020" s="96"/>
      <c r="M1020" s="96"/>
    </row>
    <row r="1021" spans="1:13" s="95" customFormat="1">
      <c r="A1021" s="97"/>
      <c r="B1021" s="98"/>
      <c r="C1021" s="99"/>
      <c r="D1021" s="100"/>
      <c r="E1021" s="1497"/>
      <c r="F1021" s="101"/>
      <c r="J1021" s="96"/>
      <c r="K1021" s="96"/>
      <c r="L1021" s="96"/>
      <c r="M1021" s="96"/>
    </row>
    <row r="1022" spans="1:13" s="95" customFormat="1">
      <c r="A1022" s="97"/>
      <c r="B1022" s="98"/>
      <c r="C1022" s="99"/>
      <c r="D1022" s="100"/>
      <c r="E1022" s="1497"/>
      <c r="F1022" s="101"/>
      <c r="J1022" s="96"/>
      <c r="K1022" s="96"/>
      <c r="L1022" s="96"/>
      <c r="M1022" s="96"/>
    </row>
    <row r="1023" spans="1:13" s="95" customFormat="1">
      <c r="A1023" s="97"/>
      <c r="B1023" s="98"/>
      <c r="C1023" s="99"/>
      <c r="D1023" s="100"/>
      <c r="E1023" s="1497"/>
      <c r="F1023" s="101"/>
      <c r="J1023" s="96"/>
      <c r="K1023" s="96"/>
      <c r="L1023" s="96"/>
      <c r="M1023" s="96"/>
    </row>
    <row r="1024" spans="1:13" s="95" customFormat="1">
      <c r="A1024" s="97"/>
      <c r="B1024" s="98"/>
      <c r="C1024" s="99"/>
      <c r="D1024" s="100"/>
      <c r="E1024" s="1497"/>
      <c r="F1024" s="101"/>
      <c r="J1024" s="96"/>
      <c r="K1024" s="96"/>
      <c r="L1024" s="96"/>
      <c r="M1024" s="96"/>
    </row>
    <row r="1025" spans="1:13" s="95" customFormat="1">
      <c r="A1025" s="97"/>
      <c r="B1025" s="98"/>
      <c r="C1025" s="99"/>
      <c r="D1025" s="100"/>
      <c r="E1025" s="1497"/>
      <c r="F1025" s="101"/>
      <c r="J1025" s="96"/>
      <c r="K1025" s="96"/>
      <c r="L1025" s="96"/>
      <c r="M1025" s="96"/>
    </row>
    <row r="1026" spans="1:13" s="95" customFormat="1">
      <c r="A1026" s="97"/>
      <c r="B1026" s="98"/>
      <c r="C1026" s="99"/>
      <c r="D1026" s="100"/>
      <c r="E1026" s="1497"/>
      <c r="F1026" s="101"/>
      <c r="J1026" s="96"/>
      <c r="K1026" s="96"/>
      <c r="L1026" s="96"/>
      <c r="M1026" s="96"/>
    </row>
    <row r="1027" spans="1:13" s="95" customFormat="1">
      <c r="A1027" s="97"/>
      <c r="B1027" s="98"/>
      <c r="C1027" s="99"/>
      <c r="D1027" s="100"/>
      <c r="E1027" s="1497"/>
      <c r="F1027" s="101"/>
      <c r="J1027" s="96"/>
      <c r="K1027" s="96"/>
      <c r="L1027" s="96"/>
      <c r="M1027" s="96"/>
    </row>
    <row r="1028" spans="1:13" s="95" customFormat="1">
      <c r="A1028" s="97"/>
      <c r="B1028" s="98"/>
      <c r="C1028" s="99"/>
      <c r="D1028" s="100"/>
      <c r="E1028" s="1497"/>
      <c r="F1028" s="101"/>
      <c r="J1028" s="96"/>
      <c r="K1028" s="96"/>
      <c r="L1028" s="96"/>
      <c r="M1028" s="96"/>
    </row>
    <row r="1029" spans="1:13" s="95" customFormat="1">
      <c r="A1029" s="97"/>
      <c r="B1029" s="98"/>
      <c r="C1029" s="99"/>
      <c r="D1029" s="100"/>
      <c r="E1029" s="1497"/>
      <c r="F1029" s="101"/>
      <c r="J1029" s="96"/>
      <c r="K1029" s="96"/>
      <c r="L1029" s="96"/>
      <c r="M1029" s="96"/>
    </row>
    <row r="1030" spans="1:13" s="95" customFormat="1">
      <c r="A1030" s="97"/>
      <c r="B1030" s="98"/>
      <c r="C1030" s="99"/>
      <c r="D1030" s="100"/>
      <c r="E1030" s="1497"/>
      <c r="F1030" s="101"/>
      <c r="J1030" s="96"/>
      <c r="K1030" s="96"/>
      <c r="L1030" s="96"/>
      <c r="M1030" s="96"/>
    </row>
    <row r="1031" spans="1:13" s="95" customFormat="1">
      <c r="A1031" s="97"/>
      <c r="B1031" s="98"/>
      <c r="C1031" s="99"/>
      <c r="D1031" s="100"/>
      <c r="E1031" s="1497"/>
      <c r="F1031" s="101"/>
      <c r="J1031" s="96"/>
      <c r="K1031" s="96"/>
      <c r="L1031" s="96"/>
      <c r="M1031" s="96"/>
    </row>
    <row r="1032" spans="1:13" s="95" customFormat="1">
      <c r="A1032" s="97"/>
      <c r="B1032" s="98"/>
      <c r="C1032" s="99"/>
      <c r="D1032" s="100"/>
      <c r="E1032" s="1497"/>
      <c r="F1032" s="101"/>
      <c r="J1032" s="96"/>
      <c r="K1032" s="96"/>
      <c r="L1032" s="96"/>
      <c r="M1032" s="96"/>
    </row>
    <row r="1033" spans="1:13" s="95" customFormat="1">
      <c r="A1033" s="97"/>
      <c r="B1033" s="98"/>
      <c r="C1033" s="99"/>
      <c r="D1033" s="100"/>
      <c r="E1033" s="1497"/>
      <c r="F1033" s="101"/>
      <c r="J1033" s="96"/>
      <c r="K1033" s="96"/>
      <c r="L1033" s="96"/>
      <c r="M1033" s="96"/>
    </row>
    <row r="1034" spans="1:13" s="95" customFormat="1">
      <c r="A1034" s="97"/>
      <c r="B1034" s="98"/>
      <c r="C1034" s="99"/>
      <c r="D1034" s="100"/>
      <c r="E1034" s="1497"/>
      <c r="F1034" s="101"/>
      <c r="J1034" s="96"/>
      <c r="K1034" s="96"/>
      <c r="L1034" s="96"/>
      <c r="M1034" s="96"/>
    </row>
    <row r="1035" spans="1:13" s="95" customFormat="1">
      <c r="A1035" s="97"/>
      <c r="B1035" s="98"/>
      <c r="C1035" s="99"/>
      <c r="D1035" s="100"/>
      <c r="E1035" s="1497"/>
      <c r="F1035" s="101"/>
      <c r="J1035" s="96"/>
      <c r="K1035" s="96"/>
      <c r="L1035" s="96"/>
      <c r="M1035" s="96"/>
    </row>
    <row r="1036" spans="1:13" s="95" customFormat="1">
      <c r="A1036" s="97"/>
      <c r="B1036" s="98"/>
      <c r="C1036" s="99"/>
      <c r="D1036" s="100"/>
      <c r="E1036" s="1497"/>
      <c r="F1036" s="101"/>
      <c r="J1036" s="96"/>
      <c r="K1036" s="96"/>
      <c r="L1036" s="96"/>
      <c r="M1036" s="96"/>
    </row>
    <row r="1037" spans="1:13" s="95" customFormat="1">
      <c r="A1037" s="97"/>
      <c r="B1037" s="98"/>
      <c r="C1037" s="99"/>
      <c r="D1037" s="100"/>
      <c r="E1037" s="1497"/>
      <c r="F1037" s="101"/>
      <c r="J1037" s="96"/>
      <c r="K1037" s="96"/>
      <c r="L1037" s="96"/>
      <c r="M1037" s="96"/>
    </row>
    <row r="1038" spans="1:13" s="95" customFormat="1">
      <c r="A1038" s="97"/>
      <c r="B1038" s="98"/>
      <c r="C1038" s="99"/>
      <c r="D1038" s="100"/>
      <c r="E1038" s="1497"/>
      <c r="F1038" s="101"/>
      <c r="J1038" s="96"/>
      <c r="K1038" s="96"/>
      <c r="L1038" s="96"/>
      <c r="M1038" s="96"/>
    </row>
    <row r="1039" spans="1:13" s="95" customFormat="1">
      <c r="A1039" s="97"/>
      <c r="B1039" s="98"/>
      <c r="C1039" s="99"/>
      <c r="D1039" s="100"/>
      <c r="E1039" s="1497"/>
      <c r="F1039" s="101"/>
      <c r="J1039" s="96"/>
      <c r="K1039" s="96"/>
      <c r="L1039" s="96"/>
      <c r="M1039" s="96"/>
    </row>
    <row r="1040" spans="1:13" s="95" customFormat="1">
      <c r="A1040" s="97"/>
      <c r="B1040" s="98"/>
      <c r="C1040" s="99"/>
      <c r="D1040" s="100"/>
      <c r="E1040" s="1497"/>
      <c r="F1040" s="101"/>
      <c r="J1040" s="96"/>
      <c r="K1040" s="96"/>
      <c r="L1040" s="96"/>
      <c r="M1040" s="96"/>
    </row>
    <row r="1041" spans="1:13" s="95" customFormat="1">
      <c r="A1041" s="97"/>
      <c r="B1041" s="98"/>
      <c r="C1041" s="99"/>
      <c r="D1041" s="100"/>
      <c r="E1041" s="1497"/>
      <c r="F1041" s="101"/>
      <c r="J1041" s="96"/>
      <c r="K1041" s="96"/>
      <c r="L1041" s="96"/>
      <c r="M1041" s="96"/>
    </row>
    <row r="1042" spans="1:13">
      <c r="A1042" s="97"/>
      <c r="D1042" s="100"/>
      <c r="E1042" s="1497"/>
      <c r="F1042" s="101"/>
    </row>
    <row r="1043" spans="1:13">
      <c r="A1043" s="97"/>
      <c r="D1043" s="100"/>
      <c r="E1043" s="1497"/>
      <c r="F1043" s="101"/>
    </row>
    <row r="1044" spans="1:13" s="95" customFormat="1">
      <c r="A1044" s="97"/>
      <c r="B1044" s="98"/>
      <c r="C1044" s="99"/>
      <c r="D1044" s="100"/>
      <c r="E1044" s="1497"/>
      <c r="F1044" s="101"/>
      <c r="J1044" s="96"/>
      <c r="K1044" s="96"/>
      <c r="L1044" s="96"/>
      <c r="M1044" s="96"/>
    </row>
    <row r="1045" spans="1:13" s="95" customFormat="1">
      <c r="A1045" s="97"/>
      <c r="B1045" s="98"/>
      <c r="C1045" s="99"/>
      <c r="D1045" s="100"/>
      <c r="E1045" s="1497"/>
      <c r="F1045" s="101"/>
      <c r="J1045" s="96"/>
      <c r="K1045" s="96"/>
      <c r="L1045" s="96"/>
      <c r="M1045" s="96"/>
    </row>
    <row r="1046" spans="1:13" s="95" customFormat="1">
      <c r="A1046" s="97"/>
      <c r="B1046" s="98"/>
      <c r="C1046" s="99"/>
      <c r="D1046" s="100"/>
      <c r="E1046" s="1497"/>
      <c r="F1046" s="101"/>
      <c r="J1046" s="96"/>
      <c r="K1046" s="96"/>
      <c r="L1046" s="96"/>
      <c r="M1046" s="96"/>
    </row>
    <row r="1047" spans="1:13" s="95" customFormat="1">
      <c r="A1047" s="97"/>
      <c r="B1047" s="98"/>
      <c r="C1047" s="99"/>
      <c r="D1047" s="100"/>
      <c r="E1047" s="1497"/>
      <c r="F1047" s="101"/>
      <c r="J1047" s="96"/>
      <c r="K1047" s="96"/>
      <c r="L1047" s="96"/>
      <c r="M1047" s="96"/>
    </row>
    <row r="1048" spans="1:13" s="95" customFormat="1">
      <c r="A1048" s="97"/>
      <c r="B1048" s="98"/>
      <c r="C1048" s="99"/>
      <c r="D1048" s="100"/>
      <c r="E1048" s="1497"/>
      <c r="F1048" s="101"/>
      <c r="J1048" s="96"/>
      <c r="K1048" s="96"/>
      <c r="L1048" s="96"/>
      <c r="M1048" s="96"/>
    </row>
  </sheetData>
  <sheetProtection selectLockedCells="1"/>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1958"/>
  <sheetViews>
    <sheetView view="pageBreakPreview" zoomScaleSheetLayoutView="100" workbookViewId="0">
      <pane ySplit="1" topLeftCell="A11" activePane="bottomLeft" state="frozen"/>
      <selection activeCell="B5" sqref="B5"/>
      <selection pane="bottomLeft" activeCell="F16" sqref="F16"/>
    </sheetView>
  </sheetViews>
  <sheetFormatPr defaultColWidth="9.140625" defaultRowHeight="12.75"/>
  <cols>
    <col min="1" max="1" width="6.7109375" style="257" customWidth="1"/>
    <col min="2" max="2" width="37.7109375" style="258" customWidth="1"/>
    <col min="3" max="3" width="8.7109375" style="259" customWidth="1"/>
    <col min="4" max="4" width="10.7109375" style="253" customWidth="1"/>
    <col min="5" max="6" width="12.7109375" style="1491" customWidth="1"/>
    <col min="7" max="8" width="9.7109375" style="235" customWidth="1"/>
    <col min="9" max="16384" width="9.140625" style="235"/>
  </cols>
  <sheetData>
    <row r="1" spans="1:7" ht="33.75">
      <c r="A1" s="234" t="s">
        <v>239</v>
      </c>
      <c r="B1" s="232" t="s">
        <v>240</v>
      </c>
      <c r="C1" s="232" t="s">
        <v>241</v>
      </c>
      <c r="D1" s="233" t="s">
        <v>242</v>
      </c>
      <c r="E1" s="1484" t="s">
        <v>243</v>
      </c>
      <c r="F1" s="1484" t="s">
        <v>244</v>
      </c>
    </row>
    <row r="2" spans="1:7">
      <c r="A2" s="236"/>
      <c r="B2" s="237"/>
      <c r="C2" s="238"/>
      <c r="D2" s="239"/>
      <c r="E2" s="1485"/>
      <c r="F2" s="1485"/>
    </row>
    <row r="3" spans="1:7" s="243" customFormat="1">
      <c r="A3" s="240"/>
      <c r="B3" s="241" t="s">
        <v>3174</v>
      </c>
      <c r="C3" s="242"/>
      <c r="D3" s="242"/>
      <c r="E3" s="1486"/>
      <c r="F3" s="1486"/>
    </row>
    <row r="4" spans="1:7" s="243" customFormat="1">
      <c r="A4" s="244"/>
      <c r="B4" s="245"/>
      <c r="C4" s="246"/>
      <c r="D4" s="246"/>
      <c r="E4" s="1487"/>
      <c r="F4" s="1487"/>
    </row>
    <row r="5" spans="1:7" s="243" customFormat="1">
      <c r="A5" s="240" t="s">
        <v>155</v>
      </c>
      <c r="B5" s="241" t="s">
        <v>3180</v>
      </c>
      <c r="C5" s="247"/>
      <c r="D5" s="247"/>
      <c r="E5" s="1488"/>
      <c r="F5" s="1488"/>
    </row>
    <row r="6" spans="1:7" s="250" customFormat="1">
      <c r="A6" s="248"/>
      <c r="B6" s="245"/>
      <c r="C6" s="249"/>
      <c r="D6" s="249"/>
      <c r="E6" s="1489"/>
      <c r="F6" s="1489"/>
    </row>
    <row r="7" spans="1:7" s="250" customFormat="1" ht="293.25">
      <c r="A7" s="248"/>
      <c r="B7" s="251" t="s">
        <v>4560</v>
      </c>
      <c r="C7" s="249"/>
      <c r="D7" s="249"/>
      <c r="E7" s="1489"/>
      <c r="F7" s="1489"/>
    </row>
    <row r="8" spans="1:7" s="250" customFormat="1" ht="216.75">
      <c r="A8" s="248"/>
      <c r="B8" s="251" t="s">
        <v>3175</v>
      </c>
      <c r="C8" s="249"/>
      <c r="D8" s="249"/>
      <c r="E8" s="1489"/>
      <c r="F8" s="1489"/>
    </row>
    <row r="9" spans="1:7" s="250" customFormat="1" ht="408">
      <c r="A9" s="248"/>
      <c r="B9" s="251" t="s">
        <v>4556</v>
      </c>
      <c r="C9" s="249"/>
      <c r="D9" s="249"/>
      <c r="E9" s="1489"/>
      <c r="F9" s="1489"/>
    </row>
    <row r="10" spans="1:7" s="250" customFormat="1" ht="331.5">
      <c r="A10" s="248"/>
      <c r="B10" s="251" t="s">
        <v>3178</v>
      </c>
      <c r="C10" s="249"/>
      <c r="D10" s="249"/>
      <c r="E10" s="1489"/>
      <c r="F10" s="1489"/>
    </row>
    <row r="11" spans="1:7" s="250" customFormat="1" ht="38.25">
      <c r="A11" s="252"/>
      <c r="B11" s="235" t="s">
        <v>4557</v>
      </c>
      <c r="C11" s="253" t="s">
        <v>248</v>
      </c>
      <c r="D11" s="253">
        <v>1</v>
      </c>
      <c r="E11" s="1490">
        <v>0</v>
      </c>
      <c r="F11" s="1491">
        <f>+D11*E11</f>
        <v>0</v>
      </c>
      <c r="G11" s="254"/>
    </row>
    <row r="12" spans="1:7" s="250" customFormat="1">
      <c r="A12" s="252"/>
      <c r="B12" s="252"/>
      <c r="C12" s="255"/>
      <c r="D12" s="255"/>
      <c r="E12" s="1492"/>
      <c r="F12" s="1492"/>
      <c r="G12" s="254"/>
    </row>
    <row r="13" spans="1:7" s="250" customFormat="1">
      <c r="A13" s="240" t="s">
        <v>156</v>
      </c>
      <c r="B13" s="241" t="s">
        <v>3179</v>
      </c>
      <c r="C13" s="247"/>
      <c r="D13" s="247"/>
      <c r="E13" s="1488"/>
      <c r="F13" s="1488"/>
    </row>
    <row r="14" spans="1:7" s="250" customFormat="1">
      <c r="A14" s="248"/>
      <c r="B14" s="256"/>
      <c r="C14" s="249"/>
      <c r="D14" s="249"/>
      <c r="E14" s="1489"/>
      <c r="F14" s="1489"/>
    </row>
    <row r="15" spans="1:7" s="250" customFormat="1" ht="347.25" customHeight="1">
      <c r="A15" s="248"/>
      <c r="B15" s="251" t="s">
        <v>4558</v>
      </c>
      <c r="C15" s="249"/>
      <c r="D15" s="249"/>
      <c r="E15" s="1489"/>
      <c r="F15" s="1489"/>
    </row>
    <row r="16" spans="1:7" s="250" customFormat="1" ht="51">
      <c r="A16" s="252"/>
      <c r="B16" s="235" t="s">
        <v>4559</v>
      </c>
      <c r="C16" s="253" t="s">
        <v>248</v>
      </c>
      <c r="D16" s="253">
        <v>1</v>
      </c>
      <c r="E16" s="1490">
        <v>0</v>
      </c>
      <c r="F16" s="1491">
        <f>+D16*E16</f>
        <v>0</v>
      </c>
      <c r="G16" s="254"/>
    </row>
    <row r="17" spans="1:16" s="250" customFormat="1">
      <c r="A17" s="252"/>
      <c r="B17" s="252"/>
      <c r="C17" s="255"/>
      <c r="D17" s="255"/>
      <c r="E17" s="1492"/>
      <c r="F17" s="1492"/>
      <c r="G17" s="254"/>
    </row>
    <row r="18" spans="1:16" s="258" customFormat="1">
      <c r="A18" s="257"/>
      <c r="B18" s="235"/>
      <c r="C18" s="253"/>
      <c r="D18" s="253"/>
      <c r="E18" s="1491"/>
      <c r="F18" s="1491"/>
      <c r="G18" s="235"/>
      <c r="H18" s="235"/>
      <c r="I18" s="235"/>
      <c r="J18" s="235"/>
      <c r="K18" s="235"/>
      <c r="L18" s="235"/>
      <c r="M18" s="235"/>
      <c r="N18" s="235"/>
      <c r="O18" s="235"/>
      <c r="P18" s="235"/>
    </row>
    <row r="19" spans="1:16" s="258" customFormat="1">
      <c r="A19" s="257"/>
      <c r="B19" s="235"/>
      <c r="C19" s="253"/>
      <c r="D19" s="253"/>
      <c r="E19" s="1491"/>
      <c r="F19" s="1491"/>
      <c r="G19" s="235"/>
      <c r="H19" s="235"/>
      <c r="I19" s="235"/>
      <c r="J19" s="235"/>
      <c r="K19" s="235"/>
      <c r="L19" s="235"/>
      <c r="M19" s="235"/>
      <c r="N19" s="235"/>
      <c r="O19" s="235"/>
      <c r="P19" s="235"/>
    </row>
    <row r="20" spans="1:16" s="258" customFormat="1">
      <c r="A20" s="257"/>
      <c r="B20" s="235"/>
      <c r="C20" s="253"/>
      <c r="D20" s="253"/>
      <c r="E20" s="1491"/>
      <c r="F20" s="1491"/>
      <c r="G20" s="235"/>
      <c r="H20" s="235"/>
      <c r="I20" s="235"/>
      <c r="J20" s="235"/>
      <c r="K20" s="235"/>
      <c r="L20" s="235"/>
      <c r="M20" s="235"/>
      <c r="N20" s="235"/>
      <c r="O20" s="235"/>
      <c r="P20" s="235"/>
    </row>
    <row r="21" spans="1:16" s="258" customFormat="1">
      <c r="A21" s="257"/>
      <c r="B21" s="235"/>
      <c r="C21" s="253"/>
      <c r="D21" s="253"/>
      <c r="E21" s="1491"/>
      <c r="F21" s="1491"/>
      <c r="G21" s="235"/>
      <c r="H21" s="235"/>
      <c r="I21" s="235"/>
      <c r="J21" s="235"/>
      <c r="K21" s="235"/>
      <c r="L21" s="235"/>
      <c r="M21" s="235"/>
      <c r="N21" s="235"/>
      <c r="O21" s="235"/>
      <c r="P21" s="235"/>
    </row>
    <row r="22" spans="1:16" s="258" customFormat="1">
      <c r="A22" s="257"/>
      <c r="B22" s="235"/>
      <c r="C22" s="253"/>
      <c r="D22" s="253"/>
      <c r="E22" s="1491"/>
      <c r="F22" s="1491"/>
      <c r="G22" s="235"/>
      <c r="H22" s="235"/>
      <c r="I22" s="235"/>
      <c r="J22" s="235"/>
      <c r="K22" s="235"/>
      <c r="L22" s="235"/>
      <c r="M22" s="235"/>
      <c r="N22" s="235"/>
      <c r="O22" s="235"/>
      <c r="P22" s="235"/>
    </row>
    <row r="23" spans="1:16" s="258" customFormat="1">
      <c r="A23" s="257"/>
      <c r="B23" s="235"/>
      <c r="C23" s="253"/>
      <c r="D23" s="253"/>
      <c r="E23" s="1491"/>
      <c r="F23" s="1491"/>
      <c r="G23" s="235"/>
      <c r="H23" s="235"/>
      <c r="I23" s="235"/>
      <c r="J23" s="235"/>
      <c r="K23" s="235"/>
      <c r="L23" s="235"/>
      <c r="M23" s="235"/>
      <c r="N23" s="235"/>
      <c r="O23" s="235"/>
      <c r="P23" s="235"/>
    </row>
    <row r="24" spans="1:16" s="258" customFormat="1">
      <c r="A24" s="257"/>
      <c r="B24" s="235"/>
      <c r="C24" s="253"/>
      <c r="D24" s="253"/>
      <c r="E24" s="1491"/>
      <c r="F24" s="1491"/>
      <c r="G24" s="235"/>
      <c r="H24" s="235"/>
      <c r="I24" s="235"/>
      <c r="J24" s="235"/>
      <c r="K24" s="235"/>
      <c r="L24" s="235"/>
      <c r="M24" s="235"/>
      <c r="N24" s="235"/>
      <c r="O24" s="235"/>
      <c r="P24" s="235"/>
    </row>
    <row r="25" spans="1:16" s="258" customFormat="1">
      <c r="A25" s="257"/>
      <c r="B25" s="235"/>
      <c r="C25" s="253"/>
      <c r="D25" s="253"/>
      <c r="E25" s="1491"/>
      <c r="F25" s="1491"/>
      <c r="G25" s="235"/>
      <c r="H25" s="235"/>
      <c r="I25" s="235"/>
      <c r="J25" s="235"/>
      <c r="K25" s="235"/>
      <c r="L25" s="235"/>
      <c r="M25" s="235"/>
      <c r="N25" s="235"/>
      <c r="O25" s="235"/>
      <c r="P25" s="235"/>
    </row>
    <row r="26" spans="1:16" s="258" customFormat="1">
      <c r="A26" s="257"/>
      <c r="B26" s="235"/>
      <c r="C26" s="253"/>
      <c r="D26" s="253"/>
      <c r="E26" s="1491"/>
      <c r="F26" s="1491"/>
      <c r="G26" s="235"/>
      <c r="H26" s="235"/>
      <c r="I26" s="235"/>
      <c r="J26" s="235"/>
      <c r="K26" s="235"/>
      <c r="L26" s="235"/>
      <c r="M26" s="235"/>
      <c r="N26" s="235"/>
      <c r="O26" s="235"/>
      <c r="P26" s="235"/>
    </row>
    <row r="27" spans="1:16" s="258" customFormat="1">
      <c r="A27" s="257"/>
      <c r="B27" s="235"/>
      <c r="C27" s="253"/>
      <c r="D27" s="253"/>
      <c r="E27" s="1491"/>
      <c r="F27" s="1491"/>
      <c r="G27" s="235"/>
      <c r="H27" s="235"/>
      <c r="I27" s="235"/>
      <c r="J27" s="235"/>
      <c r="K27" s="235"/>
      <c r="L27" s="235"/>
      <c r="M27" s="235"/>
      <c r="N27" s="235"/>
      <c r="O27" s="235"/>
      <c r="P27" s="235"/>
    </row>
    <row r="28" spans="1:16" s="258" customFormat="1">
      <c r="A28" s="257"/>
      <c r="B28" s="235"/>
      <c r="C28" s="253"/>
      <c r="D28" s="253"/>
      <c r="E28" s="1491"/>
      <c r="F28" s="1491"/>
      <c r="G28" s="235"/>
      <c r="H28" s="235"/>
      <c r="I28" s="235"/>
      <c r="J28" s="235"/>
      <c r="K28" s="235"/>
      <c r="L28" s="235"/>
      <c r="M28" s="235"/>
      <c r="N28" s="235"/>
      <c r="O28" s="235"/>
      <c r="P28" s="235"/>
    </row>
    <row r="29" spans="1:16" s="258" customFormat="1">
      <c r="A29" s="257"/>
      <c r="B29" s="235"/>
      <c r="C29" s="253"/>
      <c r="D29" s="253"/>
      <c r="E29" s="1491"/>
      <c r="F29" s="1491"/>
      <c r="G29" s="235"/>
      <c r="H29" s="235"/>
      <c r="I29" s="235"/>
      <c r="J29" s="235"/>
      <c r="K29" s="235"/>
      <c r="L29" s="235"/>
      <c r="M29" s="235"/>
      <c r="N29" s="235"/>
      <c r="O29" s="235"/>
      <c r="P29" s="235"/>
    </row>
    <row r="30" spans="1:16" s="258" customFormat="1">
      <c r="A30" s="257"/>
      <c r="B30" s="235"/>
      <c r="C30" s="253"/>
      <c r="D30" s="253"/>
      <c r="E30" s="1491"/>
      <c r="F30" s="1491"/>
      <c r="G30" s="235"/>
      <c r="H30" s="235"/>
      <c r="I30" s="235"/>
      <c r="J30" s="235"/>
      <c r="K30" s="235"/>
      <c r="L30" s="235"/>
      <c r="M30" s="235"/>
      <c r="N30" s="235"/>
      <c r="O30" s="235"/>
      <c r="P30" s="235"/>
    </row>
    <row r="31" spans="1:16" s="258" customFormat="1">
      <c r="A31" s="257"/>
      <c r="B31" s="235"/>
      <c r="C31" s="253"/>
      <c r="D31" s="253"/>
      <c r="E31" s="1491"/>
      <c r="F31" s="1491"/>
      <c r="G31" s="235"/>
      <c r="H31" s="235"/>
      <c r="I31" s="235"/>
      <c r="J31" s="235"/>
      <c r="K31" s="235"/>
      <c r="L31" s="235"/>
      <c r="M31" s="235"/>
      <c r="N31" s="235"/>
      <c r="O31" s="235"/>
      <c r="P31" s="235"/>
    </row>
    <row r="32" spans="1:16" s="258" customFormat="1">
      <c r="A32" s="257"/>
      <c r="B32" s="235"/>
      <c r="C32" s="253"/>
      <c r="D32" s="253"/>
      <c r="E32" s="1491"/>
      <c r="F32" s="1491"/>
      <c r="G32" s="235"/>
      <c r="H32" s="235"/>
      <c r="I32" s="235"/>
      <c r="J32" s="235"/>
      <c r="K32" s="235"/>
      <c r="L32" s="235"/>
      <c r="M32" s="235"/>
      <c r="N32" s="235"/>
      <c r="O32" s="235"/>
      <c r="P32" s="235"/>
    </row>
    <row r="33" spans="1:16" s="258" customFormat="1">
      <c r="A33" s="257"/>
      <c r="B33" s="235"/>
      <c r="C33" s="253"/>
      <c r="D33" s="253"/>
      <c r="E33" s="1491"/>
      <c r="F33" s="1491"/>
      <c r="G33" s="235"/>
      <c r="H33" s="235"/>
      <c r="I33" s="235"/>
      <c r="J33" s="235"/>
      <c r="K33" s="235"/>
      <c r="L33" s="235"/>
      <c r="M33" s="235"/>
      <c r="N33" s="235"/>
      <c r="O33" s="235"/>
      <c r="P33" s="235"/>
    </row>
    <row r="34" spans="1:16" s="258" customFormat="1">
      <c r="A34" s="257"/>
      <c r="B34" s="235"/>
      <c r="C34" s="253"/>
      <c r="D34" s="253"/>
      <c r="E34" s="1491"/>
      <c r="F34" s="1491"/>
      <c r="G34" s="235"/>
      <c r="H34" s="235"/>
      <c r="I34" s="235"/>
      <c r="J34" s="235"/>
      <c r="K34" s="235"/>
      <c r="L34" s="235"/>
      <c r="M34" s="235"/>
      <c r="N34" s="235"/>
      <c r="O34" s="235"/>
      <c r="P34" s="235"/>
    </row>
    <row r="35" spans="1:16" s="258" customFormat="1">
      <c r="A35" s="257"/>
      <c r="B35" s="235"/>
      <c r="C35" s="253"/>
      <c r="D35" s="253"/>
      <c r="E35" s="1491"/>
      <c r="F35" s="1491"/>
      <c r="G35" s="235"/>
      <c r="H35" s="235"/>
      <c r="I35" s="235"/>
      <c r="J35" s="235"/>
      <c r="K35" s="235"/>
      <c r="L35" s="235"/>
      <c r="M35" s="235"/>
      <c r="N35" s="235"/>
      <c r="O35" s="235"/>
      <c r="P35" s="235"/>
    </row>
    <row r="36" spans="1:16" s="258" customFormat="1">
      <c r="A36" s="257"/>
      <c r="B36" s="235"/>
      <c r="C36" s="253"/>
      <c r="D36" s="253"/>
      <c r="E36" s="1491"/>
      <c r="F36" s="1491"/>
      <c r="G36" s="235"/>
      <c r="H36" s="235"/>
      <c r="I36" s="235"/>
      <c r="J36" s="235"/>
      <c r="K36" s="235"/>
      <c r="L36" s="235"/>
      <c r="M36" s="235"/>
      <c r="N36" s="235"/>
      <c r="O36" s="235"/>
      <c r="P36" s="235"/>
    </row>
    <row r="37" spans="1:16" s="258" customFormat="1">
      <c r="A37" s="257"/>
      <c r="B37" s="235"/>
      <c r="C37" s="253"/>
      <c r="D37" s="253"/>
      <c r="E37" s="1491"/>
      <c r="F37" s="1491"/>
      <c r="G37" s="235"/>
      <c r="H37" s="235"/>
      <c r="I37" s="235"/>
      <c r="J37" s="235"/>
      <c r="K37" s="235"/>
      <c r="L37" s="235"/>
      <c r="M37" s="235"/>
      <c r="N37" s="235"/>
      <c r="O37" s="235"/>
      <c r="P37" s="235"/>
    </row>
    <row r="38" spans="1:16" s="258" customFormat="1">
      <c r="A38" s="257"/>
      <c r="B38" s="235"/>
      <c r="C38" s="253"/>
      <c r="D38" s="253"/>
      <c r="E38" s="1491"/>
      <c r="F38" s="1491"/>
      <c r="G38" s="235"/>
      <c r="H38" s="235"/>
      <c r="I38" s="235"/>
      <c r="J38" s="235"/>
      <c r="K38" s="235"/>
      <c r="L38" s="235"/>
      <c r="M38" s="235"/>
      <c r="N38" s="235"/>
      <c r="O38" s="235"/>
      <c r="P38" s="235"/>
    </row>
    <row r="39" spans="1:16" s="258" customFormat="1">
      <c r="A39" s="257"/>
      <c r="B39" s="235"/>
      <c r="C39" s="253"/>
      <c r="D39" s="253"/>
      <c r="E39" s="1491"/>
      <c r="F39" s="1491"/>
      <c r="G39" s="235"/>
      <c r="H39" s="235"/>
      <c r="I39" s="235"/>
      <c r="J39" s="235"/>
      <c r="K39" s="235"/>
      <c r="L39" s="235"/>
      <c r="M39" s="235"/>
      <c r="N39" s="235"/>
      <c r="O39" s="235"/>
      <c r="P39" s="235"/>
    </row>
    <row r="40" spans="1:16" s="258" customFormat="1">
      <c r="A40" s="257"/>
      <c r="B40" s="235"/>
      <c r="C40" s="253"/>
      <c r="D40" s="253"/>
      <c r="E40" s="1491"/>
      <c r="F40" s="1491"/>
      <c r="G40" s="235"/>
      <c r="H40" s="235"/>
      <c r="I40" s="235"/>
      <c r="J40" s="235"/>
      <c r="K40" s="235"/>
      <c r="L40" s="235"/>
      <c r="M40" s="235"/>
      <c r="N40" s="235"/>
      <c r="O40" s="235"/>
      <c r="P40" s="235"/>
    </row>
    <row r="41" spans="1:16" s="258" customFormat="1">
      <c r="A41" s="257"/>
      <c r="B41" s="235"/>
      <c r="C41" s="253"/>
      <c r="D41" s="253"/>
      <c r="E41" s="1491"/>
      <c r="F41" s="1491"/>
      <c r="G41" s="235"/>
      <c r="H41" s="235"/>
      <c r="I41" s="235"/>
      <c r="J41" s="235"/>
      <c r="K41" s="235"/>
      <c r="L41" s="235"/>
      <c r="M41" s="235"/>
      <c r="N41" s="235"/>
      <c r="O41" s="235"/>
      <c r="P41" s="235"/>
    </row>
    <row r="42" spans="1:16" s="258" customFormat="1">
      <c r="A42" s="257"/>
      <c r="B42" s="235"/>
      <c r="C42" s="253"/>
      <c r="D42" s="253"/>
      <c r="E42" s="1491"/>
      <c r="F42" s="1491"/>
      <c r="G42" s="235"/>
      <c r="H42" s="235"/>
      <c r="I42" s="235"/>
      <c r="J42" s="235"/>
      <c r="K42" s="235"/>
      <c r="L42" s="235"/>
      <c r="M42" s="235"/>
      <c r="N42" s="235"/>
      <c r="O42" s="235"/>
      <c r="P42" s="235"/>
    </row>
    <row r="43" spans="1:16" s="258" customFormat="1">
      <c r="A43" s="257"/>
      <c r="B43" s="235"/>
      <c r="C43" s="253"/>
      <c r="D43" s="253"/>
      <c r="E43" s="1491"/>
      <c r="F43" s="1491"/>
      <c r="G43" s="235"/>
      <c r="H43" s="235"/>
      <c r="I43" s="235"/>
      <c r="J43" s="235"/>
      <c r="K43" s="235"/>
      <c r="L43" s="235"/>
      <c r="M43" s="235"/>
      <c r="N43" s="235"/>
      <c r="O43" s="235"/>
      <c r="P43" s="235"/>
    </row>
    <row r="44" spans="1:16" s="258" customFormat="1">
      <c r="A44" s="257"/>
      <c r="B44" s="235"/>
      <c r="C44" s="253"/>
      <c r="D44" s="253"/>
      <c r="E44" s="1491"/>
      <c r="F44" s="1491"/>
      <c r="G44" s="235"/>
      <c r="H44" s="235"/>
      <c r="I44" s="235"/>
      <c r="J44" s="235"/>
      <c r="K44" s="235"/>
      <c r="L44" s="235"/>
      <c r="M44" s="235"/>
      <c r="N44" s="235"/>
      <c r="O44" s="235"/>
      <c r="P44" s="235"/>
    </row>
    <row r="45" spans="1:16" s="258" customFormat="1">
      <c r="A45" s="257"/>
      <c r="B45" s="235"/>
      <c r="C45" s="253"/>
      <c r="D45" s="253"/>
      <c r="E45" s="1491"/>
      <c r="F45" s="1491"/>
      <c r="G45" s="235"/>
      <c r="H45" s="235"/>
      <c r="I45" s="235"/>
      <c r="J45" s="235"/>
      <c r="K45" s="235"/>
      <c r="L45" s="235"/>
      <c r="M45" s="235"/>
      <c r="N45" s="235"/>
      <c r="O45" s="235"/>
      <c r="P45" s="235"/>
    </row>
    <row r="46" spans="1:16" s="258" customFormat="1">
      <c r="A46" s="257"/>
      <c r="B46" s="235"/>
      <c r="C46" s="253"/>
      <c r="D46" s="253"/>
      <c r="E46" s="1491"/>
      <c r="F46" s="1491"/>
      <c r="G46" s="235"/>
      <c r="H46" s="235"/>
      <c r="I46" s="235"/>
      <c r="J46" s="235"/>
      <c r="K46" s="235"/>
      <c r="L46" s="235"/>
      <c r="M46" s="235"/>
      <c r="N46" s="235"/>
      <c r="O46" s="235"/>
      <c r="P46" s="235"/>
    </row>
    <row r="47" spans="1:16" s="258" customFormat="1">
      <c r="A47" s="257"/>
      <c r="B47" s="235"/>
      <c r="C47" s="253"/>
      <c r="D47" s="253"/>
      <c r="E47" s="1491"/>
      <c r="F47" s="1491"/>
      <c r="G47" s="235"/>
      <c r="H47" s="235"/>
      <c r="I47" s="235"/>
      <c r="J47" s="235"/>
      <c r="K47" s="235"/>
      <c r="L47" s="235"/>
      <c r="M47" s="235"/>
      <c r="N47" s="235"/>
      <c r="O47" s="235"/>
      <c r="P47" s="235"/>
    </row>
    <row r="48" spans="1:16" s="258" customFormat="1">
      <c r="A48" s="257"/>
      <c r="B48" s="235"/>
      <c r="C48" s="253"/>
      <c r="D48" s="253"/>
      <c r="E48" s="1491"/>
      <c r="F48" s="1491"/>
      <c r="G48" s="235"/>
      <c r="H48" s="235"/>
      <c r="I48" s="235"/>
      <c r="J48" s="235"/>
      <c r="K48" s="235"/>
      <c r="L48" s="235"/>
      <c r="M48" s="235"/>
      <c r="N48" s="235"/>
      <c r="O48" s="235"/>
      <c r="P48" s="235"/>
    </row>
    <row r="49" spans="1:16" s="258" customFormat="1">
      <c r="A49" s="257"/>
      <c r="B49" s="235"/>
      <c r="C49" s="253"/>
      <c r="D49" s="253"/>
      <c r="E49" s="1491"/>
      <c r="F49" s="1491"/>
      <c r="G49" s="235"/>
      <c r="H49" s="235"/>
      <c r="I49" s="235"/>
      <c r="J49" s="235"/>
      <c r="K49" s="235"/>
      <c r="L49" s="235"/>
      <c r="M49" s="235"/>
      <c r="N49" s="235"/>
      <c r="O49" s="235"/>
      <c r="P49" s="235"/>
    </row>
    <row r="50" spans="1:16" s="258" customFormat="1">
      <c r="A50" s="257"/>
      <c r="B50" s="235"/>
      <c r="C50" s="253"/>
      <c r="D50" s="253"/>
      <c r="E50" s="1491"/>
      <c r="F50" s="1491"/>
      <c r="G50" s="235"/>
      <c r="H50" s="235"/>
      <c r="I50" s="235"/>
      <c r="J50" s="235"/>
      <c r="K50" s="235"/>
      <c r="L50" s="235"/>
      <c r="M50" s="235"/>
      <c r="N50" s="235"/>
      <c r="O50" s="235"/>
      <c r="P50" s="235"/>
    </row>
    <row r="51" spans="1:16" s="258" customFormat="1">
      <c r="A51" s="257"/>
      <c r="B51" s="235"/>
      <c r="C51" s="253"/>
      <c r="D51" s="253"/>
      <c r="E51" s="1491"/>
      <c r="F51" s="1491"/>
      <c r="G51" s="235"/>
      <c r="H51" s="235"/>
      <c r="I51" s="235"/>
      <c r="J51" s="235"/>
      <c r="K51" s="235"/>
      <c r="L51" s="235"/>
      <c r="M51" s="235"/>
      <c r="N51" s="235"/>
      <c r="O51" s="235"/>
      <c r="P51" s="235"/>
    </row>
    <row r="52" spans="1:16" s="258" customFormat="1">
      <c r="A52" s="257"/>
      <c r="B52" s="235"/>
      <c r="C52" s="253"/>
      <c r="D52" s="253"/>
      <c r="E52" s="1491"/>
      <c r="F52" s="1491"/>
      <c r="G52" s="235"/>
      <c r="H52" s="235"/>
      <c r="I52" s="235"/>
      <c r="J52" s="235"/>
      <c r="K52" s="235"/>
      <c r="L52" s="235"/>
      <c r="M52" s="235"/>
      <c r="N52" s="235"/>
      <c r="O52" s="235"/>
      <c r="P52" s="235"/>
    </row>
    <row r="53" spans="1:16" s="258" customFormat="1">
      <c r="A53" s="257"/>
      <c r="B53" s="235"/>
      <c r="C53" s="253"/>
      <c r="D53" s="253"/>
      <c r="E53" s="1491"/>
      <c r="F53" s="1491"/>
      <c r="G53" s="235"/>
      <c r="H53" s="235"/>
      <c r="I53" s="235"/>
      <c r="J53" s="235"/>
      <c r="K53" s="235"/>
      <c r="L53" s="235"/>
      <c r="M53" s="235"/>
      <c r="N53" s="235"/>
      <c r="O53" s="235"/>
      <c r="P53" s="235"/>
    </row>
    <row r="54" spans="1:16" s="258" customFormat="1">
      <c r="A54" s="257"/>
      <c r="B54" s="235"/>
      <c r="C54" s="253"/>
      <c r="D54" s="253"/>
      <c r="E54" s="1491"/>
      <c r="F54" s="1491"/>
      <c r="G54" s="235"/>
      <c r="H54" s="235"/>
      <c r="I54" s="235"/>
      <c r="J54" s="235"/>
      <c r="K54" s="235"/>
      <c r="L54" s="235"/>
      <c r="M54" s="235"/>
      <c r="N54" s="235"/>
      <c r="O54" s="235"/>
      <c r="P54" s="235"/>
    </row>
    <row r="55" spans="1:16" s="258" customFormat="1">
      <c r="A55" s="257"/>
      <c r="B55" s="235"/>
      <c r="C55" s="253"/>
      <c r="D55" s="253"/>
      <c r="E55" s="1491"/>
      <c r="F55" s="1491"/>
      <c r="G55" s="235"/>
      <c r="H55" s="235"/>
      <c r="I55" s="235"/>
      <c r="J55" s="235"/>
      <c r="K55" s="235"/>
      <c r="L55" s="235"/>
      <c r="M55" s="235"/>
      <c r="N55" s="235"/>
      <c r="O55" s="235"/>
      <c r="P55" s="235"/>
    </row>
    <row r="56" spans="1:16" s="258" customFormat="1">
      <c r="A56" s="257"/>
      <c r="B56" s="235"/>
      <c r="C56" s="253"/>
      <c r="D56" s="253"/>
      <c r="E56" s="1491"/>
      <c r="F56" s="1491"/>
      <c r="G56" s="235"/>
      <c r="H56" s="235"/>
      <c r="I56" s="235"/>
      <c r="J56" s="235"/>
      <c r="K56" s="235"/>
      <c r="L56" s="235"/>
      <c r="M56" s="235"/>
      <c r="N56" s="235"/>
      <c r="O56" s="235"/>
      <c r="P56" s="235"/>
    </row>
    <row r="57" spans="1:16" s="258" customFormat="1">
      <c r="A57" s="257"/>
      <c r="B57" s="235"/>
      <c r="C57" s="253"/>
      <c r="D57" s="253"/>
      <c r="E57" s="1491"/>
      <c r="F57" s="1491"/>
      <c r="G57" s="235"/>
      <c r="H57" s="235"/>
      <c r="I57" s="235"/>
      <c r="J57" s="235"/>
      <c r="K57" s="235"/>
      <c r="L57" s="235"/>
      <c r="M57" s="235"/>
      <c r="N57" s="235"/>
      <c r="O57" s="235"/>
      <c r="P57" s="235"/>
    </row>
    <row r="58" spans="1:16" s="258" customFormat="1">
      <c r="A58" s="257"/>
      <c r="B58" s="235"/>
      <c r="C58" s="253"/>
      <c r="D58" s="253"/>
      <c r="E58" s="1491"/>
      <c r="F58" s="1491"/>
      <c r="G58" s="235"/>
      <c r="H58" s="235"/>
      <c r="I58" s="235"/>
      <c r="J58" s="235"/>
      <c r="K58" s="235"/>
      <c r="L58" s="235"/>
      <c r="M58" s="235"/>
      <c r="N58" s="235"/>
      <c r="O58" s="235"/>
      <c r="P58" s="235"/>
    </row>
    <row r="59" spans="1:16" s="258" customFormat="1">
      <c r="A59" s="257"/>
      <c r="B59" s="235"/>
      <c r="C59" s="253"/>
      <c r="D59" s="253"/>
      <c r="E59" s="1491"/>
      <c r="F59" s="1491"/>
      <c r="G59" s="235"/>
      <c r="H59" s="235"/>
      <c r="I59" s="235"/>
      <c r="J59" s="235"/>
      <c r="K59" s="235"/>
      <c r="L59" s="235"/>
      <c r="M59" s="235"/>
      <c r="N59" s="235"/>
      <c r="O59" s="235"/>
      <c r="P59" s="235"/>
    </row>
    <row r="60" spans="1:16" s="258" customFormat="1">
      <c r="A60" s="257"/>
      <c r="B60" s="235"/>
      <c r="C60" s="253"/>
      <c r="D60" s="253"/>
      <c r="E60" s="1491"/>
      <c r="F60" s="1491"/>
      <c r="G60" s="235"/>
      <c r="H60" s="235"/>
      <c r="I60" s="235"/>
      <c r="J60" s="235"/>
      <c r="K60" s="235"/>
      <c r="L60" s="235"/>
      <c r="M60" s="235"/>
      <c r="N60" s="235"/>
      <c r="O60" s="235"/>
      <c r="P60" s="235"/>
    </row>
    <row r="61" spans="1:16" s="258" customFormat="1">
      <c r="A61" s="257"/>
      <c r="B61" s="235"/>
      <c r="C61" s="253"/>
      <c r="D61" s="253"/>
      <c r="E61" s="1491"/>
      <c r="F61" s="1491"/>
      <c r="G61" s="235"/>
      <c r="H61" s="235"/>
      <c r="I61" s="235"/>
      <c r="J61" s="235"/>
      <c r="K61" s="235"/>
      <c r="L61" s="235"/>
      <c r="M61" s="235"/>
      <c r="N61" s="235"/>
      <c r="O61" s="235"/>
      <c r="P61" s="235"/>
    </row>
    <row r="62" spans="1:16" s="258" customFormat="1">
      <c r="A62" s="257"/>
      <c r="B62" s="235"/>
      <c r="C62" s="253"/>
      <c r="D62" s="253"/>
      <c r="E62" s="1491"/>
      <c r="F62" s="1491"/>
      <c r="G62" s="235"/>
      <c r="H62" s="235"/>
      <c r="I62" s="235"/>
      <c r="J62" s="235"/>
      <c r="K62" s="235"/>
      <c r="L62" s="235"/>
      <c r="M62" s="235"/>
      <c r="N62" s="235"/>
      <c r="O62" s="235"/>
      <c r="P62" s="235"/>
    </row>
    <row r="63" spans="1:16" s="258" customFormat="1">
      <c r="A63" s="257"/>
      <c r="B63" s="235"/>
      <c r="C63" s="253"/>
      <c r="D63" s="253"/>
      <c r="E63" s="1491"/>
      <c r="F63" s="1491"/>
      <c r="G63" s="235"/>
      <c r="H63" s="235"/>
      <c r="I63" s="235"/>
      <c r="J63" s="235"/>
      <c r="K63" s="235"/>
      <c r="L63" s="235"/>
      <c r="M63" s="235"/>
      <c r="N63" s="235"/>
      <c r="O63" s="235"/>
      <c r="P63" s="235"/>
    </row>
    <row r="64" spans="1:16" s="258" customFormat="1">
      <c r="A64" s="257"/>
      <c r="B64" s="235"/>
      <c r="C64" s="253"/>
      <c r="D64" s="253"/>
      <c r="E64" s="1491"/>
      <c r="F64" s="1491"/>
      <c r="G64" s="235"/>
      <c r="H64" s="235"/>
      <c r="I64" s="235"/>
      <c r="J64" s="235"/>
      <c r="K64" s="235"/>
      <c r="L64" s="235"/>
      <c r="M64" s="235"/>
      <c r="N64" s="235"/>
      <c r="O64" s="235"/>
      <c r="P64" s="235"/>
    </row>
    <row r="65" spans="1:16" s="258" customFormat="1">
      <c r="A65" s="257"/>
      <c r="B65" s="235"/>
      <c r="C65" s="253"/>
      <c r="D65" s="253"/>
      <c r="E65" s="1491"/>
      <c r="F65" s="1491"/>
      <c r="G65" s="235"/>
      <c r="H65" s="235"/>
      <c r="I65" s="235"/>
      <c r="J65" s="235"/>
      <c r="K65" s="235"/>
      <c r="L65" s="235"/>
      <c r="M65" s="235"/>
      <c r="N65" s="235"/>
      <c r="O65" s="235"/>
      <c r="P65" s="235"/>
    </row>
    <row r="66" spans="1:16" s="258" customFormat="1">
      <c r="A66" s="257"/>
      <c r="B66" s="235"/>
      <c r="C66" s="253"/>
      <c r="D66" s="253"/>
      <c r="E66" s="1491"/>
      <c r="F66" s="1491"/>
      <c r="G66" s="235"/>
      <c r="H66" s="235"/>
      <c r="I66" s="235"/>
      <c r="J66" s="235"/>
      <c r="K66" s="235"/>
      <c r="L66" s="235"/>
      <c r="M66" s="235"/>
      <c r="N66" s="235"/>
      <c r="O66" s="235"/>
      <c r="P66" s="235"/>
    </row>
    <row r="67" spans="1:16" s="258" customFormat="1">
      <c r="A67" s="257"/>
      <c r="B67" s="235"/>
      <c r="C67" s="253"/>
      <c r="D67" s="253"/>
      <c r="E67" s="1491"/>
      <c r="F67" s="1491"/>
      <c r="G67" s="235"/>
      <c r="H67" s="235"/>
      <c r="I67" s="235"/>
      <c r="J67" s="235"/>
      <c r="K67" s="235"/>
      <c r="L67" s="235"/>
      <c r="M67" s="235"/>
      <c r="N67" s="235"/>
      <c r="O67" s="235"/>
      <c r="P67" s="235"/>
    </row>
    <row r="68" spans="1:16" s="258" customFormat="1">
      <c r="A68" s="257"/>
      <c r="B68" s="235"/>
      <c r="C68" s="253"/>
      <c r="D68" s="253"/>
      <c r="E68" s="1491"/>
      <c r="F68" s="1491"/>
      <c r="G68" s="235"/>
      <c r="H68" s="235"/>
      <c r="I68" s="235"/>
      <c r="J68" s="235"/>
      <c r="K68" s="235"/>
      <c r="L68" s="235"/>
      <c r="M68" s="235"/>
      <c r="N68" s="235"/>
      <c r="O68" s="235"/>
      <c r="P68" s="235"/>
    </row>
    <row r="69" spans="1:16" s="258" customFormat="1">
      <c r="A69" s="257"/>
      <c r="B69" s="235"/>
      <c r="C69" s="253"/>
      <c r="D69" s="253"/>
      <c r="E69" s="1491"/>
      <c r="F69" s="1491"/>
      <c r="G69" s="235"/>
      <c r="H69" s="235"/>
      <c r="I69" s="235"/>
      <c r="J69" s="235"/>
      <c r="K69" s="235"/>
      <c r="L69" s="235"/>
      <c r="M69" s="235"/>
      <c r="N69" s="235"/>
      <c r="O69" s="235"/>
      <c r="P69" s="235"/>
    </row>
    <row r="70" spans="1:16" s="258" customFormat="1">
      <c r="A70" s="257"/>
      <c r="B70" s="235"/>
      <c r="C70" s="253"/>
      <c r="D70" s="253"/>
      <c r="E70" s="1491"/>
      <c r="F70" s="1491"/>
      <c r="G70" s="235"/>
      <c r="H70" s="235"/>
      <c r="I70" s="235"/>
      <c r="J70" s="235"/>
      <c r="K70" s="235"/>
      <c r="L70" s="235"/>
      <c r="M70" s="235"/>
      <c r="N70" s="235"/>
      <c r="O70" s="235"/>
      <c r="P70" s="235"/>
    </row>
    <row r="71" spans="1:16" s="258" customFormat="1">
      <c r="A71" s="257"/>
      <c r="B71" s="235"/>
      <c r="C71" s="253"/>
      <c r="D71" s="253"/>
      <c r="E71" s="1491"/>
      <c r="F71" s="1491"/>
      <c r="G71" s="235"/>
      <c r="H71" s="235"/>
      <c r="I71" s="235"/>
      <c r="J71" s="235"/>
      <c r="K71" s="235"/>
      <c r="L71" s="235"/>
      <c r="M71" s="235"/>
      <c r="N71" s="235"/>
      <c r="O71" s="235"/>
      <c r="P71" s="235"/>
    </row>
    <row r="72" spans="1:16" s="258" customFormat="1">
      <c r="A72" s="257"/>
      <c r="B72" s="235"/>
      <c r="C72" s="253"/>
      <c r="D72" s="253"/>
      <c r="E72" s="1491"/>
      <c r="F72" s="1491"/>
      <c r="G72" s="235"/>
      <c r="H72" s="235"/>
      <c r="I72" s="235"/>
      <c r="J72" s="235"/>
      <c r="K72" s="235"/>
      <c r="L72" s="235"/>
      <c r="M72" s="235"/>
      <c r="N72" s="235"/>
      <c r="O72" s="235"/>
      <c r="P72" s="235"/>
    </row>
    <row r="73" spans="1:16" s="258" customFormat="1">
      <c r="A73" s="257"/>
      <c r="B73" s="235"/>
      <c r="C73" s="253"/>
      <c r="D73" s="253"/>
      <c r="E73" s="1491"/>
      <c r="F73" s="1491"/>
      <c r="G73" s="235"/>
      <c r="H73" s="235"/>
      <c r="I73" s="235"/>
      <c r="J73" s="235"/>
      <c r="K73" s="235"/>
      <c r="L73" s="235"/>
      <c r="M73" s="235"/>
      <c r="N73" s="235"/>
      <c r="O73" s="235"/>
      <c r="P73" s="235"/>
    </row>
    <row r="74" spans="1:16" s="258" customFormat="1">
      <c r="A74" s="257"/>
      <c r="B74" s="235"/>
      <c r="C74" s="253"/>
      <c r="D74" s="253"/>
      <c r="E74" s="1491"/>
      <c r="F74" s="1491"/>
      <c r="G74" s="235"/>
      <c r="H74" s="235"/>
      <c r="I74" s="235"/>
      <c r="J74" s="235"/>
      <c r="K74" s="235"/>
      <c r="L74" s="235"/>
      <c r="M74" s="235"/>
      <c r="N74" s="235"/>
      <c r="O74" s="235"/>
      <c r="P74" s="235"/>
    </row>
    <row r="75" spans="1:16" s="258" customFormat="1">
      <c r="A75" s="257"/>
      <c r="B75" s="235"/>
      <c r="C75" s="253"/>
      <c r="D75" s="253"/>
      <c r="E75" s="1491"/>
      <c r="F75" s="1491"/>
      <c r="G75" s="235"/>
      <c r="H75" s="235"/>
      <c r="I75" s="235"/>
      <c r="J75" s="235"/>
      <c r="K75" s="235"/>
      <c r="L75" s="235"/>
      <c r="M75" s="235"/>
      <c r="N75" s="235"/>
      <c r="O75" s="235"/>
      <c r="P75" s="235"/>
    </row>
    <row r="76" spans="1:16" s="258" customFormat="1">
      <c r="A76" s="257"/>
      <c r="B76" s="235"/>
      <c r="C76" s="253"/>
      <c r="D76" s="253"/>
      <c r="E76" s="1491"/>
      <c r="F76" s="1491"/>
      <c r="G76" s="235"/>
      <c r="H76" s="235"/>
      <c r="I76" s="235"/>
      <c r="J76" s="235"/>
      <c r="K76" s="235"/>
      <c r="L76" s="235"/>
      <c r="M76" s="235"/>
      <c r="N76" s="235"/>
      <c r="O76" s="235"/>
      <c r="P76" s="235"/>
    </row>
    <row r="77" spans="1:16" s="258" customFormat="1">
      <c r="A77" s="257"/>
      <c r="B77" s="235"/>
      <c r="C77" s="253"/>
      <c r="D77" s="253"/>
      <c r="E77" s="1491"/>
      <c r="F77" s="1491"/>
      <c r="G77" s="235"/>
      <c r="H77" s="235"/>
      <c r="I77" s="235"/>
      <c r="J77" s="235"/>
      <c r="K77" s="235"/>
      <c r="L77" s="235"/>
      <c r="M77" s="235"/>
      <c r="N77" s="235"/>
      <c r="O77" s="235"/>
      <c r="P77" s="235"/>
    </row>
    <row r="78" spans="1:16" s="258" customFormat="1">
      <c r="A78" s="257"/>
      <c r="B78" s="235"/>
      <c r="C78" s="253"/>
      <c r="D78" s="253"/>
      <c r="E78" s="1491"/>
      <c r="F78" s="1491"/>
      <c r="G78" s="235"/>
      <c r="H78" s="235"/>
      <c r="I78" s="235"/>
      <c r="J78" s="235"/>
      <c r="K78" s="235"/>
      <c r="L78" s="235"/>
      <c r="M78" s="235"/>
      <c r="N78" s="235"/>
      <c r="O78" s="235"/>
      <c r="P78" s="235"/>
    </row>
    <row r="79" spans="1:16" s="258" customFormat="1">
      <c r="A79" s="257"/>
      <c r="B79" s="235"/>
      <c r="C79" s="253"/>
      <c r="D79" s="253"/>
      <c r="E79" s="1491"/>
      <c r="F79" s="1491"/>
      <c r="G79" s="235"/>
      <c r="H79" s="235"/>
      <c r="I79" s="235"/>
      <c r="J79" s="235"/>
      <c r="K79" s="235"/>
      <c r="L79" s="235"/>
      <c r="M79" s="235"/>
      <c r="N79" s="235"/>
      <c r="O79" s="235"/>
      <c r="P79" s="235"/>
    </row>
    <row r="80" spans="1:16" s="258" customFormat="1">
      <c r="A80" s="257"/>
      <c r="B80" s="235"/>
      <c r="C80" s="253"/>
      <c r="D80" s="253"/>
      <c r="E80" s="1491"/>
      <c r="F80" s="1491"/>
      <c r="G80" s="235"/>
      <c r="H80" s="235"/>
      <c r="I80" s="235"/>
      <c r="J80" s="235"/>
      <c r="K80" s="235"/>
      <c r="L80" s="235"/>
      <c r="M80" s="235"/>
      <c r="N80" s="235"/>
      <c r="O80" s="235"/>
      <c r="P80" s="235"/>
    </row>
    <row r="81" spans="1:16" s="258" customFormat="1">
      <c r="A81" s="257"/>
      <c r="B81" s="235"/>
      <c r="C81" s="253"/>
      <c r="D81" s="253"/>
      <c r="E81" s="1491"/>
      <c r="F81" s="1491"/>
      <c r="G81" s="235"/>
      <c r="H81" s="235"/>
      <c r="I81" s="235"/>
      <c r="J81" s="235"/>
      <c r="K81" s="235"/>
      <c r="L81" s="235"/>
      <c r="M81" s="235"/>
      <c r="N81" s="235"/>
      <c r="O81" s="235"/>
      <c r="P81" s="235"/>
    </row>
    <row r="82" spans="1:16" s="258" customFormat="1">
      <c r="A82" s="257"/>
      <c r="B82" s="235"/>
      <c r="C82" s="253"/>
      <c r="D82" s="253"/>
      <c r="E82" s="1491"/>
      <c r="F82" s="1491"/>
      <c r="G82" s="235"/>
      <c r="H82" s="235"/>
      <c r="I82" s="235"/>
      <c r="J82" s="235"/>
      <c r="K82" s="235"/>
      <c r="L82" s="235"/>
      <c r="M82" s="235"/>
      <c r="N82" s="235"/>
      <c r="O82" s="235"/>
      <c r="P82" s="235"/>
    </row>
    <row r="83" spans="1:16" s="258" customFormat="1">
      <c r="A83" s="257"/>
      <c r="B83" s="235"/>
      <c r="C83" s="253"/>
      <c r="D83" s="253"/>
      <c r="E83" s="1491"/>
      <c r="F83" s="1491"/>
      <c r="G83" s="235"/>
      <c r="H83" s="235"/>
      <c r="I83" s="235"/>
      <c r="J83" s="235"/>
      <c r="K83" s="235"/>
      <c r="L83" s="235"/>
      <c r="M83" s="235"/>
      <c r="N83" s="235"/>
      <c r="O83" s="235"/>
      <c r="P83" s="235"/>
    </row>
    <row r="84" spans="1:16" s="258" customFormat="1">
      <c r="A84" s="257"/>
      <c r="B84" s="235"/>
      <c r="C84" s="253"/>
      <c r="D84" s="253"/>
      <c r="E84" s="1491"/>
      <c r="F84" s="1491"/>
      <c r="G84" s="235"/>
      <c r="H84" s="235"/>
      <c r="I84" s="235"/>
      <c r="J84" s="235"/>
      <c r="K84" s="235"/>
      <c r="L84" s="235"/>
      <c r="M84" s="235"/>
      <c r="N84" s="235"/>
      <c r="O84" s="235"/>
      <c r="P84" s="235"/>
    </row>
    <row r="85" spans="1:16" s="258" customFormat="1">
      <c r="A85" s="257"/>
      <c r="B85" s="235"/>
      <c r="C85" s="253"/>
      <c r="D85" s="253"/>
      <c r="E85" s="1491"/>
      <c r="F85" s="1491"/>
      <c r="G85" s="235"/>
      <c r="H85" s="235"/>
      <c r="I85" s="235"/>
      <c r="J85" s="235"/>
      <c r="K85" s="235"/>
      <c r="L85" s="235"/>
      <c r="M85" s="235"/>
      <c r="N85" s="235"/>
      <c r="O85" s="235"/>
      <c r="P85" s="235"/>
    </row>
    <row r="86" spans="1:16" s="258" customFormat="1">
      <c r="A86" s="257"/>
      <c r="B86" s="235"/>
      <c r="C86" s="253"/>
      <c r="D86" s="253"/>
      <c r="E86" s="1491"/>
      <c r="F86" s="1491"/>
      <c r="G86" s="235"/>
      <c r="H86" s="235"/>
      <c r="I86" s="235"/>
      <c r="J86" s="235"/>
      <c r="K86" s="235"/>
      <c r="L86" s="235"/>
      <c r="M86" s="235"/>
      <c r="N86" s="235"/>
      <c r="O86" s="235"/>
      <c r="P86" s="235"/>
    </row>
    <row r="87" spans="1:16" s="258" customFormat="1">
      <c r="A87" s="257"/>
      <c r="B87" s="235"/>
      <c r="C87" s="253"/>
      <c r="D87" s="253"/>
      <c r="E87" s="1491"/>
      <c r="F87" s="1491"/>
      <c r="G87" s="235"/>
      <c r="H87" s="235"/>
      <c r="I87" s="235"/>
      <c r="J87" s="235"/>
      <c r="K87" s="235"/>
      <c r="L87" s="235"/>
      <c r="M87" s="235"/>
      <c r="N87" s="235"/>
      <c r="O87" s="235"/>
      <c r="P87" s="235"/>
    </row>
    <row r="88" spans="1:16" s="258" customFormat="1">
      <c r="A88" s="257"/>
      <c r="B88" s="235"/>
      <c r="C88" s="253"/>
      <c r="D88" s="253"/>
      <c r="E88" s="1491"/>
      <c r="F88" s="1491"/>
      <c r="G88" s="235"/>
      <c r="H88" s="235"/>
      <c r="I88" s="235"/>
      <c r="J88" s="235"/>
      <c r="K88" s="235"/>
      <c r="L88" s="235"/>
      <c r="M88" s="235"/>
      <c r="N88" s="235"/>
      <c r="O88" s="235"/>
      <c r="P88" s="235"/>
    </row>
    <row r="89" spans="1:16" s="258" customFormat="1">
      <c r="A89" s="257"/>
      <c r="B89" s="235"/>
      <c r="C89" s="253"/>
      <c r="D89" s="253"/>
      <c r="E89" s="1491"/>
      <c r="F89" s="1491"/>
      <c r="G89" s="235"/>
      <c r="H89" s="235"/>
      <c r="I89" s="235"/>
      <c r="J89" s="235"/>
      <c r="K89" s="235"/>
      <c r="L89" s="235"/>
      <c r="M89" s="235"/>
      <c r="N89" s="235"/>
      <c r="O89" s="235"/>
      <c r="P89" s="235"/>
    </row>
    <row r="90" spans="1:16" s="258" customFormat="1">
      <c r="A90" s="257"/>
      <c r="B90" s="235"/>
      <c r="C90" s="253"/>
      <c r="D90" s="253"/>
      <c r="E90" s="1491"/>
      <c r="F90" s="1491"/>
      <c r="G90" s="235"/>
      <c r="H90" s="235"/>
      <c r="I90" s="235"/>
      <c r="J90" s="235"/>
      <c r="K90" s="235"/>
      <c r="L90" s="235"/>
      <c r="M90" s="235"/>
      <c r="N90" s="235"/>
      <c r="O90" s="235"/>
      <c r="P90" s="235"/>
    </row>
    <row r="91" spans="1:16" s="258" customFormat="1">
      <c r="A91" s="257"/>
      <c r="B91" s="235"/>
      <c r="C91" s="253"/>
      <c r="D91" s="253"/>
      <c r="E91" s="1491"/>
      <c r="F91" s="1491"/>
      <c r="G91" s="235"/>
      <c r="H91" s="235"/>
      <c r="I91" s="235"/>
      <c r="J91" s="235"/>
      <c r="K91" s="235"/>
      <c r="L91" s="235"/>
      <c r="M91" s="235"/>
      <c r="N91" s="235"/>
      <c r="O91" s="235"/>
      <c r="P91" s="235"/>
    </row>
    <row r="92" spans="1:16" s="258" customFormat="1">
      <c r="A92" s="257"/>
      <c r="B92" s="235"/>
      <c r="C92" s="253"/>
      <c r="D92" s="253"/>
      <c r="E92" s="1491"/>
      <c r="F92" s="1491"/>
      <c r="G92" s="235"/>
      <c r="H92" s="235"/>
      <c r="I92" s="235"/>
      <c r="J92" s="235"/>
      <c r="K92" s="235"/>
      <c r="L92" s="235"/>
      <c r="M92" s="235"/>
      <c r="N92" s="235"/>
      <c r="O92" s="235"/>
      <c r="P92" s="235"/>
    </row>
    <row r="93" spans="1:16" s="258" customFormat="1">
      <c r="A93" s="257"/>
      <c r="B93" s="235"/>
      <c r="C93" s="253"/>
      <c r="D93" s="253"/>
      <c r="E93" s="1491"/>
      <c r="F93" s="1491"/>
      <c r="G93" s="235"/>
      <c r="H93" s="235"/>
      <c r="I93" s="235"/>
      <c r="J93" s="235"/>
      <c r="K93" s="235"/>
      <c r="L93" s="235"/>
      <c r="M93" s="235"/>
      <c r="N93" s="235"/>
      <c r="O93" s="235"/>
      <c r="P93" s="235"/>
    </row>
    <row r="94" spans="1:16" s="258" customFormat="1">
      <c r="A94" s="257"/>
      <c r="B94" s="235"/>
      <c r="C94" s="253"/>
      <c r="D94" s="253"/>
      <c r="E94" s="1491"/>
      <c r="F94" s="1491"/>
      <c r="G94" s="235"/>
      <c r="H94" s="235"/>
      <c r="I94" s="235"/>
      <c r="J94" s="235"/>
      <c r="K94" s="235"/>
      <c r="L94" s="235"/>
      <c r="M94" s="235"/>
      <c r="N94" s="235"/>
      <c r="O94" s="235"/>
      <c r="P94" s="235"/>
    </row>
    <row r="95" spans="1:16" s="258" customFormat="1">
      <c r="A95" s="257"/>
      <c r="B95" s="235"/>
      <c r="C95" s="253"/>
      <c r="D95" s="253"/>
      <c r="E95" s="1491"/>
      <c r="F95" s="1491"/>
      <c r="G95" s="235"/>
      <c r="H95" s="235"/>
      <c r="I95" s="235"/>
      <c r="J95" s="235"/>
      <c r="K95" s="235"/>
      <c r="L95" s="235"/>
      <c r="M95" s="235"/>
      <c r="N95" s="235"/>
      <c r="O95" s="235"/>
      <c r="P95" s="235"/>
    </row>
    <row r="96" spans="1:16" s="258" customFormat="1">
      <c r="A96" s="257"/>
      <c r="B96" s="235"/>
      <c r="C96" s="253"/>
      <c r="D96" s="253"/>
      <c r="E96" s="1491"/>
      <c r="F96" s="1491"/>
      <c r="G96" s="235"/>
      <c r="H96" s="235"/>
      <c r="I96" s="235"/>
      <c r="J96" s="235"/>
      <c r="K96" s="235"/>
      <c r="L96" s="235"/>
      <c r="M96" s="235"/>
      <c r="N96" s="235"/>
      <c r="O96" s="235"/>
      <c r="P96" s="235"/>
    </row>
    <row r="97" spans="1:16" s="258" customFormat="1">
      <c r="A97" s="257"/>
      <c r="B97" s="235"/>
      <c r="C97" s="253"/>
      <c r="D97" s="253"/>
      <c r="E97" s="1491"/>
      <c r="F97" s="1491"/>
      <c r="G97" s="235"/>
      <c r="H97" s="235"/>
      <c r="I97" s="235"/>
      <c r="J97" s="235"/>
      <c r="K97" s="235"/>
      <c r="L97" s="235"/>
      <c r="M97" s="235"/>
      <c r="N97" s="235"/>
      <c r="O97" s="235"/>
      <c r="P97" s="235"/>
    </row>
    <row r="98" spans="1:16" s="258" customFormat="1">
      <c r="A98" s="257"/>
      <c r="B98" s="235"/>
      <c r="C98" s="253"/>
      <c r="D98" s="253"/>
      <c r="E98" s="1491"/>
      <c r="F98" s="1491"/>
      <c r="G98" s="235"/>
      <c r="H98" s="235"/>
      <c r="I98" s="235"/>
      <c r="J98" s="235"/>
      <c r="K98" s="235"/>
      <c r="L98" s="235"/>
      <c r="M98" s="235"/>
      <c r="N98" s="235"/>
      <c r="O98" s="235"/>
      <c r="P98" s="235"/>
    </row>
    <row r="99" spans="1:16" s="258" customFormat="1">
      <c r="A99" s="257"/>
      <c r="B99" s="235"/>
      <c r="C99" s="253"/>
      <c r="D99" s="253"/>
      <c r="E99" s="1491"/>
      <c r="F99" s="1491"/>
      <c r="G99" s="235"/>
      <c r="H99" s="235"/>
      <c r="I99" s="235"/>
      <c r="J99" s="235"/>
      <c r="K99" s="235"/>
      <c r="L99" s="235"/>
      <c r="M99" s="235"/>
      <c r="N99" s="235"/>
      <c r="O99" s="235"/>
      <c r="P99" s="235"/>
    </row>
    <row r="100" spans="1:16" s="258" customFormat="1">
      <c r="A100" s="257"/>
      <c r="B100" s="235"/>
      <c r="C100" s="253"/>
      <c r="D100" s="253"/>
      <c r="E100" s="1491"/>
      <c r="F100" s="1491"/>
      <c r="G100" s="235"/>
      <c r="H100" s="235"/>
      <c r="I100" s="235"/>
      <c r="J100" s="235"/>
      <c r="K100" s="235"/>
      <c r="L100" s="235"/>
      <c r="M100" s="235"/>
      <c r="N100" s="235"/>
      <c r="O100" s="235"/>
      <c r="P100" s="235"/>
    </row>
    <row r="101" spans="1:16" s="258" customFormat="1">
      <c r="A101" s="257"/>
      <c r="B101" s="235"/>
      <c r="C101" s="253"/>
      <c r="D101" s="253"/>
      <c r="E101" s="1491"/>
      <c r="F101" s="1491"/>
      <c r="G101" s="235"/>
      <c r="H101" s="235"/>
      <c r="I101" s="235"/>
      <c r="J101" s="235"/>
      <c r="K101" s="235"/>
      <c r="L101" s="235"/>
      <c r="M101" s="235"/>
      <c r="N101" s="235"/>
      <c r="O101" s="235"/>
      <c r="P101" s="235"/>
    </row>
    <row r="102" spans="1:16" s="258" customFormat="1">
      <c r="A102" s="257"/>
      <c r="B102" s="235"/>
      <c r="C102" s="253"/>
      <c r="D102" s="253"/>
      <c r="E102" s="1491"/>
      <c r="F102" s="1491"/>
      <c r="G102" s="235"/>
      <c r="H102" s="235"/>
      <c r="I102" s="235"/>
      <c r="J102" s="235"/>
      <c r="K102" s="235"/>
      <c r="L102" s="235"/>
      <c r="M102" s="235"/>
      <c r="N102" s="235"/>
      <c r="O102" s="235"/>
      <c r="P102" s="235"/>
    </row>
    <row r="103" spans="1:16" s="258" customFormat="1">
      <c r="A103" s="257"/>
      <c r="B103" s="235"/>
      <c r="C103" s="253"/>
      <c r="D103" s="253"/>
      <c r="E103" s="1491"/>
      <c r="F103" s="1491"/>
      <c r="G103" s="235"/>
      <c r="H103" s="235"/>
      <c r="I103" s="235"/>
      <c r="J103" s="235"/>
      <c r="K103" s="235"/>
      <c r="L103" s="235"/>
      <c r="M103" s="235"/>
      <c r="N103" s="235"/>
      <c r="O103" s="235"/>
      <c r="P103" s="235"/>
    </row>
    <row r="104" spans="1:16" s="258" customFormat="1">
      <c r="A104" s="257"/>
      <c r="B104" s="235"/>
      <c r="C104" s="253"/>
      <c r="D104" s="253"/>
      <c r="E104" s="1491"/>
      <c r="F104" s="1491"/>
      <c r="G104" s="235"/>
      <c r="H104" s="235"/>
      <c r="I104" s="235"/>
      <c r="J104" s="235"/>
      <c r="K104" s="235"/>
      <c r="L104" s="235"/>
      <c r="M104" s="235"/>
      <c r="N104" s="235"/>
      <c r="O104" s="235"/>
      <c r="P104" s="235"/>
    </row>
    <row r="105" spans="1:16" s="258" customFormat="1">
      <c r="A105" s="257"/>
      <c r="B105" s="235"/>
      <c r="C105" s="253"/>
      <c r="D105" s="253"/>
      <c r="E105" s="1491"/>
      <c r="F105" s="1491"/>
      <c r="G105" s="235"/>
      <c r="H105" s="235"/>
      <c r="I105" s="235"/>
      <c r="J105" s="235"/>
      <c r="K105" s="235"/>
      <c r="L105" s="235"/>
      <c r="M105" s="235"/>
      <c r="N105" s="235"/>
      <c r="O105" s="235"/>
      <c r="P105" s="235"/>
    </row>
    <row r="106" spans="1:16" s="258" customFormat="1">
      <c r="A106" s="257"/>
      <c r="B106" s="235"/>
      <c r="C106" s="253"/>
      <c r="D106" s="253"/>
      <c r="E106" s="1491"/>
      <c r="F106" s="1491"/>
      <c r="G106" s="235"/>
      <c r="H106" s="235"/>
      <c r="I106" s="235"/>
      <c r="J106" s="235"/>
      <c r="K106" s="235"/>
      <c r="L106" s="235"/>
      <c r="M106" s="235"/>
      <c r="N106" s="235"/>
      <c r="O106" s="235"/>
      <c r="P106" s="235"/>
    </row>
    <row r="107" spans="1:16" s="258" customFormat="1">
      <c r="A107" s="257"/>
      <c r="B107" s="235"/>
      <c r="C107" s="253"/>
      <c r="D107" s="253"/>
      <c r="E107" s="1491"/>
      <c r="F107" s="1491"/>
      <c r="G107" s="235"/>
      <c r="H107" s="235"/>
      <c r="I107" s="235"/>
      <c r="J107" s="235"/>
      <c r="K107" s="235"/>
      <c r="L107" s="235"/>
      <c r="M107" s="235"/>
      <c r="N107" s="235"/>
      <c r="O107" s="235"/>
      <c r="P107" s="235"/>
    </row>
    <row r="108" spans="1:16" s="258" customFormat="1">
      <c r="A108" s="257"/>
      <c r="B108" s="235"/>
      <c r="C108" s="253"/>
      <c r="D108" s="253"/>
      <c r="E108" s="1491"/>
      <c r="F108" s="1491"/>
      <c r="G108" s="235"/>
      <c r="H108" s="235"/>
      <c r="I108" s="235"/>
      <c r="J108" s="235"/>
      <c r="K108" s="235"/>
      <c r="L108" s="235"/>
      <c r="M108" s="235"/>
      <c r="N108" s="235"/>
      <c r="O108" s="235"/>
      <c r="P108" s="235"/>
    </row>
    <row r="109" spans="1:16" s="258" customFormat="1">
      <c r="A109" s="257"/>
      <c r="B109" s="235"/>
      <c r="C109" s="253"/>
      <c r="D109" s="253"/>
      <c r="E109" s="1491"/>
      <c r="F109" s="1491"/>
      <c r="G109" s="235"/>
      <c r="H109" s="235"/>
      <c r="I109" s="235"/>
      <c r="J109" s="235"/>
      <c r="K109" s="235"/>
      <c r="L109" s="235"/>
      <c r="M109" s="235"/>
      <c r="N109" s="235"/>
      <c r="O109" s="235"/>
      <c r="P109" s="235"/>
    </row>
    <row r="110" spans="1:16" s="258" customFormat="1">
      <c r="A110" s="257"/>
      <c r="B110" s="235"/>
      <c r="C110" s="253"/>
      <c r="D110" s="253"/>
      <c r="E110" s="1491"/>
      <c r="F110" s="1491"/>
      <c r="G110" s="235"/>
      <c r="H110" s="235"/>
      <c r="I110" s="235"/>
      <c r="J110" s="235"/>
      <c r="K110" s="235"/>
      <c r="L110" s="235"/>
      <c r="M110" s="235"/>
      <c r="N110" s="235"/>
      <c r="O110" s="235"/>
      <c r="P110" s="235"/>
    </row>
    <row r="111" spans="1:16" s="258" customFormat="1">
      <c r="A111" s="257"/>
      <c r="B111" s="235"/>
      <c r="C111" s="253"/>
      <c r="D111" s="253"/>
      <c r="E111" s="1491"/>
      <c r="F111" s="1491"/>
      <c r="G111" s="235"/>
      <c r="H111" s="235"/>
      <c r="I111" s="235"/>
      <c r="J111" s="235"/>
      <c r="K111" s="235"/>
      <c r="L111" s="235"/>
      <c r="M111" s="235"/>
      <c r="N111" s="235"/>
      <c r="O111" s="235"/>
      <c r="P111" s="235"/>
    </row>
    <row r="112" spans="1:16" s="258" customFormat="1">
      <c r="A112" s="257"/>
      <c r="B112" s="235"/>
      <c r="C112" s="253"/>
      <c r="D112" s="253"/>
      <c r="E112" s="1491"/>
      <c r="F112" s="1491"/>
      <c r="G112" s="235"/>
      <c r="H112" s="235"/>
      <c r="I112" s="235"/>
      <c r="J112" s="235"/>
      <c r="K112" s="235"/>
      <c r="L112" s="235"/>
      <c r="M112" s="235"/>
      <c r="N112" s="235"/>
      <c r="O112" s="235"/>
      <c r="P112" s="235"/>
    </row>
    <row r="113" spans="1:16" s="258" customFormat="1">
      <c r="A113" s="257"/>
      <c r="B113" s="235"/>
      <c r="C113" s="253"/>
      <c r="D113" s="253"/>
      <c r="E113" s="1491"/>
      <c r="F113" s="1491"/>
      <c r="G113" s="235"/>
      <c r="H113" s="235"/>
      <c r="I113" s="235"/>
      <c r="J113" s="235"/>
      <c r="K113" s="235"/>
      <c r="L113" s="235"/>
      <c r="M113" s="235"/>
      <c r="N113" s="235"/>
      <c r="O113" s="235"/>
      <c r="P113" s="235"/>
    </row>
    <row r="114" spans="1:16" s="258" customFormat="1">
      <c r="A114" s="257"/>
      <c r="B114" s="235"/>
      <c r="C114" s="253"/>
      <c r="D114" s="253"/>
      <c r="E114" s="1491"/>
      <c r="F114" s="1491"/>
      <c r="G114" s="235"/>
      <c r="H114" s="235"/>
      <c r="I114" s="235"/>
      <c r="J114" s="235"/>
      <c r="K114" s="235"/>
      <c r="L114" s="235"/>
      <c r="M114" s="235"/>
      <c r="N114" s="235"/>
      <c r="O114" s="235"/>
      <c r="P114" s="235"/>
    </row>
    <row r="115" spans="1:16" s="258" customFormat="1">
      <c r="A115" s="257"/>
      <c r="B115" s="235"/>
      <c r="C115" s="253"/>
      <c r="D115" s="253"/>
      <c r="E115" s="1491"/>
      <c r="F115" s="1491"/>
      <c r="G115" s="235"/>
      <c r="H115" s="235"/>
      <c r="I115" s="235"/>
      <c r="J115" s="235"/>
      <c r="K115" s="235"/>
      <c r="L115" s="235"/>
      <c r="M115" s="235"/>
      <c r="N115" s="235"/>
      <c r="O115" s="235"/>
      <c r="P115" s="235"/>
    </row>
    <row r="116" spans="1:16" s="258" customFormat="1">
      <c r="A116" s="257"/>
      <c r="B116" s="235"/>
      <c r="C116" s="253"/>
      <c r="D116" s="253"/>
      <c r="E116" s="1491"/>
      <c r="F116" s="1491"/>
      <c r="G116" s="235"/>
      <c r="H116" s="235"/>
      <c r="I116" s="235"/>
      <c r="J116" s="235"/>
      <c r="K116" s="235"/>
      <c r="L116" s="235"/>
      <c r="M116" s="235"/>
      <c r="N116" s="235"/>
      <c r="O116" s="235"/>
      <c r="P116" s="235"/>
    </row>
    <row r="117" spans="1:16" s="258" customFormat="1">
      <c r="A117" s="257"/>
      <c r="B117" s="235"/>
      <c r="C117" s="253"/>
      <c r="D117" s="253"/>
      <c r="E117" s="1491"/>
      <c r="F117" s="1491"/>
      <c r="G117" s="235"/>
      <c r="H117" s="235"/>
      <c r="I117" s="235"/>
      <c r="J117" s="235"/>
      <c r="K117" s="235"/>
      <c r="L117" s="235"/>
      <c r="M117" s="235"/>
      <c r="N117" s="235"/>
      <c r="O117" s="235"/>
      <c r="P117" s="235"/>
    </row>
    <row r="118" spans="1:16" s="258" customFormat="1">
      <c r="A118" s="257"/>
      <c r="B118" s="235"/>
      <c r="C118" s="253"/>
      <c r="D118" s="253"/>
      <c r="E118" s="1491"/>
      <c r="F118" s="1491"/>
      <c r="G118" s="235"/>
      <c r="H118" s="235"/>
      <c r="I118" s="235"/>
      <c r="J118" s="235"/>
      <c r="K118" s="235"/>
      <c r="L118" s="235"/>
      <c r="M118" s="235"/>
      <c r="N118" s="235"/>
      <c r="O118" s="235"/>
      <c r="P118" s="235"/>
    </row>
    <row r="119" spans="1:16" s="258" customFormat="1">
      <c r="A119" s="257"/>
      <c r="B119" s="235"/>
      <c r="C119" s="253"/>
      <c r="D119" s="253"/>
      <c r="E119" s="1491"/>
      <c r="F119" s="1491"/>
      <c r="G119" s="235"/>
      <c r="H119" s="235"/>
      <c r="I119" s="235"/>
      <c r="J119" s="235"/>
      <c r="K119" s="235"/>
      <c r="L119" s="235"/>
      <c r="M119" s="235"/>
      <c r="N119" s="235"/>
      <c r="O119" s="235"/>
      <c r="P119" s="235"/>
    </row>
    <row r="120" spans="1:16" s="258" customFormat="1">
      <c r="A120" s="257"/>
      <c r="B120" s="235"/>
      <c r="C120" s="253"/>
      <c r="D120" s="253"/>
      <c r="E120" s="1491"/>
      <c r="F120" s="1491"/>
      <c r="G120" s="235"/>
      <c r="H120" s="235"/>
      <c r="I120" s="235"/>
      <c r="J120" s="235"/>
      <c r="K120" s="235"/>
      <c r="L120" s="235"/>
      <c r="M120" s="235"/>
      <c r="N120" s="235"/>
      <c r="O120" s="235"/>
      <c r="P120" s="235"/>
    </row>
    <row r="121" spans="1:16" s="258" customFormat="1">
      <c r="A121" s="257"/>
      <c r="B121" s="235"/>
      <c r="C121" s="253"/>
      <c r="D121" s="253"/>
      <c r="E121" s="1491"/>
      <c r="F121" s="1491"/>
      <c r="G121" s="235"/>
      <c r="H121" s="235"/>
      <c r="I121" s="235"/>
      <c r="J121" s="235"/>
      <c r="K121" s="235"/>
      <c r="L121" s="235"/>
      <c r="M121" s="235"/>
      <c r="N121" s="235"/>
      <c r="O121" s="235"/>
      <c r="P121" s="235"/>
    </row>
    <row r="122" spans="1:16" s="258" customFormat="1">
      <c r="A122" s="257"/>
      <c r="B122" s="235"/>
      <c r="C122" s="253"/>
      <c r="D122" s="253"/>
      <c r="E122" s="1491"/>
      <c r="F122" s="1491"/>
      <c r="G122" s="235"/>
      <c r="H122" s="235"/>
      <c r="I122" s="235"/>
      <c r="J122" s="235"/>
      <c r="K122" s="235"/>
      <c r="L122" s="235"/>
      <c r="M122" s="235"/>
      <c r="N122" s="235"/>
      <c r="O122" s="235"/>
      <c r="P122" s="235"/>
    </row>
    <row r="123" spans="1:16" s="258" customFormat="1">
      <c r="A123" s="257"/>
      <c r="B123" s="235"/>
      <c r="C123" s="253"/>
      <c r="D123" s="253"/>
      <c r="E123" s="1491"/>
      <c r="F123" s="1491"/>
      <c r="G123" s="235"/>
      <c r="H123" s="235"/>
      <c r="I123" s="235"/>
      <c r="J123" s="235"/>
      <c r="K123" s="235"/>
      <c r="L123" s="235"/>
      <c r="M123" s="235"/>
      <c r="N123" s="235"/>
      <c r="O123" s="235"/>
      <c r="P123" s="235"/>
    </row>
    <row r="124" spans="1:16" s="258" customFormat="1">
      <c r="A124" s="257"/>
      <c r="B124" s="235"/>
      <c r="C124" s="253"/>
      <c r="D124" s="253"/>
      <c r="E124" s="1491"/>
      <c r="F124" s="1491"/>
      <c r="G124" s="235"/>
      <c r="H124" s="235"/>
      <c r="I124" s="235"/>
      <c r="J124" s="235"/>
      <c r="K124" s="235"/>
      <c r="L124" s="235"/>
      <c r="M124" s="235"/>
      <c r="N124" s="235"/>
      <c r="O124" s="235"/>
      <c r="P124" s="235"/>
    </row>
    <row r="125" spans="1:16" s="258" customFormat="1">
      <c r="A125" s="257"/>
      <c r="B125" s="235"/>
      <c r="C125" s="253"/>
      <c r="D125" s="253"/>
      <c r="E125" s="1491"/>
      <c r="F125" s="1491"/>
      <c r="G125" s="235"/>
      <c r="H125" s="235"/>
      <c r="I125" s="235"/>
      <c r="J125" s="235"/>
      <c r="K125" s="235"/>
      <c r="L125" s="235"/>
      <c r="M125" s="235"/>
      <c r="N125" s="235"/>
      <c r="O125" s="235"/>
      <c r="P125" s="235"/>
    </row>
    <row r="126" spans="1:16" s="258" customFormat="1">
      <c r="A126" s="257"/>
      <c r="B126" s="235"/>
      <c r="C126" s="253"/>
      <c r="D126" s="253"/>
      <c r="E126" s="1491"/>
      <c r="F126" s="1491"/>
      <c r="G126" s="235"/>
      <c r="H126" s="235"/>
      <c r="I126" s="235"/>
      <c r="J126" s="235"/>
      <c r="K126" s="235"/>
      <c r="L126" s="235"/>
      <c r="M126" s="235"/>
      <c r="N126" s="235"/>
      <c r="O126" s="235"/>
      <c r="P126" s="235"/>
    </row>
    <row r="127" spans="1:16" s="258" customFormat="1">
      <c r="A127" s="257"/>
      <c r="B127" s="235"/>
      <c r="C127" s="253"/>
      <c r="D127" s="253"/>
      <c r="E127" s="1491"/>
      <c r="F127" s="1491"/>
      <c r="G127" s="235"/>
      <c r="H127" s="235"/>
      <c r="I127" s="235"/>
      <c r="J127" s="235"/>
      <c r="K127" s="235"/>
      <c r="L127" s="235"/>
      <c r="M127" s="235"/>
      <c r="N127" s="235"/>
      <c r="O127" s="235"/>
      <c r="P127" s="235"/>
    </row>
    <row r="128" spans="1:16" s="258" customFormat="1">
      <c r="A128" s="257"/>
      <c r="B128" s="235"/>
      <c r="C128" s="253"/>
      <c r="D128" s="253"/>
      <c r="E128" s="1491"/>
      <c r="F128" s="1491"/>
      <c r="G128" s="235"/>
      <c r="H128" s="235"/>
      <c r="I128" s="235"/>
      <c r="J128" s="235"/>
      <c r="K128" s="235"/>
      <c r="L128" s="235"/>
      <c r="M128" s="235"/>
      <c r="N128" s="235"/>
      <c r="O128" s="235"/>
      <c r="P128" s="235"/>
    </row>
    <row r="129" spans="1:16" s="258" customFormat="1">
      <c r="A129" s="257"/>
      <c r="B129" s="235"/>
      <c r="C129" s="253"/>
      <c r="D129" s="253"/>
      <c r="E129" s="1491"/>
      <c r="F129" s="1491"/>
      <c r="G129" s="235"/>
      <c r="H129" s="235"/>
      <c r="I129" s="235"/>
      <c r="J129" s="235"/>
      <c r="K129" s="235"/>
      <c r="L129" s="235"/>
      <c r="M129" s="235"/>
      <c r="N129" s="235"/>
      <c r="O129" s="235"/>
      <c r="P129" s="235"/>
    </row>
    <row r="130" spans="1:16" s="258" customFormat="1">
      <c r="A130" s="257"/>
      <c r="B130" s="235"/>
      <c r="C130" s="253"/>
      <c r="D130" s="253"/>
      <c r="E130" s="1491"/>
      <c r="F130" s="1491"/>
      <c r="G130" s="235"/>
      <c r="H130" s="235"/>
      <c r="I130" s="235"/>
      <c r="J130" s="235"/>
      <c r="K130" s="235"/>
      <c r="L130" s="235"/>
      <c r="M130" s="235"/>
      <c r="N130" s="235"/>
      <c r="O130" s="235"/>
      <c r="P130" s="235"/>
    </row>
    <row r="131" spans="1:16" s="258" customFormat="1">
      <c r="A131" s="257"/>
      <c r="B131" s="235"/>
      <c r="C131" s="253"/>
      <c r="D131" s="253"/>
      <c r="E131" s="1491"/>
      <c r="F131" s="1491"/>
      <c r="G131" s="235"/>
      <c r="H131" s="235"/>
      <c r="I131" s="235"/>
      <c r="J131" s="235"/>
      <c r="K131" s="235"/>
      <c r="L131" s="235"/>
      <c r="M131" s="235"/>
      <c r="N131" s="235"/>
      <c r="O131" s="235"/>
      <c r="P131" s="235"/>
    </row>
    <row r="132" spans="1:16" s="258" customFormat="1">
      <c r="A132" s="257"/>
      <c r="B132" s="235"/>
      <c r="C132" s="253"/>
      <c r="D132" s="253"/>
      <c r="E132" s="1491"/>
      <c r="F132" s="1491"/>
      <c r="G132" s="235"/>
      <c r="H132" s="235"/>
      <c r="I132" s="235"/>
      <c r="J132" s="235"/>
      <c r="K132" s="235"/>
      <c r="L132" s="235"/>
      <c r="M132" s="235"/>
      <c r="N132" s="235"/>
      <c r="O132" s="235"/>
      <c r="P132" s="235"/>
    </row>
    <row r="133" spans="1:16" s="258" customFormat="1">
      <c r="A133" s="257"/>
      <c r="B133" s="235"/>
      <c r="C133" s="253"/>
      <c r="D133" s="253"/>
      <c r="E133" s="1491"/>
      <c r="F133" s="1491"/>
      <c r="G133" s="235"/>
      <c r="H133" s="235"/>
      <c r="I133" s="235"/>
      <c r="J133" s="235"/>
      <c r="K133" s="235"/>
      <c r="L133" s="235"/>
      <c r="M133" s="235"/>
      <c r="N133" s="235"/>
      <c r="O133" s="235"/>
      <c r="P133" s="235"/>
    </row>
    <row r="134" spans="1:16" s="258" customFormat="1">
      <c r="A134" s="257"/>
      <c r="B134" s="235"/>
      <c r="C134" s="253"/>
      <c r="D134" s="253"/>
      <c r="E134" s="1491"/>
      <c r="F134" s="1491"/>
      <c r="G134" s="235"/>
      <c r="H134" s="235"/>
      <c r="I134" s="235"/>
      <c r="J134" s="235"/>
      <c r="K134" s="235"/>
      <c r="L134" s="235"/>
      <c r="M134" s="235"/>
      <c r="N134" s="235"/>
      <c r="O134" s="235"/>
      <c r="P134" s="235"/>
    </row>
    <row r="135" spans="1:16" s="258" customFormat="1">
      <c r="A135" s="257"/>
      <c r="B135" s="235"/>
      <c r="C135" s="253"/>
      <c r="D135" s="253"/>
      <c r="E135" s="1491"/>
      <c r="F135" s="1491"/>
      <c r="G135" s="235"/>
      <c r="H135" s="235"/>
      <c r="I135" s="235"/>
      <c r="J135" s="235"/>
      <c r="K135" s="235"/>
      <c r="L135" s="235"/>
      <c r="M135" s="235"/>
      <c r="N135" s="235"/>
      <c r="O135" s="235"/>
      <c r="P135" s="235"/>
    </row>
    <row r="136" spans="1:16" s="258" customFormat="1">
      <c r="A136" s="257"/>
      <c r="B136" s="235"/>
      <c r="C136" s="253"/>
      <c r="D136" s="253"/>
      <c r="E136" s="1491"/>
      <c r="F136" s="1491"/>
      <c r="G136" s="235"/>
      <c r="H136" s="235"/>
      <c r="I136" s="235"/>
      <c r="J136" s="235"/>
      <c r="K136" s="235"/>
      <c r="L136" s="235"/>
      <c r="M136" s="235"/>
      <c r="N136" s="235"/>
      <c r="O136" s="235"/>
      <c r="P136" s="235"/>
    </row>
    <row r="137" spans="1:16" s="258" customFormat="1">
      <c r="A137" s="257"/>
      <c r="B137" s="235"/>
      <c r="C137" s="253"/>
      <c r="D137" s="253"/>
      <c r="E137" s="1491"/>
      <c r="F137" s="1491"/>
      <c r="G137" s="235"/>
      <c r="H137" s="235"/>
      <c r="I137" s="235"/>
      <c r="J137" s="235"/>
      <c r="K137" s="235"/>
      <c r="L137" s="235"/>
      <c r="M137" s="235"/>
      <c r="N137" s="235"/>
      <c r="O137" s="235"/>
      <c r="P137" s="235"/>
    </row>
    <row r="138" spans="1:16" s="258" customFormat="1">
      <c r="A138" s="257"/>
      <c r="B138" s="235"/>
      <c r="C138" s="253"/>
      <c r="D138" s="253"/>
      <c r="E138" s="1491"/>
      <c r="F138" s="1491"/>
      <c r="G138" s="235"/>
      <c r="H138" s="235"/>
      <c r="I138" s="235"/>
      <c r="J138" s="235"/>
      <c r="K138" s="235"/>
      <c r="L138" s="235"/>
      <c r="M138" s="235"/>
      <c r="N138" s="235"/>
      <c r="O138" s="235"/>
      <c r="P138" s="235"/>
    </row>
    <row r="139" spans="1:16" s="258" customFormat="1">
      <c r="A139" s="257"/>
      <c r="B139" s="235"/>
      <c r="C139" s="253"/>
      <c r="D139" s="253"/>
      <c r="E139" s="1491"/>
      <c r="F139" s="1491"/>
      <c r="G139" s="235"/>
      <c r="H139" s="235"/>
      <c r="I139" s="235"/>
      <c r="J139" s="235"/>
      <c r="K139" s="235"/>
      <c r="L139" s="235"/>
      <c r="M139" s="235"/>
      <c r="N139" s="235"/>
      <c r="O139" s="235"/>
      <c r="P139" s="235"/>
    </row>
    <row r="140" spans="1:16" s="258" customFormat="1">
      <c r="A140" s="257"/>
      <c r="B140" s="235"/>
      <c r="C140" s="253"/>
      <c r="D140" s="253"/>
      <c r="E140" s="1491"/>
      <c r="F140" s="1491"/>
      <c r="G140" s="235"/>
      <c r="H140" s="235"/>
      <c r="I140" s="235"/>
      <c r="J140" s="235"/>
      <c r="K140" s="235"/>
      <c r="L140" s="235"/>
      <c r="M140" s="235"/>
      <c r="N140" s="235"/>
      <c r="O140" s="235"/>
      <c r="P140" s="235"/>
    </row>
    <row r="141" spans="1:16" s="258" customFormat="1">
      <c r="A141" s="257"/>
      <c r="B141" s="235"/>
      <c r="C141" s="253"/>
      <c r="D141" s="253"/>
      <c r="E141" s="1491"/>
      <c r="F141" s="1491"/>
      <c r="G141" s="235"/>
      <c r="H141" s="235"/>
      <c r="I141" s="235"/>
      <c r="J141" s="235"/>
      <c r="K141" s="235"/>
      <c r="L141" s="235"/>
      <c r="M141" s="235"/>
      <c r="N141" s="235"/>
      <c r="O141" s="235"/>
      <c r="P141" s="235"/>
    </row>
    <row r="142" spans="1:16" s="258" customFormat="1">
      <c r="A142" s="257"/>
      <c r="B142" s="235"/>
      <c r="C142" s="253"/>
      <c r="D142" s="253"/>
      <c r="E142" s="1491"/>
      <c r="F142" s="1491"/>
      <c r="G142" s="235"/>
      <c r="H142" s="235"/>
      <c r="I142" s="235"/>
      <c r="J142" s="235"/>
      <c r="K142" s="235"/>
      <c r="L142" s="235"/>
      <c r="M142" s="235"/>
      <c r="N142" s="235"/>
      <c r="O142" s="235"/>
      <c r="P142" s="235"/>
    </row>
    <row r="143" spans="1:16" s="258" customFormat="1">
      <c r="A143" s="257"/>
      <c r="B143" s="235"/>
      <c r="C143" s="253"/>
      <c r="D143" s="253"/>
      <c r="E143" s="1491"/>
      <c r="F143" s="1491"/>
      <c r="G143" s="235"/>
      <c r="H143" s="235"/>
      <c r="I143" s="235"/>
      <c r="J143" s="235"/>
      <c r="K143" s="235"/>
      <c r="L143" s="235"/>
      <c r="M143" s="235"/>
      <c r="N143" s="235"/>
      <c r="O143" s="235"/>
      <c r="P143" s="235"/>
    </row>
    <row r="144" spans="1:16" s="258" customFormat="1">
      <c r="A144" s="257"/>
      <c r="B144" s="235"/>
      <c r="C144" s="253"/>
      <c r="D144" s="253"/>
      <c r="E144" s="1491"/>
      <c r="F144" s="1491"/>
      <c r="G144" s="235"/>
      <c r="H144" s="235"/>
      <c r="I144" s="235"/>
      <c r="J144" s="235"/>
      <c r="K144" s="235"/>
      <c r="L144" s="235"/>
      <c r="M144" s="235"/>
      <c r="N144" s="235"/>
      <c r="O144" s="235"/>
      <c r="P144" s="235"/>
    </row>
    <row r="145" spans="1:16" s="258" customFormat="1">
      <c r="A145" s="257"/>
      <c r="B145" s="235"/>
      <c r="C145" s="253"/>
      <c r="D145" s="253"/>
      <c r="E145" s="1491"/>
      <c r="F145" s="1491"/>
      <c r="G145" s="235"/>
      <c r="H145" s="235"/>
      <c r="I145" s="235"/>
      <c r="J145" s="235"/>
      <c r="K145" s="235"/>
      <c r="L145" s="235"/>
      <c r="M145" s="235"/>
      <c r="N145" s="235"/>
      <c r="O145" s="235"/>
      <c r="P145" s="235"/>
    </row>
    <row r="146" spans="1:16" s="258" customFormat="1">
      <c r="A146" s="257"/>
      <c r="B146" s="235"/>
      <c r="C146" s="253"/>
      <c r="D146" s="253"/>
      <c r="E146" s="1491"/>
      <c r="F146" s="1491"/>
      <c r="G146" s="235"/>
      <c r="H146" s="235"/>
      <c r="I146" s="235"/>
      <c r="J146" s="235"/>
      <c r="K146" s="235"/>
      <c r="L146" s="235"/>
      <c r="M146" s="235"/>
      <c r="N146" s="235"/>
      <c r="O146" s="235"/>
      <c r="P146" s="235"/>
    </row>
    <row r="147" spans="1:16" s="258" customFormat="1">
      <c r="A147" s="257"/>
      <c r="B147" s="235"/>
      <c r="C147" s="253"/>
      <c r="D147" s="253"/>
      <c r="E147" s="1491"/>
      <c r="F147" s="1491"/>
      <c r="G147" s="235"/>
      <c r="H147" s="235"/>
      <c r="I147" s="235"/>
      <c r="J147" s="235"/>
      <c r="K147" s="235"/>
      <c r="L147" s="235"/>
      <c r="M147" s="235"/>
      <c r="N147" s="235"/>
      <c r="O147" s="235"/>
      <c r="P147" s="235"/>
    </row>
    <row r="148" spans="1:16" s="258" customFormat="1">
      <c r="A148" s="257"/>
      <c r="B148" s="235"/>
      <c r="C148" s="253"/>
      <c r="D148" s="253"/>
      <c r="E148" s="1491"/>
      <c r="F148" s="1491"/>
      <c r="G148" s="235"/>
      <c r="H148" s="235"/>
      <c r="I148" s="235"/>
      <c r="J148" s="235"/>
      <c r="K148" s="235"/>
      <c r="L148" s="235"/>
      <c r="M148" s="235"/>
      <c r="N148" s="235"/>
      <c r="O148" s="235"/>
      <c r="P148" s="235"/>
    </row>
    <row r="149" spans="1:16" s="258" customFormat="1">
      <c r="A149" s="257"/>
      <c r="B149" s="235"/>
      <c r="C149" s="253"/>
      <c r="D149" s="253"/>
      <c r="E149" s="1491"/>
      <c r="F149" s="1491"/>
      <c r="G149" s="235"/>
      <c r="H149" s="235"/>
      <c r="I149" s="235"/>
      <c r="J149" s="235"/>
      <c r="K149" s="235"/>
      <c r="L149" s="235"/>
      <c r="M149" s="235"/>
      <c r="N149" s="235"/>
      <c r="O149" s="235"/>
      <c r="P149" s="235"/>
    </row>
    <row r="150" spans="1:16" s="258" customFormat="1">
      <c r="A150" s="257"/>
      <c r="B150" s="235"/>
      <c r="C150" s="253"/>
      <c r="D150" s="253"/>
      <c r="E150" s="1491"/>
      <c r="F150" s="1491"/>
      <c r="G150" s="235"/>
      <c r="H150" s="235"/>
      <c r="I150" s="235"/>
      <c r="J150" s="235"/>
      <c r="K150" s="235"/>
      <c r="L150" s="235"/>
      <c r="M150" s="235"/>
      <c r="N150" s="235"/>
      <c r="O150" s="235"/>
      <c r="P150" s="235"/>
    </row>
    <row r="151" spans="1:16" s="258" customFormat="1">
      <c r="A151" s="257"/>
      <c r="B151" s="235"/>
      <c r="C151" s="253"/>
      <c r="D151" s="253"/>
      <c r="E151" s="1491"/>
      <c r="F151" s="1491"/>
      <c r="G151" s="235"/>
      <c r="H151" s="235"/>
      <c r="I151" s="235"/>
      <c r="J151" s="235"/>
      <c r="K151" s="235"/>
      <c r="L151" s="235"/>
      <c r="M151" s="235"/>
      <c r="N151" s="235"/>
      <c r="O151" s="235"/>
      <c r="P151" s="235"/>
    </row>
    <row r="152" spans="1:16" s="258" customFormat="1">
      <c r="A152" s="257"/>
      <c r="B152" s="235"/>
      <c r="C152" s="253"/>
      <c r="D152" s="253"/>
      <c r="E152" s="1491"/>
      <c r="F152" s="1491"/>
      <c r="G152" s="235"/>
      <c r="H152" s="235"/>
      <c r="I152" s="235"/>
      <c r="J152" s="235"/>
      <c r="K152" s="235"/>
      <c r="L152" s="235"/>
      <c r="M152" s="235"/>
      <c r="N152" s="235"/>
      <c r="O152" s="235"/>
      <c r="P152" s="235"/>
    </row>
    <row r="153" spans="1:16" s="258" customFormat="1">
      <c r="A153" s="257"/>
      <c r="B153" s="235"/>
      <c r="C153" s="253"/>
      <c r="D153" s="253"/>
      <c r="E153" s="1491"/>
      <c r="F153" s="1491"/>
      <c r="G153" s="235"/>
      <c r="H153" s="235"/>
      <c r="I153" s="235"/>
      <c r="J153" s="235"/>
      <c r="K153" s="235"/>
      <c r="L153" s="235"/>
      <c r="M153" s="235"/>
      <c r="N153" s="235"/>
      <c r="O153" s="235"/>
      <c r="P153" s="235"/>
    </row>
    <row r="154" spans="1:16" s="258" customFormat="1">
      <c r="A154" s="257"/>
      <c r="B154" s="235"/>
      <c r="C154" s="253"/>
      <c r="D154" s="253"/>
      <c r="E154" s="1491"/>
      <c r="F154" s="1491"/>
      <c r="G154" s="235"/>
      <c r="H154" s="235"/>
      <c r="I154" s="235"/>
      <c r="J154" s="235"/>
      <c r="K154" s="235"/>
      <c r="L154" s="235"/>
      <c r="M154" s="235"/>
      <c r="N154" s="235"/>
      <c r="O154" s="235"/>
      <c r="P154" s="235"/>
    </row>
    <row r="155" spans="1:16" s="258" customFormat="1">
      <c r="A155" s="257"/>
      <c r="B155" s="235"/>
      <c r="C155" s="253"/>
      <c r="D155" s="253"/>
      <c r="E155" s="1491"/>
      <c r="F155" s="1491"/>
      <c r="G155" s="235"/>
      <c r="H155" s="235"/>
      <c r="I155" s="235"/>
      <c r="J155" s="235"/>
      <c r="K155" s="235"/>
      <c r="L155" s="235"/>
      <c r="M155" s="235"/>
      <c r="N155" s="235"/>
      <c r="O155" s="235"/>
      <c r="P155" s="235"/>
    </row>
    <row r="156" spans="1:16" s="258" customFormat="1">
      <c r="A156" s="257"/>
      <c r="B156" s="235"/>
      <c r="C156" s="253"/>
      <c r="D156" s="253"/>
      <c r="E156" s="1491"/>
      <c r="F156" s="1491"/>
      <c r="G156" s="235"/>
      <c r="H156" s="235"/>
      <c r="I156" s="235"/>
      <c r="J156" s="235"/>
      <c r="K156" s="235"/>
      <c r="L156" s="235"/>
      <c r="M156" s="235"/>
      <c r="N156" s="235"/>
      <c r="O156" s="235"/>
      <c r="P156" s="235"/>
    </row>
    <row r="157" spans="1:16" s="258" customFormat="1">
      <c r="A157" s="257"/>
      <c r="B157" s="235"/>
      <c r="C157" s="253"/>
      <c r="D157" s="253"/>
      <c r="E157" s="1491"/>
      <c r="F157" s="1491"/>
      <c r="G157" s="235"/>
      <c r="H157" s="235"/>
      <c r="I157" s="235"/>
      <c r="J157" s="235"/>
      <c r="K157" s="235"/>
      <c r="L157" s="235"/>
      <c r="M157" s="235"/>
      <c r="N157" s="235"/>
      <c r="O157" s="235"/>
      <c r="P157" s="235"/>
    </row>
    <row r="158" spans="1:16" s="258" customFormat="1">
      <c r="A158" s="257"/>
      <c r="B158" s="235"/>
      <c r="C158" s="253"/>
      <c r="D158" s="253"/>
      <c r="E158" s="1491"/>
      <c r="F158" s="1491"/>
      <c r="G158" s="235"/>
      <c r="H158" s="235"/>
      <c r="I158" s="235"/>
      <c r="J158" s="235"/>
      <c r="K158" s="235"/>
      <c r="L158" s="235"/>
      <c r="M158" s="235"/>
      <c r="N158" s="235"/>
      <c r="O158" s="235"/>
      <c r="P158" s="235"/>
    </row>
    <row r="159" spans="1:16" s="258" customFormat="1">
      <c r="A159" s="257"/>
      <c r="B159" s="235"/>
      <c r="C159" s="253"/>
      <c r="D159" s="253"/>
      <c r="E159" s="1491"/>
      <c r="F159" s="1491"/>
      <c r="G159" s="235"/>
      <c r="H159" s="235"/>
      <c r="I159" s="235"/>
      <c r="J159" s="235"/>
      <c r="K159" s="235"/>
      <c r="L159" s="235"/>
      <c r="M159" s="235"/>
      <c r="N159" s="235"/>
      <c r="O159" s="235"/>
      <c r="P159" s="235"/>
    </row>
    <row r="160" spans="1:16" s="258" customFormat="1">
      <c r="A160" s="257"/>
      <c r="B160" s="235"/>
      <c r="C160" s="253"/>
      <c r="D160" s="253"/>
      <c r="E160" s="1491"/>
      <c r="F160" s="1491"/>
      <c r="G160" s="235"/>
      <c r="H160" s="235"/>
      <c r="I160" s="235"/>
      <c r="J160" s="235"/>
      <c r="K160" s="235"/>
      <c r="L160" s="235"/>
      <c r="M160" s="235"/>
      <c r="N160" s="235"/>
      <c r="O160" s="235"/>
      <c r="P160" s="235"/>
    </row>
    <row r="161" spans="1:16" s="258" customFormat="1">
      <c r="A161" s="257"/>
      <c r="B161" s="235"/>
      <c r="C161" s="253"/>
      <c r="D161" s="253"/>
      <c r="E161" s="1491"/>
      <c r="F161" s="1491"/>
      <c r="G161" s="235"/>
      <c r="H161" s="235"/>
      <c r="I161" s="235"/>
      <c r="J161" s="235"/>
      <c r="K161" s="235"/>
      <c r="L161" s="235"/>
      <c r="M161" s="235"/>
      <c r="N161" s="235"/>
      <c r="O161" s="235"/>
      <c r="P161" s="235"/>
    </row>
    <row r="162" spans="1:16" s="258" customFormat="1">
      <c r="A162" s="257"/>
      <c r="B162" s="235"/>
      <c r="C162" s="253"/>
      <c r="D162" s="253"/>
      <c r="E162" s="1491"/>
      <c r="F162" s="1491"/>
      <c r="G162" s="235"/>
      <c r="H162" s="235"/>
      <c r="I162" s="235"/>
      <c r="J162" s="235"/>
      <c r="K162" s="235"/>
      <c r="L162" s="235"/>
      <c r="M162" s="235"/>
      <c r="N162" s="235"/>
      <c r="O162" s="235"/>
      <c r="P162" s="235"/>
    </row>
    <row r="163" spans="1:16" s="258" customFormat="1">
      <c r="A163" s="257"/>
      <c r="B163" s="235"/>
      <c r="C163" s="253"/>
      <c r="D163" s="253"/>
      <c r="E163" s="1491"/>
      <c r="F163" s="1491"/>
      <c r="G163" s="235"/>
      <c r="H163" s="235"/>
      <c r="I163" s="235"/>
      <c r="J163" s="235"/>
      <c r="K163" s="235"/>
      <c r="L163" s="235"/>
      <c r="M163" s="235"/>
      <c r="N163" s="235"/>
      <c r="O163" s="235"/>
      <c r="P163" s="235"/>
    </row>
    <row r="164" spans="1:16" s="258" customFormat="1">
      <c r="A164" s="257"/>
      <c r="B164" s="235"/>
      <c r="C164" s="253"/>
      <c r="D164" s="253"/>
      <c r="E164" s="1491"/>
      <c r="F164" s="1491"/>
      <c r="G164" s="235"/>
      <c r="H164" s="235"/>
      <c r="I164" s="235"/>
      <c r="J164" s="235"/>
      <c r="K164" s="235"/>
      <c r="L164" s="235"/>
      <c r="M164" s="235"/>
      <c r="N164" s="235"/>
      <c r="O164" s="235"/>
      <c r="P164" s="235"/>
    </row>
    <row r="165" spans="1:16" s="258" customFormat="1">
      <c r="A165" s="257"/>
      <c r="B165" s="235"/>
      <c r="C165" s="253"/>
      <c r="D165" s="253"/>
      <c r="E165" s="1491"/>
      <c r="F165" s="1491"/>
      <c r="G165" s="235"/>
      <c r="H165" s="235"/>
      <c r="I165" s="235"/>
      <c r="J165" s="235"/>
      <c r="K165" s="235"/>
      <c r="L165" s="235"/>
      <c r="M165" s="235"/>
      <c r="N165" s="235"/>
      <c r="O165" s="235"/>
      <c r="P165" s="235"/>
    </row>
    <row r="166" spans="1:16" s="258" customFormat="1">
      <c r="A166" s="257"/>
      <c r="B166" s="235"/>
      <c r="C166" s="253"/>
      <c r="D166" s="253"/>
      <c r="E166" s="1491"/>
      <c r="F166" s="1491"/>
      <c r="G166" s="235"/>
      <c r="H166" s="235"/>
      <c r="I166" s="235"/>
      <c r="J166" s="235"/>
      <c r="K166" s="235"/>
      <c r="L166" s="235"/>
      <c r="M166" s="235"/>
      <c r="N166" s="235"/>
      <c r="O166" s="235"/>
      <c r="P166" s="235"/>
    </row>
    <row r="167" spans="1:16" s="258" customFormat="1">
      <c r="A167" s="257"/>
      <c r="B167" s="235"/>
      <c r="C167" s="253"/>
      <c r="D167" s="253"/>
      <c r="E167" s="1491"/>
      <c r="F167" s="1491"/>
      <c r="G167" s="235"/>
      <c r="H167" s="235"/>
      <c r="I167" s="235"/>
      <c r="J167" s="235"/>
      <c r="K167" s="235"/>
      <c r="L167" s="235"/>
      <c r="M167" s="235"/>
      <c r="N167" s="235"/>
      <c r="O167" s="235"/>
      <c r="P167" s="235"/>
    </row>
    <row r="168" spans="1:16" s="258" customFormat="1">
      <c r="A168" s="257"/>
      <c r="B168" s="235"/>
      <c r="C168" s="253"/>
      <c r="D168" s="253"/>
      <c r="E168" s="1491"/>
      <c r="F168" s="1491"/>
      <c r="G168" s="235"/>
      <c r="H168" s="235"/>
      <c r="I168" s="235"/>
      <c r="J168" s="235"/>
      <c r="K168" s="235"/>
      <c r="L168" s="235"/>
      <c r="M168" s="235"/>
      <c r="N168" s="235"/>
      <c r="O168" s="235"/>
      <c r="P168" s="235"/>
    </row>
    <row r="169" spans="1:16" s="258" customFormat="1">
      <c r="A169" s="257"/>
      <c r="B169" s="235"/>
      <c r="C169" s="253"/>
      <c r="D169" s="253"/>
      <c r="E169" s="1491"/>
      <c r="F169" s="1491"/>
      <c r="G169" s="235"/>
      <c r="H169" s="235"/>
      <c r="I169" s="235"/>
      <c r="J169" s="235"/>
      <c r="K169" s="235"/>
      <c r="L169" s="235"/>
      <c r="M169" s="235"/>
      <c r="N169" s="235"/>
      <c r="O169" s="235"/>
      <c r="P169" s="235"/>
    </row>
    <row r="170" spans="1:16" s="258" customFormat="1">
      <c r="A170" s="257"/>
      <c r="B170" s="235"/>
      <c r="C170" s="253"/>
      <c r="D170" s="253"/>
      <c r="E170" s="1491"/>
      <c r="F170" s="1491"/>
      <c r="G170" s="235"/>
      <c r="H170" s="235"/>
      <c r="I170" s="235"/>
      <c r="J170" s="235"/>
      <c r="K170" s="235"/>
      <c r="L170" s="235"/>
      <c r="M170" s="235"/>
      <c r="N170" s="235"/>
      <c r="O170" s="235"/>
      <c r="P170" s="235"/>
    </row>
    <row r="171" spans="1:16" s="258" customFormat="1">
      <c r="A171" s="257"/>
      <c r="B171" s="235"/>
      <c r="C171" s="253"/>
      <c r="D171" s="253"/>
      <c r="E171" s="1491"/>
      <c r="F171" s="1491"/>
      <c r="G171" s="235"/>
      <c r="H171" s="235"/>
      <c r="I171" s="235"/>
      <c r="J171" s="235"/>
      <c r="K171" s="235"/>
      <c r="L171" s="235"/>
      <c r="M171" s="235"/>
      <c r="N171" s="235"/>
      <c r="O171" s="235"/>
      <c r="P171" s="235"/>
    </row>
    <row r="172" spans="1:16" s="258" customFormat="1">
      <c r="A172" s="257"/>
      <c r="B172" s="235"/>
      <c r="C172" s="253"/>
      <c r="D172" s="253"/>
      <c r="E172" s="1491"/>
      <c r="F172" s="1491"/>
      <c r="G172" s="235"/>
      <c r="H172" s="235"/>
      <c r="I172" s="235"/>
      <c r="J172" s="235"/>
      <c r="K172" s="235"/>
      <c r="L172" s="235"/>
      <c r="M172" s="235"/>
      <c r="N172" s="235"/>
      <c r="O172" s="235"/>
      <c r="P172" s="235"/>
    </row>
    <row r="173" spans="1:16" s="258" customFormat="1">
      <c r="A173" s="257"/>
      <c r="B173" s="235"/>
      <c r="C173" s="253"/>
      <c r="D173" s="253"/>
      <c r="E173" s="1491"/>
      <c r="F173" s="1491"/>
      <c r="G173" s="235"/>
      <c r="H173" s="235"/>
      <c r="I173" s="235"/>
      <c r="J173" s="235"/>
      <c r="K173" s="235"/>
      <c r="L173" s="235"/>
      <c r="M173" s="235"/>
      <c r="N173" s="235"/>
      <c r="O173" s="235"/>
      <c r="P173" s="235"/>
    </row>
    <row r="174" spans="1:16" s="258" customFormat="1">
      <c r="A174" s="257"/>
      <c r="B174" s="235"/>
      <c r="C174" s="253"/>
      <c r="D174" s="253"/>
      <c r="E174" s="1491"/>
      <c r="F174" s="1491"/>
      <c r="G174" s="235"/>
      <c r="H174" s="235"/>
      <c r="I174" s="235"/>
      <c r="J174" s="235"/>
      <c r="K174" s="235"/>
      <c r="L174" s="235"/>
      <c r="M174" s="235"/>
      <c r="N174" s="235"/>
      <c r="O174" s="235"/>
      <c r="P174" s="235"/>
    </row>
    <row r="175" spans="1:16" s="258" customFormat="1">
      <c r="A175" s="257"/>
      <c r="B175" s="235"/>
      <c r="C175" s="253"/>
      <c r="D175" s="253"/>
      <c r="E175" s="1491"/>
      <c r="F175" s="1491"/>
      <c r="G175" s="235"/>
      <c r="H175" s="235"/>
      <c r="I175" s="235"/>
      <c r="J175" s="235"/>
      <c r="K175" s="235"/>
      <c r="L175" s="235"/>
      <c r="M175" s="235"/>
      <c r="N175" s="235"/>
      <c r="O175" s="235"/>
      <c r="P175" s="235"/>
    </row>
    <row r="176" spans="1:16" s="258" customFormat="1">
      <c r="A176" s="257"/>
      <c r="B176" s="235"/>
      <c r="C176" s="253"/>
      <c r="D176" s="253"/>
      <c r="E176" s="1491"/>
      <c r="F176" s="1491"/>
      <c r="G176" s="235"/>
      <c r="H176" s="235"/>
      <c r="I176" s="235"/>
      <c r="J176" s="235"/>
      <c r="K176" s="235"/>
      <c r="L176" s="235"/>
      <c r="M176" s="235"/>
      <c r="N176" s="235"/>
      <c r="O176" s="235"/>
      <c r="P176" s="235"/>
    </row>
    <row r="177" spans="1:16" s="258" customFormat="1">
      <c r="A177" s="257"/>
      <c r="B177" s="235"/>
      <c r="C177" s="253"/>
      <c r="D177" s="253"/>
      <c r="E177" s="1491"/>
      <c r="F177" s="1491"/>
      <c r="G177" s="235"/>
      <c r="H177" s="235"/>
      <c r="I177" s="235"/>
      <c r="J177" s="235"/>
      <c r="K177" s="235"/>
      <c r="L177" s="235"/>
      <c r="M177" s="235"/>
      <c r="N177" s="235"/>
      <c r="O177" s="235"/>
      <c r="P177" s="235"/>
    </row>
    <row r="178" spans="1:16" s="258" customFormat="1">
      <c r="A178" s="257"/>
      <c r="B178" s="235"/>
      <c r="C178" s="253"/>
      <c r="D178" s="253"/>
      <c r="E178" s="1491"/>
      <c r="F178" s="1491"/>
      <c r="G178" s="235"/>
      <c r="H178" s="235"/>
      <c r="I178" s="235"/>
      <c r="J178" s="235"/>
      <c r="K178" s="235"/>
      <c r="L178" s="235"/>
      <c r="M178" s="235"/>
      <c r="N178" s="235"/>
      <c r="O178" s="235"/>
      <c r="P178" s="235"/>
    </row>
    <row r="179" spans="1:16" s="258" customFormat="1">
      <c r="A179" s="257"/>
      <c r="B179" s="235"/>
      <c r="C179" s="253"/>
      <c r="D179" s="253"/>
      <c r="E179" s="1491"/>
      <c r="F179" s="1491"/>
      <c r="G179" s="235"/>
      <c r="H179" s="235"/>
      <c r="I179" s="235"/>
      <c r="J179" s="235"/>
      <c r="K179" s="235"/>
      <c r="L179" s="235"/>
      <c r="M179" s="235"/>
      <c r="N179" s="235"/>
      <c r="O179" s="235"/>
      <c r="P179" s="235"/>
    </row>
    <row r="180" spans="1:16" s="258" customFormat="1">
      <c r="A180" s="257"/>
      <c r="B180" s="235"/>
      <c r="C180" s="253"/>
      <c r="D180" s="253"/>
      <c r="E180" s="1491"/>
      <c r="F180" s="1491"/>
      <c r="G180" s="235"/>
      <c r="H180" s="235"/>
      <c r="I180" s="235"/>
      <c r="J180" s="235"/>
      <c r="K180" s="235"/>
      <c r="L180" s="235"/>
      <c r="M180" s="235"/>
      <c r="N180" s="235"/>
      <c r="O180" s="235"/>
      <c r="P180" s="235"/>
    </row>
    <row r="181" spans="1:16" s="258" customFormat="1">
      <c r="A181" s="257"/>
      <c r="B181" s="235"/>
      <c r="C181" s="253"/>
      <c r="D181" s="253"/>
      <c r="E181" s="1491"/>
      <c r="F181" s="1491"/>
      <c r="G181" s="235"/>
      <c r="H181" s="235"/>
      <c r="I181" s="235"/>
      <c r="J181" s="235"/>
      <c r="K181" s="235"/>
      <c r="L181" s="235"/>
      <c r="M181" s="235"/>
      <c r="N181" s="235"/>
      <c r="O181" s="235"/>
      <c r="P181" s="235"/>
    </row>
    <row r="182" spans="1:16" s="258" customFormat="1">
      <c r="A182" s="257"/>
      <c r="B182" s="235"/>
      <c r="C182" s="253"/>
      <c r="D182" s="253"/>
      <c r="E182" s="1491"/>
      <c r="F182" s="1491"/>
      <c r="G182" s="235"/>
      <c r="H182" s="235"/>
      <c r="I182" s="235"/>
      <c r="J182" s="235"/>
      <c r="K182" s="235"/>
      <c r="L182" s="235"/>
      <c r="M182" s="235"/>
      <c r="N182" s="235"/>
      <c r="O182" s="235"/>
      <c r="P182" s="235"/>
    </row>
    <row r="183" spans="1:16" s="258" customFormat="1">
      <c r="A183" s="257"/>
      <c r="B183" s="235"/>
      <c r="C183" s="253"/>
      <c r="D183" s="253"/>
      <c r="E183" s="1491"/>
      <c r="F183" s="1491"/>
      <c r="G183" s="235"/>
      <c r="H183" s="235"/>
      <c r="I183" s="235"/>
      <c r="J183" s="235"/>
      <c r="K183" s="235"/>
      <c r="L183" s="235"/>
      <c r="M183" s="235"/>
      <c r="N183" s="235"/>
      <c r="O183" s="235"/>
      <c r="P183" s="235"/>
    </row>
    <row r="184" spans="1:16" s="258" customFormat="1">
      <c r="A184" s="257"/>
      <c r="B184" s="235"/>
      <c r="C184" s="253"/>
      <c r="D184" s="253"/>
      <c r="E184" s="1491"/>
      <c r="F184" s="1491"/>
      <c r="G184" s="235"/>
      <c r="H184" s="235"/>
      <c r="I184" s="235"/>
      <c r="J184" s="235"/>
      <c r="K184" s="235"/>
      <c r="L184" s="235"/>
      <c r="M184" s="235"/>
      <c r="N184" s="235"/>
      <c r="O184" s="235"/>
      <c r="P184" s="235"/>
    </row>
    <row r="185" spans="1:16" s="258" customFormat="1">
      <c r="A185" s="257"/>
      <c r="B185" s="235"/>
      <c r="C185" s="253"/>
      <c r="D185" s="253"/>
      <c r="E185" s="1491"/>
      <c r="F185" s="1491"/>
      <c r="G185" s="235"/>
      <c r="H185" s="235"/>
      <c r="I185" s="235"/>
      <c r="J185" s="235"/>
      <c r="K185" s="235"/>
      <c r="L185" s="235"/>
      <c r="M185" s="235"/>
      <c r="N185" s="235"/>
      <c r="O185" s="235"/>
      <c r="P185" s="235"/>
    </row>
    <row r="186" spans="1:16" s="258" customFormat="1">
      <c r="A186" s="257"/>
      <c r="B186" s="235"/>
      <c r="C186" s="253"/>
      <c r="D186" s="253"/>
      <c r="E186" s="1491"/>
      <c r="F186" s="1491"/>
      <c r="G186" s="235"/>
      <c r="H186" s="235"/>
      <c r="I186" s="235"/>
      <c r="J186" s="235"/>
      <c r="K186" s="235"/>
      <c r="L186" s="235"/>
      <c r="M186" s="235"/>
      <c r="N186" s="235"/>
      <c r="O186" s="235"/>
      <c r="P186" s="235"/>
    </row>
    <row r="187" spans="1:16" s="258" customFormat="1">
      <c r="A187" s="257"/>
      <c r="B187" s="235"/>
      <c r="C187" s="253"/>
      <c r="D187" s="253"/>
      <c r="E187" s="1491"/>
      <c r="F187" s="1491"/>
      <c r="G187" s="235"/>
      <c r="H187" s="235"/>
      <c r="I187" s="235"/>
      <c r="J187" s="235"/>
      <c r="K187" s="235"/>
      <c r="L187" s="235"/>
      <c r="M187" s="235"/>
      <c r="N187" s="235"/>
      <c r="O187" s="235"/>
      <c r="P187" s="235"/>
    </row>
    <row r="188" spans="1:16" s="258" customFormat="1">
      <c r="A188" s="257"/>
      <c r="B188" s="235"/>
      <c r="C188" s="253"/>
      <c r="D188" s="253"/>
      <c r="E188" s="1491"/>
      <c r="F188" s="1491"/>
      <c r="G188" s="235"/>
      <c r="H188" s="235"/>
      <c r="I188" s="235"/>
      <c r="J188" s="235"/>
      <c r="K188" s="235"/>
      <c r="L188" s="235"/>
      <c r="M188" s="235"/>
      <c r="N188" s="235"/>
      <c r="O188" s="235"/>
      <c r="P188" s="235"/>
    </row>
    <row r="189" spans="1:16" s="258" customFormat="1">
      <c r="A189" s="257"/>
      <c r="B189" s="235"/>
      <c r="C189" s="253"/>
      <c r="D189" s="253"/>
      <c r="E189" s="1491"/>
      <c r="F189" s="1491"/>
      <c r="G189" s="235"/>
      <c r="H189" s="235"/>
      <c r="I189" s="235"/>
      <c r="J189" s="235"/>
      <c r="K189" s="235"/>
      <c r="L189" s="235"/>
      <c r="M189" s="235"/>
      <c r="N189" s="235"/>
      <c r="O189" s="235"/>
      <c r="P189" s="235"/>
    </row>
    <row r="190" spans="1:16" s="258" customFormat="1">
      <c r="A190" s="257"/>
      <c r="B190" s="235"/>
      <c r="C190" s="253"/>
      <c r="D190" s="253"/>
      <c r="E190" s="1491"/>
      <c r="F190" s="1491"/>
      <c r="G190" s="235"/>
      <c r="H190" s="235"/>
      <c r="I190" s="235"/>
      <c r="J190" s="235"/>
      <c r="K190" s="235"/>
      <c r="L190" s="235"/>
      <c r="M190" s="235"/>
      <c r="N190" s="235"/>
      <c r="O190" s="235"/>
      <c r="P190" s="235"/>
    </row>
    <row r="191" spans="1:16" s="258" customFormat="1">
      <c r="A191" s="257"/>
      <c r="B191" s="235"/>
      <c r="C191" s="253"/>
      <c r="D191" s="253"/>
      <c r="E191" s="1491"/>
      <c r="F191" s="1491"/>
      <c r="G191" s="235"/>
      <c r="H191" s="235"/>
      <c r="I191" s="235"/>
      <c r="J191" s="235"/>
      <c r="K191" s="235"/>
      <c r="L191" s="235"/>
      <c r="M191" s="235"/>
      <c r="N191" s="235"/>
      <c r="O191" s="235"/>
      <c r="P191" s="235"/>
    </row>
    <row r="192" spans="1:16" s="258" customFormat="1">
      <c r="A192" s="257"/>
      <c r="B192" s="235"/>
      <c r="C192" s="253"/>
      <c r="D192" s="253"/>
      <c r="E192" s="1491"/>
      <c r="F192" s="1491"/>
      <c r="G192" s="235"/>
      <c r="H192" s="235"/>
      <c r="I192" s="235"/>
      <c r="J192" s="235"/>
      <c r="K192" s="235"/>
      <c r="L192" s="235"/>
      <c r="M192" s="235"/>
      <c r="N192" s="235"/>
      <c r="O192" s="235"/>
      <c r="P192" s="235"/>
    </row>
    <row r="193" spans="1:16" s="258" customFormat="1">
      <c r="A193" s="257"/>
      <c r="B193" s="235"/>
      <c r="C193" s="253"/>
      <c r="D193" s="253"/>
      <c r="E193" s="1491"/>
      <c r="F193" s="1491"/>
      <c r="G193" s="235"/>
      <c r="H193" s="235"/>
      <c r="I193" s="235"/>
      <c r="J193" s="235"/>
      <c r="K193" s="235"/>
      <c r="L193" s="235"/>
      <c r="M193" s="235"/>
      <c r="N193" s="235"/>
      <c r="O193" s="235"/>
      <c r="P193" s="235"/>
    </row>
    <row r="194" spans="1:16" s="258" customFormat="1">
      <c r="A194" s="257"/>
      <c r="B194" s="235"/>
      <c r="C194" s="253"/>
      <c r="D194" s="253"/>
      <c r="E194" s="1491"/>
      <c r="F194" s="1491"/>
      <c r="G194" s="235"/>
      <c r="H194" s="235"/>
      <c r="I194" s="235"/>
      <c r="J194" s="235"/>
      <c r="K194" s="235"/>
      <c r="L194" s="235"/>
      <c r="M194" s="235"/>
      <c r="N194" s="235"/>
      <c r="O194" s="235"/>
      <c r="P194" s="235"/>
    </row>
    <row r="195" spans="1:16" s="258" customFormat="1">
      <c r="A195" s="257"/>
      <c r="B195" s="235"/>
      <c r="C195" s="253"/>
      <c r="D195" s="253"/>
      <c r="E195" s="1491"/>
      <c r="F195" s="1491"/>
      <c r="G195" s="235"/>
      <c r="H195" s="235"/>
      <c r="I195" s="235"/>
      <c r="J195" s="235"/>
      <c r="K195" s="235"/>
      <c r="L195" s="235"/>
      <c r="M195" s="235"/>
      <c r="N195" s="235"/>
      <c r="O195" s="235"/>
      <c r="P195" s="235"/>
    </row>
    <row r="196" spans="1:16" s="258" customFormat="1">
      <c r="A196" s="257"/>
      <c r="B196" s="235"/>
      <c r="C196" s="253"/>
      <c r="D196" s="253"/>
      <c r="E196" s="1491"/>
      <c r="F196" s="1491"/>
      <c r="G196" s="235"/>
      <c r="H196" s="235"/>
      <c r="I196" s="235"/>
      <c r="J196" s="235"/>
      <c r="K196" s="235"/>
      <c r="L196" s="235"/>
      <c r="M196" s="235"/>
      <c r="N196" s="235"/>
      <c r="O196" s="235"/>
      <c r="P196" s="235"/>
    </row>
    <row r="197" spans="1:16" s="258" customFormat="1">
      <c r="A197" s="257"/>
      <c r="B197" s="235"/>
      <c r="C197" s="253"/>
      <c r="D197" s="253"/>
      <c r="E197" s="1491"/>
      <c r="F197" s="1491"/>
      <c r="G197" s="235"/>
      <c r="H197" s="235"/>
      <c r="I197" s="235"/>
      <c r="J197" s="235"/>
      <c r="K197" s="235"/>
      <c r="L197" s="235"/>
      <c r="M197" s="235"/>
      <c r="N197" s="235"/>
      <c r="O197" s="235"/>
      <c r="P197" s="235"/>
    </row>
    <row r="198" spans="1:16" s="258" customFormat="1">
      <c r="A198" s="257"/>
      <c r="B198" s="235"/>
      <c r="C198" s="253"/>
      <c r="D198" s="253"/>
      <c r="E198" s="1491"/>
      <c r="F198" s="1491"/>
      <c r="G198" s="235"/>
      <c r="H198" s="235"/>
      <c r="I198" s="235"/>
      <c r="J198" s="235"/>
      <c r="K198" s="235"/>
      <c r="L198" s="235"/>
      <c r="M198" s="235"/>
      <c r="N198" s="235"/>
      <c r="O198" s="235"/>
      <c r="P198" s="235"/>
    </row>
    <row r="199" spans="1:16" s="258" customFormat="1">
      <c r="A199" s="257"/>
      <c r="B199" s="235"/>
      <c r="C199" s="253"/>
      <c r="D199" s="253"/>
      <c r="E199" s="1491"/>
      <c r="F199" s="1491"/>
      <c r="G199" s="235"/>
      <c r="H199" s="235"/>
      <c r="I199" s="235"/>
      <c r="J199" s="235"/>
      <c r="K199" s="235"/>
      <c r="L199" s="235"/>
      <c r="M199" s="235"/>
      <c r="N199" s="235"/>
      <c r="O199" s="235"/>
      <c r="P199" s="235"/>
    </row>
    <row r="200" spans="1:16" s="258" customFormat="1">
      <c r="A200" s="257"/>
      <c r="B200" s="235"/>
      <c r="C200" s="253"/>
      <c r="D200" s="253"/>
      <c r="E200" s="1491"/>
      <c r="F200" s="1491"/>
      <c r="G200" s="235"/>
      <c r="H200" s="235"/>
      <c r="I200" s="235"/>
      <c r="J200" s="235"/>
      <c r="K200" s="235"/>
      <c r="L200" s="235"/>
      <c r="M200" s="235"/>
      <c r="N200" s="235"/>
      <c r="O200" s="235"/>
      <c r="P200" s="235"/>
    </row>
    <row r="201" spans="1:16" s="258" customFormat="1">
      <c r="A201" s="257"/>
      <c r="B201" s="235"/>
      <c r="C201" s="253"/>
      <c r="D201" s="253"/>
      <c r="E201" s="1491"/>
      <c r="F201" s="1491"/>
      <c r="G201" s="235"/>
      <c r="H201" s="235"/>
      <c r="I201" s="235"/>
      <c r="J201" s="235"/>
      <c r="K201" s="235"/>
      <c r="L201" s="235"/>
      <c r="M201" s="235"/>
      <c r="N201" s="235"/>
      <c r="O201" s="235"/>
      <c r="P201" s="235"/>
    </row>
    <row r="202" spans="1:16" s="258" customFormat="1">
      <c r="A202" s="257"/>
      <c r="B202" s="235"/>
      <c r="C202" s="253"/>
      <c r="D202" s="253"/>
      <c r="E202" s="1491"/>
      <c r="F202" s="1491"/>
      <c r="G202" s="235"/>
      <c r="H202" s="235"/>
      <c r="I202" s="235"/>
      <c r="J202" s="235"/>
      <c r="K202" s="235"/>
      <c r="L202" s="235"/>
      <c r="M202" s="235"/>
      <c r="N202" s="235"/>
      <c r="O202" s="235"/>
      <c r="P202" s="235"/>
    </row>
    <row r="203" spans="1:16" s="258" customFormat="1">
      <c r="A203" s="257"/>
      <c r="B203" s="235"/>
      <c r="C203" s="253"/>
      <c r="D203" s="253"/>
      <c r="E203" s="1491"/>
      <c r="F203" s="1491"/>
      <c r="G203" s="235"/>
      <c r="H203" s="235"/>
      <c r="I203" s="235"/>
      <c r="J203" s="235"/>
      <c r="K203" s="235"/>
      <c r="L203" s="235"/>
      <c r="M203" s="235"/>
      <c r="N203" s="235"/>
      <c r="O203" s="235"/>
      <c r="P203" s="235"/>
    </row>
    <row r="204" spans="1:16" s="258" customFormat="1">
      <c r="A204" s="257"/>
      <c r="B204" s="235"/>
      <c r="C204" s="253"/>
      <c r="D204" s="253"/>
      <c r="E204" s="1491"/>
      <c r="F204" s="1491"/>
      <c r="G204" s="235"/>
      <c r="H204" s="235"/>
      <c r="I204" s="235"/>
      <c r="J204" s="235"/>
      <c r="K204" s="235"/>
      <c r="L204" s="235"/>
      <c r="M204" s="235"/>
      <c r="N204" s="235"/>
      <c r="O204" s="235"/>
      <c r="P204" s="235"/>
    </row>
    <row r="205" spans="1:16" s="258" customFormat="1">
      <c r="A205" s="257"/>
      <c r="B205" s="235"/>
      <c r="C205" s="253"/>
      <c r="D205" s="253"/>
      <c r="E205" s="1491"/>
      <c r="F205" s="1491"/>
      <c r="G205" s="235"/>
      <c r="H205" s="235"/>
      <c r="I205" s="235"/>
      <c r="J205" s="235"/>
      <c r="K205" s="235"/>
      <c r="L205" s="235"/>
      <c r="M205" s="235"/>
      <c r="N205" s="235"/>
      <c r="O205" s="235"/>
      <c r="P205" s="235"/>
    </row>
    <row r="206" spans="1:16" s="258" customFormat="1">
      <c r="A206" s="257"/>
      <c r="B206" s="235"/>
      <c r="C206" s="253"/>
      <c r="D206" s="253"/>
      <c r="E206" s="1491"/>
      <c r="F206" s="1491"/>
      <c r="G206" s="235"/>
      <c r="H206" s="235"/>
      <c r="I206" s="235"/>
      <c r="J206" s="235"/>
      <c r="K206" s="235"/>
      <c r="L206" s="235"/>
      <c r="M206" s="235"/>
      <c r="N206" s="235"/>
      <c r="O206" s="235"/>
      <c r="P206" s="235"/>
    </row>
    <row r="207" spans="1:16" s="258" customFormat="1">
      <c r="A207" s="257"/>
      <c r="B207" s="235"/>
      <c r="C207" s="253"/>
      <c r="D207" s="253"/>
      <c r="E207" s="1491"/>
      <c r="F207" s="1491"/>
      <c r="G207" s="235"/>
      <c r="H207" s="235"/>
      <c r="I207" s="235"/>
      <c r="J207" s="235"/>
      <c r="K207" s="235"/>
      <c r="L207" s="235"/>
      <c r="M207" s="235"/>
      <c r="N207" s="235"/>
      <c r="O207" s="235"/>
      <c r="P207" s="235"/>
    </row>
    <row r="208" spans="1:16" s="258" customFormat="1">
      <c r="A208" s="257"/>
      <c r="B208" s="235"/>
      <c r="C208" s="253"/>
      <c r="D208" s="253"/>
      <c r="E208" s="1491"/>
      <c r="F208" s="1491"/>
      <c r="G208" s="235"/>
      <c r="H208" s="235"/>
      <c r="I208" s="235"/>
      <c r="J208" s="235"/>
      <c r="K208" s="235"/>
      <c r="L208" s="235"/>
      <c r="M208" s="235"/>
      <c r="N208" s="235"/>
      <c r="O208" s="235"/>
      <c r="P208" s="235"/>
    </row>
    <row r="209" spans="1:16" s="258" customFormat="1">
      <c r="A209" s="257"/>
      <c r="B209" s="235"/>
      <c r="C209" s="253"/>
      <c r="D209" s="253"/>
      <c r="E209" s="1491"/>
      <c r="F209" s="1491"/>
      <c r="G209" s="235"/>
      <c r="H209" s="235"/>
      <c r="I209" s="235"/>
      <c r="J209" s="235"/>
      <c r="K209" s="235"/>
      <c r="L209" s="235"/>
      <c r="M209" s="235"/>
      <c r="N209" s="235"/>
      <c r="O209" s="235"/>
      <c r="P209" s="235"/>
    </row>
    <row r="210" spans="1:16" s="258" customFormat="1">
      <c r="A210" s="257"/>
      <c r="B210" s="235"/>
      <c r="C210" s="253"/>
      <c r="D210" s="253"/>
      <c r="E210" s="1491"/>
      <c r="F210" s="1491"/>
      <c r="G210" s="235"/>
      <c r="H210" s="235"/>
      <c r="I210" s="235"/>
      <c r="J210" s="235"/>
      <c r="K210" s="235"/>
      <c r="L210" s="235"/>
      <c r="M210" s="235"/>
      <c r="N210" s="235"/>
      <c r="O210" s="235"/>
      <c r="P210" s="235"/>
    </row>
    <row r="211" spans="1:16" s="258" customFormat="1">
      <c r="A211" s="257"/>
      <c r="B211" s="235"/>
      <c r="C211" s="253"/>
      <c r="D211" s="253"/>
      <c r="E211" s="1491"/>
      <c r="F211" s="1491"/>
      <c r="G211" s="235"/>
      <c r="H211" s="235"/>
      <c r="I211" s="235"/>
      <c r="J211" s="235"/>
      <c r="K211" s="235"/>
      <c r="L211" s="235"/>
      <c r="M211" s="235"/>
      <c r="N211" s="235"/>
      <c r="O211" s="235"/>
      <c r="P211" s="235"/>
    </row>
    <row r="212" spans="1:16" s="258" customFormat="1">
      <c r="A212" s="257"/>
      <c r="B212" s="235"/>
      <c r="C212" s="253"/>
      <c r="D212" s="253"/>
      <c r="E212" s="1491"/>
      <c r="F212" s="1491"/>
      <c r="G212" s="235"/>
      <c r="H212" s="235"/>
      <c r="I212" s="235"/>
      <c r="J212" s="235"/>
      <c r="K212" s="235"/>
      <c r="L212" s="235"/>
      <c r="M212" s="235"/>
      <c r="N212" s="235"/>
      <c r="O212" s="235"/>
      <c r="P212" s="235"/>
    </row>
    <row r="213" spans="1:16" s="258" customFormat="1">
      <c r="A213" s="257"/>
      <c r="B213" s="235"/>
      <c r="C213" s="253"/>
      <c r="D213" s="253"/>
      <c r="E213" s="1491"/>
      <c r="F213" s="1491"/>
      <c r="G213" s="235"/>
      <c r="H213" s="235"/>
      <c r="I213" s="235"/>
      <c r="J213" s="235"/>
      <c r="K213" s="235"/>
      <c r="L213" s="235"/>
      <c r="M213" s="235"/>
      <c r="N213" s="235"/>
      <c r="O213" s="235"/>
      <c r="P213" s="235"/>
    </row>
    <row r="214" spans="1:16" s="258" customFormat="1">
      <c r="A214" s="257"/>
      <c r="B214" s="235"/>
      <c r="C214" s="253"/>
      <c r="D214" s="253"/>
      <c r="E214" s="1491"/>
      <c r="F214" s="1491"/>
      <c r="G214" s="235"/>
      <c r="H214" s="235"/>
      <c r="I214" s="235"/>
      <c r="J214" s="235"/>
      <c r="K214" s="235"/>
      <c r="L214" s="235"/>
      <c r="M214" s="235"/>
      <c r="N214" s="235"/>
      <c r="O214" s="235"/>
      <c r="P214" s="235"/>
    </row>
    <row r="215" spans="1:16" s="258" customFormat="1">
      <c r="A215" s="257"/>
      <c r="B215" s="235"/>
      <c r="C215" s="253"/>
      <c r="D215" s="253"/>
      <c r="E215" s="1491"/>
      <c r="F215" s="1491"/>
      <c r="G215" s="235"/>
      <c r="H215" s="235"/>
      <c r="I215" s="235"/>
      <c r="J215" s="235"/>
      <c r="K215" s="235"/>
      <c r="L215" s="235"/>
      <c r="M215" s="235"/>
      <c r="N215" s="235"/>
      <c r="O215" s="235"/>
      <c r="P215" s="235"/>
    </row>
    <row r="216" spans="1:16" s="258" customFormat="1">
      <c r="A216" s="257"/>
      <c r="B216" s="235"/>
      <c r="C216" s="253"/>
      <c r="D216" s="253"/>
      <c r="E216" s="1491"/>
      <c r="F216" s="1491"/>
      <c r="G216" s="235"/>
      <c r="H216" s="235"/>
      <c r="I216" s="235"/>
      <c r="J216" s="235"/>
      <c r="K216" s="235"/>
      <c r="L216" s="235"/>
      <c r="M216" s="235"/>
      <c r="N216" s="235"/>
      <c r="O216" s="235"/>
      <c r="P216" s="235"/>
    </row>
    <row r="217" spans="1:16" s="258" customFormat="1">
      <c r="A217" s="257"/>
      <c r="B217" s="235"/>
      <c r="C217" s="253"/>
      <c r="D217" s="253"/>
      <c r="E217" s="1491"/>
      <c r="F217" s="1491"/>
      <c r="G217" s="235"/>
      <c r="H217" s="235"/>
      <c r="I217" s="235"/>
      <c r="J217" s="235"/>
      <c r="K217" s="235"/>
      <c r="L217" s="235"/>
      <c r="M217" s="235"/>
      <c r="N217" s="235"/>
      <c r="O217" s="235"/>
      <c r="P217" s="235"/>
    </row>
    <row r="218" spans="1:16" s="258" customFormat="1">
      <c r="A218" s="257"/>
      <c r="B218" s="235"/>
      <c r="C218" s="253"/>
      <c r="D218" s="253"/>
      <c r="E218" s="1491"/>
      <c r="F218" s="1491"/>
      <c r="G218" s="235"/>
      <c r="H218" s="235"/>
      <c r="I218" s="235"/>
      <c r="J218" s="235"/>
      <c r="K218" s="235"/>
      <c r="L218" s="235"/>
      <c r="M218" s="235"/>
      <c r="N218" s="235"/>
      <c r="O218" s="235"/>
      <c r="P218" s="235"/>
    </row>
    <row r="219" spans="1:16" s="258" customFormat="1">
      <c r="A219" s="257"/>
      <c r="B219" s="235"/>
      <c r="C219" s="253"/>
      <c r="D219" s="253"/>
      <c r="E219" s="1491"/>
      <c r="F219" s="1491"/>
      <c r="G219" s="235"/>
      <c r="H219" s="235"/>
      <c r="I219" s="235"/>
      <c r="J219" s="235"/>
      <c r="K219" s="235"/>
      <c r="L219" s="235"/>
      <c r="M219" s="235"/>
      <c r="N219" s="235"/>
      <c r="O219" s="235"/>
      <c r="P219" s="235"/>
    </row>
    <row r="220" spans="1:16" s="258" customFormat="1">
      <c r="A220" s="257"/>
      <c r="B220" s="235"/>
      <c r="C220" s="253"/>
      <c r="D220" s="253"/>
      <c r="E220" s="1491"/>
      <c r="F220" s="1491"/>
      <c r="G220" s="235"/>
      <c r="H220" s="235"/>
      <c r="I220" s="235"/>
      <c r="J220" s="235"/>
      <c r="K220" s="235"/>
      <c r="L220" s="235"/>
      <c r="M220" s="235"/>
      <c r="N220" s="235"/>
      <c r="O220" s="235"/>
      <c r="P220" s="235"/>
    </row>
    <row r="221" spans="1:16" s="258" customFormat="1">
      <c r="A221" s="257"/>
      <c r="B221" s="235"/>
      <c r="C221" s="253"/>
      <c r="D221" s="253"/>
      <c r="E221" s="1491"/>
      <c r="F221" s="1491"/>
      <c r="G221" s="235"/>
      <c r="H221" s="235"/>
      <c r="I221" s="235"/>
      <c r="J221" s="235"/>
      <c r="K221" s="235"/>
      <c r="L221" s="235"/>
      <c r="M221" s="235"/>
      <c r="N221" s="235"/>
      <c r="O221" s="235"/>
      <c r="P221" s="235"/>
    </row>
    <row r="222" spans="1:16" s="258" customFormat="1">
      <c r="A222" s="257"/>
      <c r="B222" s="235"/>
      <c r="C222" s="253"/>
      <c r="D222" s="253"/>
      <c r="E222" s="1491"/>
      <c r="F222" s="1491"/>
      <c r="G222" s="235"/>
      <c r="H222" s="235"/>
      <c r="I222" s="235"/>
      <c r="J222" s="235"/>
      <c r="K222" s="235"/>
      <c r="L222" s="235"/>
      <c r="M222" s="235"/>
      <c r="N222" s="235"/>
      <c r="O222" s="235"/>
      <c r="P222" s="235"/>
    </row>
    <row r="223" spans="1:16" s="258" customFormat="1">
      <c r="A223" s="257"/>
      <c r="B223" s="235"/>
      <c r="C223" s="253"/>
      <c r="D223" s="253"/>
      <c r="E223" s="1491"/>
      <c r="F223" s="1491"/>
      <c r="G223" s="235"/>
      <c r="H223" s="235"/>
      <c r="I223" s="235"/>
      <c r="J223" s="235"/>
      <c r="K223" s="235"/>
      <c r="L223" s="235"/>
      <c r="M223" s="235"/>
      <c r="N223" s="235"/>
      <c r="O223" s="235"/>
      <c r="P223" s="235"/>
    </row>
    <row r="224" spans="1:16" s="258" customFormat="1">
      <c r="A224" s="257"/>
      <c r="B224" s="235"/>
      <c r="C224" s="253"/>
      <c r="D224" s="253"/>
      <c r="E224" s="1491"/>
      <c r="F224" s="1491"/>
      <c r="G224" s="235"/>
      <c r="H224" s="235"/>
      <c r="I224" s="235"/>
      <c r="J224" s="235"/>
      <c r="K224" s="235"/>
      <c r="L224" s="235"/>
      <c r="M224" s="235"/>
      <c r="N224" s="235"/>
      <c r="O224" s="235"/>
      <c r="P224" s="235"/>
    </row>
    <row r="225" spans="1:16" s="258" customFormat="1">
      <c r="A225" s="257"/>
      <c r="B225" s="235"/>
      <c r="C225" s="253"/>
      <c r="D225" s="253"/>
      <c r="E225" s="1491"/>
      <c r="F225" s="1491"/>
      <c r="G225" s="235"/>
      <c r="H225" s="235"/>
      <c r="I225" s="235"/>
      <c r="J225" s="235"/>
      <c r="K225" s="235"/>
      <c r="L225" s="235"/>
      <c r="M225" s="235"/>
      <c r="N225" s="235"/>
      <c r="O225" s="235"/>
      <c r="P225" s="235"/>
    </row>
    <row r="226" spans="1:16" s="258" customFormat="1">
      <c r="A226" s="257"/>
      <c r="B226" s="235"/>
      <c r="C226" s="253"/>
      <c r="D226" s="253"/>
      <c r="E226" s="1491"/>
      <c r="F226" s="1491"/>
      <c r="G226" s="235"/>
      <c r="H226" s="235"/>
      <c r="I226" s="235"/>
      <c r="J226" s="235"/>
      <c r="K226" s="235"/>
      <c r="L226" s="235"/>
      <c r="M226" s="235"/>
      <c r="N226" s="235"/>
      <c r="O226" s="235"/>
      <c r="P226" s="235"/>
    </row>
    <row r="227" spans="1:16" s="258" customFormat="1">
      <c r="A227" s="257"/>
      <c r="B227" s="235"/>
      <c r="C227" s="253"/>
      <c r="D227" s="253"/>
      <c r="E227" s="1491"/>
      <c r="F227" s="1491"/>
      <c r="G227" s="235"/>
      <c r="H227" s="235"/>
      <c r="I227" s="235"/>
      <c r="J227" s="235"/>
      <c r="K227" s="235"/>
      <c r="L227" s="235"/>
      <c r="M227" s="235"/>
      <c r="N227" s="235"/>
      <c r="O227" s="235"/>
      <c r="P227" s="235"/>
    </row>
    <row r="228" spans="1:16" s="258" customFormat="1">
      <c r="A228" s="257"/>
      <c r="B228" s="235"/>
      <c r="C228" s="253"/>
      <c r="D228" s="253"/>
      <c r="E228" s="1491"/>
      <c r="F228" s="1491"/>
      <c r="G228" s="235"/>
      <c r="H228" s="235"/>
      <c r="I228" s="235"/>
      <c r="J228" s="235"/>
      <c r="K228" s="235"/>
      <c r="L228" s="235"/>
      <c r="M228" s="235"/>
      <c r="N228" s="235"/>
      <c r="O228" s="235"/>
      <c r="P228" s="235"/>
    </row>
    <row r="229" spans="1:16" s="258" customFormat="1">
      <c r="A229" s="257"/>
      <c r="B229" s="235"/>
      <c r="C229" s="253"/>
      <c r="D229" s="253"/>
      <c r="E229" s="1491"/>
      <c r="F229" s="1491"/>
      <c r="G229" s="235"/>
      <c r="H229" s="235"/>
      <c r="I229" s="235"/>
      <c r="J229" s="235"/>
      <c r="K229" s="235"/>
      <c r="L229" s="235"/>
      <c r="M229" s="235"/>
      <c r="N229" s="235"/>
      <c r="O229" s="235"/>
      <c r="P229" s="235"/>
    </row>
    <row r="230" spans="1:16" s="258" customFormat="1">
      <c r="A230" s="257"/>
      <c r="B230" s="235"/>
      <c r="C230" s="253"/>
      <c r="D230" s="253"/>
      <c r="E230" s="1491"/>
      <c r="F230" s="1491"/>
      <c r="G230" s="235"/>
      <c r="H230" s="235"/>
      <c r="I230" s="235"/>
      <c r="J230" s="235"/>
      <c r="K230" s="235"/>
      <c r="L230" s="235"/>
      <c r="M230" s="235"/>
      <c r="N230" s="235"/>
      <c r="O230" s="235"/>
      <c r="P230" s="235"/>
    </row>
    <row r="231" spans="1:16" s="258" customFormat="1">
      <c r="A231" s="257"/>
      <c r="B231" s="235"/>
      <c r="C231" s="253"/>
      <c r="D231" s="253"/>
      <c r="E231" s="1491"/>
      <c r="F231" s="1491"/>
      <c r="G231" s="235"/>
      <c r="H231" s="235"/>
      <c r="I231" s="235"/>
      <c r="J231" s="235"/>
      <c r="K231" s="235"/>
      <c r="L231" s="235"/>
      <c r="M231" s="235"/>
      <c r="N231" s="235"/>
      <c r="O231" s="235"/>
      <c r="P231" s="235"/>
    </row>
    <row r="232" spans="1:16" s="258" customFormat="1">
      <c r="A232" s="257"/>
      <c r="B232" s="235"/>
      <c r="C232" s="253"/>
      <c r="D232" s="253"/>
      <c r="E232" s="1491"/>
      <c r="F232" s="1491"/>
      <c r="G232" s="235"/>
      <c r="H232" s="235"/>
      <c r="I232" s="235"/>
      <c r="J232" s="235"/>
      <c r="K232" s="235"/>
      <c r="L232" s="235"/>
      <c r="M232" s="235"/>
      <c r="N232" s="235"/>
      <c r="O232" s="235"/>
      <c r="P232" s="235"/>
    </row>
    <row r="233" spans="1:16" s="258" customFormat="1">
      <c r="A233" s="257"/>
      <c r="B233" s="235"/>
      <c r="C233" s="253"/>
      <c r="D233" s="253"/>
      <c r="E233" s="1491"/>
      <c r="F233" s="1491"/>
      <c r="G233" s="235"/>
      <c r="H233" s="235"/>
      <c r="I233" s="235"/>
      <c r="J233" s="235"/>
      <c r="K233" s="235"/>
      <c r="L233" s="235"/>
      <c r="M233" s="235"/>
      <c r="N233" s="235"/>
      <c r="O233" s="235"/>
      <c r="P233" s="235"/>
    </row>
    <row r="234" spans="1:16" s="258" customFormat="1">
      <c r="A234" s="257"/>
      <c r="B234" s="235"/>
      <c r="C234" s="253"/>
      <c r="D234" s="253"/>
      <c r="E234" s="1491"/>
      <c r="F234" s="1491"/>
      <c r="G234" s="235"/>
      <c r="H234" s="235"/>
      <c r="I234" s="235"/>
      <c r="J234" s="235"/>
      <c r="K234" s="235"/>
      <c r="L234" s="235"/>
      <c r="M234" s="235"/>
      <c r="N234" s="235"/>
      <c r="O234" s="235"/>
      <c r="P234" s="235"/>
    </row>
    <row r="235" spans="1:16" s="258" customFormat="1">
      <c r="A235" s="257"/>
      <c r="B235" s="235"/>
      <c r="C235" s="253"/>
      <c r="D235" s="253"/>
      <c r="E235" s="1491"/>
      <c r="F235" s="1491"/>
      <c r="G235" s="235"/>
      <c r="H235" s="235"/>
      <c r="I235" s="235"/>
      <c r="J235" s="235"/>
      <c r="K235" s="235"/>
      <c r="L235" s="235"/>
      <c r="M235" s="235"/>
      <c r="N235" s="235"/>
      <c r="O235" s="235"/>
      <c r="P235" s="235"/>
    </row>
    <row r="236" spans="1:16" s="258" customFormat="1">
      <c r="A236" s="257"/>
      <c r="B236" s="235"/>
      <c r="C236" s="253"/>
      <c r="D236" s="253"/>
      <c r="E236" s="1491"/>
      <c r="F236" s="1491"/>
      <c r="G236" s="235"/>
      <c r="H236" s="235"/>
      <c r="I236" s="235"/>
      <c r="J236" s="235"/>
      <c r="K236" s="235"/>
      <c r="L236" s="235"/>
      <c r="M236" s="235"/>
      <c r="N236" s="235"/>
      <c r="O236" s="235"/>
      <c r="P236" s="235"/>
    </row>
    <row r="237" spans="1:16" s="258" customFormat="1">
      <c r="A237" s="257"/>
      <c r="B237" s="235"/>
      <c r="C237" s="253"/>
      <c r="D237" s="253"/>
      <c r="E237" s="1491"/>
      <c r="F237" s="1491"/>
      <c r="G237" s="235"/>
      <c r="H237" s="235"/>
      <c r="I237" s="235"/>
      <c r="J237" s="235"/>
      <c r="K237" s="235"/>
      <c r="L237" s="235"/>
      <c r="M237" s="235"/>
      <c r="N237" s="235"/>
      <c r="O237" s="235"/>
      <c r="P237" s="235"/>
    </row>
    <row r="238" spans="1:16" s="258" customFormat="1">
      <c r="A238" s="257"/>
      <c r="B238" s="235"/>
      <c r="C238" s="253"/>
      <c r="D238" s="253"/>
      <c r="E238" s="1491"/>
      <c r="F238" s="1491"/>
      <c r="G238" s="235"/>
      <c r="H238" s="235"/>
      <c r="I238" s="235"/>
      <c r="J238" s="235"/>
      <c r="K238" s="235"/>
      <c r="L238" s="235"/>
      <c r="M238" s="235"/>
      <c r="N238" s="235"/>
      <c r="O238" s="235"/>
      <c r="P238" s="235"/>
    </row>
    <row r="239" spans="1:16" s="258" customFormat="1">
      <c r="A239" s="257"/>
      <c r="B239" s="235"/>
      <c r="C239" s="253"/>
      <c r="D239" s="253"/>
      <c r="E239" s="1491"/>
      <c r="F239" s="1491"/>
      <c r="G239" s="235"/>
      <c r="H239" s="235"/>
      <c r="I239" s="235"/>
      <c r="J239" s="235"/>
      <c r="K239" s="235"/>
      <c r="L239" s="235"/>
      <c r="M239" s="235"/>
      <c r="N239" s="235"/>
      <c r="O239" s="235"/>
      <c r="P239" s="235"/>
    </row>
    <row r="240" spans="1:16" s="258" customFormat="1">
      <c r="A240" s="257"/>
      <c r="B240" s="235"/>
      <c r="C240" s="253"/>
      <c r="D240" s="253"/>
      <c r="E240" s="1491"/>
      <c r="F240" s="1491"/>
      <c r="G240" s="235"/>
      <c r="H240" s="235"/>
      <c r="I240" s="235"/>
      <c r="J240" s="235"/>
      <c r="K240" s="235"/>
      <c r="L240" s="235"/>
      <c r="M240" s="235"/>
      <c r="N240" s="235"/>
      <c r="O240" s="235"/>
      <c r="P240" s="235"/>
    </row>
    <row r="241" spans="1:16" s="258" customFormat="1">
      <c r="A241" s="257"/>
      <c r="B241" s="235"/>
      <c r="C241" s="253"/>
      <c r="D241" s="253"/>
      <c r="E241" s="1491"/>
      <c r="F241" s="1491"/>
      <c r="G241" s="235"/>
      <c r="H241" s="235"/>
      <c r="I241" s="235"/>
      <c r="J241" s="235"/>
      <c r="K241" s="235"/>
      <c r="L241" s="235"/>
      <c r="M241" s="235"/>
      <c r="N241" s="235"/>
      <c r="O241" s="235"/>
      <c r="P241" s="235"/>
    </row>
    <row r="242" spans="1:16" s="258" customFormat="1">
      <c r="A242" s="257"/>
      <c r="B242" s="235"/>
      <c r="C242" s="253"/>
      <c r="D242" s="253"/>
      <c r="E242" s="1491"/>
      <c r="F242" s="1491"/>
      <c r="G242" s="235"/>
      <c r="H242" s="235"/>
      <c r="I242" s="235"/>
      <c r="J242" s="235"/>
      <c r="K242" s="235"/>
      <c r="L242" s="235"/>
      <c r="M242" s="235"/>
      <c r="N242" s="235"/>
      <c r="O242" s="235"/>
      <c r="P242" s="235"/>
    </row>
    <row r="243" spans="1:16" s="258" customFormat="1">
      <c r="A243" s="257"/>
      <c r="B243" s="235"/>
      <c r="C243" s="253"/>
      <c r="D243" s="253"/>
      <c r="E243" s="1491"/>
      <c r="F243" s="1491"/>
      <c r="G243" s="235"/>
      <c r="H243" s="235"/>
      <c r="I243" s="235"/>
      <c r="J243" s="235"/>
      <c r="K243" s="235"/>
      <c r="L243" s="235"/>
      <c r="M243" s="235"/>
      <c r="N243" s="235"/>
      <c r="O243" s="235"/>
      <c r="P243" s="235"/>
    </row>
    <row r="244" spans="1:16" s="258" customFormat="1">
      <c r="A244" s="257"/>
      <c r="B244" s="235"/>
      <c r="C244" s="253"/>
      <c r="D244" s="253"/>
      <c r="E244" s="1491"/>
      <c r="F244" s="1491"/>
      <c r="G244" s="235"/>
      <c r="H244" s="235"/>
      <c r="I244" s="235"/>
      <c r="J244" s="235"/>
      <c r="K244" s="235"/>
      <c r="L244" s="235"/>
      <c r="M244" s="235"/>
      <c r="N244" s="235"/>
      <c r="O244" s="235"/>
      <c r="P244" s="235"/>
    </row>
    <row r="245" spans="1:16" s="258" customFormat="1">
      <c r="A245" s="257"/>
      <c r="B245" s="235"/>
      <c r="C245" s="253"/>
      <c r="D245" s="253"/>
      <c r="E245" s="1491"/>
      <c r="F245" s="1491"/>
      <c r="G245" s="235"/>
      <c r="H245" s="235"/>
      <c r="I245" s="235"/>
      <c r="J245" s="235"/>
      <c r="K245" s="235"/>
      <c r="L245" s="235"/>
      <c r="M245" s="235"/>
      <c r="N245" s="235"/>
      <c r="O245" s="235"/>
      <c r="P245" s="235"/>
    </row>
    <row r="246" spans="1:16" s="258" customFormat="1">
      <c r="A246" s="257"/>
      <c r="B246" s="235"/>
      <c r="C246" s="253"/>
      <c r="D246" s="253"/>
      <c r="E246" s="1491"/>
      <c r="F246" s="1491"/>
      <c r="G246" s="235"/>
      <c r="H246" s="235"/>
      <c r="I246" s="235"/>
      <c r="J246" s="235"/>
      <c r="K246" s="235"/>
      <c r="L246" s="235"/>
      <c r="M246" s="235"/>
      <c r="N246" s="235"/>
      <c r="O246" s="235"/>
      <c r="P246" s="235"/>
    </row>
    <row r="247" spans="1:16" s="258" customFormat="1">
      <c r="A247" s="257"/>
      <c r="B247" s="235"/>
      <c r="C247" s="253"/>
      <c r="D247" s="253"/>
      <c r="E247" s="1491"/>
      <c r="F247" s="1491"/>
      <c r="G247" s="235"/>
      <c r="H247" s="235"/>
      <c r="I247" s="235"/>
      <c r="J247" s="235"/>
      <c r="K247" s="235"/>
      <c r="L247" s="235"/>
      <c r="M247" s="235"/>
      <c r="N247" s="235"/>
      <c r="O247" s="235"/>
      <c r="P247" s="235"/>
    </row>
    <row r="248" spans="1:16" s="258" customFormat="1">
      <c r="A248" s="257"/>
      <c r="B248" s="235"/>
      <c r="C248" s="253"/>
      <c r="D248" s="253"/>
      <c r="E248" s="1491"/>
      <c r="F248" s="1491"/>
      <c r="G248" s="235"/>
      <c r="H248" s="235"/>
      <c r="I248" s="235"/>
      <c r="J248" s="235"/>
      <c r="K248" s="235"/>
      <c r="L248" s="235"/>
      <c r="M248" s="235"/>
      <c r="N248" s="235"/>
      <c r="O248" s="235"/>
      <c r="P248" s="235"/>
    </row>
    <row r="249" spans="1:16" s="258" customFormat="1">
      <c r="A249" s="257"/>
      <c r="B249" s="235"/>
      <c r="C249" s="253"/>
      <c r="D249" s="253"/>
      <c r="E249" s="1491"/>
      <c r="F249" s="1491"/>
      <c r="G249" s="235"/>
      <c r="H249" s="235"/>
      <c r="I249" s="235"/>
      <c r="J249" s="235"/>
      <c r="K249" s="235"/>
      <c r="L249" s="235"/>
      <c r="M249" s="235"/>
      <c r="N249" s="235"/>
      <c r="O249" s="235"/>
      <c r="P249" s="235"/>
    </row>
    <row r="250" spans="1:16" s="258" customFormat="1">
      <c r="A250" s="257"/>
      <c r="B250" s="235"/>
      <c r="C250" s="253"/>
      <c r="D250" s="253"/>
      <c r="E250" s="1491"/>
      <c r="F250" s="1491"/>
      <c r="G250" s="235"/>
      <c r="H250" s="235"/>
      <c r="I250" s="235"/>
      <c r="J250" s="235"/>
      <c r="K250" s="235"/>
      <c r="L250" s="235"/>
      <c r="M250" s="235"/>
      <c r="N250" s="235"/>
      <c r="O250" s="235"/>
      <c r="P250" s="235"/>
    </row>
    <row r="251" spans="1:16" s="258" customFormat="1">
      <c r="A251" s="257"/>
      <c r="B251" s="235"/>
      <c r="C251" s="253"/>
      <c r="D251" s="253"/>
      <c r="E251" s="1491"/>
      <c r="F251" s="1491"/>
      <c r="G251" s="235"/>
      <c r="H251" s="235"/>
      <c r="I251" s="235"/>
      <c r="J251" s="235"/>
      <c r="K251" s="235"/>
      <c r="L251" s="235"/>
      <c r="M251" s="235"/>
      <c r="N251" s="235"/>
      <c r="O251" s="235"/>
      <c r="P251" s="235"/>
    </row>
    <row r="252" spans="1:16" s="258" customFormat="1">
      <c r="A252" s="257"/>
      <c r="B252" s="235"/>
      <c r="C252" s="253"/>
      <c r="D252" s="253"/>
      <c r="E252" s="1491"/>
      <c r="F252" s="1491"/>
      <c r="G252" s="235"/>
      <c r="H252" s="235"/>
      <c r="I252" s="235"/>
      <c r="J252" s="235"/>
      <c r="K252" s="235"/>
      <c r="L252" s="235"/>
      <c r="M252" s="235"/>
      <c r="N252" s="235"/>
      <c r="O252" s="235"/>
      <c r="P252" s="235"/>
    </row>
    <row r="253" spans="1:16" s="258" customFormat="1">
      <c r="A253" s="257"/>
      <c r="B253" s="235"/>
      <c r="C253" s="253"/>
      <c r="D253" s="253"/>
      <c r="E253" s="1491"/>
      <c r="F253" s="1491"/>
      <c r="G253" s="235"/>
      <c r="H253" s="235"/>
      <c r="I253" s="235"/>
      <c r="J253" s="235"/>
      <c r="K253" s="235"/>
      <c r="L253" s="235"/>
      <c r="M253" s="235"/>
      <c r="N253" s="235"/>
      <c r="O253" s="235"/>
      <c r="P253" s="235"/>
    </row>
    <row r="254" spans="1:16" s="258" customFormat="1">
      <c r="A254" s="257"/>
      <c r="B254" s="235"/>
      <c r="C254" s="253"/>
      <c r="D254" s="253"/>
      <c r="E254" s="1491"/>
      <c r="F254" s="1491"/>
      <c r="G254" s="235"/>
      <c r="H254" s="235"/>
      <c r="I254" s="235"/>
      <c r="J254" s="235"/>
      <c r="K254" s="235"/>
      <c r="L254" s="235"/>
      <c r="M254" s="235"/>
      <c r="N254" s="235"/>
      <c r="O254" s="235"/>
      <c r="P254" s="235"/>
    </row>
    <row r="255" spans="1:16" s="258" customFormat="1">
      <c r="A255" s="257"/>
      <c r="B255" s="235"/>
      <c r="C255" s="253"/>
      <c r="D255" s="253"/>
      <c r="E255" s="1491"/>
      <c r="F255" s="1491"/>
      <c r="G255" s="235"/>
      <c r="H255" s="235"/>
      <c r="I255" s="235"/>
      <c r="J255" s="235"/>
      <c r="K255" s="235"/>
      <c r="L255" s="235"/>
      <c r="M255" s="235"/>
      <c r="N255" s="235"/>
      <c r="O255" s="235"/>
      <c r="P255" s="235"/>
    </row>
    <row r="256" spans="1:16" s="258" customFormat="1">
      <c r="A256" s="257"/>
      <c r="B256" s="235"/>
      <c r="C256" s="253"/>
      <c r="D256" s="253"/>
      <c r="E256" s="1491"/>
      <c r="F256" s="1491"/>
      <c r="G256" s="235"/>
      <c r="H256" s="235"/>
      <c r="I256" s="235"/>
      <c r="J256" s="235"/>
      <c r="K256" s="235"/>
      <c r="L256" s="235"/>
      <c r="M256" s="235"/>
      <c r="N256" s="235"/>
      <c r="O256" s="235"/>
      <c r="P256" s="235"/>
    </row>
    <row r="257" spans="1:16" s="258" customFormat="1">
      <c r="A257" s="257"/>
      <c r="B257" s="235"/>
      <c r="C257" s="253"/>
      <c r="D257" s="253"/>
      <c r="E257" s="1491"/>
      <c r="F257" s="1491"/>
      <c r="G257" s="235"/>
      <c r="H257" s="235"/>
      <c r="I257" s="235"/>
      <c r="J257" s="235"/>
      <c r="K257" s="235"/>
      <c r="L257" s="235"/>
      <c r="M257" s="235"/>
      <c r="N257" s="235"/>
      <c r="O257" s="235"/>
      <c r="P257" s="235"/>
    </row>
    <row r="258" spans="1:16" s="258" customFormat="1">
      <c r="A258" s="257"/>
      <c r="B258" s="235"/>
      <c r="C258" s="253"/>
      <c r="D258" s="253"/>
      <c r="E258" s="1491"/>
      <c r="F258" s="1491"/>
      <c r="G258" s="235"/>
      <c r="H258" s="235"/>
      <c r="I258" s="235"/>
      <c r="J258" s="235"/>
      <c r="K258" s="235"/>
      <c r="L258" s="235"/>
      <c r="M258" s="235"/>
      <c r="N258" s="235"/>
      <c r="O258" s="235"/>
      <c r="P258" s="235"/>
    </row>
    <row r="259" spans="1:16" s="258" customFormat="1">
      <c r="A259" s="257"/>
      <c r="B259" s="235"/>
      <c r="C259" s="253"/>
      <c r="D259" s="253"/>
      <c r="E259" s="1491"/>
      <c r="F259" s="1491"/>
      <c r="G259" s="235"/>
      <c r="H259" s="235"/>
      <c r="I259" s="235"/>
      <c r="J259" s="235"/>
      <c r="K259" s="235"/>
      <c r="L259" s="235"/>
      <c r="M259" s="235"/>
      <c r="N259" s="235"/>
      <c r="O259" s="235"/>
      <c r="P259" s="235"/>
    </row>
    <row r="260" spans="1:16" s="258" customFormat="1">
      <c r="A260" s="257"/>
      <c r="B260" s="235"/>
      <c r="C260" s="253"/>
      <c r="D260" s="253"/>
      <c r="E260" s="1491"/>
      <c r="F260" s="1491"/>
      <c r="G260" s="235"/>
      <c r="H260" s="235"/>
      <c r="I260" s="235"/>
      <c r="J260" s="235"/>
      <c r="K260" s="235"/>
      <c r="L260" s="235"/>
      <c r="M260" s="235"/>
      <c r="N260" s="235"/>
      <c r="O260" s="235"/>
      <c r="P260" s="235"/>
    </row>
    <row r="261" spans="1:16" s="258" customFormat="1">
      <c r="A261" s="257"/>
      <c r="B261" s="235"/>
      <c r="C261" s="253"/>
      <c r="D261" s="253"/>
      <c r="E261" s="1491"/>
      <c r="F261" s="1491"/>
      <c r="G261" s="235"/>
      <c r="H261" s="235"/>
      <c r="I261" s="235"/>
      <c r="J261" s="235"/>
      <c r="K261" s="235"/>
      <c r="L261" s="235"/>
      <c r="M261" s="235"/>
      <c r="N261" s="235"/>
      <c r="O261" s="235"/>
      <c r="P261" s="235"/>
    </row>
    <row r="262" spans="1:16" s="258" customFormat="1">
      <c r="A262" s="257"/>
      <c r="B262" s="235"/>
      <c r="C262" s="253"/>
      <c r="D262" s="253"/>
      <c r="E262" s="1491"/>
      <c r="F262" s="1491"/>
      <c r="G262" s="235"/>
      <c r="H262" s="235"/>
      <c r="I262" s="235"/>
      <c r="J262" s="235"/>
      <c r="K262" s="235"/>
      <c r="L262" s="235"/>
      <c r="M262" s="235"/>
      <c r="N262" s="235"/>
      <c r="O262" s="235"/>
      <c r="P262" s="235"/>
    </row>
    <row r="263" spans="1:16" s="258" customFormat="1">
      <c r="A263" s="257"/>
      <c r="B263" s="235"/>
      <c r="C263" s="253"/>
      <c r="D263" s="253"/>
      <c r="E263" s="1491"/>
      <c r="F263" s="1491"/>
      <c r="G263" s="235"/>
      <c r="H263" s="235"/>
      <c r="I263" s="235"/>
      <c r="J263" s="235"/>
      <c r="K263" s="235"/>
      <c r="L263" s="235"/>
      <c r="M263" s="235"/>
      <c r="N263" s="235"/>
      <c r="O263" s="235"/>
      <c r="P263" s="235"/>
    </row>
    <row r="264" spans="1:16" s="258" customFormat="1">
      <c r="A264" s="257"/>
      <c r="B264" s="235"/>
      <c r="C264" s="253"/>
      <c r="D264" s="253"/>
      <c r="E264" s="1491"/>
      <c r="F264" s="1491"/>
      <c r="G264" s="235"/>
      <c r="H264" s="235"/>
      <c r="I264" s="235"/>
      <c r="J264" s="235"/>
      <c r="K264" s="235"/>
      <c r="L264" s="235"/>
      <c r="M264" s="235"/>
      <c r="N264" s="235"/>
      <c r="O264" s="235"/>
      <c r="P264" s="235"/>
    </row>
    <row r="265" spans="1:16" s="258" customFormat="1">
      <c r="A265" s="257"/>
      <c r="B265" s="235"/>
      <c r="C265" s="253"/>
      <c r="D265" s="253"/>
      <c r="E265" s="1491"/>
      <c r="F265" s="1491"/>
      <c r="G265" s="235"/>
      <c r="H265" s="235"/>
      <c r="I265" s="235"/>
      <c r="J265" s="235"/>
      <c r="K265" s="235"/>
      <c r="L265" s="235"/>
      <c r="M265" s="235"/>
      <c r="N265" s="235"/>
      <c r="O265" s="235"/>
      <c r="P265" s="235"/>
    </row>
    <row r="266" spans="1:16" s="258" customFormat="1">
      <c r="A266" s="257"/>
      <c r="B266" s="235"/>
      <c r="C266" s="253"/>
      <c r="D266" s="253"/>
      <c r="E266" s="1491"/>
      <c r="F266" s="1491"/>
      <c r="G266" s="235"/>
      <c r="H266" s="235"/>
      <c r="I266" s="235"/>
      <c r="J266" s="235"/>
      <c r="K266" s="235"/>
      <c r="L266" s="235"/>
      <c r="M266" s="235"/>
      <c r="N266" s="235"/>
      <c r="O266" s="235"/>
      <c r="P266" s="235"/>
    </row>
    <row r="267" spans="1:16" s="258" customFormat="1">
      <c r="A267" s="257"/>
      <c r="B267" s="235"/>
      <c r="C267" s="253"/>
      <c r="D267" s="253"/>
      <c r="E267" s="1491"/>
      <c r="F267" s="1491"/>
      <c r="G267" s="235"/>
      <c r="H267" s="235"/>
      <c r="I267" s="235"/>
      <c r="J267" s="235"/>
      <c r="K267" s="235"/>
      <c r="L267" s="235"/>
      <c r="M267" s="235"/>
      <c r="N267" s="235"/>
      <c r="O267" s="235"/>
      <c r="P267" s="235"/>
    </row>
    <row r="268" spans="1:16" s="258" customFormat="1">
      <c r="A268" s="257"/>
      <c r="B268" s="235"/>
      <c r="C268" s="253"/>
      <c r="D268" s="253"/>
      <c r="E268" s="1491"/>
      <c r="F268" s="1491"/>
      <c r="G268" s="235"/>
      <c r="H268" s="235"/>
      <c r="I268" s="235"/>
      <c r="J268" s="235"/>
      <c r="K268" s="235"/>
      <c r="L268" s="235"/>
      <c r="M268" s="235"/>
      <c r="N268" s="235"/>
      <c r="O268" s="235"/>
      <c r="P268" s="235"/>
    </row>
    <row r="269" spans="1:16" s="258" customFormat="1">
      <c r="A269" s="257"/>
      <c r="B269" s="235"/>
      <c r="C269" s="253"/>
      <c r="D269" s="253"/>
      <c r="E269" s="1491"/>
      <c r="F269" s="1491"/>
      <c r="G269" s="235"/>
      <c r="H269" s="235"/>
      <c r="I269" s="235"/>
      <c r="J269" s="235"/>
      <c r="K269" s="235"/>
      <c r="L269" s="235"/>
      <c r="M269" s="235"/>
      <c r="N269" s="235"/>
      <c r="O269" s="235"/>
      <c r="P269" s="235"/>
    </row>
    <row r="270" spans="1:16" s="258" customFormat="1">
      <c r="A270" s="257"/>
      <c r="B270" s="235"/>
      <c r="C270" s="253"/>
      <c r="D270" s="253"/>
      <c r="E270" s="1491"/>
      <c r="F270" s="1491"/>
      <c r="G270" s="235"/>
      <c r="H270" s="235"/>
      <c r="I270" s="235"/>
      <c r="J270" s="235"/>
      <c r="K270" s="235"/>
      <c r="L270" s="235"/>
      <c r="M270" s="235"/>
      <c r="N270" s="235"/>
      <c r="O270" s="235"/>
      <c r="P270" s="235"/>
    </row>
    <row r="271" spans="1:16" s="258" customFormat="1">
      <c r="A271" s="257"/>
      <c r="B271" s="235"/>
      <c r="C271" s="253"/>
      <c r="D271" s="253"/>
      <c r="E271" s="1491"/>
      <c r="F271" s="1491"/>
      <c r="G271" s="235"/>
      <c r="H271" s="235"/>
      <c r="I271" s="235"/>
      <c r="J271" s="235"/>
      <c r="K271" s="235"/>
      <c r="L271" s="235"/>
      <c r="M271" s="235"/>
      <c r="N271" s="235"/>
      <c r="O271" s="235"/>
      <c r="P271" s="235"/>
    </row>
    <row r="272" spans="1:16" s="258" customFormat="1">
      <c r="A272" s="257"/>
      <c r="B272" s="235"/>
      <c r="C272" s="253"/>
      <c r="D272" s="253"/>
      <c r="E272" s="1491"/>
      <c r="F272" s="1491"/>
      <c r="G272" s="235"/>
      <c r="H272" s="235"/>
      <c r="I272" s="235"/>
      <c r="J272" s="235"/>
      <c r="K272" s="235"/>
      <c r="L272" s="235"/>
      <c r="M272" s="235"/>
      <c r="N272" s="235"/>
      <c r="O272" s="235"/>
      <c r="P272" s="235"/>
    </row>
    <row r="273" spans="1:16" s="258" customFormat="1">
      <c r="A273" s="257"/>
      <c r="B273" s="235"/>
      <c r="C273" s="253"/>
      <c r="D273" s="253"/>
      <c r="E273" s="1491"/>
      <c r="F273" s="1491"/>
      <c r="G273" s="235"/>
      <c r="H273" s="235"/>
      <c r="I273" s="235"/>
      <c r="J273" s="235"/>
      <c r="K273" s="235"/>
      <c r="L273" s="235"/>
      <c r="M273" s="235"/>
      <c r="N273" s="235"/>
      <c r="O273" s="235"/>
      <c r="P273" s="235"/>
    </row>
    <row r="274" spans="1:16" s="258" customFormat="1">
      <c r="A274" s="257"/>
      <c r="B274" s="235"/>
      <c r="C274" s="253"/>
      <c r="D274" s="253"/>
      <c r="E274" s="1491"/>
      <c r="F274" s="1491"/>
      <c r="G274" s="235"/>
      <c r="H274" s="235"/>
      <c r="I274" s="235"/>
      <c r="J274" s="235"/>
      <c r="K274" s="235"/>
      <c r="L274" s="235"/>
      <c r="M274" s="235"/>
      <c r="N274" s="235"/>
      <c r="O274" s="235"/>
      <c r="P274" s="235"/>
    </row>
    <row r="275" spans="1:16" s="258" customFormat="1">
      <c r="A275" s="257"/>
      <c r="B275" s="235"/>
      <c r="C275" s="253"/>
      <c r="D275" s="253"/>
      <c r="E275" s="1491"/>
      <c r="F275" s="1491"/>
      <c r="G275" s="235"/>
      <c r="H275" s="235"/>
      <c r="I275" s="235"/>
      <c r="J275" s="235"/>
      <c r="K275" s="235"/>
      <c r="L275" s="235"/>
      <c r="M275" s="235"/>
      <c r="N275" s="235"/>
      <c r="O275" s="235"/>
      <c r="P275" s="235"/>
    </row>
    <row r="276" spans="1:16" s="258" customFormat="1">
      <c r="A276" s="257"/>
      <c r="B276" s="235"/>
      <c r="C276" s="253"/>
      <c r="D276" s="253"/>
      <c r="E276" s="1491"/>
      <c r="F276" s="1491"/>
      <c r="G276" s="235"/>
      <c r="H276" s="235"/>
      <c r="I276" s="235"/>
      <c r="J276" s="235"/>
      <c r="K276" s="235"/>
      <c r="L276" s="235"/>
      <c r="M276" s="235"/>
      <c r="N276" s="235"/>
      <c r="O276" s="235"/>
      <c r="P276" s="235"/>
    </row>
    <row r="277" spans="1:16" s="258" customFormat="1">
      <c r="A277" s="257"/>
      <c r="B277" s="235"/>
      <c r="C277" s="253"/>
      <c r="D277" s="253"/>
      <c r="E277" s="1491"/>
      <c r="F277" s="1491"/>
      <c r="G277" s="235"/>
      <c r="H277" s="235"/>
      <c r="I277" s="235"/>
      <c r="J277" s="235"/>
      <c r="K277" s="235"/>
      <c r="L277" s="235"/>
      <c r="M277" s="235"/>
      <c r="N277" s="235"/>
      <c r="O277" s="235"/>
      <c r="P277" s="235"/>
    </row>
    <row r="278" spans="1:16" s="258" customFormat="1">
      <c r="A278" s="257"/>
      <c r="B278" s="235"/>
      <c r="C278" s="253"/>
      <c r="D278" s="253"/>
      <c r="E278" s="1491"/>
      <c r="F278" s="1491"/>
      <c r="G278" s="235"/>
      <c r="H278" s="235"/>
      <c r="I278" s="235"/>
      <c r="J278" s="235"/>
      <c r="K278" s="235"/>
      <c r="L278" s="235"/>
      <c r="M278" s="235"/>
      <c r="N278" s="235"/>
      <c r="O278" s="235"/>
      <c r="P278" s="235"/>
    </row>
    <row r="279" spans="1:16" s="258" customFormat="1">
      <c r="A279" s="257"/>
      <c r="B279" s="235"/>
      <c r="C279" s="253"/>
      <c r="D279" s="253"/>
      <c r="E279" s="1491"/>
      <c r="F279" s="1491"/>
      <c r="G279" s="235"/>
      <c r="H279" s="235"/>
      <c r="I279" s="235"/>
      <c r="J279" s="235"/>
      <c r="K279" s="235"/>
      <c r="L279" s="235"/>
      <c r="M279" s="235"/>
      <c r="N279" s="235"/>
      <c r="O279" s="235"/>
      <c r="P279" s="235"/>
    </row>
    <row r="280" spans="1:16" s="258" customFormat="1">
      <c r="A280" s="257"/>
      <c r="B280" s="235"/>
      <c r="C280" s="253"/>
      <c r="D280" s="253"/>
      <c r="E280" s="1491"/>
      <c r="F280" s="1491"/>
      <c r="G280" s="235"/>
      <c r="H280" s="235"/>
      <c r="I280" s="235"/>
      <c r="J280" s="235"/>
      <c r="K280" s="235"/>
      <c r="L280" s="235"/>
      <c r="M280" s="235"/>
      <c r="N280" s="235"/>
      <c r="O280" s="235"/>
      <c r="P280" s="235"/>
    </row>
    <row r="281" spans="1:16" s="258" customFormat="1">
      <c r="A281" s="257"/>
      <c r="B281" s="235"/>
      <c r="C281" s="253"/>
      <c r="D281" s="253"/>
      <c r="E281" s="1491"/>
      <c r="F281" s="1491"/>
      <c r="G281" s="235"/>
      <c r="H281" s="235"/>
      <c r="I281" s="235"/>
      <c r="J281" s="235"/>
      <c r="K281" s="235"/>
      <c r="L281" s="235"/>
      <c r="M281" s="235"/>
      <c r="N281" s="235"/>
      <c r="O281" s="235"/>
      <c r="P281" s="235"/>
    </row>
    <row r="282" spans="1:16" s="258" customFormat="1">
      <c r="A282" s="257"/>
      <c r="B282" s="235"/>
      <c r="C282" s="253"/>
      <c r="D282" s="253"/>
      <c r="E282" s="1491"/>
      <c r="F282" s="1491"/>
      <c r="G282" s="235"/>
      <c r="H282" s="235"/>
      <c r="I282" s="235"/>
      <c r="J282" s="235"/>
      <c r="K282" s="235"/>
      <c r="L282" s="235"/>
      <c r="M282" s="235"/>
      <c r="N282" s="235"/>
      <c r="O282" s="235"/>
      <c r="P282" s="235"/>
    </row>
    <row r="283" spans="1:16" s="258" customFormat="1">
      <c r="A283" s="257"/>
      <c r="B283" s="235"/>
      <c r="C283" s="253"/>
      <c r="D283" s="253"/>
      <c r="E283" s="1491"/>
      <c r="F283" s="1491"/>
      <c r="G283" s="235"/>
      <c r="H283" s="235"/>
      <c r="I283" s="235"/>
      <c r="J283" s="235"/>
      <c r="K283" s="235"/>
      <c r="L283" s="235"/>
      <c r="M283" s="235"/>
      <c r="N283" s="235"/>
      <c r="O283" s="235"/>
      <c r="P283" s="235"/>
    </row>
    <row r="284" spans="1:16" s="258" customFormat="1">
      <c r="A284" s="257"/>
      <c r="B284" s="235"/>
      <c r="C284" s="253"/>
      <c r="D284" s="253"/>
      <c r="E284" s="1491"/>
      <c r="F284" s="1491"/>
      <c r="G284" s="235"/>
      <c r="H284" s="235"/>
      <c r="I284" s="235"/>
      <c r="J284" s="235"/>
      <c r="K284" s="235"/>
      <c r="L284" s="235"/>
      <c r="M284" s="235"/>
      <c r="N284" s="235"/>
      <c r="O284" s="235"/>
      <c r="P284" s="235"/>
    </row>
    <row r="285" spans="1:16" s="258" customFormat="1">
      <c r="A285" s="257"/>
      <c r="B285" s="235"/>
      <c r="C285" s="253"/>
      <c r="D285" s="253"/>
      <c r="E285" s="1491"/>
      <c r="F285" s="1491"/>
      <c r="G285" s="235"/>
      <c r="H285" s="235"/>
      <c r="I285" s="235"/>
      <c r="J285" s="235"/>
      <c r="K285" s="235"/>
      <c r="L285" s="235"/>
      <c r="M285" s="235"/>
      <c r="N285" s="235"/>
      <c r="O285" s="235"/>
      <c r="P285" s="235"/>
    </row>
    <row r="286" spans="1:16" s="258" customFormat="1">
      <c r="A286" s="257"/>
      <c r="B286" s="235"/>
      <c r="C286" s="253"/>
      <c r="D286" s="253"/>
      <c r="E286" s="1491"/>
      <c r="F286" s="1491"/>
      <c r="G286" s="235"/>
      <c r="H286" s="235"/>
      <c r="I286" s="235"/>
      <c r="J286" s="235"/>
      <c r="K286" s="235"/>
      <c r="L286" s="235"/>
      <c r="M286" s="235"/>
      <c r="N286" s="235"/>
      <c r="O286" s="235"/>
      <c r="P286" s="235"/>
    </row>
    <row r="287" spans="1:16" s="258" customFormat="1">
      <c r="A287" s="257"/>
      <c r="B287" s="235"/>
      <c r="C287" s="253"/>
      <c r="D287" s="253"/>
      <c r="E287" s="1491"/>
      <c r="F287" s="1491"/>
      <c r="G287" s="235"/>
      <c r="H287" s="235"/>
      <c r="I287" s="235"/>
      <c r="J287" s="235"/>
      <c r="K287" s="235"/>
      <c r="L287" s="235"/>
      <c r="M287" s="235"/>
      <c r="N287" s="235"/>
      <c r="O287" s="235"/>
      <c r="P287" s="235"/>
    </row>
    <row r="288" spans="1:16" s="258" customFormat="1">
      <c r="A288" s="257"/>
      <c r="B288" s="235"/>
      <c r="C288" s="253"/>
      <c r="D288" s="253"/>
      <c r="E288" s="1491"/>
      <c r="F288" s="1491"/>
      <c r="G288" s="235"/>
      <c r="H288" s="235"/>
      <c r="I288" s="235"/>
      <c r="J288" s="235"/>
      <c r="K288" s="235"/>
      <c r="L288" s="235"/>
      <c r="M288" s="235"/>
      <c r="N288" s="235"/>
      <c r="O288" s="235"/>
      <c r="P288" s="235"/>
    </row>
    <row r="289" spans="1:16" s="258" customFormat="1">
      <c r="A289" s="257"/>
      <c r="B289" s="235"/>
      <c r="C289" s="253"/>
      <c r="D289" s="253"/>
      <c r="E289" s="1491"/>
      <c r="F289" s="1491"/>
      <c r="G289" s="235"/>
      <c r="H289" s="235"/>
      <c r="I289" s="235"/>
      <c r="J289" s="235"/>
      <c r="K289" s="235"/>
      <c r="L289" s="235"/>
      <c r="M289" s="235"/>
      <c r="N289" s="235"/>
      <c r="O289" s="235"/>
      <c r="P289" s="235"/>
    </row>
    <row r="290" spans="1:16" s="258" customFormat="1">
      <c r="A290" s="257"/>
      <c r="B290" s="235"/>
      <c r="C290" s="253"/>
      <c r="D290" s="253"/>
      <c r="E290" s="1491"/>
      <c r="F290" s="1491"/>
      <c r="G290" s="235"/>
      <c r="H290" s="235"/>
      <c r="I290" s="235"/>
      <c r="J290" s="235"/>
      <c r="K290" s="235"/>
      <c r="L290" s="235"/>
      <c r="M290" s="235"/>
      <c r="N290" s="235"/>
      <c r="O290" s="235"/>
      <c r="P290" s="235"/>
    </row>
    <row r="291" spans="1:16" s="258" customFormat="1">
      <c r="A291" s="257"/>
      <c r="B291" s="235"/>
      <c r="C291" s="253"/>
      <c r="D291" s="253"/>
      <c r="E291" s="1491"/>
      <c r="F291" s="1491"/>
      <c r="G291" s="235"/>
      <c r="H291" s="235"/>
      <c r="I291" s="235"/>
      <c r="J291" s="235"/>
      <c r="K291" s="235"/>
      <c r="L291" s="235"/>
      <c r="M291" s="235"/>
      <c r="N291" s="235"/>
      <c r="O291" s="235"/>
      <c r="P291" s="235"/>
    </row>
    <row r="292" spans="1:16" s="258" customFormat="1">
      <c r="A292" s="257"/>
      <c r="B292" s="235"/>
      <c r="C292" s="253"/>
      <c r="D292" s="253"/>
      <c r="E292" s="1491"/>
      <c r="F292" s="1491"/>
      <c r="G292" s="235"/>
      <c r="H292" s="235"/>
      <c r="I292" s="235"/>
      <c r="J292" s="235"/>
      <c r="K292" s="235"/>
      <c r="L292" s="235"/>
      <c r="M292" s="235"/>
      <c r="N292" s="235"/>
      <c r="O292" s="235"/>
      <c r="P292" s="235"/>
    </row>
    <row r="293" spans="1:16" s="258" customFormat="1">
      <c r="A293" s="257"/>
      <c r="B293" s="235"/>
      <c r="C293" s="253"/>
      <c r="D293" s="253"/>
      <c r="E293" s="1491"/>
      <c r="F293" s="1491"/>
      <c r="G293" s="235"/>
      <c r="H293" s="235"/>
      <c r="I293" s="235"/>
      <c r="J293" s="235"/>
      <c r="K293" s="235"/>
      <c r="L293" s="235"/>
      <c r="M293" s="235"/>
      <c r="N293" s="235"/>
      <c r="O293" s="235"/>
      <c r="P293" s="235"/>
    </row>
    <row r="294" spans="1:16" s="258" customFormat="1">
      <c r="A294" s="257"/>
      <c r="B294" s="235"/>
      <c r="C294" s="253"/>
      <c r="D294" s="253"/>
      <c r="E294" s="1491"/>
      <c r="F294" s="1491"/>
      <c r="G294" s="235"/>
      <c r="H294" s="235"/>
      <c r="I294" s="235"/>
      <c r="J294" s="235"/>
      <c r="K294" s="235"/>
      <c r="L294" s="235"/>
      <c r="M294" s="235"/>
      <c r="N294" s="235"/>
      <c r="O294" s="235"/>
      <c r="P294" s="235"/>
    </row>
    <row r="295" spans="1:16" s="258" customFormat="1">
      <c r="A295" s="257"/>
      <c r="B295" s="235"/>
      <c r="C295" s="253"/>
      <c r="D295" s="253"/>
      <c r="E295" s="1491"/>
      <c r="F295" s="1491"/>
      <c r="G295" s="235"/>
      <c r="H295" s="235"/>
      <c r="I295" s="235"/>
      <c r="J295" s="235"/>
      <c r="K295" s="235"/>
      <c r="L295" s="235"/>
      <c r="M295" s="235"/>
      <c r="N295" s="235"/>
      <c r="O295" s="235"/>
      <c r="P295" s="235"/>
    </row>
    <row r="296" spans="1:16" s="258" customFormat="1">
      <c r="A296" s="257"/>
      <c r="B296" s="235"/>
      <c r="C296" s="253"/>
      <c r="D296" s="253"/>
      <c r="E296" s="1491"/>
      <c r="F296" s="1491"/>
      <c r="G296" s="235"/>
      <c r="H296" s="235"/>
      <c r="I296" s="235"/>
      <c r="J296" s="235"/>
      <c r="K296" s="235"/>
      <c r="L296" s="235"/>
      <c r="M296" s="235"/>
      <c r="N296" s="235"/>
      <c r="O296" s="235"/>
      <c r="P296" s="235"/>
    </row>
    <row r="297" spans="1:16" s="258" customFormat="1">
      <c r="A297" s="257"/>
      <c r="B297" s="235"/>
      <c r="C297" s="253"/>
      <c r="D297" s="253"/>
      <c r="E297" s="1491"/>
      <c r="F297" s="1491"/>
      <c r="G297" s="235"/>
      <c r="H297" s="235"/>
      <c r="I297" s="235"/>
      <c r="J297" s="235"/>
      <c r="K297" s="235"/>
      <c r="L297" s="235"/>
      <c r="M297" s="235"/>
      <c r="N297" s="235"/>
      <c r="O297" s="235"/>
      <c r="P297" s="235"/>
    </row>
    <row r="298" spans="1:16" s="258" customFormat="1">
      <c r="A298" s="257"/>
      <c r="B298" s="235"/>
      <c r="C298" s="253"/>
      <c r="D298" s="253"/>
      <c r="E298" s="1491"/>
      <c r="F298" s="1491"/>
      <c r="G298" s="235"/>
      <c r="H298" s="235"/>
      <c r="I298" s="235"/>
      <c r="J298" s="235"/>
      <c r="K298" s="235"/>
      <c r="L298" s="235"/>
      <c r="M298" s="235"/>
      <c r="N298" s="235"/>
      <c r="O298" s="235"/>
      <c r="P298" s="235"/>
    </row>
    <row r="299" spans="1:16" s="258" customFormat="1">
      <c r="A299" s="257"/>
      <c r="B299" s="235"/>
      <c r="C299" s="253"/>
      <c r="D299" s="253"/>
      <c r="E299" s="1491"/>
      <c r="F299" s="1491"/>
      <c r="G299" s="235"/>
      <c r="H299" s="235"/>
      <c r="I299" s="235"/>
      <c r="J299" s="235"/>
      <c r="K299" s="235"/>
      <c r="L299" s="235"/>
      <c r="M299" s="235"/>
      <c r="N299" s="235"/>
      <c r="O299" s="235"/>
      <c r="P299" s="235"/>
    </row>
    <row r="300" spans="1:16" s="258" customFormat="1">
      <c r="A300" s="257"/>
      <c r="B300" s="235"/>
      <c r="C300" s="253"/>
      <c r="D300" s="253"/>
      <c r="E300" s="1491"/>
      <c r="F300" s="1491"/>
      <c r="G300" s="235"/>
      <c r="H300" s="235"/>
      <c r="I300" s="235"/>
      <c r="J300" s="235"/>
      <c r="K300" s="235"/>
      <c r="L300" s="235"/>
      <c r="M300" s="235"/>
      <c r="N300" s="235"/>
      <c r="O300" s="235"/>
      <c r="P300" s="235"/>
    </row>
    <row r="301" spans="1:16" s="258" customFormat="1">
      <c r="A301" s="257"/>
      <c r="B301" s="235"/>
      <c r="C301" s="253"/>
      <c r="D301" s="253"/>
      <c r="E301" s="1491"/>
      <c r="F301" s="1491"/>
      <c r="G301" s="235"/>
      <c r="H301" s="235"/>
      <c r="I301" s="235"/>
      <c r="J301" s="235"/>
      <c r="K301" s="235"/>
      <c r="L301" s="235"/>
      <c r="M301" s="235"/>
      <c r="N301" s="235"/>
      <c r="O301" s="235"/>
      <c r="P301" s="235"/>
    </row>
    <row r="302" spans="1:16" s="258" customFormat="1">
      <c r="A302" s="257"/>
      <c r="B302" s="235"/>
      <c r="C302" s="253"/>
      <c r="D302" s="253"/>
      <c r="E302" s="1491"/>
      <c r="F302" s="1491"/>
      <c r="G302" s="235"/>
      <c r="H302" s="235"/>
      <c r="I302" s="235"/>
      <c r="J302" s="235"/>
      <c r="K302" s="235"/>
      <c r="L302" s="235"/>
      <c r="M302" s="235"/>
      <c r="N302" s="235"/>
      <c r="O302" s="235"/>
      <c r="P302" s="235"/>
    </row>
    <row r="303" spans="1:16" s="258" customFormat="1">
      <c r="A303" s="257"/>
      <c r="B303" s="235"/>
      <c r="C303" s="253"/>
      <c r="D303" s="253"/>
      <c r="E303" s="1491"/>
      <c r="F303" s="1491"/>
      <c r="G303" s="235"/>
      <c r="H303" s="235"/>
      <c r="I303" s="235"/>
      <c r="J303" s="235"/>
      <c r="K303" s="235"/>
      <c r="L303" s="235"/>
      <c r="M303" s="235"/>
      <c r="N303" s="235"/>
      <c r="O303" s="235"/>
      <c r="P303" s="235"/>
    </row>
    <row r="304" spans="1:16" s="258" customFormat="1">
      <c r="A304" s="257"/>
      <c r="B304" s="235"/>
      <c r="C304" s="253"/>
      <c r="D304" s="253"/>
      <c r="E304" s="1491"/>
      <c r="F304" s="1491"/>
      <c r="G304" s="235"/>
      <c r="H304" s="235"/>
      <c r="I304" s="235"/>
      <c r="J304" s="235"/>
      <c r="K304" s="235"/>
      <c r="L304" s="235"/>
      <c r="M304" s="235"/>
      <c r="N304" s="235"/>
      <c r="O304" s="235"/>
      <c r="P304" s="235"/>
    </row>
    <row r="305" spans="1:16" s="258" customFormat="1">
      <c r="A305" s="257"/>
      <c r="B305" s="235"/>
      <c r="C305" s="253"/>
      <c r="D305" s="253"/>
      <c r="E305" s="1491"/>
      <c r="F305" s="1491"/>
      <c r="G305" s="235"/>
      <c r="H305" s="235"/>
      <c r="I305" s="235"/>
      <c r="J305" s="235"/>
      <c r="K305" s="235"/>
      <c r="L305" s="235"/>
      <c r="M305" s="235"/>
      <c r="N305" s="235"/>
      <c r="O305" s="235"/>
      <c r="P305" s="235"/>
    </row>
    <row r="306" spans="1:16" s="258" customFormat="1">
      <c r="A306" s="257"/>
      <c r="B306" s="235"/>
      <c r="C306" s="253"/>
      <c r="D306" s="253"/>
      <c r="E306" s="1491"/>
      <c r="F306" s="1491"/>
      <c r="G306" s="235"/>
      <c r="H306" s="235"/>
      <c r="I306" s="235"/>
      <c r="J306" s="235"/>
      <c r="K306" s="235"/>
      <c r="L306" s="235"/>
      <c r="M306" s="235"/>
      <c r="N306" s="235"/>
      <c r="O306" s="235"/>
      <c r="P306" s="235"/>
    </row>
    <row r="307" spans="1:16" s="258" customFormat="1">
      <c r="A307" s="257"/>
      <c r="B307" s="235"/>
      <c r="C307" s="253"/>
      <c r="D307" s="253"/>
      <c r="E307" s="1491"/>
      <c r="F307" s="1491"/>
      <c r="G307" s="235"/>
      <c r="H307" s="235"/>
      <c r="I307" s="235"/>
      <c r="J307" s="235"/>
      <c r="K307" s="235"/>
      <c r="L307" s="235"/>
      <c r="M307" s="235"/>
      <c r="N307" s="235"/>
      <c r="O307" s="235"/>
      <c r="P307" s="235"/>
    </row>
    <row r="308" spans="1:16" s="258" customFormat="1">
      <c r="A308" s="257"/>
      <c r="B308" s="235"/>
      <c r="C308" s="253"/>
      <c r="D308" s="253"/>
      <c r="E308" s="1491"/>
      <c r="F308" s="1491"/>
      <c r="G308" s="235"/>
      <c r="H308" s="235"/>
      <c r="I308" s="235"/>
      <c r="J308" s="235"/>
      <c r="K308" s="235"/>
      <c r="L308" s="235"/>
      <c r="M308" s="235"/>
      <c r="N308" s="235"/>
      <c r="O308" s="235"/>
      <c r="P308" s="235"/>
    </row>
    <row r="309" spans="1:16" s="258" customFormat="1">
      <c r="A309" s="257"/>
      <c r="B309" s="235"/>
      <c r="C309" s="253"/>
      <c r="D309" s="253"/>
      <c r="E309" s="1491"/>
      <c r="F309" s="1491"/>
      <c r="G309" s="235"/>
      <c r="H309" s="235"/>
      <c r="I309" s="235"/>
      <c r="J309" s="235"/>
      <c r="K309" s="235"/>
      <c r="L309" s="235"/>
      <c r="M309" s="235"/>
      <c r="N309" s="235"/>
      <c r="O309" s="235"/>
      <c r="P309" s="235"/>
    </row>
    <row r="310" spans="1:16" s="258" customFormat="1">
      <c r="A310" s="257"/>
      <c r="B310" s="235"/>
      <c r="C310" s="253"/>
      <c r="D310" s="253"/>
      <c r="E310" s="1491"/>
      <c r="F310" s="1491"/>
      <c r="G310" s="235"/>
      <c r="H310" s="235"/>
      <c r="I310" s="235"/>
      <c r="J310" s="235"/>
      <c r="K310" s="235"/>
      <c r="L310" s="235"/>
      <c r="M310" s="235"/>
      <c r="N310" s="235"/>
      <c r="O310" s="235"/>
      <c r="P310" s="235"/>
    </row>
    <row r="311" spans="1:16" s="258" customFormat="1">
      <c r="A311" s="257"/>
      <c r="B311" s="235"/>
      <c r="C311" s="253"/>
      <c r="D311" s="253"/>
      <c r="E311" s="1491"/>
      <c r="F311" s="1491"/>
      <c r="G311" s="235"/>
      <c r="H311" s="235"/>
      <c r="I311" s="235"/>
      <c r="J311" s="235"/>
      <c r="K311" s="235"/>
      <c r="L311" s="235"/>
      <c r="M311" s="235"/>
      <c r="N311" s="235"/>
      <c r="O311" s="235"/>
      <c r="P311" s="235"/>
    </row>
    <row r="312" spans="1:16" s="258" customFormat="1">
      <c r="A312" s="257"/>
      <c r="B312" s="235"/>
      <c r="C312" s="253"/>
      <c r="D312" s="253"/>
      <c r="E312" s="1491"/>
      <c r="F312" s="1491"/>
      <c r="G312" s="235"/>
      <c r="H312" s="235"/>
      <c r="I312" s="235"/>
      <c r="J312" s="235"/>
      <c r="K312" s="235"/>
      <c r="L312" s="235"/>
      <c r="M312" s="235"/>
      <c r="N312" s="235"/>
      <c r="O312" s="235"/>
      <c r="P312" s="235"/>
    </row>
    <row r="313" spans="1:16" s="258" customFormat="1">
      <c r="A313" s="257"/>
      <c r="B313" s="235"/>
      <c r="C313" s="253"/>
      <c r="D313" s="253"/>
      <c r="E313" s="1491"/>
      <c r="F313" s="1491"/>
      <c r="G313" s="235"/>
      <c r="H313" s="235"/>
      <c r="I313" s="235"/>
      <c r="J313" s="235"/>
      <c r="K313" s="235"/>
      <c r="L313" s="235"/>
      <c r="M313" s="235"/>
      <c r="N313" s="235"/>
      <c r="O313" s="235"/>
      <c r="P313" s="235"/>
    </row>
    <row r="314" spans="1:16" s="258" customFormat="1">
      <c r="A314" s="257"/>
      <c r="B314" s="235"/>
      <c r="C314" s="253"/>
      <c r="D314" s="253"/>
      <c r="E314" s="1491"/>
      <c r="F314" s="1491"/>
      <c r="G314" s="235"/>
      <c r="H314" s="235"/>
      <c r="I314" s="235"/>
      <c r="J314" s="235"/>
      <c r="K314" s="235"/>
      <c r="L314" s="235"/>
      <c r="M314" s="235"/>
      <c r="N314" s="235"/>
      <c r="O314" s="235"/>
      <c r="P314" s="235"/>
    </row>
    <row r="315" spans="1:16" s="258" customFormat="1">
      <c r="A315" s="257"/>
      <c r="B315" s="235"/>
      <c r="C315" s="253"/>
      <c r="D315" s="253"/>
      <c r="E315" s="1491"/>
      <c r="F315" s="1491"/>
      <c r="G315" s="235"/>
      <c r="H315" s="235"/>
      <c r="I315" s="235"/>
      <c r="J315" s="235"/>
      <c r="K315" s="235"/>
      <c r="L315" s="235"/>
      <c r="M315" s="235"/>
      <c r="N315" s="235"/>
      <c r="O315" s="235"/>
      <c r="P315" s="235"/>
    </row>
    <row r="316" spans="1:16" s="258" customFormat="1">
      <c r="A316" s="257"/>
      <c r="B316" s="235"/>
      <c r="C316" s="253"/>
      <c r="D316" s="253"/>
      <c r="E316" s="1491"/>
      <c r="F316" s="1491"/>
      <c r="G316" s="235"/>
      <c r="H316" s="235"/>
      <c r="I316" s="235"/>
      <c r="J316" s="235"/>
      <c r="K316" s="235"/>
      <c r="L316" s="235"/>
      <c r="M316" s="235"/>
      <c r="N316" s="235"/>
      <c r="O316" s="235"/>
      <c r="P316" s="235"/>
    </row>
    <row r="317" spans="1:16" s="258" customFormat="1">
      <c r="A317" s="257"/>
      <c r="B317" s="235"/>
      <c r="C317" s="253"/>
      <c r="D317" s="253"/>
      <c r="E317" s="1491"/>
      <c r="F317" s="1491"/>
      <c r="G317" s="235"/>
      <c r="H317" s="235"/>
      <c r="I317" s="235"/>
      <c r="J317" s="235"/>
      <c r="K317" s="235"/>
      <c r="L317" s="235"/>
      <c r="M317" s="235"/>
      <c r="N317" s="235"/>
      <c r="O317" s="235"/>
      <c r="P317" s="235"/>
    </row>
    <row r="318" spans="1:16" s="258" customFormat="1">
      <c r="A318" s="257"/>
      <c r="B318" s="235"/>
      <c r="C318" s="253"/>
      <c r="D318" s="253"/>
      <c r="E318" s="1491"/>
      <c r="F318" s="1491"/>
      <c r="G318" s="235"/>
      <c r="H318" s="235"/>
      <c r="I318" s="235"/>
      <c r="J318" s="235"/>
      <c r="K318" s="235"/>
      <c r="L318" s="235"/>
      <c r="M318" s="235"/>
      <c r="N318" s="235"/>
      <c r="O318" s="235"/>
      <c r="P318" s="235"/>
    </row>
    <row r="319" spans="1:16" s="258" customFormat="1">
      <c r="A319" s="257"/>
      <c r="B319" s="235"/>
      <c r="C319" s="253"/>
      <c r="D319" s="253"/>
      <c r="E319" s="1491"/>
      <c r="F319" s="1491"/>
      <c r="G319" s="235"/>
      <c r="H319" s="235"/>
      <c r="I319" s="235"/>
      <c r="J319" s="235"/>
      <c r="K319" s="235"/>
      <c r="L319" s="235"/>
      <c r="M319" s="235"/>
      <c r="N319" s="235"/>
      <c r="O319" s="235"/>
      <c r="P319" s="235"/>
    </row>
    <row r="320" spans="1:16" s="258" customFormat="1">
      <c r="A320" s="257"/>
      <c r="B320" s="235"/>
      <c r="C320" s="253"/>
      <c r="D320" s="253"/>
      <c r="E320" s="1491"/>
      <c r="F320" s="1491"/>
      <c r="G320" s="235"/>
      <c r="H320" s="235"/>
      <c r="I320" s="235"/>
      <c r="J320" s="235"/>
      <c r="K320" s="235"/>
      <c r="L320" s="235"/>
      <c r="M320" s="235"/>
      <c r="N320" s="235"/>
      <c r="O320" s="235"/>
      <c r="P320" s="235"/>
    </row>
    <row r="321" spans="1:16" s="258" customFormat="1">
      <c r="A321" s="257"/>
      <c r="B321" s="235"/>
      <c r="C321" s="253"/>
      <c r="D321" s="253"/>
      <c r="E321" s="1491"/>
      <c r="F321" s="1491"/>
      <c r="G321" s="235"/>
      <c r="H321" s="235"/>
      <c r="I321" s="235"/>
      <c r="J321" s="235"/>
      <c r="K321" s="235"/>
      <c r="L321" s="235"/>
      <c r="M321" s="235"/>
      <c r="N321" s="235"/>
      <c r="O321" s="235"/>
      <c r="P321" s="235"/>
    </row>
    <row r="322" spans="1:16" s="258" customFormat="1">
      <c r="A322" s="257"/>
      <c r="B322" s="235"/>
      <c r="C322" s="253"/>
      <c r="D322" s="253"/>
      <c r="E322" s="1491"/>
      <c r="F322" s="1491"/>
      <c r="G322" s="235"/>
      <c r="H322" s="235"/>
      <c r="I322" s="235"/>
      <c r="J322" s="235"/>
      <c r="K322" s="235"/>
      <c r="L322" s="235"/>
      <c r="M322" s="235"/>
      <c r="N322" s="235"/>
      <c r="O322" s="235"/>
      <c r="P322" s="235"/>
    </row>
    <row r="323" spans="1:16" s="258" customFormat="1">
      <c r="A323" s="257"/>
      <c r="B323" s="235"/>
      <c r="C323" s="253"/>
      <c r="D323" s="253"/>
      <c r="E323" s="1491"/>
      <c r="F323" s="1491"/>
      <c r="G323" s="235"/>
      <c r="H323" s="235"/>
      <c r="I323" s="235"/>
      <c r="J323" s="235"/>
      <c r="K323" s="235"/>
      <c r="L323" s="235"/>
      <c r="M323" s="235"/>
      <c r="N323" s="235"/>
      <c r="O323" s="235"/>
      <c r="P323" s="235"/>
    </row>
    <row r="324" spans="1:16" s="258" customFormat="1">
      <c r="A324" s="257"/>
      <c r="B324" s="235"/>
      <c r="C324" s="253"/>
      <c r="D324" s="253"/>
      <c r="E324" s="1491"/>
      <c r="F324" s="1491"/>
      <c r="G324" s="235"/>
      <c r="H324" s="235"/>
      <c r="I324" s="235"/>
      <c r="J324" s="235"/>
      <c r="K324" s="235"/>
      <c r="L324" s="235"/>
      <c r="M324" s="235"/>
      <c r="N324" s="235"/>
      <c r="O324" s="235"/>
      <c r="P324" s="235"/>
    </row>
    <row r="325" spans="1:16" s="258" customFormat="1">
      <c r="A325" s="257"/>
      <c r="B325" s="235"/>
      <c r="C325" s="253"/>
      <c r="D325" s="253"/>
      <c r="E325" s="1491"/>
      <c r="F325" s="1491"/>
      <c r="G325" s="235"/>
      <c r="H325" s="235"/>
      <c r="I325" s="235"/>
      <c r="J325" s="235"/>
      <c r="K325" s="235"/>
      <c r="L325" s="235"/>
      <c r="M325" s="235"/>
      <c r="N325" s="235"/>
      <c r="O325" s="235"/>
      <c r="P325" s="235"/>
    </row>
    <row r="326" spans="1:16" s="258" customFormat="1">
      <c r="A326" s="257"/>
      <c r="B326" s="235"/>
      <c r="C326" s="253"/>
      <c r="D326" s="253"/>
      <c r="E326" s="1491"/>
      <c r="F326" s="1491"/>
      <c r="G326" s="235"/>
      <c r="H326" s="235"/>
      <c r="I326" s="235"/>
      <c r="J326" s="235"/>
      <c r="K326" s="235"/>
      <c r="L326" s="235"/>
      <c r="M326" s="235"/>
      <c r="N326" s="235"/>
      <c r="O326" s="235"/>
      <c r="P326" s="235"/>
    </row>
    <row r="327" spans="1:16" s="258" customFormat="1">
      <c r="A327" s="257"/>
      <c r="B327" s="235"/>
      <c r="C327" s="253"/>
      <c r="D327" s="253"/>
      <c r="E327" s="1491"/>
      <c r="F327" s="1491"/>
      <c r="G327" s="235"/>
      <c r="H327" s="235"/>
      <c r="I327" s="235"/>
      <c r="J327" s="235"/>
      <c r="K327" s="235"/>
      <c r="L327" s="235"/>
      <c r="M327" s="235"/>
      <c r="N327" s="235"/>
      <c r="O327" s="235"/>
      <c r="P327" s="235"/>
    </row>
    <row r="328" spans="1:16" s="258" customFormat="1">
      <c r="A328" s="257"/>
      <c r="B328" s="235"/>
      <c r="C328" s="253"/>
      <c r="D328" s="253"/>
      <c r="E328" s="1491"/>
      <c r="F328" s="1491"/>
      <c r="G328" s="235"/>
      <c r="H328" s="235"/>
      <c r="I328" s="235"/>
      <c r="J328" s="235"/>
      <c r="K328" s="235"/>
      <c r="L328" s="235"/>
      <c r="M328" s="235"/>
      <c r="N328" s="235"/>
      <c r="O328" s="235"/>
      <c r="P328" s="235"/>
    </row>
    <row r="329" spans="1:16" s="258" customFormat="1">
      <c r="A329" s="257"/>
      <c r="B329" s="235"/>
      <c r="C329" s="253"/>
      <c r="D329" s="253"/>
      <c r="E329" s="1491"/>
      <c r="F329" s="1491"/>
      <c r="G329" s="235"/>
      <c r="H329" s="235"/>
      <c r="I329" s="235"/>
      <c r="J329" s="235"/>
      <c r="K329" s="235"/>
      <c r="L329" s="235"/>
      <c r="M329" s="235"/>
      <c r="N329" s="235"/>
      <c r="O329" s="235"/>
      <c r="P329" s="235"/>
    </row>
    <row r="330" spans="1:16" s="258" customFormat="1">
      <c r="A330" s="257"/>
      <c r="B330" s="235"/>
      <c r="C330" s="253"/>
      <c r="D330" s="253"/>
      <c r="E330" s="1491"/>
      <c r="F330" s="1491"/>
      <c r="G330" s="235"/>
      <c r="H330" s="235"/>
      <c r="I330" s="235"/>
      <c r="J330" s="235"/>
      <c r="K330" s="235"/>
      <c r="L330" s="235"/>
      <c r="M330" s="235"/>
      <c r="N330" s="235"/>
      <c r="O330" s="235"/>
      <c r="P330" s="235"/>
    </row>
    <row r="331" spans="1:16" s="258" customFormat="1">
      <c r="A331" s="257"/>
      <c r="B331" s="235"/>
      <c r="C331" s="253"/>
      <c r="D331" s="253"/>
      <c r="E331" s="1491"/>
      <c r="F331" s="1491"/>
      <c r="G331" s="235"/>
      <c r="H331" s="235"/>
      <c r="I331" s="235"/>
      <c r="J331" s="235"/>
      <c r="K331" s="235"/>
      <c r="L331" s="235"/>
      <c r="M331" s="235"/>
      <c r="N331" s="235"/>
      <c r="O331" s="235"/>
      <c r="P331" s="235"/>
    </row>
    <row r="332" spans="1:16" s="258" customFormat="1">
      <c r="A332" s="257"/>
      <c r="B332" s="235"/>
      <c r="C332" s="253"/>
      <c r="D332" s="253"/>
      <c r="E332" s="1491"/>
      <c r="F332" s="1491"/>
      <c r="G332" s="235"/>
      <c r="H332" s="235"/>
      <c r="I332" s="235"/>
      <c r="J332" s="235"/>
      <c r="K332" s="235"/>
      <c r="L332" s="235"/>
      <c r="M332" s="235"/>
      <c r="N332" s="235"/>
      <c r="O332" s="235"/>
      <c r="P332" s="235"/>
    </row>
    <row r="333" spans="1:16" s="258" customFormat="1">
      <c r="A333" s="257"/>
      <c r="B333" s="235"/>
      <c r="C333" s="253"/>
      <c r="D333" s="253"/>
      <c r="E333" s="1491"/>
      <c r="F333" s="1491"/>
      <c r="G333" s="235"/>
      <c r="H333" s="235"/>
      <c r="I333" s="235"/>
      <c r="J333" s="235"/>
      <c r="K333" s="235"/>
      <c r="L333" s="235"/>
      <c r="M333" s="235"/>
      <c r="N333" s="235"/>
      <c r="O333" s="235"/>
      <c r="P333" s="235"/>
    </row>
    <row r="334" spans="1:16" s="258" customFormat="1">
      <c r="A334" s="257"/>
      <c r="B334" s="235"/>
      <c r="C334" s="253"/>
      <c r="D334" s="253"/>
      <c r="E334" s="1491"/>
      <c r="F334" s="1491"/>
      <c r="G334" s="235"/>
      <c r="H334" s="235"/>
      <c r="I334" s="235"/>
      <c r="J334" s="235"/>
      <c r="K334" s="235"/>
      <c r="L334" s="235"/>
      <c r="M334" s="235"/>
      <c r="N334" s="235"/>
      <c r="O334" s="235"/>
      <c r="P334" s="235"/>
    </row>
    <row r="335" spans="1:16" s="258" customFormat="1">
      <c r="A335" s="257"/>
      <c r="B335" s="235"/>
      <c r="C335" s="253"/>
      <c r="D335" s="253"/>
      <c r="E335" s="1491"/>
      <c r="F335" s="1491"/>
      <c r="G335" s="235"/>
      <c r="H335" s="235"/>
      <c r="I335" s="235"/>
      <c r="J335" s="235"/>
      <c r="K335" s="235"/>
      <c r="L335" s="235"/>
      <c r="M335" s="235"/>
      <c r="N335" s="235"/>
      <c r="O335" s="235"/>
      <c r="P335" s="235"/>
    </row>
    <row r="336" spans="1:16" s="258" customFormat="1">
      <c r="A336" s="257"/>
      <c r="B336" s="235"/>
      <c r="C336" s="253"/>
      <c r="D336" s="253"/>
      <c r="E336" s="1491"/>
      <c r="F336" s="1491"/>
      <c r="G336" s="235"/>
      <c r="H336" s="235"/>
      <c r="I336" s="235"/>
      <c r="J336" s="235"/>
      <c r="K336" s="235"/>
      <c r="L336" s="235"/>
      <c r="M336" s="235"/>
      <c r="N336" s="235"/>
      <c r="O336" s="235"/>
      <c r="P336" s="235"/>
    </row>
    <row r="337" spans="1:16" s="258" customFormat="1">
      <c r="A337" s="257"/>
      <c r="B337" s="235"/>
      <c r="C337" s="253"/>
      <c r="D337" s="253"/>
      <c r="E337" s="1491"/>
      <c r="F337" s="1491"/>
      <c r="G337" s="235"/>
      <c r="H337" s="235"/>
      <c r="I337" s="235"/>
      <c r="J337" s="235"/>
      <c r="K337" s="235"/>
      <c r="L337" s="235"/>
      <c r="M337" s="235"/>
      <c r="N337" s="235"/>
      <c r="O337" s="235"/>
      <c r="P337" s="235"/>
    </row>
    <row r="338" spans="1:16" s="258" customFormat="1">
      <c r="A338" s="257"/>
      <c r="B338" s="235"/>
      <c r="C338" s="253"/>
      <c r="D338" s="253"/>
      <c r="E338" s="1491"/>
      <c r="F338" s="1491"/>
      <c r="G338" s="235"/>
      <c r="H338" s="235"/>
      <c r="I338" s="235"/>
      <c r="J338" s="235"/>
      <c r="K338" s="235"/>
      <c r="L338" s="235"/>
      <c r="M338" s="235"/>
      <c r="N338" s="235"/>
      <c r="O338" s="235"/>
      <c r="P338" s="235"/>
    </row>
    <row r="339" spans="1:16" s="258" customFormat="1">
      <c r="A339" s="257"/>
      <c r="B339" s="235"/>
      <c r="C339" s="253"/>
      <c r="D339" s="253"/>
      <c r="E339" s="1491"/>
      <c r="F339" s="1491"/>
      <c r="G339" s="235"/>
      <c r="H339" s="235"/>
      <c r="I339" s="235"/>
      <c r="J339" s="235"/>
      <c r="K339" s="235"/>
      <c r="L339" s="235"/>
      <c r="M339" s="235"/>
      <c r="N339" s="235"/>
      <c r="O339" s="235"/>
      <c r="P339" s="235"/>
    </row>
    <row r="340" spans="1:16" s="258" customFormat="1">
      <c r="A340" s="257"/>
      <c r="B340" s="235"/>
      <c r="C340" s="253"/>
      <c r="D340" s="253"/>
      <c r="E340" s="1491"/>
      <c r="F340" s="1491"/>
      <c r="G340" s="235"/>
      <c r="H340" s="235"/>
      <c r="I340" s="235"/>
      <c r="J340" s="235"/>
      <c r="K340" s="235"/>
      <c r="L340" s="235"/>
      <c r="M340" s="235"/>
      <c r="N340" s="235"/>
      <c r="O340" s="235"/>
      <c r="P340" s="235"/>
    </row>
    <row r="341" spans="1:16" s="258" customFormat="1">
      <c r="A341" s="257"/>
      <c r="B341" s="235"/>
      <c r="C341" s="253"/>
      <c r="D341" s="253"/>
      <c r="E341" s="1491"/>
      <c r="F341" s="1491"/>
      <c r="G341" s="235"/>
      <c r="H341" s="235"/>
      <c r="I341" s="235"/>
      <c r="J341" s="235"/>
      <c r="K341" s="235"/>
      <c r="L341" s="235"/>
      <c r="M341" s="235"/>
      <c r="N341" s="235"/>
      <c r="O341" s="235"/>
      <c r="P341" s="235"/>
    </row>
    <row r="342" spans="1:16" s="258" customFormat="1">
      <c r="A342" s="257"/>
      <c r="B342" s="235"/>
      <c r="C342" s="253"/>
      <c r="D342" s="253"/>
      <c r="E342" s="1491"/>
      <c r="F342" s="1491"/>
      <c r="G342" s="235"/>
      <c r="H342" s="235"/>
      <c r="I342" s="235"/>
      <c r="J342" s="235"/>
      <c r="K342" s="235"/>
      <c r="L342" s="235"/>
      <c r="M342" s="235"/>
      <c r="N342" s="235"/>
      <c r="O342" s="235"/>
      <c r="P342" s="235"/>
    </row>
    <row r="343" spans="1:16" s="258" customFormat="1">
      <c r="A343" s="257"/>
      <c r="B343" s="235"/>
      <c r="C343" s="253"/>
      <c r="D343" s="253"/>
      <c r="E343" s="1491"/>
      <c r="F343" s="1491"/>
      <c r="G343" s="235"/>
      <c r="H343" s="235"/>
      <c r="I343" s="235"/>
      <c r="J343" s="235"/>
      <c r="K343" s="235"/>
      <c r="L343" s="235"/>
      <c r="M343" s="235"/>
      <c r="N343" s="235"/>
      <c r="O343" s="235"/>
      <c r="P343" s="235"/>
    </row>
    <row r="344" spans="1:16" s="258" customFormat="1">
      <c r="A344" s="257"/>
      <c r="B344" s="235"/>
      <c r="C344" s="253"/>
      <c r="D344" s="253"/>
      <c r="E344" s="1491"/>
      <c r="F344" s="1491"/>
      <c r="G344" s="235"/>
      <c r="H344" s="235"/>
      <c r="I344" s="235"/>
      <c r="J344" s="235"/>
      <c r="K344" s="235"/>
      <c r="L344" s="235"/>
      <c r="M344" s="235"/>
      <c r="N344" s="235"/>
      <c r="O344" s="235"/>
      <c r="P344" s="235"/>
    </row>
    <row r="345" spans="1:16" s="258" customFormat="1">
      <c r="A345" s="257"/>
      <c r="B345" s="235"/>
      <c r="C345" s="253"/>
      <c r="D345" s="253"/>
      <c r="E345" s="1491"/>
      <c r="F345" s="1491"/>
      <c r="G345" s="235"/>
      <c r="H345" s="235"/>
      <c r="I345" s="235"/>
      <c r="J345" s="235"/>
      <c r="K345" s="235"/>
      <c r="L345" s="235"/>
      <c r="M345" s="235"/>
      <c r="N345" s="235"/>
      <c r="O345" s="235"/>
      <c r="P345" s="235"/>
    </row>
    <row r="346" spans="1:16" s="258" customFormat="1">
      <c r="A346" s="257"/>
      <c r="B346" s="235"/>
      <c r="C346" s="253"/>
      <c r="D346" s="253"/>
      <c r="E346" s="1491"/>
      <c r="F346" s="1491"/>
      <c r="G346" s="235"/>
      <c r="H346" s="235"/>
      <c r="I346" s="235"/>
      <c r="J346" s="235"/>
      <c r="K346" s="235"/>
      <c r="L346" s="235"/>
      <c r="M346" s="235"/>
      <c r="N346" s="235"/>
      <c r="O346" s="235"/>
      <c r="P346" s="235"/>
    </row>
    <row r="347" spans="1:16" s="258" customFormat="1">
      <c r="A347" s="257"/>
      <c r="B347" s="235"/>
      <c r="C347" s="253"/>
      <c r="D347" s="253"/>
      <c r="E347" s="1491"/>
      <c r="F347" s="1491"/>
      <c r="G347" s="235"/>
      <c r="H347" s="235"/>
      <c r="I347" s="235"/>
      <c r="J347" s="235"/>
      <c r="K347" s="235"/>
      <c r="L347" s="235"/>
      <c r="M347" s="235"/>
      <c r="N347" s="235"/>
      <c r="O347" s="235"/>
      <c r="P347" s="235"/>
    </row>
    <row r="348" spans="1:16" s="258" customFormat="1">
      <c r="A348" s="257"/>
      <c r="B348" s="235"/>
      <c r="C348" s="253"/>
      <c r="D348" s="253"/>
      <c r="E348" s="1491"/>
      <c r="F348" s="1491"/>
      <c r="G348" s="235"/>
      <c r="H348" s="235"/>
      <c r="I348" s="235"/>
      <c r="J348" s="235"/>
      <c r="K348" s="235"/>
      <c r="L348" s="235"/>
      <c r="M348" s="235"/>
      <c r="N348" s="235"/>
      <c r="O348" s="235"/>
      <c r="P348" s="235"/>
    </row>
    <row r="349" spans="1:16" s="258" customFormat="1">
      <c r="A349" s="257"/>
      <c r="B349" s="235"/>
      <c r="C349" s="253"/>
      <c r="D349" s="253"/>
      <c r="E349" s="1491"/>
      <c r="F349" s="1491"/>
      <c r="G349" s="235"/>
      <c r="H349" s="235"/>
      <c r="I349" s="235"/>
      <c r="J349" s="235"/>
      <c r="K349" s="235"/>
      <c r="L349" s="235"/>
      <c r="M349" s="235"/>
      <c r="N349" s="235"/>
      <c r="O349" s="235"/>
      <c r="P349" s="235"/>
    </row>
    <row r="350" spans="1:16" s="258" customFormat="1">
      <c r="A350" s="257"/>
      <c r="B350" s="235"/>
      <c r="C350" s="253"/>
      <c r="D350" s="253"/>
      <c r="E350" s="1491"/>
      <c r="F350" s="1491"/>
      <c r="G350" s="235"/>
      <c r="H350" s="235"/>
      <c r="I350" s="235"/>
      <c r="J350" s="235"/>
      <c r="K350" s="235"/>
      <c r="L350" s="235"/>
      <c r="M350" s="235"/>
      <c r="N350" s="235"/>
      <c r="O350" s="235"/>
      <c r="P350" s="235"/>
    </row>
    <row r="351" spans="1:16" s="258" customFormat="1">
      <c r="A351" s="257"/>
      <c r="B351" s="235"/>
      <c r="C351" s="253"/>
      <c r="D351" s="253"/>
      <c r="E351" s="1491"/>
      <c r="F351" s="1491"/>
      <c r="G351" s="235"/>
      <c r="H351" s="235"/>
      <c r="I351" s="235"/>
      <c r="J351" s="235"/>
      <c r="K351" s="235"/>
      <c r="L351" s="235"/>
      <c r="M351" s="235"/>
      <c r="N351" s="235"/>
      <c r="O351" s="235"/>
      <c r="P351" s="235"/>
    </row>
    <row r="352" spans="1:16" s="258" customFormat="1">
      <c r="A352" s="257"/>
      <c r="B352" s="235"/>
      <c r="C352" s="253"/>
      <c r="D352" s="253"/>
      <c r="E352" s="1491"/>
      <c r="F352" s="1491"/>
      <c r="G352" s="235"/>
      <c r="H352" s="235"/>
      <c r="I352" s="235"/>
      <c r="J352" s="235"/>
      <c r="K352" s="235"/>
      <c r="L352" s="235"/>
      <c r="M352" s="235"/>
      <c r="N352" s="235"/>
      <c r="O352" s="235"/>
      <c r="P352" s="235"/>
    </row>
    <row r="353" spans="1:16" s="258" customFormat="1">
      <c r="A353" s="257"/>
      <c r="B353" s="235"/>
      <c r="C353" s="253"/>
      <c r="D353" s="253"/>
      <c r="E353" s="1491"/>
      <c r="F353" s="1491"/>
      <c r="G353" s="235"/>
      <c r="H353" s="235"/>
      <c r="I353" s="235"/>
      <c r="J353" s="235"/>
      <c r="K353" s="235"/>
      <c r="L353" s="235"/>
      <c r="M353" s="235"/>
      <c r="N353" s="235"/>
      <c r="O353" s="235"/>
      <c r="P353" s="235"/>
    </row>
    <row r="354" spans="1:16" s="258" customFormat="1">
      <c r="A354" s="257"/>
      <c r="B354" s="235"/>
      <c r="C354" s="253"/>
      <c r="D354" s="253"/>
      <c r="E354" s="1491"/>
      <c r="F354" s="1491"/>
      <c r="G354" s="235"/>
      <c r="H354" s="235"/>
      <c r="I354" s="235"/>
      <c r="J354" s="235"/>
      <c r="K354" s="235"/>
      <c r="L354" s="235"/>
      <c r="M354" s="235"/>
      <c r="N354" s="235"/>
      <c r="O354" s="235"/>
      <c r="P354" s="235"/>
    </row>
    <row r="355" spans="1:16" s="258" customFormat="1">
      <c r="A355" s="257"/>
      <c r="B355" s="235"/>
      <c r="C355" s="253"/>
      <c r="D355" s="253"/>
      <c r="E355" s="1491"/>
      <c r="F355" s="1491"/>
      <c r="G355" s="235"/>
      <c r="H355" s="235"/>
      <c r="I355" s="235"/>
      <c r="J355" s="235"/>
      <c r="K355" s="235"/>
      <c r="L355" s="235"/>
      <c r="M355" s="235"/>
      <c r="N355" s="235"/>
      <c r="O355" s="235"/>
      <c r="P355" s="235"/>
    </row>
    <row r="356" spans="1:16" s="258" customFormat="1">
      <c r="A356" s="257"/>
      <c r="B356" s="235"/>
      <c r="C356" s="253"/>
      <c r="D356" s="253"/>
      <c r="E356" s="1491"/>
      <c r="F356" s="1491"/>
      <c r="G356" s="235"/>
      <c r="H356" s="235"/>
      <c r="I356" s="235"/>
      <c r="J356" s="235"/>
      <c r="K356" s="235"/>
      <c r="L356" s="235"/>
      <c r="M356" s="235"/>
      <c r="N356" s="235"/>
      <c r="O356" s="235"/>
      <c r="P356" s="235"/>
    </row>
    <row r="357" spans="1:16" s="258" customFormat="1">
      <c r="A357" s="257"/>
      <c r="B357" s="235"/>
      <c r="C357" s="253"/>
      <c r="D357" s="253"/>
      <c r="E357" s="1491"/>
      <c r="F357" s="1491"/>
      <c r="G357" s="235"/>
      <c r="H357" s="235"/>
      <c r="I357" s="235"/>
      <c r="J357" s="235"/>
      <c r="K357" s="235"/>
      <c r="L357" s="235"/>
      <c r="M357" s="235"/>
      <c r="N357" s="235"/>
      <c r="O357" s="235"/>
      <c r="P357" s="235"/>
    </row>
    <row r="358" spans="1:16" s="258" customFormat="1">
      <c r="A358" s="257"/>
      <c r="B358" s="235"/>
      <c r="C358" s="253"/>
      <c r="D358" s="253"/>
      <c r="E358" s="1491"/>
      <c r="F358" s="1491"/>
      <c r="G358" s="235"/>
      <c r="H358" s="235"/>
      <c r="I358" s="235"/>
      <c r="J358" s="235"/>
      <c r="K358" s="235"/>
      <c r="L358" s="235"/>
      <c r="M358" s="235"/>
      <c r="N358" s="235"/>
      <c r="O358" s="235"/>
      <c r="P358" s="235"/>
    </row>
    <row r="359" spans="1:16" s="258" customFormat="1">
      <c r="A359" s="257"/>
      <c r="B359" s="235"/>
      <c r="C359" s="253"/>
      <c r="D359" s="253"/>
      <c r="E359" s="1491"/>
      <c r="F359" s="1491"/>
      <c r="G359" s="235"/>
      <c r="H359" s="235"/>
      <c r="I359" s="235"/>
      <c r="J359" s="235"/>
      <c r="K359" s="235"/>
      <c r="L359" s="235"/>
      <c r="M359" s="235"/>
      <c r="N359" s="235"/>
      <c r="O359" s="235"/>
      <c r="P359" s="235"/>
    </row>
    <row r="360" spans="1:16" s="258" customFormat="1">
      <c r="A360" s="257"/>
      <c r="B360" s="235"/>
      <c r="C360" s="253"/>
      <c r="D360" s="253"/>
      <c r="E360" s="1491"/>
      <c r="F360" s="1491"/>
      <c r="G360" s="235"/>
      <c r="H360" s="235"/>
      <c r="I360" s="235"/>
      <c r="J360" s="235"/>
      <c r="K360" s="235"/>
      <c r="L360" s="235"/>
      <c r="M360" s="235"/>
      <c r="N360" s="235"/>
      <c r="O360" s="235"/>
      <c r="P360" s="235"/>
    </row>
    <row r="361" spans="1:16" s="258" customFormat="1">
      <c r="A361" s="257"/>
      <c r="B361" s="235"/>
      <c r="C361" s="253"/>
      <c r="D361" s="253"/>
      <c r="E361" s="1491"/>
      <c r="F361" s="1491"/>
      <c r="G361" s="235"/>
      <c r="H361" s="235"/>
      <c r="I361" s="235"/>
      <c r="J361" s="235"/>
      <c r="K361" s="235"/>
      <c r="L361" s="235"/>
      <c r="M361" s="235"/>
      <c r="N361" s="235"/>
      <c r="O361" s="235"/>
      <c r="P361" s="235"/>
    </row>
    <row r="362" spans="1:16" s="258" customFormat="1">
      <c r="A362" s="257"/>
      <c r="B362" s="235"/>
      <c r="C362" s="253"/>
      <c r="D362" s="253"/>
      <c r="E362" s="1491"/>
      <c r="F362" s="1491"/>
      <c r="G362" s="235"/>
      <c r="H362" s="235"/>
      <c r="I362" s="235"/>
      <c r="J362" s="235"/>
      <c r="K362" s="235"/>
      <c r="L362" s="235"/>
      <c r="M362" s="235"/>
      <c r="N362" s="235"/>
      <c r="O362" s="235"/>
      <c r="P362" s="235"/>
    </row>
    <row r="363" spans="1:16" s="258" customFormat="1">
      <c r="A363" s="257"/>
      <c r="B363" s="235"/>
      <c r="C363" s="253"/>
      <c r="D363" s="253"/>
      <c r="E363" s="1491"/>
      <c r="F363" s="1491"/>
      <c r="G363" s="235"/>
      <c r="H363" s="235"/>
      <c r="I363" s="235"/>
      <c r="J363" s="235"/>
      <c r="K363" s="235"/>
      <c r="L363" s="235"/>
      <c r="M363" s="235"/>
      <c r="N363" s="235"/>
      <c r="O363" s="235"/>
      <c r="P363" s="235"/>
    </row>
    <row r="364" spans="1:16" s="258" customFormat="1">
      <c r="A364" s="257"/>
      <c r="B364" s="235"/>
      <c r="C364" s="253"/>
      <c r="D364" s="253"/>
      <c r="E364" s="1491"/>
      <c r="F364" s="1491"/>
      <c r="G364" s="235"/>
      <c r="H364" s="235"/>
      <c r="I364" s="235"/>
      <c r="J364" s="235"/>
      <c r="K364" s="235"/>
      <c r="L364" s="235"/>
      <c r="M364" s="235"/>
      <c r="N364" s="235"/>
      <c r="O364" s="235"/>
      <c r="P364" s="235"/>
    </row>
    <row r="365" spans="1:16" s="258" customFormat="1">
      <c r="A365" s="257"/>
      <c r="B365" s="235"/>
      <c r="C365" s="253"/>
      <c r="D365" s="253"/>
      <c r="E365" s="1491"/>
      <c r="F365" s="1491"/>
      <c r="G365" s="235"/>
      <c r="H365" s="235"/>
      <c r="I365" s="235"/>
      <c r="J365" s="235"/>
      <c r="K365" s="235"/>
      <c r="L365" s="235"/>
      <c r="M365" s="235"/>
      <c r="N365" s="235"/>
      <c r="O365" s="235"/>
      <c r="P365" s="235"/>
    </row>
    <row r="366" spans="1:16" s="258" customFormat="1">
      <c r="A366" s="257"/>
      <c r="B366" s="235"/>
      <c r="C366" s="253"/>
      <c r="D366" s="253"/>
      <c r="E366" s="1491"/>
      <c r="F366" s="1491"/>
      <c r="G366" s="235"/>
      <c r="H366" s="235"/>
      <c r="I366" s="235"/>
      <c r="J366" s="235"/>
      <c r="K366" s="235"/>
      <c r="L366" s="235"/>
      <c r="M366" s="235"/>
      <c r="N366" s="235"/>
      <c r="O366" s="235"/>
      <c r="P366" s="235"/>
    </row>
    <row r="367" spans="1:16" s="258" customFormat="1">
      <c r="A367" s="257"/>
      <c r="B367" s="235"/>
      <c r="C367" s="253"/>
      <c r="D367" s="253"/>
      <c r="E367" s="1491"/>
      <c r="F367" s="1491"/>
      <c r="G367" s="235"/>
      <c r="H367" s="235"/>
      <c r="I367" s="235"/>
      <c r="J367" s="235"/>
      <c r="K367" s="235"/>
      <c r="L367" s="235"/>
      <c r="M367" s="235"/>
      <c r="N367" s="235"/>
      <c r="O367" s="235"/>
      <c r="P367" s="235"/>
    </row>
    <row r="368" spans="1:16" s="258" customFormat="1">
      <c r="A368" s="257"/>
      <c r="B368" s="235"/>
      <c r="C368" s="253"/>
      <c r="D368" s="253"/>
      <c r="E368" s="1491"/>
      <c r="F368" s="1491"/>
      <c r="G368" s="235"/>
      <c r="H368" s="235"/>
      <c r="I368" s="235"/>
      <c r="J368" s="235"/>
      <c r="K368" s="235"/>
      <c r="L368" s="235"/>
      <c r="M368" s="235"/>
      <c r="N368" s="235"/>
      <c r="O368" s="235"/>
      <c r="P368" s="235"/>
    </row>
    <row r="369" spans="1:16" s="258" customFormat="1">
      <c r="A369" s="257"/>
      <c r="B369" s="235"/>
      <c r="C369" s="253"/>
      <c r="D369" s="253"/>
      <c r="E369" s="1491"/>
      <c r="F369" s="1491"/>
      <c r="G369" s="235"/>
      <c r="H369" s="235"/>
      <c r="I369" s="235"/>
      <c r="J369" s="235"/>
      <c r="K369" s="235"/>
      <c r="L369" s="235"/>
      <c r="M369" s="235"/>
      <c r="N369" s="235"/>
      <c r="O369" s="235"/>
      <c r="P369" s="235"/>
    </row>
    <row r="370" spans="1:16" s="258" customFormat="1">
      <c r="A370" s="257"/>
      <c r="B370" s="235"/>
      <c r="C370" s="253"/>
      <c r="D370" s="253"/>
      <c r="E370" s="1491"/>
      <c r="F370" s="1491"/>
      <c r="G370" s="235"/>
      <c r="H370" s="235"/>
      <c r="I370" s="235"/>
      <c r="J370" s="235"/>
      <c r="K370" s="235"/>
      <c r="L370" s="235"/>
      <c r="M370" s="235"/>
      <c r="N370" s="235"/>
      <c r="O370" s="235"/>
      <c r="P370" s="235"/>
    </row>
    <row r="371" spans="1:16" s="258" customFormat="1">
      <c r="A371" s="257"/>
      <c r="B371" s="235"/>
      <c r="C371" s="253"/>
      <c r="D371" s="253"/>
      <c r="E371" s="1491"/>
      <c r="F371" s="1491"/>
      <c r="G371" s="235"/>
      <c r="H371" s="235"/>
      <c r="I371" s="235"/>
      <c r="J371" s="235"/>
      <c r="K371" s="235"/>
      <c r="L371" s="235"/>
      <c r="M371" s="235"/>
      <c r="N371" s="235"/>
      <c r="O371" s="235"/>
      <c r="P371" s="235"/>
    </row>
    <row r="372" spans="1:16" s="258" customFormat="1">
      <c r="A372" s="257"/>
      <c r="B372" s="235"/>
      <c r="C372" s="253"/>
      <c r="D372" s="253"/>
      <c r="E372" s="1491"/>
      <c r="F372" s="1491"/>
      <c r="G372" s="235"/>
      <c r="H372" s="235"/>
      <c r="I372" s="235"/>
      <c r="J372" s="235"/>
      <c r="K372" s="235"/>
      <c r="L372" s="235"/>
      <c r="M372" s="235"/>
      <c r="N372" s="235"/>
      <c r="O372" s="235"/>
      <c r="P372" s="235"/>
    </row>
    <row r="373" spans="1:16" s="258" customFormat="1">
      <c r="A373" s="257"/>
      <c r="B373" s="235"/>
      <c r="C373" s="253"/>
      <c r="D373" s="253"/>
      <c r="E373" s="1491"/>
      <c r="F373" s="1491"/>
      <c r="G373" s="235"/>
      <c r="H373" s="235"/>
      <c r="I373" s="235"/>
      <c r="J373" s="235"/>
      <c r="K373" s="235"/>
      <c r="L373" s="235"/>
      <c r="M373" s="235"/>
      <c r="N373" s="235"/>
      <c r="O373" s="235"/>
      <c r="P373" s="235"/>
    </row>
    <row r="374" spans="1:16" s="258" customFormat="1">
      <c r="A374" s="257"/>
      <c r="B374" s="235"/>
      <c r="C374" s="253"/>
      <c r="D374" s="253"/>
      <c r="E374" s="1491"/>
      <c r="F374" s="1491"/>
      <c r="G374" s="235"/>
      <c r="H374" s="235"/>
      <c r="I374" s="235"/>
      <c r="J374" s="235"/>
      <c r="K374" s="235"/>
      <c r="L374" s="235"/>
      <c r="M374" s="235"/>
      <c r="N374" s="235"/>
      <c r="O374" s="235"/>
      <c r="P374" s="235"/>
    </row>
    <row r="375" spans="1:16" s="258" customFormat="1">
      <c r="A375" s="257"/>
      <c r="B375" s="235"/>
      <c r="C375" s="253"/>
      <c r="D375" s="253"/>
      <c r="E375" s="1491"/>
      <c r="F375" s="1491"/>
      <c r="G375" s="235"/>
      <c r="H375" s="235"/>
      <c r="I375" s="235"/>
      <c r="J375" s="235"/>
      <c r="K375" s="235"/>
      <c r="L375" s="235"/>
      <c r="M375" s="235"/>
      <c r="N375" s="235"/>
      <c r="O375" s="235"/>
      <c r="P375" s="235"/>
    </row>
    <row r="376" spans="1:16" s="258" customFormat="1">
      <c r="A376" s="257"/>
      <c r="B376" s="235"/>
      <c r="C376" s="253"/>
      <c r="D376" s="253"/>
      <c r="E376" s="1491"/>
      <c r="F376" s="1491"/>
      <c r="G376" s="235"/>
      <c r="H376" s="235"/>
      <c r="I376" s="235"/>
      <c r="J376" s="235"/>
      <c r="K376" s="235"/>
      <c r="L376" s="235"/>
      <c r="M376" s="235"/>
      <c r="N376" s="235"/>
      <c r="O376" s="235"/>
      <c r="P376" s="235"/>
    </row>
    <row r="377" spans="1:16" s="258" customFormat="1">
      <c r="A377" s="257"/>
      <c r="B377" s="235"/>
      <c r="C377" s="253"/>
      <c r="D377" s="253"/>
      <c r="E377" s="1491"/>
      <c r="F377" s="1491"/>
      <c r="G377" s="235"/>
      <c r="H377" s="235"/>
      <c r="I377" s="235"/>
      <c r="J377" s="235"/>
      <c r="K377" s="235"/>
      <c r="L377" s="235"/>
      <c r="M377" s="235"/>
      <c r="N377" s="235"/>
      <c r="O377" s="235"/>
      <c r="P377" s="235"/>
    </row>
    <row r="378" spans="1:16" s="258" customFormat="1">
      <c r="A378" s="257"/>
      <c r="B378" s="235"/>
      <c r="C378" s="253"/>
      <c r="D378" s="253"/>
      <c r="E378" s="1491"/>
      <c r="F378" s="1491"/>
      <c r="G378" s="235"/>
      <c r="H378" s="235"/>
      <c r="I378" s="235"/>
      <c r="J378" s="235"/>
      <c r="K378" s="235"/>
      <c r="L378" s="235"/>
      <c r="M378" s="235"/>
      <c r="N378" s="235"/>
      <c r="O378" s="235"/>
      <c r="P378" s="235"/>
    </row>
    <row r="379" spans="1:16" s="258" customFormat="1">
      <c r="A379" s="257"/>
      <c r="B379" s="235"/>
      <c r="C379" s="253"/>
      <c r="D379" s="253"/>
      <c r="E379" s="1491"/>
      <c r="F379" s="1491"/>
      <c r="G379" s="235"/>
      <c r="H379" s="235"/>
      <c r="I379" s="235"/>
      <c r="J379" s="235"/>
      <c r="K379" s="235"/>
      <c r="L379" s="235"/>
      <c r="M379" s="235"/>
      <c r="N379" s="235"/>
      <c r="O379" s="235"/>
      <c r="P379" s="235"/>
    </row>
    <row r="380" spans="1:16" s="258" customFormat="1">
      <c r="A380" s="257"/>
      <c r="B380" s="235"/>
      <c r="C380" s="253"/>
      <c r="D380" s="253"/>
      <c r="E380" s="1491"/>
      <c r="F380" s="1491"/>
      <c r="G380" s="235"/>
      <c r="H380" s="235"/>
      <c r="I380" s="235"/>
      <c r="J380" s="235"/>
      <c r="K380" s="235"/>
      <c r="L380" s="235"/>
      <c r="M380" s="235"/>
      <c r="N380" s="235"/>
      <c r="O380" s="235"/>
      <c r="P380" s="235"/>
    </row>
    <row r="381" spans="1:16" s="258" customFormat="1">
      <c r="A381" s="257"/>
      <c r="B381" s="235"/>
      <c r="C381" s="253"/>
      <c r="D381" s="253"/>
      <c r="E381" s="1491"/>
      <c r="F381" s="1491"/>
      <c r="G381" s="235"/>
      <c r="H381" s="235"/>
      <c r="I381" s="235"/>
      <c r="J381" s="235"/>
      <c r="K381" s="235"/>
      <c r="L381" s="235"/>
      <c r="M381" s="235"/>
      <c r="N381" s="235"/>
      <c r="O381" s="235"/>
      <c r="P381" s="235"/>
    </row>
    <row r="382" spans="1:16" s="258" customFormat="1">
      <c r="A382" s="257"/>
      <c r="B382" s="235"/>
      <c r="C382" s="253"/>
      <c r="D382" s="253"/>
      <c r="E382" s="1491"/>
      <c r="F382" s="1491"/>
      <c r="G382" s="235"/>
      <c r="H382" s="235"/>
      <c r="I382" s="235"/>
      <c r="J382" s="235"/>
      <c r="K382" s="235"/>
      <c r="L382" s="235"/>
      <c r="M382" s="235"/>
      <c r="N382" s="235"/>
      <c r="O382" s="235"/>
      <c r="P382" s="235"/>
    </row>
    <row r="383" spans="1:16" s="258" customFormat="1">
      <c r="A383" s="257"/>
      <c r="B383" s="235"/>
      <c r="C383" s="253"/>
      <c r="D383" s="253"/>
      <c r="E383" s="1491"/>
      <c r="F383" s="1491"/>
      <c r="G383" s="235"/>
      <c r="H383" s="235"/>
      <c r="I383" s="235"/>
      <c r="J383" s="235"/>
      <c r="K383" s="235"/>
      <c r="L383" s="235"/>
      <c r="M383" s="235"/>
      <c r="N383" s="235"/>
      <c r="O383" s="235"/>
      <c r="P383" s="235"/>
    </row>
    <row r="384" spans="1:16" s="258" customFormat="1">
      <c r="A384" s="257"/>
      <c r="B384" s="235"/>
      <c r="C384" s="253"/>
      <c r="D384" s="253"/>
      <c r="E384" s="1491"/>
      <c r="F384" s="1491"/>
      <c r="G384" s="235"/>
      <c r="H384" s="235"/>
      <c r="I384" s="235"/>
      <c r="J384" s="235"/>
      <c r="K384" s="235"/>
      <c r="L384" s="235"/>
      <c r="M384" s="235"/>
      <c r="N384" s="235"/>
      <c r="O384" s="235"/>
      <c r="P384" s="235"/>
    </row>
    <row r="385" spans="1:16" s="258" customFormat="1">
      <c r="A385" s="257"/>
      <c r="B385" s="235"/>
      <c r="C385" s="253"/>
      <c r="D385" s="253"/>
      <c r="E385" s="1491"/>
      <c r="F385" s="1491"/>
      <c r="G385" s="235"/>
      <c r="H385" s="235"/>
      <c r="I385" s="235"/>
      <c r="J385" s="235"/>
      <c r="K385" s="235"/>
      <c r="L385" s="235"/>
      <c r="M385" s="235"/>
      <c r="N385" s="235"/>
      <c r="O385" s="235"/>
      <c r="P385" s="235"/>
    </row>
    <row r="386" spans="1:16" s="258" customFormat="1">
      <c r="A386" s="257"/>
      <c r="B386" s="235"/>
      <c r="C386" s="253"/>
      <c r="D386" s="253"/>
      <c r="E386" s="1491"/>
      <c r="F386" s="1491"/>
      <c r="G386" s="235"/>
      <c r="H386" s="235"/>
      <c r="I386" s="235"/>
      <c r="J386" s="235"/>
      <c r="K386" s="235"/>
      <c r="L386" s="235"/>
      <c r="M386" s="235"/>
      <c r="N386" s="235"/>
      <c r="O386" s="235"/>
      <c r="P386" s="235"/>
    </row>
    <row r="387" spans="1:16" s="258" customFormat="1">
      <c r="A387" s="257"/>
      <c r="B387" s="235"/>
      <c r="C387" s="253"/>
      <c r="D387" s="253"/>
      <c r="E387" s="1491"/>
      <c r="F387" s="1491"/>
      <c r="G387" s="235"/>
      <c r="H387" s="235"/>
      <c r="I387" s="235"/>
      <c r="J387" s="235"/>
      <c r="K387" s="235"/>
      <c r="L387" s="235"/>
      <c r="M387" s="235"/>
      <c r="N387" s="235"/>
      <c r="O387" s="235"/>
      <c r="P387" s="235"/>
    </row>
    <row r="388" spans="1:16" s="258" customFormat="1">
      <c r="A388" s="257"/>
      <c r="B388" s="235"/>
      <c r="C388" s="253"/>
      <c r="D388" s="253"/>
      <c r="E388" s="1491"/>
      <c r="F388" s="1491"/>
      <c r="G388" s="235"/>
      <c r="H388" s="235"/>
      <c r="I388" s="235"/>
      <c r="J388" s="235"/>
      <c r="K388" s="235"/>
      <c r="L388" s="235"/>
      <c r="M388" s="235"/>
      <c r="N388" s="235"/>
      <c r="O388" s="235"/>
      <c r="P388" s="235"/>
    </row>
    <row r="389" spans="1:16" s="258" customFormat="1">
      <c r="A389" s="257"/>
      <c r="B389" s="235"/>
      <c r="C389" s="253"/>
      <c r="D389" s="253"/>
      <c r="E389" s="1491"/>
      <c r="F389" s="1491"/>
      <c r="G389" s="235"/>
      <c r="H389" s="235"/>
      <c r="I389" s="235"/>
      <c r="J389" s="235"/>
      <c r="K389" s="235"/>
      <c r="L389" s="235"/>
      <c r="M389" s="235"/>
      <c r="N389" s="235"/>
      <c r="O389" s="235"/>
      <c r="P389" s="235"/>
    </row>
    <row r="390" spans="1:16" s="258" customFormat="1">
      <c r="A390" s="257"/>
      <c r="B390" s="235"/>
      <c r="C390" s="253"/>
      <c r="D390" s="253"/>
      <c r="E390" s="1491"/>
      <c r="F390" s="1491"/>
      <c r="G390" s="235"/>
      <c r="H390" s="235"/>
      <c r="I390" s="235"/>
      <c r="J390" s="235"/>
      <c r="K390" s="235"/>
      <c r="L390" s="235"/>
      <c r="M390" s="235"/>
      <c r="N390" s="235"/>
      <c r="O390" s="235"/>
      <c r="P390" s="235"/>
    </row>
    <row r="391" spans="1:16" s="258" customFormat="1">
      <c r="A391" s="257"/>
      <c r="B391" s="235"/>
      <c r="C391" s="253"/>
      <c r="D391" s="253"/>
      <c r="E391" s="1491"/>
      <c r="F391" s="1491"/>
      <c r="G391" s="235"/>
      <c r="H391" s="235"/>
      <c r="I391" s="235"/>
      <c r="J391" s="235"/>
      <c r="K391" s="235"/>
      <c r="L391" s="235"/>
      <c r="M391" s="235"/>
      <c r="N391" s="235"/>
      <c r="O391" s="235"/>
      <c r="P391" s="235"/>
    </row>
    <row r="392" spans="1:16" s="258" customFormat="1">
      <c r="A392" s="257"/>
      <c r="B392" s="235"/>
      <c r="C392" s="253"/>
      <c r="D392" s="253"/>
      <c r="E392" s="1491"/>
      <c r="F392" s="1491"/>
      <c r="G392" s="235"/>
      <c r="H392" s="235"/>
      <c r="I392" s="235"/>
      <c r="J392" s="235"/>
      <c r="K392" s="235"/>
      <c r="L392" s="235"/>
      <c r="M392" s="235"/>
      <c r="N392" s="235"/>
      <c r="O392" s="235"/>
      <c r="P392" s="235"/>
    </row>
    <row r="393" spans="1:16" s="258" customFormat="1">
      <c r="A393" s="257"/>
      <c r="B393" s="235"/>
      <c r="C393" s="253"/>
      <c r="D393" s="253"/>
      <c r="E393" s="1491"/>
      <c r="F393" s="1491"/>
      <c r="G393" s="235"/>
      <c r="H393" s="235"/>
      <c r="I393" s="235"/>
      <c r="J393" s="235"/>
      <c r="K393" s="235"/>
      <c r="L393" s="235"/>
      <c r="M393" s="235"/>
      <c r="N393" s="235"/>
      <c r="O393" s="235"/>
      <c r="P393" s="235"/>
    </row>
    <row r="394" spans="1:16" s="258" customFormat="1">
      <c r="A394" s="257"/>
      <c r="B394" s="235"/>
      <c r="C394" s="253"/>
      <c r="D394" s="253"/>
      <c r="E394" s="1491"/>
      <c r="F394" s="1491"/>
      <c r="G394" s="235"/>
      <c r="H394" s="235"/>
      <c r="I394" s="235"/>
      <c r="J394" s="235"/>
      <c r="K394" s="235"/>
      <c r="L394" s="235"/>
      <c r="M394" s="235"/>
      <c r="N394" s="235"/>
      <c r="O394" s="235"/>
      <c r="P394" s="235"/>
    </row>
    <row r="395" spans="1:16" s="258" customFormat="1">
      <c r="A395" s="257"/>
      <c r="B395" s="235"/>
      <c r="C395" s="253"/>
      <c r="D395" s="253"/>
      <c r="E395" s="1491"/>
      <c r="F395" s="1491"/>
      <c r="G395" s="235"/>
      <c r="H395" s="235"/>
      <c r="I395" s="235"/>
      <c r="J395" s="235"/>
      <c r="K395" s="235"/>
      <c r="L395" s="235"/>
      <c r="M395" s="235"/>
      <c r="N395" s="235"/>
      <c r="O395" s="235"/>
      <c r="P395" s="235"/>
    </row>
    <row r="396" spans="1:16" s="258" customFormat="1">
      <c r="A396" s="257"/>
      <c r="B396" s="235"/>
      <c r="C396" s="253"/>
      <c r="D396" s="253"/>
      <c r="E396" s="1491"/>
      <c r="F396" s="1491"/>
      <c r="G396" s="235"/>
      <c r="H396" s="235"/>
      <c r="I396" s="235"/>
      <c r="J396" s="235"/>
      <c r="K396" s="235"/>
      <c r="L396" s="235"/>
      <c r="M396" s="235"/>
      <c r="N396" s="235"/>
      <c r="O396" s="235"/>
      <c r="P396" s="235"/>
    </row>
    <row r="397" spans="1:16" s="258" customFormat="1">
      <c r="A397" s="257"/>
      <c r="B397" s="235"/>
      <c r="C397" s="253"/>
      <c r="D397" s="253"/>
      <c r="E397" s="1491"/>
      <c r="F397" s="1491"/>
      <c r="G397" s="235"/>
      <c r="H397" s="235"/>
      <c r="I397" s="235"/>
      <c r="J397" s="235"/>
      <c r="K397" s="235"/>
      <c r="L397" s="235"/>
      <c r="M397" s="235"/>
      <c r="N397" s="235"/>
      <c r="O397" s="235"/>
      <c r="P397" s="235"/>
    </row>
    <row r="398" spans="1:16" s="258" customFormat="1">
      <c r="A398" s="257"/>
      <c r="B398" s="235"/>
      <c r="C398" s="253"/>
      <c r="D398" s="253"/>
      <c r="E398" s="1491"/>
      <c r="F398" s="1491"/>
      <c r="G398" s="235"/>
      <c r="H398" s="235"/>
      <c r="I398" s="235"/>
      <c r="J398" s="235"/>
      <c r="K398" s="235"/>
      <c r="L398" s="235"/>
      <c r="M398" s="235"/>
      <c r="N398" s="235"/>
      <c r="O398" s="235"/>
      <c r="P398" s="235"/>
    </row>
    <row r="399" spans="1:16" s="258" customFormat="1">
      <c r="A399" s="257"/>
      <c r="B399" s="235"/>
      <c r="C399" s="253"/>
      <c r="D399" s="253"/>
      <c r="E399" s="1491"/>
      <c r="F399" s="1491"/>
      <c r="G399" s="235"/>
      <c r="H399" s="235"/>
      <c r="I399" s="235"/>
      <c r="J399" s="235"/>
      <c r="K399" s="235"/>
      <c r="L399" s="235"/>
      <c r="M399" s="235"/>
      <c r="N399" s="235"/>
      <c r="O399" s="235"/>
      <c r="P399" s="235"/>
    </row>
    <row r="400" spans="1:16" s="258" customFormat="1">
      <c r="A400" s="257"/>
      <c r="B400" s="235"/>
      <c r="C400" s="253"/>
      <c r="D400" s="253"/>
      <c r="E400" s="1491"/>
      <c r="F400" s="1491"/>
      <c r="G400" s="235"/>
      <c r="H400" s="235"/>
      <c r="I400" s="235"/>
      <c r="J400" s="235"/>
      <c r="K400" s="235"/>
      <c r="L400" s="235"/>
      <c r="M400" s="235"/>
      <c r="N400" s="235"/>
      <c r="O400" s="235"/>
      <c r="P400" s="235"/>
    </row>
    <row r="401" spans="1:16" s="258" customFormat="1">
      <c r="A401" s="257"/>
      <c r="B401" s="235"/>
      <c r="C401" s="253"/>
      <c r="D401" s="253"/>
      <c r="E401" s="1491"/>
      <c r="F401" s="1491"/>
      <c r="G401" s="235"/>
      <c r="H401" s="235"/>
      <c r="I401" s="235"/>
      <c r="J401" s="235"/>
      <c r="K401" s="235"/>
      <c r="L401" s="235"/>
      <c r="M401" s="235"/>
      <c r="N401" s="235"/>
      <c r="O401" s="235"/>
      <c r="P401" s="235"/>
    </row>
    <row r="402" spans="1:16" s="258" customFormat="1">
      <c r="A402" s="257"/>
      <c r="B402" s="235"/>
      <c r="C402" s="253"/>
      <c r="D402" s="253"/>
      <c r="E402" s="1491"/>
      <c r="F402" s="1491"/>
      <c r="G402" s="235"/>
      <c r="H402" s="235"/>
      <c r="I402" s="235"/>
      <c r="J402" s="235"/>
      <c r="K402" s="235"/>
      <c r="L402" s="235"/>
      <c r="M402" s="235"/>
      <c r="N402" s="235"/>
      <c r="O402" s="235"/>
      <c r="P402" s="235"/>
    </row>
    <row r="403" spans="1:16" s="258" customFormat="1">
      <c r="A403" s="257"/>
      <c r="B403" s="235"/>
      <c r="C403" s="253"/>
      <c r="D403" s="253"/>
      <c r="E403" s="1491"/>
      <c r="F403" s="1491"/>
      <c r="G403" s="235"/>
      <c r="H403" s="235"/>
      <c r="I403" s="235"/>
      <c r="J403" s="235"/>
      <c r="K403" s="235"/>
      <c r="L403" s="235"/>
      <c r="M403" s="235"/>
      <c r="N403" s="235"/>
      <c r="O403" s="235"/>
      <c r="P403" s="235"/>
    </row>
    <row r="404" spans="1:16" s="258" customFormat="1">
      <c r="A404" s="257"/>
      <c r="B404" s="235"/>
      <c r="C404" s="253"/>
      <c r="D404" s="253"/>
      <c r="E404" s="1491"/>
      <c r="F404" s="1491"/>
      <c r="G404" s="235"/>
      <c r="H404" s="235"/>
      <c r="I404" s="235"/>
      <c r="J404" s="235"/>
      <c r="K404" s="235"/>
      <c r="L404" s="235"/>
      <c r="M404" s="235"/>
      <c r="N404" s="235"/>
      <c r="O404" s="235"/>
      <c r="P404" s="235"/>
    </row>
    <row r="405" spans="1:16" s="258" customFormat="1">
      <c r="A405" s="257"/>
      <c r="B405" s="235"/>
      <c r="C405" s="253"/>
      <c r="D405" s="253"/>
      <c r="E405" s="1491"/>
      <c r="F405" s="1491"/>
      <c r="G405" s="235"/>
      <c r="H405" s="235"/>
      <c r="I405" s="235"/>
      <c r="J405" s="235"/>
      <c r="K405" s="235"/>
      <c r="L405" s="235"/>
      <c r="M405" s="235"/>
      <c r="N405" s="235"/>
      <c r="O405" s="235"/>
      <c r="P405" s="235"/>
    </row>
    <row r="406" spans="1:16" s="258" customFormat="1">
      <c r="A406" s="257"/>
      <c r="B406" s="235"/>
      <c r="C406" s="253"/>
      <c r="D406" s="253"/>
      <c r="E406" s="1491"/>
      <c r="F406" s="1491"/>
      <c r="G406" s="235"/>
      <c r="H406" s="235"/>
      <c r="I406" s="235"/>
      <c r="J406" s="235"/>
      <c r="K406" s="235"/>
      <c r="L406" s="235"/>
      <c r="M406" s="235"/>
      <c r="N406" s="235"/>
      <c r="O406" s="235"/>
      <c r="P406" s="235"/>
    </row>
    <row r="407" spans="1:16" s="258" customFormat="1">
      <c r="A407" s="257"/>
      <c r="B407" s="235"/>
      <c r="C407" s="253"/>
      <c r="D407" s="253"/>
      <c r="E407" s="1491"/>
      <c r="F407" s="1491"/>
      <c r="G407" s="235"/>
      <c r="H407" s="235"/>
      <c r="I407" s="235"/>
      <c r="J407" s="235"/>
      <c r="K407" s="235"/>
      <c r="L407" s="235"/>
      <c r="M407" s="235"/>
      <c r="N407" s="235"/>
      <c r="O407" s="235"/>
      <c r="P407" s="235"/>
    </row>
    <row r="408" spans="1:16" s="258" customFormat="1">
      <c r="A408" s="257"/>
      <c r="B408" s="235"/>
      <c r="C408" s="253"/>
      <c r="D408" s="253"/>
      <c r="E408" s="1491"/>
      <c r="F408" s="1491"/>
      <c r="G408" s="235"/>
      <c r="H408" s="235"/>
      <c r="I408" s="235"/>
      <c r="J408" s="235"/>
      <c r="K408" s="235"/>
      <c r="L408" s="235"/>
      <c r="M408" s="235"/>
      <c r="N408" s="235"/>
      <c r="O408" s="235"/>
      <c r="P408" s="235"/>
    </row>
    <row r="409" spans="1:16" s="258" customFormat="1">
      <c r="A409" s="257"/>
      <c r="B409" s="235"/>
      <c r="C409" s="253"/>
      <c r="D409" s="253"/>
      <c r="E409" s="1491"/>
      <c r="F409" s="1491"/>
      <c r="G409" s="235"/>
      <c r="H409" s="235"/>
      <c r="I409" s="235"/>
      <c r="J409" s="235"/>
      <c r="K409" s="235"/>
      <c r="L409" s="235"/>
      <c r="M409" s="235"/>
      <c r="N409" s="235"/>
      <c r="O409" s="235"/>
      <c r="P409" s="235"/>
    </row>
    <row r="410" spans="1:16" s="258" customFormat="1">
      <c r="A410" s="257"/>
      <c r="B410" s="235"/>
      <c r="C410" s="253"/>
      <c r="D410" s="253"/>
      <c r="E410" s="1491"/>
      <c r="F410" s="1491"/>
      <c r="G410" s="235"/>
      <c r="H410" s="235"/>
      <c r="I410" s="235"/>
      <c r="J410" s="235"/>
      <c r="K410" s="235"/>
      <c r="L410" s="235"/>
      <c r="M410" s="235"/>
      <c r="N410" s="235"/>
      <c r="O410" s="235"/>
      <c r="P410" s="235"/>
    </row>
    <row r="411" spans="1:16" s="258" customFormat="1">
      <c r="A411" s="257"/>
      <c r="B411" s="235"/>
      <c r="C411" s="253"/>
      <c r="D411" s="253"/>
      <c r="E411" s="1491"/>
      <c r="F411" s="1491"/>
      <c r="G411" s="235"/>
      <c r="H411" s="235"/>
      <c r="I411" s="235"/>
      <c r="J411" s="235"/>
      <c r="K411" s="235"/>
      <c r="L411" s="235"/>
      <c r="M411" s="235"/>
      <c r="N411" s="235"/>
      <c r="O411" s="235"/>
      <c r="P411" s="235"/>
    </row>
    <row r="412" spans="1:16" s="258" customFormat="1">
      <c r="A412" s="257"/>
      <c r="B412" s="235"/>
      <c r="C412" s="253"/>
      <c r="D412" s="253"/>
      <c r="E412" s="1491"/>
      <c r="F412" s="1491"/>
      <c r="G412" s="235"/>
      <c r="H412" s="235"/>
      <c r="I412" s="235"/>
      <c r="J412" s="235"/>
      <c r="K412" s="235"/>
      <c r="L412" s="235"/>
      <c r="M412" s="235"/>
      <c r="N412" s="235"/>
      <c r="O412" s="235"/>
      <c r="P412" s="235"/>
    </row>
    <row r="413" spans="1:16" s="258" customFormat="1">
      <c r="A413" s="257"/>
      <c r="B413" s="235"/>
      <c r="C413" s="253"/>
      <c r="D413" s="253"/>
      <c r="E413" s="1491"/>
      <c r="F413" s="1491"/>
      <c r="G413" s="235"/>
      <c r="H413" s="235"/>
      <c r="I413" s="235"/>
      <c r="J413" s="235"/>
      <c r="K413" s="235"/>
      <c r="L413" s="235"/>
      <c r="M413" s="235"/>
      <c r="N413" s="235"/>
      <c r="O413" s="235"/>
      <c r="P413" s="235"/>
    </row>
    <row r="414" spans="1:16" s="258" customFormat="1">
      <c r="A414" s="257"/>
      <c r="B414" s="235"/>
      <c r="C414" s="253"/>
      <c r="D414" s="253"/>
      <c r="E414" s="1491"/>
      <c r="F414" s="1491"/>
      <c r="G414" s="235"/>
      <c r="H414" s="235"/>
      <c r="I414" s="235"/>
      <c r="J414" s="235"/>
      <c r="K414" s="235"/>
      <c r="L414" s="235"/>
      <c r="M414" s="235"/>
      <c r="N414" s="235"/>
      <c r="O414" s="235"/>
      <c r="P414" s="235"/>
    </row>
    <row r="415" spans="1:16" s="258" customFormat="1">
      <c r="A415" s="257"/>
      <c r="B415" s="235"/>
      <c r="C415" s="253"/>
      <c r="D415" s="253"/>
      <c r="E415" s="1491"/>
      <c r="F415" s="1491"/>
      <c r="G415" s="235"/>
      <c r="H415" s="235"/>
      <c r="I415" s="235"/>
      <c r="J415" s="235"/>
      <c r="K415" s="235"/>
      <c r="L415" s="235"/>
      <c r="M415" s="235"/>
      <c r="N415" s="235"/>
      <c r="O415" s="235"/>
      <c r="P415" s="235"/>
    </row>
    <row r="416" spans="1:16" s="258" customFormat="1">
      <c r="A416" s="257"/>
      <c r="B416" s="235"/>
      <c r="C416" s="253"/>
      <c r="D416" s="253"/>
      <c r="E416" s="1491"/>
      <c r="F416" s="1491"/>
      <c r="G416" s="235"/>
      <c r="H416" s="235"/>
      <c r="I416" s="235"/>
      <c r="J416" s="235"/>
      <c r="K416" s="235"/>
      <c r="L416" s="235"/>
      <c r="M416" s="235"/>
      <c r="N416" s="235"/>
      <c r="O416" s="235"/>
      <c r="P416" s="235"/>
    </row>
    <row r="417" spans="1:16" s="258" customFormat="1">
      <c r="A417" s="257"/>
      <c r="B417" s="235"/>
      <c r="C417" s="253"/>
      <c r="D417" s="253"/>
      <c r="E417" s="1491"/>
      <c r="F417" s="1491"/>
      <c r="G417" s="235"/>
      <c r="H417" s="235"/>
      <c r="I417" s="235"/>
      <c r="J417" s="235"/>
      <c r="K417" s="235"/>
      <c r="L417" s="235"/>
      <c r="M417" s="235"/>
      <c r="N417" s="235"/>
      <c r="O417" s="235"/>
      <c r="P417" s="235"/>
    </row>
    <row r="418" spans="1:16" s="258" customFormat="1">
      <c r="A418" s="257"/>
      <c r="B418" s="235"/>
      <c r="C418" s="253"/>
      <c r="D418" s="253"/>
      <c r="E418" s="1491"/>
      <c r="F418" s="1491"/>
      <c r="G418" s="235"/>
      <c r="H418" s="235"/>
      <c r="I418" s="235"/>
      <c r="J418" s="235"/>
      <c r="K418" s="235"/>
      <c r="L418" s="235"/>
      <c r="M418" s="235"/>
      <c r="N418" s="235"/>
      <c r="O418" s="235"/>
      <c r="P418" s="235"/>
    </row>
    <row r="419" spans="1:16" s="258" customFormat="1">
      <c r="A419" s="257"/>
      <c r="B419" s="235"/>
      <c r="C419" s="253"/>
      <c r="D419" s="253"/>
      <c r="E419" s="1491"/>
      <c r="F419" s="1491"/>
      <c r="G419" s="235"/>
      <c r="H419" s="235"/>
      <c r="I419" s="235"/>
      <c r="J419" s="235"/>
      <c r="K419" s="235"/>
      <c r="L419" s="235"/>
      <c r="M419" s="235"/>
      <c r="N419" s="235"/>
      <c r="O419" s="235"/>
      <c r="P419" s="235"/>
    </row>
    <row r="420" spans="1:16" s="258" customFormat="1">
      <c r="A420" s="257"/>
      <c r="B420" s="235"/>
      <c r="C420" s="253"/>
      <c r="D420" s="253"/>
      <c r="E420" s="1491"/>
      <c r="F420" s="1491"/>
      <c r="G420" s="235"/>
      <c r="H420" s="235"/>
      <c r="I420" s="235"/>
      <c r="J420" s="235"/>
      <c r="K420" s="235"/>
      <c r="L420" s="235"/>
      <c r="M420" s="235"/>
      <c r="N420" s="235"/>
      <c r="O420" s="235"/>
      <c r="P420" s="235"/>
    </row>
    <row r="421" spans="1:16" s="258" customFormat="1">
      <c r="A421" s="257"/>
      <c r="B421" s="235"/>
      <c r="C421" s="253"/>
      <c r="D421" s="253"/>
      <c r="E421" s="1491"/>
      <c r="F421" s="1491"/>
      <c r="G421" s="235"/>
      <c r="H421" s="235"/>
      <c r="I421" s="235"/>
      <c r="J421" s="235"/>
      <c r="K421" s="235"/>
      <c r="L421" s="235"/>
      <c r="M421" s="235"/>
      <c r="N421" s="235"/>
      <c r="O421" s="235"/>
      <c r="P421" s="235"/>
    </row>
    <row r="422" spans="1:16" s="258" customFormat="1">
      <c r="A422" s="257"/>
      <c r="B422" s="235"/>
      <c r="C422" s="253"/>
      <c r="D422" s="253"/>
      <c r="E422" s="1491"/>
      <c r="F422" s="1491"/>
      <c r="G422" s="235"/>
      <c r="H422" s="235"/>
      <c r="I422" s="235"/>
      <c r="J422" s="235"/>
      <c r="K422" s="235"/>
      <c r="L422" s="235"/>
      <c r="M422" s="235"/>
      <c r="N422" s="235"/>
      <c r="O422" s="235"/>
      <c r="P422" s="235"/>
    </row>
    <row r="423" spans="1:16" s="258" customFormat="1">
      <c r="A423" s="257"/>
      <c r="B423" s="235"/>
      <c r="C423" s="253"/>
      <c r="D423" s="253"/>
      <c r="E423" s="1491"/>
      <c r="F423" s="1491"/>
      <c r="G423" s="235"/>
      <c r="H423" s="235"/>
      <c r="I423" s="235"/>
      <c r="J423" s="235"/>
      <c r="K423" s="235"/>
      <c r="L423" s="235"/>
      <c r="M423" s="235"/>
      <c r="N423" s="235"/>
      <c r="O423" s="235"/>
      <c r="P423" s="235"/>
    </row>
    <row r="424" spans="1:16" s="258" customFormat="1">
      <c r="A424" s="257"/>
      <c r="B424" s="235"/>
      <c r="C424" s="253"/>
      <c r="D424" s="253"/>
      <c r="E424" s="1491"/>
      <c r="F424" s="1491"/>
      <c r="G424" s="235"/>
      <c r="H424" s="235"/>
      <c r="I424" s="235"/>
      <c r="J424" s="235"/>
      <c r="K424" s="235"/>
      <c r="L424" s="235"/>
      <c r="M424" s="235"/>
      <c r="N424" s="235"/>
      <c r="O424" s="235"/>
      <c r="P424" s="235"/>
    </row>
    <row r="425" spans="1:16" s="258" customFormat="1">
      <c r="A425" s="257"/>
      <c r="B425" s="235"/>
      <c r="C425" s="253"/>
      <c r="D425" s="253"/>
      <c r="E425" s="1491"/>
      <c r="F425" s="1491"/>
      <c r="G425" s="235"/>
      <c r="H425" s="235"/>
      <c r="I425" s="235"/>
      <c r="J425" s="235"/>
      <c r="K425" s="235"/>
      <c r="L425" s="235"/>
      <c r="M425" s="235"/>
      <c r="N425" s="235"/>
      <c r="O425" s="235"/>
      <c r="P425" s="235"/>
    </row>
    <row r="426" spans="1:16" s="258" customFormat="1">
      <c r="A426" s="257"/>
      <c r="B426" s="235"/>
      <c r="C426" s="253"/>
      <c r="D426" s="253"/>
      <c r="E426" s="1491"/>
      <c r="F426" s="1491"/>
      <c r="G426" s="235"/>
      <c r="H426" s="235"/>
      <c r="I426" s="235"/>
      <c r="J426" s="235"/>
      <c r="K426" s="235"/>
      <c r="L426" s="235"/>
      <c r="M426" s="235"/>
      <c r="N426" s="235"/>
      <c r="O426" s="235"/>
      <c r="P426" s="235"/>
    </row>
    <row r="427" spans="1:16" s="258" customFormat="1">
      <c r="A427" s="257"/>
      <c r="B427" s="235"/>
      <c r="C427" s="253"/>
      <c r="D427" s="253"/>
      <c r="E427" s="1491"/>
      <c r="F427" s="1491"/>
      <c r="G427" s="235"/>
      <c r="H427" s="235"/>
      <c r="I427" s="235"/>
      <c r="J427" s="235"/>
      <c r="K427" s="235"/>
      <c r="L427" s="235"/>
      <c r="M427" s="235"/>
      <c r="N427" s="235"/>
      <c r="O427" s="235"/>
      <c r="P427" s="235"/>
    </row>
    <row r="428" spans="1:16" s="258" customFormat="1">
      <c r="A428" s="257"/>
      <c r="B428" s="235"/>
      <c r="C428" s="253"/>
      <c r="D428" s="253"/>
      <c r="E428" s="1491"/>
      <c r="F428" s="1491"/>
      <c r="G428" s="235"/>
      <c r="H428" s="235"/>
      <c r="I428" s="235"/>
      <c r="J428" s="235"/>
      <c r="K428" s="235"/>
      <c r="L428" s="235"/>
      <c r="M428" s="235"/>
      <c r="N428" s="235"/>
      <c r="O428" s="235"/>
      <c r="P428" s="235"/>
    </row>
    <row r="429" spans="1:16" s="258" customFormat="1">
      <c r="A429" s="257"/>
      <c r="B429" s="235"/>
      <c r="C429" s="253"/>
      <c r="D429" s="253"/>
      <c r="E429" s="1491"/>
      <c r="F429" s="1491"/>
      <c r="G429" s="235"/>
      <c r="H429" s="235"/>
      <c r="I429" s="235"/>
      <c r="J429" s="235"/>
      <c r="K429" s="235"/>
      <c r="L429" s="235"/>
      <c r="M429" s="235"/>
      <c r="N429" s="235"/>
      <c r="O429" s="235"/>
      <c r="P429" s="235"/>
    </row>
    <row r="430" spans="1:16" s="258" customFormat="1">
      <c r="A430" s="257"/>
      <c r="B430" s="235"/>
      <c r="C430" s="253"/>
      <c r="D430" s="253"/>
      <c r="E430" s="1491"/>
      <c r="F430" s="1491"/>
      <c r="G430" s="235"/>
      <c r="H430" s="235"/>
      <c r="I430" s="235"/>
      <c r="J430" s="235"/>
      <c r="K430" s="235"/>
      <c r="L430" s="235"/>
      <c r="M430" s="235"/>
      <c r="N430" s="235"/>
      <c r="O430" s="235"/>
      <c r="P430" s="235"/>
    </row>
    <row r="431" spans="1:16" s="258" customFormat="1">
      <c r="A431" s="257"/>
      <c r="B431" s="235"/>
      <c r="C431" s="253"/>
      <c r="D431" s="253"/>
      <c r="E431" s="1491"/>
      <c r="F431" s="1491"/>
      <c r="G431" s="235"/>
      <c r="H431" s="235"/>
      <c r="I431" s="235"/>
      <c r="J431" s="235"/>
      <c r="K431" s="235"/>
      <c r="L431" s="235"/>
      <c r="M431" s="235"/>
      <c r="N431" s="235"/>
      <c r="O431" s="235"/>
      <c r="P431" s="235"/>
    </row>
    <row r="432" spans="1:16" s="258" customFormat="1">
      <c r="A432" s="257"/>
      <c r="B432" s="235"/>
      <c r="C432" s="253"/>
      <c r="D432" s="253"/>
      <c r="E432" s="1491"/>
      <c r="F432" s="1491"/>
      <c r="G432" s="235"/>
      <c r="H432" s="235"/>
      <c r="I432" s="235"/>
      <c r="J432" s="235"/>
      <c r="K432" s="235"/>
      <c r="L432" s="235"/>
      <c r="M432" s="235"/>
      <c r="N432" s="235"/>
      <c r="O432" s="235"/>
      <c r="P432" s="235"/>
    </row>
    <row r="433" spans="1:16" s="258" customFormat="1">
      <c r="A433" s="257"/>
      <c r="B433" s="235"/>
      <c r="C433" s="253"/>
      <c r="D433" s="253"/>
      <c r="E433" s="1491"/>
      <c r="F433" s="1491"/>
      <c r="G433" s="235"/>
      <c r="H433" s="235"/>
      <c r="I433" s="235"/>
      <c r="J433" s="235"/>
      <c r="K433" s="235"/>
      <c r="L433" s="235"/>
      <c r="M433" s="235"/>
      <c r="N433" s="235"/>
      <c r="O433" s="235"/>
      <c r="P433" s="235"/>
    </row>
    <row r="434" spans="1:16" s="258" customFormat="1">
      <c r="A434" s="257"/>
      <c r="B434" s="235"/>
      <c r="C434" s="253"/>
      <c r="D434" s="253"/>
      <c r="E434" s="1491"/>
      <c r="F434" s="1491"/>
      <c r="G434" s="235"/>
      <c r="H434" s="235"/>
      <c r="I434" s="235"/>
      <c r="J434" s="235"/>
      <c r="K434" s="235"/>
      <c r="L434" s="235"/>
      <c r="M434" s="235"/>
      <c r="N434" s="235"/>
      <c r="O434" s="235"/>
      <c r="P434" s="235"/>
    </row>
    <row r="435" spans="1:16" s="258" customFormat="1">
      <c r="A435" s="257"/>
      <c r="B435" s="235"/>
      <c r="C435" s="253"/>
      <c r="D435" s="253"/>
      <c r="E435" s="1491"/>
      <c r="F435" s="1491"/>
      <c r="G435" s="235"/>
      <c r="H435" s="235"/>
      <c r="I435" s="235"/>
      <c r="J435" s="235"/>
      <c r="K435" s="235"/>
      <c r="L435" s="235"/>
      <c r="M435" s="235"/>
      <c r="N435" s="235"/>
      <c r="O435" s="235"/>
      <c r="P435" s="235"/>
    </row>
    <row r="436" spans="1:16" s="258" customFormat="1">
      <c r="A436" s="257"/>
      <c r="B436" s="235"/>
      <c r="C436" s="253"/>
      <c r="D436" s="253"/>
      <c r="E436" s="1491"/>
      <c r="F436" s="1491"/>
      <c r="G436" s="235"/>
      <c r="H436" s="235"/>
      <c r="I436" s="235"/>
      <c r="J436" s="235"/>
      <c r="K436" s="235"/>
      <c r="L436" s="235"/>
      <c r="M436" s="235"/>
      <c r="N436" s="235"/>
      <c r="O436" s="235"/>
      <c r="P436" s="235"/>
    </row>
    <row r="437" spans="1:16" s="258" customFormat="1">
      <c r="A437" s="257"/>
      <c r="B437" s="235"/>
      <c r="C437" s="253"/>
      <c r="D437" s="253"/>
      <c r="E437" s="1491"/>
      <c r="F437" s="1491"/>
      <c r="G437" s="235"/>
      <c r="H437" s="235"/>
      <c r="I437" s="235"/>
      <c r="J437" s="235"/>
      <c r="K437" s="235"/>
      <c r="L437" s="235"/>
      <c r="M437" s="235"/>
      <c r="N437" s="235"/>
      <c r="O437" s="235"/>
      <c r="P437" s="235"/>
    </row>
    <row r="438" spans="1:16" s="258" customFormat="1">
      <c r="A438" s="257"/>
      <c r="B438" s="235"/>
      <c r="C438" s="253"/>
      <c r="D438" s="253"/>
      <c r="E438" s="1491"/>
      <c r="F438" s="1491"/>
      <c r="G438" s="235"/>
      <c r="H438" s="235"/>
      <c r="I438" s="235"/>
      <c r="J438" s="235"/>
      <c r="K438" s="235"/>
      <c r="L438" s="235"/>
      <c r="M438" s="235"/>
      <c r="N438" s="235"/>
      <c r="O438" s="235"/>
      <c r="P438" s="235"/>
    </row>
    <row r="439" spans="1:16" s="258" customFormat="1">
      <c r="A439" s="257"/>
      <c r="B439" s="235"/>
      <c r="C439" s="253"/>
      <c r="D439" s="253"/>
      <c r="E439" s="1491"/>
      <c r="F439" s="1491"/>
      <c r="G439" s="235"/>
      <c r="H439" s="235"/>
      <c r="I439" s="235"/>
      <c r="J439" s="235"/>
      <c r="K439" s="235"/>
      <c r="L439" s="235"/>
      <c r="M439" s="235"/>
      <c r="N439" s="235"/>
      <c r="O439" s="235"/>
      <c r="P439" s="235"/>
    </row>
    <row r="440" spans="1:16" s="258" customFormat="1">
      <c r="A440" s="257"/>
      <c r="B440" s="235"/>
      <c r="C440" s="253"/>
      <c r="D440" s="253"/>
      <c r="E440" s="1491"/>
      <c r="F440" s="1491"/>
      <c r="G440" s="235"/>
      <c r="H440" s="235"/>
      <c r="I440" s="235"/>
      <c r="J440" s="235"/>
      <c r="K440" s="235"/>
      <c r="L440" s="235"/>
      <c r="M440" s="235"/>
      <c r="N440" s="235"/>
      <c r="O440" s="235"/>
      <c r="P440" s="235"/>
    </row>
    <row r="441" spans="1:16" s="258" customFormat="1">
      <c r="A441" s="257"/>
      <c r="B441" s="235"/>
      <c r="C441" s="253"/>
      <c r="D441" s="253"/>
      <c r="E441" s="1491"/>
      <c r="F441" s="1491"/>
      <c r="G441" s="235"/>
      <c r="H441" s="235"/>
      <c r="I441" s="235"/>
      <c r="J441" s="235"/>
      <c r="K441" s="235"/>
      <c r="L441" s="235"/>
      <c r="M441" s="235"/>
      <c r="N441" s="235"/>
      <c r="O441" s="235"/>
      <c r="P441" s="235"/>
    </row>
    <row r="442" spans="1:16" s="258" customFormat="1">
      <c r="A442" s="257"/>
      <c r="B442" s="235"/>
      <c r="C442" s="253"/>
      <c r="D442" s="253"/>
      <c r="E442" s="1491"/>
      <c r="F442" s="1491"/>
      <c r="G442" s="235"/>
      <c r="H442" s="235"/>
      <c r="I442" s="235"/>
      <c r="J442" s="235"/>
      <c r="K442" s="235"/>
      <c r="L442" s="235"/>
      <c r="M442" s="235"/>
      <c r="N442" s="235"/>
      <c r="O442" s="235"/>
      <c r="P442" s="235"/>
    </row>
    <row r="443" spans="1:16" s="258" customFormat="1">
      <c r="A443" s="257"/>
      <c r="B443" s="235"/>
      <c r="C443" s="253"/>
      <c r="D443" s="253"/>
      <c r="E443" s="1491"/>
      <c r="F443" s="1491"/>
      <c r="G443" s="235"/>
      <c r="H443" s="235"/>
      <c r="I443" s="235"/>
      <c r="J443" s="235"/>
      <c r="K443" s="235"/>
      <c r="L443" s="235"/>
      <c r="M443" s="235"/>
      <c r="N443" s="235"/>
      <c r="O443" s="235"/>
      <c r="P443" s="235"/>
    </row>
    <row r="444" spans="1:16" s="258" customFormat="1">
      <c r="A444" s="257"/>
      <c r="B444" s="235"/>
      <c r="C444" s="253"/>
      <c r="D444" s="253"/>
      <c r="E444" s="1491"/>
      <c r="F444" s="1491"/>
      <c r="G444" s="235"/>
      <c r="H444" s="235"/>
      <c r="I444" s="235"/>
      <c r="J444" s="235"/>
      <c r="K444" s="235"/>
      <c r="L444" s="235"/>
      <c r="M444" s="235"/>
      <c r="N444" s="235"/>
      <c r="O444" s="235"/>
      <c r="P444" s="235"/>
    </row>
    <row r="445" spans="1:16" s="258" customFormat="1">
      <c r="A445" s="257"/>
      <c r="B445" s="235"/>
      <c r="C445" s="253"/>
      <c r="D445" s="253"/>
      <c r="E445" s="1491"/>
      <c r="F445" s="1491"/>
      <c r="G445" s="235"/>
      <c r="H445" s="235"/>
      <c r="I445" s="235"/>
      <c r="J445" s="235"/>
      <c r="K445" s="235"/>
      <c r="L445" s="235"/>
      <c r="M445" s="235"/>
      <c r="N445" s="235"/>
      <c r="O445" s="235"/>
      <c r="P445" s="235"/>
    </row>
    <row r="446" spans="1:16" s="258" customFormat="1">
      <c r="A446" s="257"/>
      <c r="B446" s="235"/>
      <c r="C446" s="253"/>
      <c r="D446" s="253"/>
      <c r="E446" s="1491"/>
      <c r="F446" s="1491"/>
      <c r="G446" s="235"/>
      <c r="H446" s="235"/>
      <c r="I446" s="235"/>
      <c r="J446" s="235"/>
      <c r="K446" s="235"/>
      <c r="L446" s="235"/>
      <c r="M446" s="235"/>
      <c r="N446" s="235"/>
      <c r="O446" s="235"/>
      <c r="P446" s="235"/>
    </row>
    <row r="447" spans="1:16" s="258" customFormat="1">
      <c r="A447" s="257"/>
      <c r="B447" s="235"/>
      <c r="C447" s="253"/>
      <c r="D447" s="253"/>
      <c r="E447" s="1491"/>
      <c r="F447" s="1491"/>
      <c r="G447" s="235"/>
      <c r="H447" s="235"/>
      <c r="I447" s="235"/>
      <c r="J447" s="235"/>
      <c r="K447" s="235"/>
      <c r="L447" s="235"/>
      <c r="M447" s="235"/>
      <c r="N447" s="235"/>
      <c r="O447" s="235"/>
      <c r="P447" s="235"/>
    </row>
    <row r="448" spans="1:16" s="258" customFormat="1">
      <c r="A448" s="257"/>
      <c r="B448" s="235"/>
      <c r="C448" s="253"/>
      <c r="D448" s="253"/>
      <c r="E448" s="1491"/>
      <c r="F448" s="1491"/>
      <c r="G448" s="235"/>
      <c r="H448" s="235"/>
      <c r="I448" s="235"/>
      <c r="J448" s="235"/>
      <c r="K448" s="235"/>
      <c r="L448" s="235"/>
      <c r="M448" s="235"/>
      <c r="N448" s="235"/>
      <c r="O448" s="235"/>
      <c r="P448" s="235"/>
    </row>
    <row r="449" spans="1:16" s="258" customFormat="1">
      <c r="A449" s="257"/>
      <c r="B449" s="235"/>
      <c r="C449" s="253"/>
      <c r="D449" s="253"/>
      <c r="E449" s="1491"/>
      <c r="F449" s="1491"/>
      <c r="G449" s="235"/>
      <c r="H449" s="235"/>
      <c r="I449" s="235"/>
      <c r="J449" s="235"/>
      <c r="K449" s="235"/>
      <c r="L449" s="235"/>
      <c r="M449" s="235"/>
      <c r="N449" s="235"/>
      <c r="O449" s="235"/>
      <c r="P449" s="235"/>
    </row>
    <row r="450" spans="1:16" s="258" customFormat="1">
      <c r="A450" s="257"/>
      <c r="B450" s="235"/>
      <c r="C450" s="253"/>
      <c r="D450" s="253"/>
      <c r="E450" s="1491"/>
      <c r="F450" s="1491"/>
      <c r="G450" s="235"/>
      <c r="H450" s="235"/>
      <c r="I450" s="235"/>
      <c r="J450" s="235"/>
      <c r="K450" s="235"/>
      <c r="L450" s="235"/>
      <c r="M450" s="235"/>
      <c r="N450" s="235"/>
      <c r="O450" s="235"/>
      <c r="P450" s="235"/>
    </row>
    <row r="451" spans="1:16" s="258" customFormat="1">
      <c r="A451" s="257"/>
      <c r="B451" s="235"/>
      <c r="C451" s="253"/>
      <c r="D451" s="253"/>
      <c r="E451" s="1491"/>
      <c r="F451" s="1491"/>
      <c r="G451" s="235"/>
      <c r="H451" s="235"/>
      <c r="I451" s="235"/>
      <c r="J451" s="235"/>
      <c r="K451" s="235"/>
      <c r="L451" s="235"/>
      <c r="M451" s="235"/>
      <c r="N451" s="235"/>
      <c r="O451" s="235"/>
      <c r="P451" s="235"/>
    </row>
    <row r="452" spans="1:16" s="258" customFormat="1">
      <c r="A452" s="257"/>
      <c r="B452" s="235"/>
      <c r="C452" s="253"/>
      <c r="D452" s="253"/>
      <c r="E452" s="1491"/>
      <c r="F452" s="1491"/>
      <c r="G452" s="235"/>
      <c r="H452" s="235"/>
      <c r="I452" s="235"/>
      <c r="J452" s="235"/>
      <c r="K452" s="235"/>
      <c r="L452" s="235"/>
      <c r="M452" s="235"/>
      <c r="N452" s="235"/>
      <c r="O452" s="235"/>
      <c r="P452" s="235"/>
    </row>
    <row r="453" spans="1:16" s="258" customFormat="1">
      <c r="A453" s="257"/>
      <c r="B453" s="235"/>
      <c r="C453" s="253"/>
      <c r="D453" s="253"/>
      <c r="E453" s="1491"/>
      <c r="F453" s="1491"/>
      <c r="G453" s="235"/>
      <c r="H453" s="235"/>
      <c r="I453" s="235"/>
      <c r="J453" s="235"/>
      <c r="K453" s="235"/>
      <c r="L453" s="235"/>
      <c r="M453" s="235"/>
      <c r="N453" s="235"/>
      <c r="O453" s="235"/>
      <c r="P453" s="235"/>
    </row>
    <row r="454" spans="1:16" s="258" customFormat="1">
      <c r="A454" s="257"/>
      <c r="B454" s="235"/>
      <c r="C454" s="253"/>
      <c r="D454" s="253"/>
      <c r="E454" s="1491"/>
      <c r="F454" s="1491"/>
      <c r="G454" s="235"/>
      <c r="H454" s="235"/>
      <c r="I454" s="235"/>
      <c r="J454" s="235"/>
      <c r="K454" s="235"/>
      <c r="L454" s="235"/>
      <c r="M454" s="235"/>
      <c r="N454" s="235"/>
      <c r="O454" s="235"/>
      <c r="P454" s="235"/>
    </row>
    <row r="455" spans="1:16" s="258" customFormat="1">
      <c r="A455" s="257"/>
      <c r="B455" s="235"/>
      <c r="C455" s="253"/>
      <c r="D455" s="253"/>
      <c r="E455" s="1491"/>
      <c r="F455" s="1491"/>
      <c r="G455" s="235"/>
      <c r="H455" s="235"/>
      <c r="I455" s="235"/>
      <c r="J455" s="235"/>
      <c r="K455" s="235"/>
      <c r="L455" s="235"/>
      <c r="M455" s="235"/>
      <c r="N455" s="235"/>
      <c r="O455" s="235"/>
      <c r="P455" s="235"/>
    </row>
    <row r="456" spans="1:16" s="258" customFormat="1">
      <c r="A456" s="257"/>
      <c r="B456" s="235"/>
      <c r="C456" s="253"/>
      <c r="D456" s="253"/>
      <c r="E456" s="1491"/>
      <c r="F456" s="1491"/>
      <c r="G456" s="235"/>
      <c r="H456" s="235"/>
      <c r="I456" s="235"/>
      <c r="J456" s="235"/>
      <c r="K456" s="235"/>
      <c r="L456" s="235"/>
      <c r="M456" s="235"/>
      <c r="N456" s="235"/>
      <c r="O456" s="235"/>
      <c r="P456" s="235"/>
    </row>
    <row r="457" spans="1:16" s="258" customFormat="1">
      <c r="A457" s="257"/>
      <c r="B457" s="235"/>
      <c r="C457" s="253"/>
      <c r="D457" s="253"/>
      <c r="E457" s="1491"/>
      <c r="F457" s="1491"/>
      <c r="G457" s="235"/>
      <c r="H457" s="235"/>
      <c r="I457" s="235"/>
      <c r="J457" s="235"/>
      <c r="K457" s="235"/>
      <c r="L457" s="235"/>
      <c r="M457" s="235"/>
      <c r="N457" s="235"/>
      <c r="O457" s="235"/>
      <c r="P457" s="235"/>
    </row>
    <row r="458" spans="1:16" s="258" customFormat="1">
      <c r="A458" s="257"/>
      <c r="B458" s="235"/>
      <c r="C458" s="253"/>
      <c r="D458" s="253"/>
      <c r="E458" s="1491"/>
      <c r="F458" s="1491"/>
      <c r="G458" s="235"/>
      <c r="H458" s="235"/>
      <c r="I458" s="235"/>
      <c r="J458" s="235"/>
      <c r="K458" s="235"/>
      <c r="L458" s="235"/>
      <c r="M458" s="235"/>
      <c r="N458" s="235"/>
      <c r="O458" s="235"/>
      <c r="P458" s="235"/>
    </row>
    <row r="459" spans="1:16" s="258" customFormat="1">
      <c r="A459" s="257"/>
      <c r="B459" s="235"/>
      <c r="C459" s="253"/>
      <c r="D459" s="253"/>
      <c r="E459" s="1491"/>
      <c r="F459" s="1491"/>
      <c r="G459" s="235"/>
      <c r="H459" s="235"/>
      <c r="I459" s="235"/>
      <c r="J459" s="235"/>
      <c r="K459" s="235"/>
      <c r="L459" s="235"/>
      <c r="M459" s="235"/>
      <c r="N459" s="235"/>
      <c r="O459" s="235"/>
      <c r="P459" s="235"/>
    </row>
    <row r="460" spans="1:16" s="258" customFormat="1">
      <c r="A460" s="257"/>
      <c r="B460" s="235"/>
      <c r="C460" s="253"/>
      <c r="D460" s="253"/>
      <c r="E460" s="1491"/>
      <c r="F460" s="1491"/>
      <c r="G460" s="235"/>
      <c r="H460" s="235"/>
      <c r="I460" s="235"/>
      <c r="J460" s="235"/>
      <c r="K460" s="235"/>
      <c r="L460" s="235"/>
      <c r="M460" s="235"/>
      <c r="N460" s="235"/>
      <c r="O460" s="235"/>
      <c r="P460" s="235"/>
    </row>
    <row r="461" spans="1:16" s="258" customFormat="1">
      <c r="A461" s="257"/>
      <c r="B461" s="235"/>
      <c r="C461" s="253"/>
      <c r="D461" s="253"/>
      <c r="E461" s="1491"/>
      <c r="F461" s="1491"/>
      <c r="G461" s="235"/>
      <c r="H461" s="235"/>
      <c r="I461" s="235"/>
      <c r="J461" s="235"/>
      <c r="K461" s="235"/>
      <c r="L461" s="235"/>
      <c r="M461" s="235"/>
      <c r="N461" s="235"/>
      <c r="O461" s="235"/>
      <c r="P461" s="235"/>
    </row>
    <row r="462" spans="1:16" s="258" customFormat="1">
      <c r="A462" s="257"/>
      <c r="B462" s="235"/>
      <c r="C462" s="253"/>
      <c r="D462" s="253"/>
      <c r="E462" s="1491"/>
      <c r="F462" s="1491"/>
      <c r="G462" s="235"/>
      <c r="H462" s="235"/>
      <c r="I462" s="235"/>
      <c r="J462" s="235"/>
      <c r="K462" s="235"/>
      <c r="L462" s="235"/>
      <c r="M462" s="235"/>
      <c r="N462" s="235"/>
      <c r="O462" s="235"/>
      <c r="P462" s="235"/>
    </row>
    <row r="463" spans="1:16" s="258" customFormat="1">
      <c r="A463" s="257"/>
      <c r="B463" s="235"/>
      <c r="C463" s="253"/>
      <c r="D463" s="253"/>
      <c r="E463" s="1491"/>
      <c r="F463" s="1491"/>
      <c r="G463" s="235"/>
      <c r="H463" s="235"/>
      <c r="I463" s="235"/>
      <c r="J463" s="235"/>
      <c r="K463" s="235"/>
      <c r="L463" s="235"/>
      <c r="M463" s="235"/>
      <c r="N463" s="235"/>
      <c r="O463" s="235"/>
      <c r="P463" s="235"/>
    </row>
    <row r="464" spans="1:16" s="258" customFormat="1">
      <c r="A464" s="257"/>
      <c r="B464" s="235"/>
      <c r="C464" s="253"/>
      <c r="D464" s="253"/>
      <c r="E464" s="1491"/>
      <c r="F464" s="1491"/>
      <c r="G464" s="235"/>
      <c r="H464" s="235"/>
      <c r="I464" s="235"/>
      <c r="J464" s="235"/>
      <c r="K464" s="235"/>
      <c r="L464" s="235"/>
      <c r="M464" s="235"/>
      <c r="N464" s="235"/>
      <c r="O464" s="235"/>
      <c r="P464" s="235"/>
    </row>
    <row r="465" spans="1:16" s="258" customFormat="1">
      <c r="A465" s="257"/>
      <c r="B465" s="235"/>
      <c r="C465" s="253"/>
      <c r="D465" s="253"/>
      <c r="E465" s="1491"/>
      <c r="F465" s="1491"/>
      <c r="G465" s="235"/>
      <c r="H465" s="235"/>
      <c r="I465" s="235"/>
      <c r="J465" s="235"/>
      <c r="K465" s="235"/>
      <c r="L465" s="235"/>
      <c r="M465" s="235"/>
      <c r="N465" s="235"/>
      <c r="O465" s="235"/>
      <c r="P465" s="235"/>
    </row>
    <row r="466" spans="1:16" s="258" customFormat="1">
      <c r="A466" s="257"/>
      <c r="B466" s="235"/>
      <c r="C466" s="253"/>
      <c r="D466" s="253"/>
      <c r="E466" s="1491"/>
      <c r="F466" s="1491"/>
      <c r="G466" s="235"/>
      <c r="H466" s="235"/>
      <c r="I466" s="235"/>
      <c r="J466" s="235"/>
      <c r="K466" s="235"/>
      <c r="L466" s="235"/>
      <c r="M466" s="235"/>
      <c r="N466" s="235"/>
      <c r="O466" s="235"/>
      <c r="P466" s="235"/>
    </row>
    <row r="467" spans="1:16" s="258" customFormat="1">
      <c r="A467" s="257"/>
      <c r="B467" s="235"/>
      <c r="C467" s="253"/>
      <c r="D467" s="253"/>
      <c r="E467" s="1491"/>
      <c r="F467" s="1491"/>
      <c r="G467" s="235"/>
      <c r="H467" s="235"/>
      <c r="I467" s="235"/>
      <c r="J467" s="235"/>
      <c r="K467" s="235"/>
      <c r="L467" s="235"/>
      <c r="M467" s="235"/>
      <c r="N467" s="235"/>
      <c r="O467" s="235"/>
      <c r="P467" s="235"/>
    </row>
    <row r="468" spans="1:16" s="258" customFormat="1">
      <c r="A468" s="257"/>
      <c r="B468" s="235"/>
      <c r="C468" s="253"/>
      <c r="D468" s="253"/>
      <c r="E468" s="1491"/>
      <c r="F468" s="1491"/>
      <c r="G468" s="235"/>
      <c r="H468" s="235"/>
      <c r="I468" s="235"/>
      <c r="J468" s="235"/>
      <c r="K468" s="235"/>
      <c r="L468" s="235"/>
      <c r="M468" s="235"/>
      <c r="N468" s="235"/>
      <c r="O468" s="235"/>
      <c r="P468" s="235"/>
    </row>
    <row r="469" spans="1:16" s="258" customFormat="1">
      <c r="A469" s="257"/>
      <c r="B469" s="235"/>
      <c r="C469" s="253"/>
      <c r="D469" s="253"/>
      <c r="E469" s="1491"/>
      <c r="F469" s="1491"/>
      <c r="G469" s="235"/>
      <c r="H469" s="235"/>
      <c r="I469" s="235"/>
      <c r="J469" s="235"/>
      <c r="K469" s="235"/>
      <c r="L469" s="235"/>
      <c r="M469" s="235"/>
      <c r="N469" s="235"/>
      <c r="O469" s="235"/>
      <c r="P469" s="235"/>
    </row>
    <row r="470" spans="1:16" s="258" customFormat="1">
      <c r="A470" s="257"/>
      <c r="B470" s="235"/>
      <c r="C470" s="253"/>
      <c r="D470" s="253"/>
      <c r="E470" s="1491"/>
      <c r="F470" s="1491"/>
      <c r="G470" s="235"/>
      <c r="H470" s="235"/>
      <c r="I470" s="235"/>
      <c r="J470" s="235"/>
      <c r="K470" s="235"/>
      <c r="L470" s="235"/>
      <c r="M470" s="235"/>
      <c r="N470" s="235"/>
      <c r="O470" s="235"/>
      <c r="P470" s="235"/>
    </row>
    <row r="471" spans="1:16" s="258" customFormat="1">
      <c r="A471" s="257"/>
      <c r="B471" s="235"/>
      <c r="C471" s="253"/>
      <c r="D471" s="253"/>
      <c r="E471" s="1491"/>
      <c r="F471" s="1491"/>
      <c r="G471" s="235"/>
      <c r="H471" s="235"/>
      <c r="I471" s="235"/>
      <c r="J471" s="235"/>
      <c r="K471" s="235"/>
      <c r="L471" s="235"/>
      <c r="M471" s="235"/>
      <c r="N471" s="235"/>
      <c r="O471" s="235"/>
      <c r="P471" s="235"/>
    </row>
    <row r="472" spans="1:16" s="258" customFormat="1">
      <c r="A472" s="257"/>
      <c r="B472" s="235"/>
      <c r="C472" s="253"/>
      <c r="D472" s="253"/>
      <c r="E472" s="1491"/>
      <c r="F472" s="1491"/>
      <c r="G472" s="235"/>
      <c r="H472" s="235"/>
      <c r="I472" s="235"/>
      <c r="J472" s="235"/>
      <c r="K472" s="235"/>
      <c r="L472" s="235"/>
      <c r="M472" s="235"/>
      <c r="N472" s="235"/>
      <c r="O472" s="235"/>
      <c r="P472" s="235"/>
    </row>
    <row r="473" spans="1:16" s="258" customFormat="1">
      <c r="A473" s="257"/>
      <c r="B473" s="235"/>
      <c r="C473" s="253"/>
      <c r="D473" s="253"/>
      <c r="E473" s="1491"/>
      <c r="F473" s="1491"/>
      <c r="G473" s="235"/>
      <c r="H473" s="235"/>
      <c r="I473" s="235"/>
      <c r="J473" s="235"/>
      <c r="K473" s="235"/>
      <c r="L473" s="235"/>
      <c r="M473" s="235"/>
      <c r="N473" s="235"/>
      <c r="O473" s="235"/>
      <c r="P473" s="235"/>
    </row>
    <row r="474" spans="1:16" s="258" customFormat="1">
      <c r="A474" s="257"/>
      <c r="B474" s="235"/>
      <c r="C474" s="253"/>
      <c r="D474" s="253"/>
      <c r="E474" s="1491"/>
      <c r="F474" s="1491"/>
      <c r="G474" s="235"/>
      <c r="H474" s="235"/>
      <c r="I474" s="235"/>
      <c r="J474" s="235"/>
      <c r="K474" s="235"/>
      <c r="L474" s="235"/>
      <c r="M474" s="235"/>
      <c r="N474" s="235"/>
      <c r="O474" s="235"/>
      <c r="P474" s="235"/>
    </row>
    <row r="475" spans="1:16" s="258" customFormat="1">
      <c r="A475" s="257"/>
      <c r="B475" s="235"/>
      <c r="C475" s="253"/>
      <c r="D475" s="253"/>
      <c r="E475" s="1491"/>
      <c r="F475" s="1491"/>
      <c r="G475" s="235"/>
      <c r="H475" s="235"/>
      <c r="I475" s="235"/>
      <c r="J475" s="235"/>
      <c r="K475" s="235"/>
      <c r="L475" s="235"/>
      <c r="M475" s="235"/>
      <c r="N475" s="235"/>
      <c r="O475" s="235"/>
      <c r="P475" s="235"/>
    </row>
    <row r="476" spans="1:16" s="258" customFormat="1">
      <c r="A476" s="257"/>
      <c r="B476" s="235"/>
      <c r="C476" s="253"/>
      <c r="D476" s="253"/>
      <c r="E476" s="1491"/>
      <c r="F476" s="1491"/>
      <c r="G476" s="235"/>
      <c r="H476" s="235"/>
      <c r="I476" s="235"/>
      <c r="J476" s="235"/>
      <c r="K476" s="235"/>
      <c r="L476" s="235"/>
      <c r="M476" s="235"/>
      <c r="N476" s="235"/>
      <c r="O476" s="235"/>
      <c r="P476" s="235"/>
    </row>
    <row r="477" spans="1:16" s="258" customFormat="1">
      <c r="A477" s="257"/>
      <c r="B477" s="235"/>
      <c r="C477" s="253"/>
      <c r="D477" s="253"/>
      <c r="E477" s="1491"/>
      <c r="F477" s="1491"/>
      <c r="G477" s="235"/>
      <c r="H477" s="235"/>
      <c r="I477" s="235"/>
      <c r="J477" s="235"/>
      <c r="K477" s="235"/>
      <c r="L477" s="235"/>
      <c r="M477" s="235"/>
      <c r="N477" s="235"/>
      <c r="O477" s="235"/>
      <c r="P477" s="235"/>
    </row>
    <row r="478" spans="1:16" s="258" customFormat="1">
      <c r="A478" s="257"/>
      <c r="B478" s="235"/>
      <c r="C478" s="253"/>
      <c r="D478" s="253"/>
      <c r="E478" s="1491"/>
      <c r="F478" s="1491"/>
      <c r="G478" s="235"/>
      <c r="H478" s="235"/>
      <c r="I478" s="235"/>
      <c r="J478" s="235"/>
      <c r="K478" s="235"/>
      <c r="L478" s="235"/>
      <c r="M478" s="235"/>
      <c r="N478" s="235"/>
      <c r="O478" s="235"/>
      <c r="P478" s="235"/>
    </row>
    <row r="479" spans="1:16" s="258" customFormat="1">
      <c r="A479" s="257"/>
      <c r="B479" s="235"/>
      <c r="C479" s="253"/>
      <c r="D479" s="253"/>
      <c r="E479" s="1491"/>
      <c r="F479" s="1491"/>
      <c r="G479" s="235"/>
      <c r="H479" s="235"/>
      <c r="I479" s="235"/>
      <c r="J479" s="235"/>
      <c r="K479" s="235"/>
      <c r="L479" s="235"/>
      <c r="M479" s="235"/>
      <c r="N479" s="235"/>
      <c r="O479" s="235"/>
      <c r="P479" s="235"/>
    </row>
    <row r="480" spans="1:16" s="258" customFormat="1">
      <c r="A480" s="257"/>
      <c r="B480" s="235"/>
      <c r="C480" s="253"/>
      <c r="D480" s="253"/>
      <c r="E480" s="1491"/>
      <c r="F480" s="1491"/>
      <c r="G480" s="235"/>
      <c r="H480" s="235"/>
      <c r="I480" s="235"/>
      <c r="J480" s="235"/>
      <c r="K480" s="235"/>
      <c r="L480" s="235"/>
      <c r="M480" s="235"/>
      <c r="N480" s="235"/>
      <c r="O480" s="235"/>
      <c r="P480" s="235"/>
    </row>
    <row r="481" spans="1:16" s="258" customFormat="1">
      <c r="A481" s="257"/>
      <c r="B481" s="235"/>
      <c r="C481" s="253"/>
      <c r="D481" s="253"/>
      <c r="E481" s="1491"/>
      <c r="F481" s="1491"/>
      <c r="G481" s="235"/>
      <c r="H481" s="235"/>
      <c r="I481" s="235"/>
      <c r="J481" s="235"/>
      <c r="K481" s="235"/>
      <c r="L481" s="235"/>
      <c r="M481" s="235"/>
      <c r="N481" s="235"/>
      <c r="O481" s="235"/>
      <c r="P481" s="235"/>
    </row>
    <row r="482" spans="1:16" s="258" customFormat="1">
      <c r="A482" s="257"/>
      <c r="B482" s="235"/>
      <c r="C482" s="253"/>
      <c r="D482" s="253"/>
      <c r="E482" s="1491"/>
      <c r="F482" s="1491"/>
      <c r="G482" s="235"/>
      <c r="H482" s="235"/>
      <c r="I482" s="235"/>
      <c r="J482" s="235"/>
      <c r="K482" s="235"/>
      <c r="L482" s="235"/>
      <c r="M482" s="235"/>
      <c r="N482" s="235"/>
      <c r="O482" s="235"/>
      <c r="P482" s="235"/>
    </row>
    <row r="483" spans="1:16" s="258" customFormat="1">
      <c r="A483" s="257"/>
      <c r="B483" s="235"/>
      <c r="C483" s="253"/>
      <c r="D483" s="253"/>
      <c r="E483" s="1491"/>
      <c r="F483" s="1491"/>
      <c r="G483" s="235"/>
      <c r="H483" s="235"/>
      <c r="I483" s="235"/>
      <c r="J483" s="235"/>
      <c r="K483" s="235"/>
      <c r="L483" s="235"/>
      <c r="M483" s="235"/>
      <c r="N483" s="235"/>
      <c r="O483" s="235"/>
      <c r="P483" s="235"/>
    </row>
    <row r="484" spans="1:16" s="258" customFormat="1">
      <c r="A484" s="257"/>
      <c r="B484" s="235"/>
      <c r="C484" s="253"/>
      <c r="D484" s="253"/>
      <c r="E484" s="1491"/>
      <c r="F484" s="1491"/>
      <c r="G484" s="235"/>
      <c r="H484" s="235"/>
      <c r="I484" s="235"/>
      <c r="J484" s="235"/>
      <c r="K484" s="235"/>
      <c r="L484" s="235"/>
      <c r="M484" s="235"/>
      <c r="N484" s="235"/>
      <c r="O484" s="235"/>
      <c r="P484" s="235"/>
    </row>
    <row r="485" spans="1:16" s="258" customFormat="1">
      <c r="A485" s="257"/>
      <c r="B485" s="235"/>
      <c r="C485" s="253"/>
      <c r="D485" s="253"/>
      <c r="E485" s="1491"/>
      <c r="F485" s="1491"/>
      <c r="G485" s="235"/>
      <c r="H485" s="235"/>
      <c r="I485" s="235"/>
      <c r="J485" s="235"/>
      <c r="K485" s="235"/>
      <c r="L485" s="235"/>
      <c r="M485" s="235"/>
      <c r="N485" s="235"/>
      <c r="O485" s="235"/>
      <c r="P485" s="235"/>
    </row>
    <row r="486" spans="1:16" s="258" customFormat="1">
      <c r="A486" s="257"/>
      <c r="B486" s="235"/>
      <c r="C486" s="253"/>
      <c r="D486" s="253"/>
      <c r="E486" s="1491"/>
      <c r="F486" s="1491"/>
      <c r="G486" s="235"/>
      <c r="H486" s="235"/>
      <c r="I486" s="235"/>
      <c r="J486" s="235"/>
      <c r="K486" s="235"/>
      <c r="L486" s="235"/>
      <c r="M486" s="235"/>
      <c r="N486" s="235"/>
      <c r="O486" s="235"/>
      <c r="P486" s="235"/>
    </row>
    <row r="487" spans="1:16" s="258" customFormat="1">
      <c r="A487" s="257"/>
      <c r="B487" s="235"/>
      <c r="C487" s="253"/>
      <c r="D487" s="253"/>
      <c r="E487" s="1491"/>
      <c r="F487" s="1491"/>
      <c r="G487" s="235"/>
      <c r="H487" s="235"/>
      <c r="I487" s="235"/>
      <c r="J487" s="235"/>
      <c r="K487" s="235"/>
      <c r="L487" s="235"/>
      <c r="M487" s="235"/>
      <c r="N487" s="235"/>
      <c r="O487" s="235"/>
      <c r="P487" s="235"/>
    </row>
    <row r="488" spans="1:16" s="258" customFormat="1">
      <c r="A488" s="257"/>
      <c r="B488" s="235"/>
      <c r="C488" s="253"/>
      <c r="D488" s="253"/>
      <c r="E488" s="1491"/>
      <c r="F488" s="1491"/>
      <c r="G488" s="235"/>
      <c r="H488" s="235"/>
      <c r="I488" s="235"/>
      <c r="J488" s="235"/>
      <c r="K488" s="235"/>
      <c r="L488" s="235"/>
      <c r="M488" s="235"/>
      <c r="N488" s="235"/>
      <c r="O488" s="235"/>
      <c r="P488" s="235"/>
    </row>
    <row r="489" spans="1:16" s="258" customFormat="1">
      <c r="A489" s="257"/>
      <c r="B489" s="235"/>
      <c r="C489" s="253"/>
      <c r="D489" s="253"/>
      <c r="E489" s="1491"/>
      <c r="F489" s="1491"/>
      <c r="G489" s="235"/>
      <c r="H489" s="235"/>
      <c r="I489" s="235"/>
      <c r="J489" s="235"/>
      <c r="K489" s="235"/>
      <c r="L489" s="235"/>
      <c r="M489" s="235"/>
      <c r="N489" s="235"/>
      <c r="O489" s="235"/>
      <c r="P489" s="235"/>
    </row>
    <row r="490" spans="1:16" s="258" customFormat="1">
      <c r="A490" s="257"/>
      <c r="B490" s="235"/>
      <c r="C490" s="253"/>
      <c r="D490" s="253"/>
      <c r="E490" s="1491"/>
      <c r="F490" s="1491"/>
      <c r="G490" s="235"/>
      <c r="H490" s="235"/>
      <c r="I490" s="235"/>
      <c r="J490" s="235"/>
      <c r="K490" s="235"/>
      <c r="L490" s="235"/>
      <c r="M490" s="235"/>
      <c r="N490" s="235"/>
      <c r="O490" s="235"/>
      <c r="P490" s="235"/>
    </row>
    <row r="491" spans="1:16" s="258" customFormat="1">
      <c r="A491" s="257"/>
      <c r="B491" s="235"/>
      <c r="C491" s="253"/>
      <c r="D491" s="253"/>
      <c r="E491" s="1491"/>
      <c r="F491" s="1491"/>
      <c r="G491" s="235"/>
      <c r="H491" s="235"/>
      <c r="I491" s="235"/>
      <c r="J491" s="235"/>
      <c r="K491" s="235"/>
      <c r="L491" s="235"/>
      <c r="M491" s="235"/>
      <c r="N491" s="235"/>
      <c r="O491" s="235"/>
      <c r="P491" s="235"/>
    </row>
    <row r="492" spans="1:16" s="258" customFormat="1">
      <c r="A492" s="257"/>
      <c r="B492" s="235"/>
      <c r="C492" s="253"/>
      <c r="D492" s="253"/>
      <c r="E492" s="1491"/>
      <c r="F492" s="1491"/>
      <c r="G492" s="235"/>
      <c r="H492" s="235"/>
      <c r="I492" s="235"/>
      <c r="J492" s="235"/>
      <c r="K492" s="235"/>
      <c r="L492" s="235"/>
      <c r="M492" s="235"/>
      <c r="N492" s="235"/>
      <c r="O492" s="235"/>
      <c r="P492" s="235"/>
    </row>
    <row r="493" spans="1:16" s="258" customFormat="1">
      <c r="A493" s="257"/>
      <c r="B493" s="235"/>
      <c r="C493" s="253"/>
      <c r="D493" s="253"/>
      <c r="E493" s="1491"/>
      <c r="F493" s="1491"/>
      <c r="G493" s="235"/>
      <c r="H493" s="235"/>
      <c r="I493" s="235"/>
      <c r="J493" s="235"/>
      <c r="K493" s="235"/>
      <c r="L493" s="235"/>
      <c r="M493" s="235"/>
      <c r="N493" s="235"/>
      <c r="O493" s="235"/>
      <c r="P493" s="235"/>
    </row>
    <row r="494" spans="1:16" s="258" customFormat="1">
      <c r="A494" s="257"/>
      <c r="B494" s="235"/>
      <c r="C494" s="253"/>
      <c r="D494" s="253"/>
      <c r="E494" s="1491"/>
      <c r="F494" s="1491"/>
      <c r="G494" s="235"/>
      <c r="H494" s="235"/>
      <c r="I494" s="235"/>
      <c r="J494" s="235"/>
      <c r="K494" s="235"/>
      <c r="L494" s="235"/>
      <c r="M494" s="235"/>
      <c r="N494" s="235"/>
      <c r="O494" s="235"/>
      <c r="P494" s="235"/>
    </row>
    <row r="495" spans="1:16" s="258" customFormat="1">
      <c r="A495" s="257"/>
      <c r="B495" s="235"/>
      <c r="C495" s="253"/>
      <c r="D495" s="253"/>
      <c r="E495" s="1491"/>
      <c r="F495" s="1491"/>
      <c r="G495" s="235"/>
      <c r="H495" s="235"/>
      <c r="I495" s="235"/>
      <c r="J495" s="235"/>
      <c r="K495" s="235"/>
      <c r="L495" s="235"/>
      <c r="M495" s="235"/>
      <c r="N495" s="235"/>
      <c r="O495" s="235"/>
      <c r="P495" s="235"/>
    </row>
    <row r="496" spans="1:16" s="258" customFormat="1">
      <c r="A496" s="257"/>
      <c r="B496" s="235"/>
      <c r="C496" s="253"/>
      <c r="D496" s="253"/>
      <c r="E496" s="1491"/>
      <c r="F496" s="1491"/>
      <c r="G496" s="235"/>
      <c r="H496" s="235"/>
      <c r="I496" s="235"/>
      <c r="J496" s="235"/>
      <c r="K496" s="235"/>
      <c r="L496" s="235"/>
      <c r="M496" s="235"/>
      <c r="N496" s="235"/>
      <c r="O496" s="235"/>
      <c r="P496" s="235"/>
    </row>
    <row r="497" spans="1:16" s="258" customFormat="1">
      <c r="A497" s="257"/>
      <c r="B497" s="235"/>
      <c r="C497" s="253"/>
      <c r="D497" s="253"/>
      <c r="E497" s="1491"/>
      <c r="F497" s="1491"/>
      <c r="G497" s="235"/>
      <c r="H497" s="235"/>
      <c r="I497" s="235"/>
      <c r="J497" s="235"/>
      <c r="K497" s="235"/>
      <c r="L497" s="235"/>
      <c r="M497" s="235"/>
      <c r="N497" s="235"/>
      <c r="O497" s="235"/>
      <c r="P497" s="235"/>
    </row>
    <row r="498" spans="1:16" s="258" customFormat="1">
      <c r="A498" s="257"/>
      <c r="B498" s="235"/>
      <c r="C498" s="253"/>
      <c r="D498" s="253"/>
      <c r="E498" s="1491"/>
      <c r="F498" s="1491"/>
      <c r="G498" s="235"/>
      <c r="H498" s="235"/>
      <c r="I498" s="235"/>
      <c r="J498" s="235"/>
      <c r="K498" s="235"/>
      <c r="L498" s="235"/>
      <c r="M498" s="235"/>
      <c r="N498" s="235"/>
      <c r="O498" s="235"/>
      <c r="P498" s="235"/>
    </row>
    <row r="499" spans="1:16" s="258" customFormat="1">
      <c r="A499" s="257"/>
      <c r="B499" s="235"/>
      <c r="C499" s="253"/>
      <c r="D499" s="253"/>
      <c r="E499" s="1491"/>
      <c r="F499" s="1491"/>
      <c r="G499" s="235"/>
      <c r="H499" s="235"/>
      <c r="I499" s="235"/>
      <c r="J499" s="235"/>
      <c r="K499" s="235"/>
      <c r="L499" s="235"/>
      <c r="M499" s="235"/>
      <c r="N499" s="235"/>
      <c r="O499" s="235"/>
      <c r="P499" s="235"/>
    </row>
    <row r="500" spans="1:16" s="258" customFormat="1">
      <c r="A500" s="257"/>
      <c r="B500" s="235"/>
      <c r="C500" s="253"/>
      <c r="D500" s="253"/>
      <c r="E500" s="1491"/>
      <c r="F500" s="1491"/>
      <c r="G500" s="235"/>
      <c r="H500" s="235"/>
      <c r="I500" s="235"/>
      <c r="J500" s="235"/>
      <c r="K500" s="235"/>
      <c r="L500" s="235"/>
      <c r="M500" s="235"/>
      <c r="N500" s="235"/>
      <c r="O500" s="235"/>
      <c r="P500" s="235"/>
    </row>
    <row r="501" spans="1:16" s="258" customFormat="1">
      <c r="A501" s="257"/>
      <c r="B501" s="235"/>
      <c r="C501" s="253"/>
      <c r="D501" s="253"/>
      <c r="E501" s="1491"/>
      <c r="F501" s="1491"/>
      <c r="G501" s="235"/>
      <c r="H501" s="235"/>
      <c r="I501" s="235"/>
      <c r="J501" s="235"/>
      <c r="K501" s="235"/>
      <c r="L501" s="235"/>
      <c r="M501" s="235"/>
      <c r="N501" s="235"/>
      <c r="O501" s="235"/>
      <c r="P501" s="235"/>
    </row>
    <row r="502" spans="1:16" s="258" customFormat="1">
      <c r="A502" s="257"/>
      <c r="B502" s="235"/>
      <c r="C502" s="253"/>
      <c r="D502" s="253"/>
      <c r="E502" s="1491"/>
      <c r="F502" s="1491"/>
      <c r="G502" s="235"/>
      <c r="H502" s="235"/>
      <c r="I502" s="235"/>
      <c r="J502" s="235"/>
      <c r="K502" s="235"/>
      <c r="L502" s="235"/>
      <c r="M502" s="235"/>
      <c r="N502" s="235"/>
      <c r="O502" s="235"/>
      <c r="P502" s="235"/>
    </row>
    <row r="503" spans="1:16" s="258" customFormat="1">
      <c r="A503" s="257"/>
      <c r="B503" s="235"/>
      <c r="C503" s="253"/>
      <c r="D503" s="253"/>
      <c r="E503" s="1491"/>
      <c r="F503" s="1491"/>
      <c r="G503" s="235"/>
      <c r="H503" s="235"/>
      <c r="I503" s="235"/>
      <c r="J503" s="235"/>
      <c r="K503" s="235"/>
      <c r="L503" s="235"/>
      <c r="M503" s="235"/>
      <c r="N503" s="235"/>
      <c r="O503" s="235"/>
      <c r="P503" s="235"/>
    </row>
    <row r="504" spans="1:16" s="258" customFormat="1">
      <c r="A504" s="257"/>
      <c r="B504" s="235"/>
      <c r="C504" s="253"/>
      <c r="D504" s="253"/>
      <c r="E504" s="1491"/>
      <c r="F504" s="1491"/>
      <c r="G504" s="235"/>
      <c r="H504" s="235"/>
      <c r="I504" s="235"/>
      <c r="J504" s="235"/>
      <c r="K504" s="235"/>
      <c r="L504" s="235"/>
      <c r="M504" s="235"/>
      <c r="N504" s="235"/>
      <c r="O504" s="235"/>
      <c r="P504" s="235"/>
    </row>
    <row r="505" spans="1:16" s="258" customFormat="1">
      <c r="A505" s="257"/>
      <c r="B505" s="235"/>
      <c r="C505" s="253"/>
      <c r="D505" s="253"/>
      <c r="E505" s="1491"/>
      <c r="F505" s="1491"/>
      <c r="G505" s="235"/>
      <c r="H505" s="235"/>
      <c r="I505" s="235"/>
      <c r="J505" s="235"/>
      <c r="K505" s="235"/>
      <c r="L505" s="235"/>
      <c r="M505" s="235"/>
      <c r="N505" s="235"/>
      <c r="O505" s="235"/>
      <c r="P505" s="235"/>
    </row>
    <row r="506" spans="1:16" s="258" customFormat="1">
      <c r="A506" s="257"/>
      <c r="B506" s="235"/>
      <c r="C506" s="253"/>
      <c r="D506" s="253"/>
      <c r="E506" s="1491"/>
      <c r="F506" s="1491"/>
      <c r="G506" s="235"/>
      <c r="H506" s="235"/>
      <c r="I506" s="235"/>
      <c r="J506" s="235"/>
      <c r="K506" s="235"/>
      <c r="L506" s="235"/>
      <c r="M506" s="235"/>
      <c r="N506" s="235"/>
      <c r="O506" s="235"/>
      <c r="P506" s="235"/>
    </row>
    <row r="507" spans="1:16" s="258" customFormat="1">
      <c r="A507" s="257"/>
      <c r="B507" s="235"/>
      <c r="C507" s="253"/>
      <c r="D507" s="253"/>
      <c r="E507" s="1491"/>
      <c r="F507" s="1491"/>
      <c r="G507" s="235"/>
      <c r="H507" s="235"/>
      <c r="I507" s="235"/>
      <c r="J507" s="235"/>
      <c r="K507" s="235"/>
      <c r="L507" s="235"/>
      <c r="M507" s="235"/>
      <c r="N507" s="235"/>
      <c r="O507" s="235"/>
      <c r="P507" s="235"/>
    </row>
    <row r="508" spans="1:16" s="258" customFormat="1">
      <c r="A508" s="257"/>
      <c r="B508" s="235"/>
      <c r="C508" s="253"/>
      <c r="D508" s="253"/>
      <c r="E508" s="1491"/>
      <c r="F508" s="1491"/>
      <c r="G508" s="235"/>
      <c r="H508" s="235"/>
      <c r="I508" s="235"/>
      <c r="J508" s="235"/>
      <c r="K508" s="235"/>
      <c r="L508" s="235"/>
      <c r="M508" s="235"/>
      <c r="N508" s="235"/>
      <c r="O508" s="235"/>
      <c r="P508" s="235"/>
    </row>
    <row r="509" spans="1:16" s="258" customFormat="1">
      <c r="A509" s="257"/>
      <c r="B509" s="235"/>
      <c r="C509" s="253"/>
      <c r="D509" s="253"/>
      <c r="E509" s="1491"/>
      <c r="F509" s="1491"/>
      <c r="G509" s="235"/>
      <c r="H509" s="235"/>
      <c r="I509" s="235"/>
      <c r="J509" s="235"/>
      <c r="K509" s="235"/>
      <c r="L509" s="235"/>
      <c r="M509" s="235"/>
      <c r="N509" s="235"/>
      <c r="O509" s="235"/>
      <c r="P509" s="235"/>
    </row>
    <row r="510" spans="1:16" s="258" customFormat="1">
      <c r="A510" s="257"/>
      <c r="B510" s="235"/>
      <c r="C510" s="253"/>
      <c r="D510" s="253"/>
      <c r="E510" s="1491"/>
      <c r="F510" s="1491"/>
      <c r="G510" s="235"/>
      <c r="H510" s="235"/>
      <c r="I510" s="235"/>
      <c r="J510" s="235"/>
      <c r="K510" s="235"/>
      <c r="L510" s="235"/>
      <c r="M510" s="235"/>
      <c r="N510" s="235"/>
      <c r="O510" s="235"/>
      <c r="P510" s="235"/>
    </row>
    <row r="511" spans="1:16" s="258" customFormat="1">
      <c r="A511" s="257"/>
      <c r="B511" s="235"/>
      <c r="C511" s="253"/>
      <c r="D511" s="253"/>
      <c r="E511" s="1491"/>
      <c r="F511" s="1491"/>
      <c r="G511" s="235"/>
      <c r="H511" s="235"/>
      <c r="I511" s="235"/>
      <c r="J511" s="235"/>
      <c r="K511" s="235"/>
      <c r="L511" s="235"/>
      <c r="M511" s="235"/>
      <c r="N511" s="235"/>
      <c r="O511" s="235"/>
      <c r="P511" s="235"/>
    </row>
    <row r="512" spans="1:16" s="258" customFormat="1">
      <c r="A512" s="257"/>
      <c r="B512" s="235"/>
      <c r="C512" s="253"/>
      <c r="D512" s="253"/>
      <c r="E512" s="1491"/>
      <c r="F512" s="1491"/>
      <c r="G512" s="235"/>
      <c r="H512" s="235"/>
      <c r="I512" s="235"/>
      <c r="J512" s="235"/>
      <c r="K512" s="235"/>
      <c r="L512" s="235"/>
      <c r="M512" s="235"/>
      <c r="N512" s="235"/>
      <c r="O512" s="235"/>
      <c r="P512" s="235"/>
    </row>
    <row r="513" spans="1:16" s="258" customFormat="1">
      <c r="A513" s="257"/>
      <c r="B513" s="235"/>
      <c r="C513" s="253"/>
      <c r="D513" s="253"/>
      <c r="E513" s="1491"/>
      <c r="F513" s="1491"/>
      <c r="G513" s="235"/>
      <c r="H513" s="235"/>
      <c r="I513" s="235"/>
      <c r="J513" s="235"/>
      <c r="K513" s="235"/>
      <c r="L513" s="235"/>
      <c r="M513" s="235"/>
      <c r="N513" s="235"/>
      <c r="O513" s="235"/>
      <c r="P513" s="235"/>
    </row>
    <row r="514" spans="1:16" s="258" customFormat="1">
      <c r="A514" s="257"/>
      <c r="B514" s="235"/>
      <c r="C514" s="253"/>
      <c r="D514" s="253"/>
      <c r="E514" s="1491"/>
      <c r="F514" s="1491"/>
      <c r="G514" s="235"/>
      <c r="H514" s="235"/>
      <c r="I514" s="235"/>
      <c r="J514" s="235"/>
      <c r="K514" s="235"/>
      <c r="L514" s="235"/>
      <c r="M514" s="235"/>
      <c r="N514" s="235"/>
      <c r="O514" s="235"/>
      <c r="P514" s="235"/>
    </row>
    <row r="515" spans="1:16" s="258" customFormat="1">
      <c r="A515" s="257"/>
      <c r="B515" s="235"/>
      <c r="C515" s="253"/>
      <c r="D515" s="253"/>
      <c r="E515" s="1491"/>
      <c r="F515" s="1491"/>
      <c r="G515" s="235"/>
      <c r="H515" s="235"/>
      <c r="I515" s="235"/>
      <c r="J515" s="235"/>
      <c r="K515" s="235"/>
      <c r="L515" s="235"/>
      <c r="M515" s="235"/>
      <c r="N515" s="235"/>
      <c r="O515" s="235"/>
      <c r="P515" s="235"/>
    </row>
    <row r="516" spans="1:16" s="258" customFormat="1">
      <c r="A516" s="257"/>
      <c r="B516" s="235"/>
      <c r="C516" s="253"/>
      <c r="D516" s="253"/>
      <c r="E516" s="1491"/>
      <c r="F516" s="1491"/>
      <c r="G516" s="235"/>
      <c r="H516" s="235"/>
      <c r="I516" s="235"/>
      <c r="J516" s="235"/>
      <c r="K516" s="235"/>
      <c r="L516" s="235"/>
      <c r="M516" s="235"/>
      <c r="N516" s="235"/>
      <c r="O516" s="235"/>
      <c r="P516" s="235"/>
    </row>
    <row r="517" spans="1:16" s="258" customFormat="1">
      <c r="A517" s="257"/>
      <c r="B517" s="235"/>
      <c r="C517" s="253"/>
      <c r="D517" s="253"/>
      <c r="E517" s="1491"/>
      <c r="F517" s="1491"/>
      <c r="G517" s="235"/>
      <c r="H517" s="235"/>
      <c r="I517" s="235"/>
      <c r="J517" s="235"/>
      <c r="K517" s="235"/>
      <c r="L517" s="235"/>
      <c r="M517" s="235"/>
      <c r="N517" s="235"/>
      <c r="O517" s="235"/>
      <c r="P517" s="235"/>
    </row>
    <row r="518" spans="1:16" s="258" customFormat="1">
      <c r="A518" s="257"/>
      <c r="B518" s="235"/>
      <c r="C518" s="253"/>
      <c r="D518" s="253"/>
      <c r="E518" s="1491"/>
      <c r="F518" s="1491"/>
      <c r="G518" s="235"/>
      <c r="H518" s="235"/>
      <c r="I518" s="235"/>
      <c r="J518" s="235"/>
      <c r="K518" s="235"/>
      <c r="L518" s="235"/>
      <c r="M518" s="235"/>
      <c r="N518" s="235"/>
      <c r="O518" s="235"/>
      <c r="P518" s="235"/>
    </row>
    <row r="519" spans="1:16" s="258" customFormat="1">
      <c r="A519" s="257"/>
      <c r="B519" s="235"/>
      <c r="C519" s="253"/>
      <c r="D519" s="253"/>
      <c r="E519" s="1491"/>
      <c r="F519" s="1491"/>
      <c r="G519" s="235"/>
      <c r="H519" s="235"/>
      <c r="I519" s="235"/>
      <c r="J519" s="235"/>
      <c r="K519" s="235"/>
      <c r="L519" s="235"/>
      <c r="M519" s="235"/>
      <c r="N519" s="235"/>
      <c r="O519" s="235"/>
      <c r="P519" s="235"/>
    </row>
    <row r="520" spans="1:16" s="258" customFormat="1">
      <c r="A520" s="257"/>
      <c r="B520" s="235"/>
      <c r="C520" s="253"/>
      <c r="D520" s="253"/>
      <c r="E520" s="1491"/>
      <c r="F520" s="1491"/>
      <c r="G520" s="235"/>
      <c r="H520" s="235"/>
      <c r="I520" s="235"/>
      <c r="J520" s="235"/>
      <c r="K520" s="235"/>
      <c r="L520" s="235"/>
      <c r="M520" s="235"/>
      <c r="N520" s="235"/>
      <c r="O520" s="235"/>
      <c r="P520" s="235"/>
    </row>
    <row r="521" spans="1:16" s="258" customFormat="1">
      <c r="A521" s="257"/>
      <c r="B521" s="235"/>
      <c r="C521" s="253"/>
      <c r="D521" s="253"/>
      <c r="E521" s="1491"/>
      <c r="F521" s="1491"/>
      <c r="G521" s="235"/>
      <c r="H521" s="235"/>
      <c r="I521" s="235"/>
      <c r="J521" s="235"/>
      <c r="K521" s="235"/>
      <c r="L521" s="235"/>
      <c r="M521" s="235"/>
      <c r="N521" s="235"/>
      <c r="O521" s="235"/>
      <c r="P521" s="235"/>
    </row>
    <row r="522" spans="1:16" s="258" customFormat="1">
      <c r="A522" s="257"/>
      <c r="B522" s="235"/>
      <c r="C522" s="253"/>
      <c r="D522" s="253"/>
      <c r="E522" s="1491"/>
      <c r="F522" s="1491"/>
      <c r="G522" s="235"/>
      <c r="H522" s="235"/>
      <c r="I522" s="235"/>
      <c r="J522" s="235"/>
      <c r="K522" s="235"/>
      <c r="L522" s="235"/>
      <c r="M522" s="235"/>
      <c r="N522" s="235"/>
      <c r="O522" s="235"/>
      <c r="P522" s="235"/>
    </row>
    <row r="523" spans="1:16" s="258" customFormat="1">
      <c r="A523" s="257"/>
      <c r="B523" s="235"/>
      <c r="C523" s="253"/>
      <c r="D523" s="253"/>
      <c r="E523" s="1491"/>
      <c r="F523" s="1491"/>
      <c r="G523" s="235"/>
      <c r="H523" s="235"/>
      <c r="I523" s="235"/>
      <c r="J523" s="235"/>
      <c r="K523" s="235"/>
      <c r="L523" s="235"/>
      <c r="M523" s="235"/>
      <c r="N523" s="235"/>
      <c r="O523" s="235"/>
      <c r="P523" s="235"/>
    </row>
    <row r="524" spans="1:16" s="258" customFormat="1">
      <c r="A524" s="257"/>
      <c r="B524" s="235"/>
      <c r="C524" s="253"/>
      <c r="D524" s="253"/>
      <c r="E524" s="1491"/>
      <c r="F524" s="1491"/>
      <c r="G524" s="235"/>
      <c r="H524" s="235"/>
      <c r="I524" s="235"/>
      <c r="J524" s="235"/>
      <c r="K524" s="235"/>
      <c r="L524" s="235"/>
      <c r="M524" s="235"/>
      <c r="N524" s="235"/>
      <c r="O524" s="235"/>
      <c r="P524" s="235"/>
    </row>
    <row r="525" spans="1:16" s="258" customFormat="1">
      <c r="A525" s="257"/>
      <c r="B525" s="235"/>
      <c r="C525" s="253"/>
      <c r="D525" s="253"/>
      <c r="E525" s="1491"/>
      <c r="F525" s="1491"/>
      <c r="G525" s="235"/>
      <c r="H525" s="235"/>
      <c r="I525" s="235"/>
      <c r="J525" s="235"/>
      <c r="K525" s="235"/>
      <c r="L525" s="235"/>
      <c r="M525" s="235"/>
      <c r="N525" s="235"/>
      <c r="O525" s="235"/>
      <c r="P525" s="235"/>
    </row>
    <row r="526" spans="1:16" s="258" customFormat="1">
      <c r="A526" s="257"/>
      <c r="B526" s="235"/>
      <c r="C526" s="253"/>
      <c r="D526" s="253"/>
      <c r="E526" s="1491"/>
      <c r="F526" s="1491"/>
      <c r="G526" s="235"/>
      <c r="H526" s="235"/>
      <c r="I526" s="235"/>
      <c r="J526" s="235"/>
      <c r="K526" s="235"/>
      <c r="L526" s="235"/>
      <c r="M526" s="235"/>
      <c r="N526" s="235"/>
      <c r="O526" s="235"/>
      <c r="P526" s="235"/>
    </row>
    <row r="527" spans="1:16" s="258" customFormat="1">
      <c r="A527" s="257"/>
      <c r="B527" s="235"/>
      <c r="C527" s="253"/>
      <c r="D527" s="253"/>
      <c r="E527" s="1491"/>
      <c r="F527" s="1491"/>
      <c r="G527" s="235"/>
      <c r="H527" s="235"/>
      <c r="I527" s="235"/>
      <c r="J527" s="235"/>
      <c r="K527" s="235"/>
      <c r="L527" s="235"/>
      <c r="M527" s="235"/>
      <c r="N527" s="235"/>
      <c r="O527" s="235"/>
      <c r="P527" s="235"/>
    </row>
    <row r="528" spans="1:16" s="258" customFormat="1">
      <c r="A528" s="257"/>
      <c r="B528" s="235"/>
      <c r="C528" s="253"/>
      <c r="D528" s="253"/>
      <c r="E528" s="1491"/>
      <c r="F528" s="1491"/>
      <c r="G528" s="235"/>
      <c r="H528" s="235"/>
      <c r="I528" s="235"/>
      <c r="J528" s="235"/>
      <c r="K528" s="235"/>
      <c r="L528" s="235"/>
      <c r="M528" s="235"/>
      <c r="N528" s="235"/>
      <c r="O528" s="235"/>
      <c r="P528" s="235"/>
    </row>
    <row r="529" spans="1:16" s="258" customFormat="1">
      <c r="A529" s="257"/>
      <c r="B529" s="235"/>
      <c r="C529" s="253"/>
      <c r="D529" s="253"/>
      <c r="E529" s="1491"/>
      <c r="F529" s="1491"/>
      <c r="G529" s="235"/>
      <c r="H529" s="235"/>
      <c r="I529" s="235"/>
      <c r="J529" s="235"/>
      <c r="K529" s="235"/>
      <c r="L529" s="235"/>
      <c r="M529" s="235"/>
      <c r="N529" s="235"/>
      <c r="O529" s="235"/>
      <c r="P529" s="235"/>
    </row>
    <row r="530" spans="1:16" s="258" customFormat="1">
      <c r="A530" s="257"/>
      <c r="B530" s="235"/>
      <c r="C530" s="253"/>
      <c r="D530" s="253"/>
      <c r="E530" s="1491"/>
      <c r="F530" s="1491"/>
      <c r="G530" s="235"/>
      <c r="H530" s="235"/>
      <c r="I530" s="235"/>
      <c r="J530" s="235"/>
      <c r="K530" s="235"/>
      <c r="L530" s="235"/>
      <c r="M530" s="235"/>
      <c r="N530" s="235"/>
      <c r="O530" s="235"/>
      <c r="P530" s="235"/>
    </row>
    <row r="531" spans="1:16" s="258" customFormat="1">
      <c r="A531" s="257"/>
      <c r="B531" s="235"/>
      <c r="C531" s="253"/>
      <c r="D531" s="253"/>
      <c r="E531" s="1491"/>
      <c r="F531" s="1491"/>
      <c r="G531" s="235"/>
      <c r="H531" s="235"/>
      <c r="I531" s="235"/>
      <c r="J531" s="235"/>
      <c r="K531" s="235"/>
      <c r="L531" s="235"/>
      <c r="M531" s="235"/>
      <c r="N531" s="235"/>
      <c r="O531" s="235"/>
      <c r="P531" s="235"/>
    </row>
    <row r="532" spans="1:16" s="258" customFormat="1">
      <c r="A532" s="257"/>
      <c r="B532" s="235"/>
      <c r="C532" s="253"/>
      <c r="D532" s="253"/>
      <c r="E532" s="1491"/>
      <c r="F532" s="1491"/>
      <c r="G532" s="235"/>
      <c r="H532" s="235"/>
      <c r="I532" s="235"/>
      <c r="J532" s="235"/>
      <c r="K532" s="235"/>
      <c r="L532" s="235"/>
      <c r="M532" s="235"/>
      <c r="N532" s="235"/>
      <c r="O532" s="235"/>
      <c r="P532" s="235"/>
    </row>
    <row r="533" spans="1:16" s="258" customFormat="1">
      <c r="A533" s="257"/>
      <c r="B533" s="235"/>
      <c r="C533" s="253"/>
      <c r="D533" s="253"/>
      <c r="E533" s="1491"/>
      <c r="F533" s="1491"/>
      <c r="G533" s="235"/>
      <c r="H533" s="235"/>
      <c r="I533" s="235"/>
      <c r="J533" s="235"/>
      <c r="K533" s="235"/>
      <c r="L533" s="235"/>
      <c r="M533" s="235"/>
      <c r="N533" s="235"/>
      <c r="O533" s="235"/>
      <c r="P533" s="235"/>
    </row>
    <row r="534" spans="1:16" s="258" customFormat="1">
      <c r="A534" s="257"/>
      <c r="B534" s="235"/>
      <c r="C534" s="253"/>
      <c r="D534" s="253"/>
      <c r="E534" s="1491"/>
      <c r="F534" s="1491"/>
      <c r="G534" s="235"/>
      <c r="H534" s="235"/>
      <c r="I534" s="235"/>
      <c r="J534" s="235"/>
      <c r="K534" s="235"/>
      <c r="L534" s="235"/>
      <c r="M534" s="235"/>
      <c r="N534" s="235"/>
      <c r="O534" s="235"/>
      <c r="P534" s="235"/>
    </row>
    <row r="535" spans="1:16" s="258" customFormat="1">
      <c r="A535" s="257"/>
      <c r="B535" s="235"/>
      <c r="C535" s="253"/>
      <c r="D535" s="253"/>
      <c r="E535" s="1491"/>
      <c r="F535" s="1491"/>
      <c r="G535" s="235"/>
      <c r="H535" s="235"/>
      <c r="I535" s="235"/>
      <c r="J535" s="235"/>
      <c r="K535" s="235"/>
      <c r="L535" s="235"/>
      <c r="M535" s="235"/>
      <c r="N535" s="235"/>
      <c r="O535" s="235"/>
      <c r="P535" s="235"/>
    </row>
    <row r="536" spans="1:16" s="258" customFormat="1">
      <c r="A536" s="257"/>
      <c r="B536" s="235"/>
      <c r="C536" s="253"/>
      <c r="D536" s="253"/>
      <c r="E536" s="1491"/>
      <c r="F536" s="1491"/>
      <c r="G536" s="235"/>
      <c r="H536" s="235"/>
      <c r="I536" s="235"/>
      <c r="J536" s="235"/>
      <c r="K536" s="235"/>
      <c r="L536" s="235"/>
      <c r="M536" s="235"/>
      <c r="N536" s="235"/>
      <c r="O536" s="235"/>
      <c r="P536" s="235"/>
    </row>
    <row r="537" spans="1:16" s="258" customFormat="1">
      <c r="A537" s="257"/>
      <c r="B537" s="235"/>
      <c r="C537" s="253"/>
      <c r="D537" s="253"/>
      <c r="E537" s="1491"/>
      <c r="F537" s="1491"/>
      <c r="G537" s="235"/>
      <c r="H537" s="235"/>
      <c r="I537" s="235"/>
      <c r="J537" s="235"/>
      <c r="K537" s="235"/>
      <c r="L537" s="235"/>
      <c r="M537" s="235"/>
      <c r="N537" s="235"/>
      <c r="O537" s="235"/>
      <c r="P537" s="235"/>
    </row>
    <row r="538" spans="1:16" s="258" customFormat="1">
      <c r="A538" s="257"/>
      <c r="B538" s="235"/>
      <c r="C538" s="253"/>
      <c r="D538" s="253"/>
      <c r="E538" s="1491"/>
      <c r="F538" s="1491"/>
      <c r="G538" s="235"/>
      <c r="H538" s="235"/>
      <c r="I538" s="235"/>
      <c r="J538" s="235"/>
      <c r="K538" s="235"/>
      <c r="L538" s="235"/>
      <c r="M538" s="235"/>
      <c r="N538" s="235"/>
      <c r="O538" s="235"/>
      <c r="P538" s="235"/>
    </row>
    <row r="539" spans="1:16" s="258" customFormat="1">
      <c r="A539" s="257"/>
      <c r="B539" s="235"/>
      <c r="C539" s="253"/>
      <c r="D539" s="253"/>
      <c r="E539" s="1491"/>
      <c r="F539" s="1491"/>
      <c r="G539" s="235"/>
      <c r="H539" s="235"/>
      <c r="I539" s="235"/>
      <c r="J539" s="235"/>
      <c r="K539" s="235"/>
      <c r="L539" s="235"/>
      <c r="M539" s="235"/>
      <c r="N539" s="235"/>
      <c r="O539" s="235"/>
      <c r="P539" s="235"/>
    </row>
    <row r="540" spans="1:16" s="258" customFormat="1">
      <c r="A540" s="257"/>
      <c r="B540" s="235"/>
      <c r="C540" s="253"/>
      <c r="D540" s="253"/>
      <c r="E540" s="1491"/>
      <c r="F540" s="1491"/>
      <c r="G540" s="235"/>
      <c r="H540" s="235"/>
      <c r="I540" s="235"/>
      <c r="J540" s="235"/>
      <c r="K540" s="235"/>
      <c r="L540" s="235"/>
      <c r="M540" s="235"/>
      <c r="N540" s="235"/>
      <c r="O540" s="235"/>
      <c r="P540" s="235"/>
    </row>
    <row r="541" spans="1:16" s="258" customFormat="1">
      <c r="A541" s="257"/>
      <c r="B541" s="235"/>
      <c r="C541" s="253"/>
      <c r="D541" s="253"/>
      <c r="E541" s="1491"/>
      <c r="F541" s="1491"/>
      <c r="G541" s="235"/>
      <c r="H541" s="235"/>
      <c r="I541" s="235"/>
      <c r="J541" s="235"/>
      <c r="K541" s="235"/>
      <c r="L541" s="235"/>
      <c r="M541" s="235"/>
      <c r="N541" s="235"/>
      <c r="O541" s="235"/>
      <c r="P541" s="235"/>
    </row>
    <row r="542" spans="1:16" s="258" customFormat="1">
      <c r="A542" s="257"/>
      <c r="B542" s="235"/>
      <c r="C542" s="253"/>
      <c r="D542" s="253"/>
      <c r="E542" s="1491"/>
      <c r="F542" s="1491"/>
      <c r="G542" s="235"/>
      <c r="H542" s="235"/>
      <c r="I542" s="235"/>
      <c r="J542" s="235"/>
      <c r="K542" s="235"/>
      <c r="L542" s="235"/>
      <c r="M542" s="235"/>
      <c r="N542" s="235"/>
      <c r="O542" s="235"/>
      <c r="P542" s="235"/>
    </row>
    <row r="543" spans="1:16" s="258" customFormat="1">
      <c r="A543" s="257"/>
      <c r="B543" s="235"/>
      <c r="C543" s="253"/>
      <c r="D543" s="253"/>
      <c r="E543" s="1491"/>
      <c r="F543" s="1491"/>
      <c r="G543" s="235"/>
      <c r="H543" s="235"/>
      <c r="I543" s="235"/>
      <c r="J543" s="235"/>
      <c r="K543" s="235"/>
      <c r="L543" s="235"/>
      <c r="M543" s="235"/>
      <c r="N543" s="235"/>
      <c r="O543" s="235"/>
      <c r="P543" s="235"/>
    </row>
    <row r="544" spans="1:16" s="258" customFormat="1">
      <c r="A544" s="257"/>
      <c r="B544" s="235"/>
      <c r="C544" s="253"/>
      <c r="D544" s="253"/>
      <c r="E544" s="1491"/>
      <c r="F544" s="1491"/>
      <c r="G544" s="235"/>
      <c r="H544" s="235"/>
      <c r="I544" s="235"/>
      <c r="J544" s="235"/>
      <c r="K544" s="235"/>
      <c r="L544" s="235"/>
      <c r="M544" s="235"/>
      <c r="N544" s="235"/>
      <c r="O544" s="235"/>
      <c r="P544" s="235"/>
    </row>
    <row r="545" spans="1:16" s="258" customFormat="1">
      <c r="A545" s="257"/>
      <c r="B545" s="235"/>
      <c r="C545" s="253"/>
      <c r="D545" s="253"/>
      <c r="E545" s="1491"/>
      <c r="F545" s="1491"/>
      <c r="G545" s="235"/>
      <c r="H545" s="235"/>
      <c r="I545" s="235"/>
      <c r="J545" s="235"/>
      <c r="K545" s="235"/>
      <c r="L545" s="235"/>
      <c r="M545" s="235"/>
      <c r="N545" s="235"/>
      <c r="O545" s="235"/>
      <c r="P545" s="235"/>
    </row>
    <row r="546" spans="1:16" s="258" customFormat="1">
      <c r="A546" s="257"/>
      <c r="B546" s="235"/>
      <c r="C546" s="253"/>
      <c r="D546" s="253"/>
      <c r="E546" s="1491"/>
      <c r="F546" s="1491"/>
      <c r="G546" s="235"/>
      <c r="H546" s="235"/>
      <c r="I546" s="235"/>
      <c r="J546" s="235"/>
      <c r="K546" s="235"/>
      <c r="L546" s="235"/>
      <c r="M546" s="235"/>
      <c r="N546" s="235"/>
      <c r="O546" s="235"/>
      <c r="P546" s="235"/>
    </row>
    <row r="547" spans="1:16" s="258" customFormat="1">
      <c r="A547" s="257"/>
      <c r="B547" s="235"/>
      <c r="C547" s="253"/>
      <c r="D547" s="253"/>
      <c r="E547" s="1491"/>
      <c r="F547" s="1491"/>
      <c r="G547" s="235"/>
      <c r="H547" s="235"/>
      <c r="I547" s="235"/>
      <c r="J547" s="235"/>
      <c r="K547" s="235"/>
      <c r="L547" s="235"/>
      <c r="M547" s="235"/>
      <c r="N547" s="235"/>
      <c r="O547" s="235"/>
      <c r="P547" s="235"/>
    </row>
    <row r="548" spans="1:16" s="258" customFormat="1">
      <c r="A548" s="257"/>
      <c r="B548" s="235"/>
      <c r="C548" s="253"/>
      <c r="D548" s="253"/>
      <c r="E548" s="1491"/>
      <c r="F548" s="1491"/>
      <c r="G548" s="235"/>
      <c r="H548" s="235"/>
      <c r="I548" s="235"/>
      <c r="J548" s="235"/>
      <c r="K548" s="235"/>
      <c r="L548" s="235"/>
      <c r="M548" s="235"/>
      <c r="N548" s="235"/>
      <c r="O548" s="235"/>
      <c r="P548" s="235"/>
    </row>
    <row r="549" spans="1:16" s="258" customFormat="1">
      <c r="A549" s="257"/>
      <c r="B549" s="235"/>
      <c r="C549" s="253"/>
      <c r="D549" s="253"/>
      <c r="E549" s="1491"/>
      <c r="F549" s="1491"/>
      <c r="G549" s="235"/>
      <c r="H549" s="235"/>
      <c r="I549" s="235"/>
      <c r="J549" s="235"/>
      <c r="K549" s="235"/>
      <c r="L549" s="235"/>
      <c r="M549" s="235"/>
      <c r="N549" s="235"/>
      <c r="O549" s="235"/>
      <c r="P549" s="235"/>
    </row>
    <row r="550" spans="1:16" s="258" customFormat="1">
      <c r="A550" s="257"/>
      <c r="B550" s="235"/>
      <c r="C550" s="253"/>
      <c r="D550" s="253"/>
      <c r="E550" s="1491"/>
      <c r="F550" s="1491"/>
      <c r="G550" s="235"/>
      <c r="H550" s="235"/>
      <c r="I550" s="235"/>
      <c r="J550" s="235"/>
      <c r="K550" s="235"/>
      <c r="L550" s="235"/>
      <c r="M550" s="235"/>
      <c r="N550" s="235"/>
      <c r="O550" s="235"/>
      <c r="P550" s="235"/>
    </row>
    <row r="551" spans="1:16" s="258" customFormat="1">
      <c r="A551" s="257"/>
      <c r="B551" s="235"/>
      <c r="C551" s="253"/>
      <c r="D551" s="253"/>
      <c r="E551" s="1491"/>
      <c r="F551" s="1491"/>
      <c r="G551" s="235"/>
      <c r="H551" s="235"/>
      <c r="I551" s="235"/>
      <c r="J551" s="235"/>
      <c r="K551" s="235"/>
      <c r="L551" s="235"/>
      <c r="M551" s="235"/>
      <c r="N551" s="235"/>
      <c r="O551" s="235"/>
      <c r="P551" s="235"/>
    </row>
    <row r="552" spans="1:16" s="258" customFormat="1">
      <c r="A552" s="257"/>
      <c r="B552" s="235"/>
      <c r="C552" s="253"/>
      <c r="D552" s="253"/>
      <c r="E552" s="1491"/>
      <c r="F552" s="1491"/>
      <c r="G552" s="235"/>
      <c r="H552" s="235"/>
      <c r="I552" s="235"/>
      <c r="J552" s="235"/>
      <c r="K552" s="235"/>
      <c r="L552" s="235"/>
      <c r="M552" s="235"/>
      <c r="N552" s="235"/>
      <c r="O552" s="235"/>
      <c r="P552" s="235"/>
    </row>
    <row r="553" spans="1:16" s="258" customFormat="1">
      <c r="A553" s="257"/>
      <c r="B553" s="235"/>
      <c r="C553" s="253"/>
      <c r="D553" s="253"/>
      <c r="E553" s="1491"/>
      <c r="F553" s="1491"/>
      <c r="G553" s="235"/>
      <c r="H553" s="235"/>
      <c r="I553" s="235"/>
      <c r="J553" s="235"/>
      <c r="K553" s="235"/>
      <c r="L553" s="235"/>
      <c r="M553" s="235"/>
      <c r="N553" s="235"/>
      <c r="O553" s="235"/>
      <c r="P553" s="235"/>
    </row>
    <row r="554" spans="1:16" s="258" customFormat="1">
      <c r="A554" s="257"/>
      <c r="B554" s="235"/>
      <c r="C554" s="253"/>
      <c r="D554" s="253"/>
      <c r="E554" s="1491"/>
      <c r="F554" s="1491"/>
      <c r="G554" s="235"/>
      <c r="H554" s="235"/>
      <c r="I554" s="235"/>
      <c r="J554" s="235"/>
      <c r="K554" s="235"/>
      <c r="L554" s="235"/>
      <c r="M554" s="235"/>
      <c r="N554" s="235"/>
      <c r="O554" s="235"/>
      <c r="P554" s="235"/>
    </row>
    <row r="555" spans="1:16" s="258" customFormat="1">
      <c r="A555" s="257"/>
      <c r="B555" s="235"/>
      <c r="C555" s="253"/>
      <c r="D555" s="253"/>
      <c r="E555" s="1491"/>
      <c r="F555" s="1491"/>
      <c r="G555" s="235"/>
      <c r="H555" s="235"/>
      <c r="I555" s="235"/>
      <c r="J555" s="235"/>
      <c r="K555" s="235"/>
      <c r="L555" s="235"/>
      <c r="M555" s="235"/>
      <c r="N555" s="235"/>
      <c r="O555" s="235"/>
      <c r="P555" s="235"/>
    </row>
    <row r="556" spans="1:16" s="258" customFormat="1">
      <c r="A556" s="257"/>
      <c r="B556" s="235"/>
      <c r="C556" s="253"/>
      <c r="D556" s="253"/>
      <c r="E556" s="1491"/>
      <c r="F556" s="1491"/>
      <c r="G556" s="235"/>
      <c r="H556" s="235"/>
      <c r="I556" s="235"/>
      <c r="J556" s="235"/>
      <c r="K556" s="235"/>
      <c r="L556" s="235"/>
      <c r="M556" s="235"/>
      <c r="N556" s="235"/>
      <c r="O556" s="235"/>
      <c r="P556" s="235"/>
    </row>
    <row r="557" spans="1:16" s="258" customFormat="1">
      <c r="A557" s="257"/>
      <c r="B557" s="235"/>
      <c r="C557" s="253"/>
      <c r="D557" s="253"/>
      <c r="E557" s="1491"/>
      <c r="F557" s="1491"/>
      <c r="G557" s="235"/>
      <c r="H557" s="235"/>
      <c r="I557" s="235"/>
      <c r="J557" s="235"/>
      <c r="K557" s="235"/>
      <c r="L557" s="235"/>
      <c r="M557" s="235"/>
      <c r="N557" s="235"/>
      <c r="O557" s="235"/>
      <c r="P557" s="235"/>
    </row>
    <row r="558" spans="1:16" s="258" customFormat="1">
      <c r="A558" s="257"/>
      <c r="B558" s="235"/>
      <c r="C558" s="253"/>
      <c r="D558" s="253"/>
      <c r="E558" s="1491"/>
      <c r="F558" s="1491"/>
      <c r="G558" s="235"/>
      <c r="H558" s="235"/>
      <c r="I558" s="235"/>
      <c r="J558" s="235"/>
      <c r="K558" s="235"/>
      <c r="L558" s="235"/>
      <c r="M558" s="235"/>
      <c r="N558" s="235"/>
      <c r="O558" s="235"/>
      <c r="P558" s="235"/>
    </row>
    <row r="559" spans="1:16" s="258" customFormat="1">
      <c r="A559" s="257"/>
      <c r="B559" s="235"/>
      <c r="C559" s="253"/>
      <c r="D559" s="253"/>
      <c r="E559" s="1491"/>
      <c r="F559" s="1491"/>
      <c r="G559" s="235"/>
      <c r="H559" s="235"/>
      <c r="I559" s="235"/>
      <c r="J559" s="235"/>
      <c r="K559" s="235"/>
      <c r="L559" s="235"/>
      <c r="M559" s="235"/>
      <c r="N559" s="235"/>
      <c r="O559" s="235"/>
      <c r="P559" s="235"/>
    </row>
    <row r="560" spans="1:16" s="258" customFormat="1">
      <c r="A560" s="257"/>
      <c r="B560" s="235"/>
      <c r="C560" s="253"/>
      <c r="D560" s="253"/>
      <c r="E560" s="1491"/>
      <c r="F560" s="1491"/>
      <c r="G560" s="235"/>
      <c r="H560" s="235"/>
      <c r="I560" s="235"/>
      <c r="J560" s="235"/>
      <c r="K560" s="235"/>
      <c r="L560" s="235"/>
      <c r="M560" s="235"/>
      <c r="N560" s="235"/>
      <c r="O560" s="235"/>
      <c r="P560" s="235"/>
    </row>
    <row r="561" spans="1:16" s="258" customFormat="1">
      <c r="A561" s="257"/>
      <c r="B561" s="235"/>
      <c r="C561" s="253"/>
      <c r="D561" s="253"/>
      <c r="E561" s="1491"/>
      <c r="F561" s="1491"/>
      <c r="G561" s="235"/>
      <c r="H561" s="235"/>
      <c r="I561" s="235"/>
      <c r="J561" s="235"/>
      <c r="K561" s="235"/>
      <c r="L561" s="235"/>
      <c r="M561" s="235"/>
      <c r="N561" s="235"/>
      <c r="O561" s="235"/>
      <c r="P561" s="235"/>
    </row>
    <row r="562" spans="1:16" s="258" customFormat="1">
      <c r="A562" s="257"/>
      <c r="B562" s="235"/>
      <c r="C562" s="253"/>
      <c r="D562" s="253"/>
      <c r="E562" s="1491"/>
      <c r="F562" s="1491"/>
      <c r="G562" s="235"/>
      <c r="H562" s="235"/>
      <c r="I562" s="235"/>
      <c r="J562" s="235"/>
      <c r="K562" s="235"/>
      <c r="L562" s="235"/>
      <c r="M562" s="235"/>
      <c r="N562" s="235"/>
      <c r="O562" s="235"/>
      <c r="P562" s="235"/>
    </row>
    <row r="563" spans="1:16" s="258" customFormat="1">
      <c r="A563" s="257"/>
      <c r="B563" s="235"/>
      <c r="C563" s="253"/>
      <c r="D563" s="253"/>
      <c r="E563" s="1491"/>
      <c r="F563" s="1491"/>
      <c r="G563" s="235"/>
      <c r="H563" s="235"/>
      <c r="I563" s="235"/>
      <c r="J563" s="235"/>
      <c r="K563" s="235"/>
      <c r="L563" s="235"/>
      <c r="M563" s="235"/>
      <c r="N563" s="235"/>
      <c r="O563" s="235"/>
      <c r="P563" s="235"/>
    </row>
    <row r="564" spans="1:16" s="258" customFormat="1">
      <c r="A564" s="257"/>
      <c r="B564" s="235"/>
      <c r="C564" s="253"/>
      <c r="D564" s="253"/>
      <c r="E564" s="1491"/>
      <c r="F564" s="1491"/>
      <c r="G564" s="235"/>
      <c r="H564" s="235"/>
      <c r="I564" s="235"/>
      <c r="J564" s="235"/>
      <c r="K564" s="235"/>
      <c r="L564" s="235"/>
      <c r="M564" s="235"/>
      <c r="N564" s="235"/>
      <c r="O564" s="235"/>
      <c r="P564" s="235"/>
    </row>
    <row r="565" spans="1:16" s="258" customFormat="1">
      <c r="A565" s="257"/>
      <c r="B565" s="235"/>
      <c r="C565" s="253"/>
      <c r="D565" s="253"/>
      <c r="E565" s="1491"/>
      <c r="F565" s="1491"/>
      <c r="G565" s="235"/>
      <c r="H565" s="235"/>
      <c r="I565" s="235"/>
      <c r="J565" s="235"/>
      <c r="K565" s="235"/>
      <c r="L565" s="235"/>
      <c r="M565" s="235"/>
      <c r="N565" s="235"/>
      <c r="O565" s="235"/>
      <c r="P565" s="235"/>
    </row>
    <row r="566" spans="1:16" s="258" customFormat="1">
      <c r="A566" s="257"/>
      <c r="B566" s="235"/>
      <c r="C566" s="253"/>
      <c r="D566" s="253"/>
      <c r="E566" s="1491"/>
      <c r="F566" s="1491"/>
      <c r="G566" s="235"/>
      <c r="H566" s="235"/>
      <c r="I566" s="235"/>
      <c r="J566" s="235"/>
      <c r="K566" s="235"/>
      <c r="L566" s="235"/>
      <c r="M566" s="235"/>
      <c r="N566" s="235"/>
      <c r="O566" s="235"/>
      <c r="P566" s="235"/>
    </row>
    <row r="567" spans="1:16" s="258" customFormat="1">
      <c r="A567" s="257"/>
      <c r="B567" s="235"/>
      <c r="C567" s="253"/>
      <c r="D567" s="253"/>
      <c r="E567" s="1491"/>
      <c r="F567" s="1491"/>
      <c r="G567" s="235"/>
      <c r="H567" s="235"/>
      <c r="I567" s="235"/>
      <c r="J567" s="235"/>
      <c r="K567" s="235"/>
      <c r="L567" s="235"/>
      <c r="M567" s="235"/>
      <c r="N567" s="235"/>
      <c r="O567" s="235"/>
      <c r="P567" s="235"/>
    </row>
    <row r="568" spans="1:16" s="258" customFormat="1">
      <c r="A568" s="257"/>
      <c r="B568" s="235"/>
      <c r="C568" s="253"/>
      <c r="D568" s="253"/>
      <c r="E568" s="1491"/>
      <c r="F568" s="1491"/>
      <c r="G568" s="235"/>
      <c r="H568" s="235"/>
      <c r="I568" s="235"/>
      <c r="J568" s="235"/>
      <c r="K568" s="235"/>
      <c r="L568" s="235"/>
      <c r="M568" s="235"/>
      <c r="N568" s="235"/>
      <c r="O568" s="235"/>
      <c r="P568" s="235"/>
    </row>
    <row r="569" spans="1:16" s="258" customFormat="1">
      <c r="A569" s="257"/>
      <c r="B569" s="235"/>
      <c r="C569" s="253"/>
      <c r="D569" s="253"/>
      <c r="E569" s="1491"/>
      <c r="F569" s="1491"/>
      <c r="G569" s="235"/>
      <c r="H569" s="235"/>
      <c r="I569" s="235"/>
      <c r="J569" s="235"/>
      <c r="K569" s="235"/>
      <c r="L569" s="235"/>
      <c r="M569" s="235"/>
      <c r="N569" s="235"/>
      <c r="O569" s="235"/>
      <c r="P569" s="235"/>
    </row>
    <row r="570" spans="1:16" s="258" customFormat="1">
      <c r="A570" s="257"/>
      <c r="B570" s="235"/>
      <c r="C570" s="253"/>
      <c r="D570" s="253"/>
      <c r="E570" s="1491"/>
      <c r="F570" s="1491"/>
      <c r="G570" s="235"/>
      <c r="H570" s="235"/>
      <c r="I570" s="235"/>
      <c r="J570" s="235"/>
      <c r="K570" s="235"/>
      <c r="L570" s="235"/>
      <c r="M570" s="235"/>
      <c r="N570" s="235"/>
      <c r="O570" s="235"/>
      <c r="P570" s="235"/>
    </row>
    <row r="571" spans="1:16" s="258" customFormat="1">
      <c r="A571" s="257"/>
      <c r="B571" s="235"/>
      <c r="C571" s="253"/>
      <c r="D571" s="253"/>
      <c r="E571" s="1491"/>
      <c r="F571" s="1491"/>
      <c r="G571" s="235"/>
      <c r="H571" s="235"/>
      <c r="I571" s="235"/>
      <c r="J571" s="235"/>
      <c r="K571" s="235"/>
      <c r="L571" s="235"/>
      <c r="M571" s="235"/>
      <c r="N571" s="235"/>
      <c r="O571" s="235"/>
      <c r="P571" s="235"/>
    </row>
    <row r="572" spans="1:16" s="258" customFormat="1">
      <c r="A572" s="257"/>
      <c r="B572" s="235"/>
      <c r="C572" s="253"/>
      <c r="D572" s="253"/>
      <c r="E572" s="1491"/>
      <c r="F572" s="1491"/>
      <c r="G572" s="235"/>
      <c r="H572" s="235"/>
      <c r="I572" s="235"/>
      <c r="J572" s="235"/>
      <c r="K572" s="235"/>
      <c r="L572" s="235"/>
      <c r="M572" s="235"/>
      <c r="N572" s="235"/>
      <c r="O572" s="235"/>
      <c r="P572" s="235"/>
    </row>
    <row r="573" spans="1:16" s="258" customFormat="1">
      <c r="A573" s="257"/>
      <c r="B573" s="235"/>
      <c r="C573" s="253"/>
      <c r="D573" s="253"/>
      <c r="E573" s="1491"/>
      <c r="F573" s="1491"/>
      <c r="G573" s="235"/>
      <c r="H573" s="235"/>
      <c r="I573" s="235"/>
      <c r="J573" s="235"/>
      <c r="K573" s="235"/>
      <c r="L573" s="235"/>
      <c r="M573" s="235"/>
      <c r="N573" s="235"/>
      <c r="O573" s="235"/>
      <c r="P573" s="235"/>
    </row>
    <row r="574" spans="1:16" s="258" customFormat="1">
      <c r="A574" s="257"/>
      <c r="B574" s="235"/>
      <c r="C574" s="253"/>
      <c r="D574" s="253"/>
      <c r="E574" s="1491"/>
      <c r="F574" s="1491"/>
      <c r="G574" s="235"/>
      <c r="H574" s="235"/>
      <c r="I574" s="235"/>
      <c r="J574" s="235"/>
      <c r="K574" s="235"/>
      <c r="L574" s="235"/>
      <c r="M574" s="235"/>
      <c r="N574" s="235"/>
      <c r="O574" s="235"/>
      <c r="P574" s="235"/>
    </row>
    <row r="575" spans="1:16" s="258" customFormat="1">
      <c r="A575" s="257"/>
      <c r="B575" s="235"/>
      <c r="C575" s="253"/>
      <c r="D575" s="253"/>
      <c r="E575" s="1491"/>
      <c r="F575" s="1491"/>
      <c r="G575" s="235"/>
      <c r="H575" s="235"/>
      <c r="I575" s="235"/>
      <c r="J575" s="235"/>
      <c r="K575" s="235"/>
      <c r="L575" s="235"/>
      <c r="M575" s="235"/>
      <c r="N575" s="235"/>
      <c r="O575" s="235"/>
      <c r="P575" s="235"/>
    </row>
    <row r="576" spans="1:16" s="258" customFormat="1">
      <c r="A576" s="257"/>
      <c r="B576" s="235"/>
      <c r="C576" s="253"/>
      <c r="D576" s="253"/>
      <c r="E576" s="1491"/>
      <c r="F576" s="1491"/>
      <c r="G576" s="235"/>
      <c r="H576" s="235"/>
      <c r="I576" s="235"/>
      <c r="J576" s="235"/>
      <c r="K576" s="235"/>
      <c r="L576" s="235"/>
      <c r="M576" s="235"/>
      <c r="N576" s="235"/>
      <c r="O576" s="235"/>
      <c r="P576" s="235"/>
    </row>
    <row r="577" spans="1:16" s="258" customFormat="1">
      <c r="A577" s="257"/>
      <c r="B577" s="235"/>
      <c r="C577" s="253"/>
      <c r="D577" s="253"/>
      <c r="E577" s="1491"/>
      <c r="F577" s="1491"/>
      <c r="G577" s="235"/>
      <c r="H577" s="235"/>
      <c r="I577" s="235"/>
      <c r="J577" s="235"/>
      <c r="K577" s="235"/>
      <c r="L577" s="235"/>
      <c r="M577" s="235"/>
      <c r="N577" s="235"/>
      <c r="O577" s="235"/>
      <c r="P577" s="235"/>
    </row>
    <row r="578" spans="1:16" s="258" customFormat="1">
      <c r="A578" s="257"/>
      <c r="B578" s="235"/>
      <c r="C578" s="253"/>
      <c r="D578" s="253"/>
      <c r="E578" s="1491"/>
      <c r="F578" s="1491"/>
      <c r="G578" s="235"/>
      <c r="H578" s="235"/>
      <c r="I578" s="235"/>
      <c r="J578" s="235"/>
      <c r="K578" s="235"/>
      <c r="L578" s="235"/>
      <c r="M578" s="235"/>
      <c r="N578" s="235"/>
      <c r="O578" s="235"/>
      <c r="P578" s="235"/>
    </row>
    <row r="579" spans="1:16" s="258" customFormat="1">
      <c r="A579" s="257"/>
      <c r="B579" s="235"/>
      <c r="C579" s="253"/>
      <c r="D579" s="253"/>
      <c r="E579" s="1491"/>
      <c r="F579" s="1491"/>
      <c r="G579" s="235"/>
      <c r="H579" s="235"/>
      <c r="I579" s="235"/>
      <c r="J579" s="235"/>
      <c r="K579" s="235"/>
      <c r="L579" s="235"/>
      <c r="M579" s="235"/>
      <c r="N579" s="235"/>
      <c r="O579" s="235"/>
      <c r="P579" s="235"/>
    </row>
    <row r="580" spans="1:16" s="258" customFormat="1">
      <c r="A580" s="257"/>
      <c r="B580" s="235"/>
      <c r="C580" s="253"/>
      <c r="D580" s="253"/>
      <c r="E580" s="1491"/>
      <c r="F580" s="1491"/>
      <c r="G580" s="235"/>
      <c r="H580" s="235"/>
      <c r="I580" s="235"/>
      <c r="J580" s="235"/>
      <c r="K580" s="235"/>
      <c r="L580" s="235"/>
      <c r="M580" s="235"/>
      <c r="N580" s="235"/>
      <c r="O580" s="235"/>
      <c r="P580" s="235"/>
    </row>
    <row r="581" spans="1:16" s="258" customFormat="1">
      <c r="A581" s="257"/>
      <c r="B581" s="235"/>
      <c r="C581" s="253"/>
      <c r="D581" s="253"/>
      <c r="E581" s="1491"/>
      <c r="F581" s="1491"/>
      <c r="G581" s="235"/>
      <c r="H581" s="235"/>
      <c r="I581" s="235"/>
      <c r="J581" s="235"/>
      <c r="K581" s="235"/>
      <c r="L581" s="235"/>
      <c r="M581" s="235"/>
      <c r="N581" s="235"/>
      <c r="O581" s="235"/>
      <c r="P581" s="235"/>
    </row>
    <row r="582" spans="1:16" s="258" customFormat="1">
      <c r="A582" s="257"/>
      <c r="B582" s="235"/>
      <c r="C582" s="253"/>
      <c r="D582" s="253"/>
      <c r="E582" s="1491"/>
      <c r="F582" s="1491"/>
      <c r="G582" s="235"/>
      <c r="H582" s="235"/>
      <c r="I582" s="235"/>
      <c r="J582" s="235"/>
      <c r="K582" s="235"/>
      <c r="L582" s="235"/>
      <c r="M582" s="235"/>
      <c r="N582" s="235"/>
      <c r="O582" s="235"/>
      <c r="P582" s="235"/>
    </row>
    <row r="583" spans="1:16" s="258" customFormat="1">
      <c r="A583" s="257"/>
      <c r="B583" s="235"/>
      <c r="C583" s="253"/>
      <c r="D583" s="253"/>
      <c r="E583" s="1491"/>
      <c r="F583" s="1491"/>
      <c r="G583" s="235"/>
      <c r="H583" s="235"/>
      <c r="I583" s="235"/>
      <c r="J583" s="235"/>
      <c r="K583" s="235"/>
      <c r="L583" s="235"/>
      <c r="M583" s="235"/>
      <c r="N583" s="235"/>
      <c r="O583" s="235"/>
      <c r="P583" s="235"/>
    </row>
    <row r="584" spans="1:16" s="258" customFormat="1">
      <c r="A584" s="257"/>
      <c r="B584" s="235"/>
      <c r="C584" s="253"/>
      <c r="D584" s="253"/>
      <c r="E584" s="1491"/>
      <c r="F584" s="1491"/>
      <c r="G584" s="235"/>
      <c r="H584" s="235"/>
      <c r="I584" s="235"/>
      <c r="J584" s="235"/>
      <c r="K584" s="235"/>
      <c r="L584" s="235"/>
      <c r="M584" s="235"/>
      <c r="N584" s="235"/>
      <c r="O584" s="235"/>
      <c r="P584" s="235"/>
    </row>
    <row r="585" spans="1:16" s="258" customFormat="1">
      <c r="A585" s="257"/>
      <c r="B585" s="235"/>
      <c r="C585" s="253"/>
      <c r="D585" s="253"/>
      <c r="E585" s="1491"/>
      <c r="F585" s="1491"/>
      <c r="G585" s="235"/>
      <c r="H585" s="235"/>
      <c r="I585" s="235"/>
      <c r="J585" s="235"/>
      <c r="K585" s="235"/>
      <c r="L585" s="235"/>
      <c r="M585" s="235"/>
      <c r="N585" s="235"/>
      <c r="O585" s="235"/>
      <c r="P585" s="235"/>
    </row>
    <row r="586" spans="1:16" s="258" customFormat="1">
      <c r="A586" s="257"/>
      <c r="B586" s="235"/>
      <c r="C586" s="253"/>
      <c r="D586" s="253"/>
      <c r="E586" s="1491"/>
      <c r="F586" s="1491"/>
      <c r="G586" s="235"/>
      <c r="H586" s="235"/>
      <c r="I586" s="235"/>
      <c r="J586" s="235"/>
      <c r="K586" s="235"/>
      <c r="L586" s="235"/>
      <c r="M586" s="235"/>
      <c r="N586" s="235"/>
      <c r="O586" s="235"/>
      <c r="P586" s="235"/>
    </row>
    <row r="587" spans="1:16" s="258" customFormat="1">
      <c r="A587" s="257"/>
      <c r="B587" s="235"/>
      <c r="C587" s="253"/>
      <c r="D587" s="253"/>
      <c r="E587" s="1491"/>
      <c r="F587" s="1491"/>
      <c r="G587" s="235"/>
      <c r="H587" s="235"/>
      <c r="I587" s="235"/>
      <c r="J587" s="235"/>
      <c r="K587" s="235"/>
      <c r="L587" s="235"/>
      <c r="M587" s="235"/>
      <c r="N587" s="235"/>
      <c r="O587" s="235"/>
      <c r="P587" s="235"/>
    </row>
    <row r="588" spans="1:16" s="258" customFormat="1">
      <c r="A588" s="257"/>
      <c r="B588" s="235"/>
      <c r="C588" s="253"/>
      <c r="D588" s="253"/>
      <c r="E588" s="1491"/>
      <c r="F588" s="1491"/>
      <c r="G588" s="235"/>
      <c r="H588" s="235"/>
      <c r="I588" s="235"/>
      <c r="J588" s="235"/>
      <c r="K588" s="235"/>
      <c r="L588" s="235"/>
      <c r="M588" s="235"/>
      <c r="N588" s="235"/>
      <c r="O588" s="235"/>
      <c r="P588" s="235"/>
    </row>
    <row r="589" spans="1:16" s="258" customFormat="1">
      <c r="A589" s="257"/>
      <c r="B589" s="235"/>
      <c r="C589" s="253"/>
      <c r="D589" s="253"/>
      <c r="E589" s="1491"/>
      <c r="F589" s="1491"/>
      <c r="G589" s="235"/>
      <c r="H589" s="235"/>
      <c r="I589" s="235"/>
      <c r="J589" s="235"/>
      <c r="K589" s="235"/>
      <c r="L589" s="235"/>
      <c r="M589" s="235"/>
      <c r="N589" s="235"/>
      <c r="O589" s="235"/>
      <c r="P589" s="235"/>
    </row>
    <row r="590" spans="1:16" s="258" customFormat="1">
      <c r="A590" s="257"/>
      <c r="B590" s="235"/>
      <c r="C590" s="253"/>
      <c r="D590" s="253"/>
      <c r="E590" s="1491"/>
      <c r="F590" s="1491"/>
      <c r="G590" s="235"/>
      <c r="H590" s="235"/>
      <c r="I590" s="235"/>
      <c r="J590" s="235"/>
      <c r="K590" s="235"/>
      <c r="L590" s="235"/>
      <c r="M590" s="235"/>
      <c r="N590" s="235"/>
      <c r="O590" s="235"/>
      <c r="P590" s="235"/>
    </row>
    <row r="591" spans="1:16" s="258" customFormat="1">
      <c r="A591" s="257"/>
      <c r="B591" s="235"/>
      <c r="C591" s="253"/>
      <c r="D591" s="253"/>
      <c r="E591" s="1491"/>
      <c r="F591" s="1491"/>
      <c r="G591" s="235"/>
      <c r="H591" s="235"/>
      <c r="I591" s="235"/>
      <c r="J591" s="235"/>
      <c r="K591" s="235"/>
      <c r="L591" s="235"/>
      <c r="M591" s="235"/>
      <c r="N591" s="235"/>
      <c r="O591" s="235"/>
      <c r="P591" s="235"/>
    </row>
    <row r="592" spans="1:16" s="258" customFormat="1">
      <c r="A592" s="257"/>
      <c r="B592" s="235"/>
      <c r="C592" s="253"/>
      <c r="D592" s="253"/>
      <c r="E592" s="1491"/>
      <c r="F592" s="1491"/>
      <c r="G592" s="235"/>
      <c r="H592" s="235"/>
      <c r="I592" s="235"/>
      <c r="J592" s="235"/>
      <c r="K592" s="235"/>
      <c r="L592" s="235"/>
      <c r="M592" s="235"/>
      <c r="N592" s="235"/>
      <c r="O592" s="235"/>
      <c r="P592" s="235"/>
    </row>
    <row r="593" spans="1:16" s="258" customFormat="1">
      <c r="A593" s="257"/>
      <c r="B593" s="235"/>
      <c r="C593" s="253"/>
      <c r="D593" s="253"/>
      <c r="E593" s="1491"/>
      <c r="F593" s="1491"/>
      <c r="G593" s="235"/>
      <c r="H593" s="235"/>
      <c r="I593" s="235"/>
      <c r="J593" s="235"/>
      <c r="K593" s="235"/>
      <c r="L593" s="235"/>
      <c r="M593" s="235"/>
      <c r="N593" s="235"/>
      <c r="O593" s="235"/>
      <c r="P593" s="235"/>
    </row>
    <row r="594" spans="1:16" s="258" customFormat="1">
      <c r="A594" s="257"/>
      <c r="B594" s="235"/>
      <c r="C594" s="253"/>
      <c r="D594" s="253"/>
      <c r="E594" s="1491"/>
      <c r="F594" s="1491"/>
      <c r="G594" s="235"/>
      <c r="H594" s="235"/>
      <c r="I594" s="235"/>
      <c r="J594" s="235"/>
      <c r="K594" s="235"/>
      <c r="L594" s="235"/>
      <c r="M594" s="235"/>
      <c r="N594" s="235"/>
      <c r="O594" s="235"/>
      <c r="P594" s="235"/>
    </row>
    <row r="595" spans="1:16" s="258" customFormat="1">
      <c r="A595" s="257"/>
      <c r="B595" s="235"/>
      <c r="C595" s="253"/>
      <c r="D595" s="253"/>
      <c r="E595" s="1491"/>
      <c r="F595" s="1491"/>
      <c r="G595" s="235"/>
      <c r="H595" s="235"/>
      <c r="I595" s="235"/>
      <c r="J595" s="235"/>
      <c r="K595" s="235"/>
      <c r="L595" s="235"/>
      <c r="M595" s="235"/>
      <c r="N595" s="235"/>
      <c r="O595" s="235"/>
      <c r="P595" s="235"/>
    </row>
    <row r="596" spans="1:16" s="258" customFormat="1">
      <c r="A596" s="257"/>
      <c r="B596" s="235"/>
      <c r="C596" s="253"/>
      <c r="D596" s="253"/>
      <c r="E596" s="1491"/>
      <c r="F596" s="1491"/>
      <c r="G596" s="235"/>
      <c r="H596" s="235"/>
      <c r="I596" s="235"/>
      <c r="J596" s="235"/>
      <c r="K596" s="235"/>
      <c r="L596" s="235"/>
      <c r="M596" s="235"/>
      <c r="N596" s="235"/>
      <c r="O596" s="235"/>
      <c r="P596" s="235"/>
    </row>
    <row r="597" spans="1:16" s="258" customFormat="1">
      <c r="A597" s="257"/>
      <c r="B597" s="235"/>
      <c r="C597" s="253"/>
      <c r="D597" s="253"/>
      <c r="E597" s="1491"/>
      <c r="F597" s="1491"/>
      <c r="G597" s="235"/>
      <c r="H597" s="235"/>
      <c r="I597" s="235"/>
      <c r="J597" s="235"/>
      <c r="K597" s="235"/>
      <c r="L597" s="235"/>
      <c r="M597" s="235"/>
      <c r="N597" s="235"/>
      <c r="O597" s="235"/>
      <c r="P597" s="235"/>
    </row>
    <row r="598" spans="1:16" s="258" customFormat="1">
      <c r="A598" s="257"/>
      <c r="B598" s="235"/>
      <c r="C598" s="253"/>
      <c r="D598" s="253"/>
      <c r="E598" s="1491"/>
      <c r="F598" s="1491"/>
      <c r="G598" s="235"/>
      <c r="H598" s="235"/>
      <c r="I598" s="235"/>
      <c r="J598" s="235"/>
      <c r="K598" s="235"/>
      <c r="L598" s="235"/>
      <c r="M598" s="235"/>
      <c r="N598" s="235"/>
      <c r="O598" s="235"/>
      <c r="P598" s="235"/>
    </row>
    <row r="599" spans="1:16" s="258" customFormat="1">
      <c r="A599" s="257"/>
      <c r="B599" s="235"/>
      <c r="C599" s="253"/>
      <c r="D599" s="253"/>
      <c r="E599" s="1491"/>
      <c r="F599" s="1491"/>
      <c r="G599" s="235"/>
      <c r="H599" s="235"/>
      <c r="I599" s="235"/>
      <c r="J599" s="235"/>
      <c r="K599" s="235"/>
      <c r="L599" s="235"/>
      <c r="M599" s="235"/>
      <c r="N599" s="235"/>
      <c r="O599" s="235"/>
      <c r="P599" s="235"/>
    </row>
    <row r="600" spans="1:16" s="258" customFormat="1">
      <c r="A600" s="257"/>
      <c r="B600" s="235"/>
      <c r="C600" s="253"/>
      <c r="D600" s="253"/>
      <c r="E600" s="1491"/>
      <c r="F600" s="1491"/>
      <c r="G600" s="235"/>
      <c r="H600" s="235"/>
      <c r="I600" s="235"/>
      <c r="J600" s="235"/>
      <c r="K600" s="235"/>
      <c r="L600" s="235"/>
      <c r="M600" s="235"/>
      <c r="N600" s="235"/>
      <c r="O600" s="235"/>
      <c r="P600" s="235"/>
    </row>
    <row r="601" spans="1:16" s="258" customFormat="1">
      <c r="A601" s="257"/>
      <c r="B601" s="235"/>
      <c r="C601" s="253"/>
      <c r="D601" s="253"/>
      <c r="E601" s="1491"/>
      <c r="F601" s="1491"/>
      <c r="G601" s="235"/>
      <c r="H601" s="235"/>
      <c r="I601" s="235"/>
      <c r="J601" s="235"/>
      <c r="K601" s="235"/>
      <c r="L601" s="235"/>
      <c r="M601" s="235"/>
      <c r="N601" s="235"/>
      <c r="O601" s="235"/>
      <c r="P601" s="235"/>
    </row>
    <row r="602" spans="1:16" s="258" customFormat="1">
      <c r="A602" s="257"/>
      <c r="B602" s="235"/>
      <c r="C602" s="253"/>
      <c r="D602" s="253"/>
      <c r="E602" s="1491"/>
      <c r="F602" s="1491"/>
      <c r="G602" s="235"/>
      <c r="H602" s="235"/>
      <c r="I602" s="235"/>
      <c r="J602" s="235"/>
      <c r="K602" s="235"/>
      <c r="L602" s="235"/>
      <c r="M602" s="235"/>
      <c r="N602" s="235"/>
      <c r="O602" s="235"/>
      <c r="P602" s="235"/>
    </row>
    <row r="603" spans="1:16" s="258" customFormat="1">
      <c r="A603" s="257"/>
      <c r="B603" s="235"/>
      <c r="C603" s="253"/>
      <c r="D603" s="253"/>
      <c r="E603" s="1491"/>
      <c r="F603" s="1491"/>
      <c r="G603" s="235"/>
      <c r="H603" s="235"/>
      <c r="I603" s="235"/>
      <c r="J603" s="235"/>
      <c r="K603" s="235"/>
      <c r="L603" s="235"/>
      <c r="M603" s="235"/>
      <c r="N603" s="235"/>
      <c r="O603" s="235"/>
      <c r="P603" s="235"/>
    </row>
    <row r="604" spans="1:16" s="258" customFormat="1">
      <c r="A604" s="257"/>
      <c r="B604" s="235"/>
      <c r="C604" s="253"/>
      <c r="D604" s="253"/>
      <c r="E604" s="1491"/>
      <c r="F604" s="1491"/>
      <c r="G604" s="235"/>
      <c r="H604" s="235"/>
      <c r="I604" s="235"/>
      <c r="J604" s="235"/>
      <c r="K604" s="235"/>
      <c r="L604" s="235"/>
      <c r="M604" s="235"/>
      <c r="N604" s="235"/>
      <c r="O604" s="235"/>
      <c r="P604" s="235"/>
    </row>
    <row r="605" spans="1:16" s="258" customFormat="1">
      <c r="A605" s="257"/>
      <c r="B605" s="235"/>
      <c r="C605" s="253"/>
      <c r="D605" s="253"/>
      <c r="E605" s="1491"/>
      <c r="F605" s="1491"/>
      <c r="G605" s="235"/>
      <c r="H605" s="235"/>
      <c r="I605" s="235"/>
      <c r="J605" s="235"/>
      <c r="K605" s="235"/>
      <c r="L605" s="235"/>
      <c r="M605" s="235"/>
      <c r="N605" s="235"/>
      <c r="O605" s="235"/>
      <c r="P605" s="235"/>
    </row>
    <row r="606" spans="1:16" s="258" customFormat="1">
      <c r="A606" s="257"/>
      <c r="B606" s="235"/>
      <c r="C606" s="253"/>
      <c r="D606" s="253"/>
      <c r="E606" s="1491"/>
      <c r="F606" s="1491"/>
      <c r="G606" s="235"/>
      <c r="H606" s="235"/>
      <c r="I606" s="235"/>
      <c r="J606" s="235"/>
      <c r="K606" s="235"/>
      <c r="L606" s="235"/>
      <c r="M606" s="235"/>
      <c r="N606" s="235"/>
      <c r="O606" s="235"/>
      <c r="P606" s="235"/>
    </row>
    <row r="607" spans="1:16" s="258" customFormat="1">
      <c r="A607" s="257"/>
      <c r="B607" s="235"/>
      <c r="C607" s="253"/>
      <c r="D607" s="253"/>
      <c r="E607" s="1491"/>
      <c r="F607" s="1491"/>
      <c r="G607" s="235"/>
      <c r="H607" s="235"/>
      <c r="I607" s="235"/>
      <c r="J607" s="235"/>
      <c r="K607" s="235"/>
      <c r="L607" s="235"/>
      <c r="M607" s="235"/>
      <c r="N607" s="235"/>
      <c r="O607" s="235"/>
      <c r="P607" s="235"/>
    </row>
    <row r="608" spans="1:16" s="258" customFormat="1">
      <c r="A608" s="257"/>
      <c r="B608" s="235"/>
      <c r="C608" s="253"/>
      <c r="D608" s="253"/>
      <c r="E608" s="1491"/>
      <c r="F608" s="1491"/>
      <c r="G608" s="235"/>
      <c r="H608" s="235"/>
      <c r="I608" s="235"/>
      <c r="J608" s="235"/>
      <c r="K608" s="235"/>
      <c r="L608" s="235"/>
      <c r="M608" s="235"/>
      <c r="N608" s="235"/>
      <c r="O608" s="235"/>
      <c r="P608" s="235"/>
    </row>
    <row r="609" spans="1:16" s="258" customFormat="1">
      <c r="A609" s="257"/>
      <c r="B609" s="235"/>
      <c r="C609" s="253"/>
      <c r="D609" s="253"/>
      <c r="E609" s="1491"/>
      <c r="F609" s="1491"/>
      <c r="G609" s="235"/>
      <c r="H609" s="235"/>
      <c r="I609" s="235"/>
      <c r="J609" s="235"/>
      <c r="K609" s="235"/>
      <c r="L609" s="235"/>
      <c r="M609" s="235"/>
      <c r="N609" s="235"/>
      <c r="O609" s="235"/>
      <c r="P609" s="235"/>
    </row>
    <row r="610" spans="1:16" s="258" customFormat="1">
      <c r="A610" s="257"/>
      <c r="B610" s="235"/>
      <c r="C610" s="253"/>
      <c r="D610" s="253"/>
      <c r="E610" s="1491"/>
      <c r="F610" s="1491"/>
      <c r="G610" s="235"/>
      <c r="H610" s="235"/>
      <c r="I610" s="235"/>
      <c r="J610" s="235"/>
      <c r="K610" s="235"/>
      <c r="L610" s="235"/>
      <c r="M610" s="235"/>
      <c r="N610" s="235"/>
      <c r="O610" s="235"/>
      <c r="P610" s="235"/>
    </row>
    <row r="611" spans="1:16" s="258" customFormat="1">
      <c r="A611" s="257"/>
      <c r="B611" s="235"/>
      <c r="C611" s="253"/>
      <c r="D611" s="253"/>
      <c r="E611" s="1491"/>
      <c r="F611" s="1491"/>
      <c r="G611" s="235"/>
      <c r="H611" s="235"/>
      <c r="I611" s="235"/>
      <c r="J611" s="235"/>
      <c r="K611" s="235"/>
      <c r="L611" s="235"/>
      <c r="M611" s="235"/>
      <c r="N611" s="235"/>
      <c r="O611" s="235"/>
      <c r="P611" s="235"/>
    </row>
    <row r="612" spans="1:16" s="258" customFormat="1">
      <c r="A612" s="257"/>
      <c r="B612" s="235"/>
      <c r="C612" s="253"/>
      <c r="D612" s="253"/>
      <c r="E612" s="1491"/>
      <c r="F612" s="1491"/>
      <c r="G612" s="235"/>
      <c r="H612" s="235"/>
      <c r="I612" s="235"/>
      <c r="J612" s="235"/>
      <c r="K612" s="235"/>
      <c r="L612" s="235"/>
      <c r="M612" s="235"/>
      <c r="N612" s="235"/>
      <c r="O612" s="235"/>
      <c r="P612" s="235"/>
    </row>
    <row r="613" spans="1:16" s="258" customFormat="1">
      <c r="A613" s="257"/>
      <c r="B613" s="235"/>
      <c r="C613" s="253"/>
      <c r="D613" s="253"/>
      <c r="E613" s="1491"/>
      <c r="F613" s="1491"/>
      <c r="G613" s="235"/>
      <c r="H613" s="235"/>
      <c r="I613" s="235"/>
      <c r="J613" s="235"/>
      <c r="K613" s="235"/>
      <c r="L613" s="235"/>
      <c r="M613" s="235"/>
      <c r="N613" s="235"/>
      <c r="O613" s="235"/>
      <c r="P613" s="235"/>
    </row>
    <row r="614" spans="1:16" s="258" customFormat="1">
      <c r="A614" s="257"/>
      <c r="B614" s="235"/>
      <c r="C614" s="253"/>
      <c r="D614" s="253"/>
      <c r="E614" s="1491"/>
      <c r="F614" s="1491"/>
      <c r="G614" s="235"/>
      <c r="H614" s="235"/>
      <c r="I614" s="235"/>
      <c r="J614" s="235"/>
      <c r="K614" s="235"/>
      <c r="L614" s="235"/>
      <c r="M614" s="235"/>
      <c r="N614" s="235"/>
      <c r="O614" s="235"/>
      <c r="P614" s="235"/>
    </row>
    <row r="615" spans="1:16" s="258" customFormat="1">
      <c r="A615" s="257"/>
      <c r="B615" s="235"/>
      <c r="C615" s="253"/>
      <c r="D615" s="253"/>
      <c r="E615" s="1491"/>
      <c r="F615" s="1491"/>
      <c r="G615" s="235"/>
      <c r="H615" s="235"/>
      <c r="I615" s="235"/>
      <c r="J615" s="235"/>
      <c r="K615" s="235"/>
      <c r="L615" s="235"/>
      <c r="M615" s="235"/>
      <c r="N615" s="235"/>
      <c r="O615" s="235"/>
      <c r="P615" s="235"/>
    </row>
    <row r="616" spans="1:16" s="258" customFormat="1">
      <c r="A616" s="257"/>
      <c r="B616" s="235"/>
      <c r="C616" s="253"/>
      <c r="D616" s="253"/>
      <c r="E616" s="1491"/>
      <c r="F616" s="1491"/>
      <c r="G616" s="235"/>
      <c r="H616" s="235"/>
      <c r="I616" s="235"/>
      <c r="J616" s="235"/>
      <c r="K616" s="235"/>
      <c r="L616" s="235"/>
      <c r="M616" s="235"/>
      <c r="N616" s="235"/>
      <c r="O616" s="235"/>
      <c r="P616" s="235"/>
    </row>
    <row r="617" spans="1:16" s="258" customFormat="1">
      <c r="A617" s="257"/>
      <c r="B617" s="235"/>
      <c r="C617" s="253"/>
      <c r="D617" s="253"/>
      <c r="E617" s="1491"/>
      <c r="F617" s="1491"/>
      <c r="G617" s="235"/>
      <c r="H617" s="235"/>
      <c r="I617" s="235"/>
      <c r="J617" s="235"/>
      <c r="K617" s="235"/>
      <c r="L617" s="235"/>
      <c r="M617" s="235"/>
      <c r="N617" s="235"/>
      <c r="O617" s="235"/>
      <c r="P617" s="235"/>
    </row>
    <row r="618" spans="1:16" s="258" customFormat="1">
      <c r="A618" s="257"/>
      <c r="B618" s="235"/>
      <c r="C618" s="253"/>
      <c r="D618" s="253"/>
      <c r="E618" s="1491"/>
      <c r="F618" s="1491"/>
      <c r="G618" s="235"/>
      <c r="H618" s="235"/>
      <c r="I618" s="235"/>
      <c r="J618" s="235"/>
      <c r="K618" s="235"/>
      <c r="L618" s="235"/>
      <c r="M618" s="235"/>
      <c r="N618" s="235"/>
      <c r="O618" s="235"/>
      <c r="P618" s="235"/>
    </row>
    <row r="619" spans="1:16" s="258" customFormat="1">
      <c r="A619" s="257"/>
      <c r="B619" s="235"/>
      <c r="C619" s="253"/>
      <c r="D619" s="253"/>
      <c r="E619" s="1491"/>
      <c r="F619" s="1491"/>
      <c r="G619" s="235"/>
      <c r="H619" s="235"/>
      <c r="I619" s="235"/>
      <c r="J619" s="235"/>
      <c r="K619" s="235"/>
      <c r="L619" s="235"/>
      <c r="M619" s="235"/>
      <c r="N619" s="235"/>
      <c r="O619" s="235"/>
      <c r="P619" s="235"/>
    </row>
    <row r="620" spans="1:16" s="258" customFormat="1">
      <c r="A620" s="257"/>
      <c r="B620" s="235"/>
      <c r="C620" s="253"/>
      <c r="D620" s="253"/>
      <c r="E620" s="1491"/>
      <c r="F620" s="1491"/>
      <c r="G620" s="235"/>
      <c r="H620" s="235"/>
      <c r="I620" s="235"/>
      <c r="J620" s="235"/>
      <c r="K620" s="235"/>
      <c r="L620" s="235"/>
      <c r="M620" s="235"/>
      <c r="N620" s="235"/>
      <c r="O620" s="235"/>
      <c r="P620" s="235"/>
    </row>
    <row r="621" spans="1:16" s="258" customFormat="1">
      <c r="A621" s="257"/>
      <c r="B621" s="235"/>
      <c r="C621" s="253"/>
      <c r="D621" s="253"/>
      <c r="E621" s="1491"/>
      <c r="F621" s="1491"/>
      <c r="G621" s="235"/>
      <c r="H621" s="235"/>
      <c r="I621" s="235"/>
      <c r="J621" s="235"/>
      <c r="K621" s="235"/>
      <c r="L621" s="235"/>
      <c r="M621" s="235"/>
      <c r="N621" s="235"/>
      <c r="O621" s="235"/>
      <c r="P621" s="235"/>
    </row>
    <row r="622" spans="1:16" s="258" customFormat="1">
      <c r="A622" s="257"/>
      <c r="B622" s="235"/>
      <c r="C622" s="253"/>
      <c r="D622" s="253"/>
      <c r="E622" s="1491"/>
      <c r="F622" s="1491"/>
      <c r="G622" s="235"/>
      <c r="H622" s="235"/>
      <c r="I622" s="235"/>
      <c r="J622" s="235"/>
      <c r="K622" s="235"/>
      <c r="L622" s="235"/>
      <c r="M622" s="235"/>
      <c r="N622" s="235"/>
      <c r="O622" s="235"/>
      <c r="P622" s="235"/>
    </row>
    <row r="623" spans="1:16" s="258" customFormat="1">
      <c r="A623" s="257"/>
      <c r="B623" s="235"/>
      <c r="C623" s="253"/>
      <c r="D623" s="253"/>
      <c r="E623" s="1491"/>
      <c r="F623" s="1491"/>
      <c r="G623" s="235"/>
      <c r="H623" s="235"/>
      <c r="I623" s="235"/>
      <c r="J623" s="235"/>
      <c r="K623" s="235"/>
      <c r="L623" s="235"/>
      <c r="M623" s="235"/>
      <c r="N623" s="235"/>
      <c r="O623" s="235"/>
      <c r="P623" s="235"/>
    </row>
    <row r="624" spans="1:16" s="258" customFormat="1">
      <c r="A624" s="257"/>
      <c r="B624" s="235"/>
      <c r="C624" s="253"/>
      <c r="D624" s="253"/>
      <c r="E624" s="1491"/>
      <c r="F624" s="1491"/>
      <c r="G624" s="235"/>
      <c r="H624" s="235"/>
      <c r="I624" s="235"/>
      <c r="J624" s="235"/>
      <c r="K624" s="235"/>
      <c r="L624" s="235"/>
      <c r="M624" s="235"/>
      <c r="N624" s="235"/>
      <c r="O624" s="235"/>
      <c r="P624" s="235"/>
    </row>
    <row r="625" spans="1:16" s="258" customFormat="1">
      <c r="A625" s="257"/>
      <c r="B625" s="235"/>
      <c r="C625" s="253"/>
      <c r="D625" s="253"/>
      <c r="E625" s="1491"/>
      <c r="F625" s="1491"/>
      <c r="G625" s="235"/>
      <c r="H625" s="235"/>
      <c r="I625" s="235"/>
      <c r="J625" s="235"/>
      <c r="K625" s="235"/>
      <c r="L625" s="235"/>
      <c r="M625" s="235"/>
      <c r="N625" s="235"/>
      <c r="O625" s="235"/>
      <c r="P625" s="235"/>
    </row>
    <row r="626" spans="1:16" s="258" customFormat="1">
      <c r="A626" s="257"/>
      <c r="B626" s="235"/>
      <c r="C626" s="253"/>
      <c r="D626" s="253"/>
      <c r="E626" s="1491"/>
      <c r="F626" s="1491"/>
      <c r="G626" s="235"/>
      <c r="H626" s="235"/>
      <c r="I626" s="235"/>
      <c r="J626" s="235"/>
      <c r="K626" s="235"/>
      <c r="L626" s="235"/>
      <c r="M626" s="235"/>
      <c r="N626" s="235"/>
      <c r="O626" s="235"/>
      <c r="P626" s="235"/>
    </row>
    <row r="627" spans="1:16" s="258" customFormat="1">
      <c r="A627" s="257"/>
      <c r="B627" s="235"/>
      <c r="C627" s="253"/>
      <c r="D627" s="253"/>
      <c r="E627" s="1491"/>
      <c r="F627" s="1491"/>
      <c r="G627" s="235"/>
      <c r="H627" s="235"/>
      <c r="I627" s="235"/>
      <c r="J627" s="235"/>
      <c r="K627" s="235"/>
      <c r="L627" s="235"/>
      <c r="M627" s="235"/>
      <c r="N627" s="235"/>
      <c r="O627" s="235"/>
      <c r="P627" s="235"/>
    </row>
    <row r="628" spans="1:16" s="258" customFormat="1">
      <c r="A628" s="257"/>
      <c r="B628" s="235"/>
      <c r="C628" s="253"/>
      <c r="D628" s="253"/>
      <c r="E628" s="1491"/>
      <c r="F628" s="1491"/>
      <c r="G628" s="235"/>
      <c r="H628" s="235"/>
      <c r="I628" s="235"/>
      <c r="J628" s="235"/>
      <c r="K628" s="235"/>
      <c r="L628" s="235"/>
      <c r="M628" s="235"/>
      <c r="N628" s="235"/>
      <c r="O628" s="235"/>
      <c r="P628" s="235"/>
    </row>
    <row r="629" spans="1:16" s="258" customFormat="1">
      <c r="A629" s="257"/>
      <c r="B629" s="235"/>
      <c r="C629" s="253"/>
      <c r="D629" s="253"/>
      <c r="E629" s="1491"/>
      <c r="F629" s="1491"/>
      <c r="G629" s="235"/>
      <c r="H629" s="235"/>
      <c r="I629" s="235"/>
      <c r="J629" s="235"/>
      <c r="K629" s="235"/>
      <c r="L629" s="235"/>
      <c r="M629" s="235"/>
      <c r="N629" s="235"/>
      <c r="O629" s="235"/>
      <c r="P629" s="235"/>
    </row>
    <row r="630" spans="1:16" s="258" customFormat="1">
      <c r="A630" s="257"/>
      <c r="B630" s="235"/>
      <c r="C630" s="253"/>
      <c r="D630" s="253"/>
      <c r="E630" s="1491"/>
      <c r="F630" s="1491"/>
      <c r="G630" s="235"/>
      <c r="H630" s="235"/>
      <c r="I630" s="235"/>
      <c r="J630" s="235"/>
      <c r="K630" s="235"/>
      <c r="L630" s="235"/>
      <c r="M630" s="235"/>
      <c r="N630" s="235"/>
      <c r="O630" s="235"/>
      <c r="P630" s="235"/>
    </row>
    <row r="631" spans="1:16" s="258" customFormat="1">
      <c r="A631" s="257"/>
      <c r="B631" s="235"/>
      <c r="C631" s="253"/>
      <c r="D631" s="253"/>
      <c r="E631" s="1491"/>
      <c r="F631" s="1491"/>
      <c r="G631" s="235"/>
      <c r="H631" s="235"/>
      <c r="I631" s="235"/>
      <c r="J631" s="235"/>
      <c r="K631" s="235"/>
      <c r="L631" s="235"/>
      <c r="M631" s="235"/>
      <c r="N631" s="235"/>
      <c r="O631" s="235"/>
      <c r="P631" s="235"/>
    </row>
    <row r="632" spans="1:16" s="258" customFormat="1">
      <c r="A632" s="257"/>
      <c r="B632" s="235"/>
      <c r="C632" s="253"/>
      <c r="D632" s="253"/>
      <c r="E632" s="1491"/>
      <c r="F632" s="1491"/>
      <c r="G632" s="235"/>
      <c r="H632" s="235"/>
      <c r="I632" s="235"/>
      <c r="J632" s="235"/>
      <c r="K632" s="235"/>
      <c r="L632" s="235"/>
      <c r="M632" s="235"/>
      <c r="N632" s="235"/>
      <c r="O632" s="235"/>
      <c r="P632" s="235"/>
    </row>
    <row r="633" spans="1:16" s="258" customFormat="1">
      <c r="A633" s="257"/>
      <c r="B633" s="235"/>
      <c r="C633" s="253"/>
      <c r="D633" s="253"/>
      <c r="E633" s="1491"/>
      <c r="F633" s="1491"/>
      <c r="G633" s="235"/>
      <c r="H633" s="235"/>
      <c r="I633" s="235"/>
      <c r="J633" s="235"/>
      <c r="K633" s="235"/>
      <c r="L633" s="235"/>
      <c r="M633" s="235"/>
      <c r="N633" s="235"/>
      <c r="O633" s="235"/>
      <c r="P633" s="235"/>
    </row>
    <row r="634" spans="1:16" s="258" customFormat="1">
      <c r="A634" s="257"/>
      <c r="B634" s="235"/>
      <c r="C634" s="253"/>
      <c r="D634" s="253"/>
      <c r="E634" s="1491"/>
      <c r="F634" s="1491"/>
      <c r="G634" s="235"/>
      <c r="H634" s="235"/>
      <c r="I634" s="235"/>
      <c r="J634" s="235"/>
      <c r="K634" s="235"/>
      <c r="L634" s="235"/>
      <c r="M634" s="235"/>
      <c r="N634" s="235"/>
      <c r="O634" s="235"/>
      <c r="P634" s="235"/>
    </row>
    <row r="635" spans="1:16" s="258" customFormat="1">
      <c r="A635" s="257"/>
      <c r="B635" s="235"/>
      <c r="C635" s="253"/>
      <c r="D635" s="253"/>
      <c r="E635" s="1491"/>
      <c r="F635" s="1491"/>
      <c r="G635" s="235"/>
      <c r="H635" s="235"/>
      <c r="I635" s="235"/>
      <c r="J635" s="235"/>
      <c r="K635" s="235"/>
      <c r="L635" s="235"/>
      <c r="M635" s="235"/>
      <c r="N635" s="235"/>
      <c r="O635" s="235"/>
      <c r="P635" s="235"/>
    </row>
    <row r="636" spans="1:16" s="258" customFormat="1">
      <c r="A636" s="257"/>
      <c r="B636" s="235"/>
      <c r="C636" s="253"/>
      <c r="D636" s="253"/>
      <c r="E636" s="1491"/>
      <c r="F636" s="1491"/>
      <c r="G636" s="235"/>
      <c r="H636" s="235"/>
      <c r="I636" s="235"/>
      <c r="J636" s="235"/>
      <c r="K636" s="235"/>
      <c r="L636" s="235"/>
      <c r="M636" s="235"/>
      <c r="N636" s="235"/>
      <c r="O636" s="235"/>
      <c r="P636" s="235"/>
    </row>
    <row r="637" spans="1:16" s="258" customFormat="1">
      <c r="A637" s="257"/>
      <c r="B637" s="235"/>
      <c r="C637" s="253"/>
      <c r="D637" s="253"/>
      <c r="E637" s="1491"/>
      <c r="F637" s="1491"/>
      <c r="G637" s="235"/>
      <c r="H637" s="235"/>
      <c r="I637" s="235"/>
      <c r="J637" s="235"/>
      <c r="K637" s="235"/>
      <c r="L637" s="235"/>
      <c r="M637" s="235"/>
      <c r="N637" s="235"/>
      <c r="O637" s="235"/>
      <c r="P637" s="235"/>
    </row>
    <row r="638" spans="1:16" s="258" customFormat="1">
      <c r="A638" s="257"/>
      <c r="B638" s="235"/>
      <c r="C638" s="253"/>
      <c r="D638" s="253"/>
      <c r="E638" s="1491"/>
      <c r="F638" s="1491"/>
      <c r="G638" s="235"/>
      <c r="H638" s="235"/>
      <c r="I638" s="235"/>
      <c r="J638" s="235"/>
      <c r="K638" s="235"/>
      <c r="L638" s="235"/>
      <c r="M638" s="235"/>
      <c r="N638" s="235"/>
      <c r="O638" s="235"/>
      <c r="P638" s="235"/>
    </row>
    <row r="639" spans="1:16" s="258" customFormat="1">
      <c r="A639" s="257"/>
      <c r="B639" s="235"/>
      <c r="C639" s="253"/>
      <c r="D639" s="253"/>
      <c r="E639" s="1491"/>
      <c r="F639" s="1491"/>
      <c r="G639" s="235"/>
      <c r="H639" s="235"/>
      <c r="I639" s="235"/>
      <c r="J639" s="235"/>
      <c r="K639" s="235"/>
      <c r="L639" s="235"/>
      <c r="M639" s="235"/>
      <c r="N639" s="235"/>
      <c r="O639" s="235"/>
      <c r="P639" s="235"/>
    </row>
    <row r="640" spans="1:16" s="258" customFormat="1">
      <c r="A640" s="257"/>
      <c r="B640" s="235"/>
      <c r="C640" s="253"/>
      <c r="D640" s="253"/>
      <c r="E640" s="1491"/>
      <c r="F640" s="1491"/>
      <c r="G640" s="235"/>
      <c r="H640" s="235"/>
      <c r="I640" s="235"/>
      <c r="J640" s="235"/>
      <c r="K640" s="235"/>
      <c r="L640" s="235"/>
      <c r="M640" s="235"/>
      <c r="N640" s="235"/>
      <c r="O640" s="235"/>
      <c r="P640" s="235"/>
    </row>
    <row r="641" spans="1:16" s="258" customFormat="1">
      <c r="A641" s="257"/>
      <c r="B641" s="235"/>
      <c r="C641" s="253"/>
      <c r="D641" s="253"/>
      <c r="E641" s="1491"/>
      <c r="F641" s="1491"/>
      <c r="G641" s="235"/>
      <c r="H641" s="235"/>
      <c r="I641" s="235"/>
      <c r="J641" s="235"/>
      <c r="K641" s="235"/>
      <c r="L641" s="235"/>
      <c r="M641" s="235"/>
      <c r="N641" s="235"/>
      <c r="O641" s="235"/>
      <c r="P641" s="235"/>
    </row>
    <row r="642" spans="1:16" s="258" customFormat="1">
      <c r="A642" s="257"/>
      <c r="B642" s="235"/>
      <c r="C642" s="253"/>
      <c r="D642" s="253"/>
      <c r="E642" s="1491"/>
      <c r="F642" s="1491"/>
      <c r="G642" s="235"/>
      <c r="H642" s="235"/>
      <c r="I642" s="235"/>
      <c r="J642" s="235"/>
      <c r="K642" s="235"/>
      <c r="L642" s="235"/>
      <c r="M642" s="235"/>
      <c r="N642" s="235"/>
      <c r="O642" s="235"/>
      <c r="P642" s="235"/>
    </row>
    <row r="643" spans="1:16" s="258" customFormat="1">
      <c r="A643" s="257"/>
      <c r="B643" s="235"/>
      <c r="C643" s="253"/>
      <c r="D643" s="253"/>
      <c r="E643" s="1491"/>
      <c r="F643" s="1491"/>
      <c r="G643" s="235"/>
      <c r="H643" s="235"/>
      <c r="I643" s="235"/>
      <c r="J643" s="235"/>
      <c r="K643" s="235"/>
      <c r="L643" s="235"/>
      <c r="M643" s="235"/>
      <c r="N643" s="235"/>
      <c r="O643" s="235"/>
      <c r="P643" s="235"/>
    </row>
    <row r="644" spans="1:16" s="258" customFormat="1">
      <c r="A644" s="257"/>
      <c r="B644" s="235"/>
      <c r="C644" s="253"/>
      <c r="D644" s="253"/>
      <c r="E644" s="1491"/>
      <c r="F644" s="1491"/>
      <c r="G644" s="235"/>
      <c r="H644" s="235"/>
      <c r="I644" s="235"/>
      <c r="J644" s="235"/>
      <c r="K644" s="235"/>
      <c r="L644" s="235"/>
      <c r="M644" s="235"/>
      <c r="N644" s="235"/>
      <c r="O644" s="235"/>
      <c r="P644" s="235"/>
    </row>
    <row r="645" spans="1:16" s="258" customFormat="1">
      <c r="A645" s="257"/>
      <c r="B645" s="235"/>
      <c r="C645" s="253"/>
      <c r="D645" s="253"/>
      <c r="E645" s="1491"/>
      <c r="F645" s="1491"/>
      <c r="G645" s="235"/>
      <c r="H645" s="235"/>
      <c r="I645" s="235"/>
      <c r="J645" s="235"/>
      <c r="K645" s="235"/>
      <c r="L645" s="235"/>
      <c r="M645" s="235"/>
      <c r="N645" s="235"/>
      <c r="O645" s="235"/>
      <c r="P645" s="235"/>
    </row>
    <row r="646" spans="1:16" s="258" customFormat="1">
      <c r="A646" s="257"/>
      <c r="B646" s="235"/>
      <c r="C646" s="253"/>
      <c r="D646" s="253"/>
      <c r="E646" s="1491"/>
      <c r="F646" s="1491"/>
      <c r="G646" s="235"/>
      <c r="H646" s="235"/>
      <c r="I646" s="235"/>
      <c r="J646" s="235"/>
      <c r="K646" s="235"/>
      <c r="L646" s="235"/>
      <c r="M646" s="235"/>
      <c r="N646" s="235"/>
      <c r="O646" s="235"/>
      <c r="P646" s="235"/>
    </row>
    <row r="647" spans="1:16" s="258" customFormat="1">
      <c r="A647" s="257"/>
      <c r="B647" s="235"/>
      <c r="C647" s="253"/>
      <c r="D647" s="253"/>
      <c r="E647" s="1491"/>
      <c r="F647" s="1491"/>
      <c r="G647" s="235"/>
      <c r="H647" s="235"/>
      <c r="I647" s="235"/>
      <c r="J647" s="235"/>
      <c r="K647" s="235"/>
      <c r="L647" s="235"/>
      <c r="M647" s="235"/>
      <c r="N647" s="235"/>
      <c r="O647" s="235"/>
      <c r="P647" s="235"/>
    </row>
    <row r="648" spans="1:16" s="258" customFormat="1">
      <c r="A648" s="257"/>
      <c r="B648" s="235"/>
      <c r="C648" s="253"/>
      <c r="D648" s="253"/>
      <c r="E648" s="1491"/>
      <c r="F648" s="1491"/>
      <c r="G648" s="235"/>
      <c r="H648" s="235"/>
      <c r="I648" s="235"/>
      <c r="J648" s="235"/>
      <c r="K648" s="235"/>
      <c r="L648" s="235"/>
      <c r="M648" s="235"/>
      <c r="N648" s="235"/>
      <c r="O648" s="235"/>
      <c r="P648" s="235"/>
    </row>
    <row r="649" spans="1:16" s="258" customFormat="1">
      <c r="A649" s="257"/>
      <c r="B649" s="235"/>
      <c r="C649" s="253"/>
      <c r="D649" s="253"/>
      <c r="E649" s="1491"/>
      <c r="F649" s="1491"/>
      <c r="G649" s="235"/>
      <c r="H649" s="235"/>
      <c r="I649" s="235"/>
      <c r="J649" s="235"/>
      <c r="K649" s="235"/>
      <c r="L649" s="235"/>
      <c r="M649" s="235"/>
      <c r="N649" s="235"/>
      <c r="O649" s="235"/>
      <c r="P649" s="235"/>
    </row>
    <row r="650" spans="1:16" s="258" customFormat="1">
      <c r="A650" s="257"/>
      <c r="B650" s="235"/>
      <c r="C650" s="253"/>
      <c r="D650" s="253"/>
      <c r="E650" s="1491"/>
      <c r="F650" s="1491"/>
      <c r="G650" s="235"/>
      <c r="H650" s="235"/>
      <c r="I650" s="235"/>
      <c r="J650" s="235"/>
      <c r="K650" s="235"/>
      <c r="L650" s="235"/>
      <c r="M650" s="235"/>
      <c r="N650" s="235"/>
      <c r="O650" s="235"/>
      <c r="P650" s="235"/>
    </row>
    <row r="651" spans="1:16" s="258" customFormat="1">
      <c r="A651" s="257"/>
      <c r="B651" s="235"/>
      <c r="C651" s="253"/>
      <c r="D651" s="253"/>
      <c r="E651" s="1491"/>
      <c r="F651" s="1491"/>
      <c r="G651" s="235"/>
      <c r="H651" s="235"/>
      <c r="I651" s="235"/>
      <c r="J651" s="235"/>
      <c r="K651" s="235"/>
      <c r="L651" s="235"/>
      <c r="M651" s="235"/>
      <c r="N651" s="235"/>
      <c r="O651" s="235"/>
      <c r="P651" s="235"/>
    </row>
    <row r="652" spans="1:16" s="258" customFormat="1">
      <c r="A652" s="257"/>
      <c r="B652" s="235"/>
      <c r="C652" s="253"/>
      <c r="D652" s="253"/>
      <c r="E652" s="1491"/>
      <c r="F652" s="1491"/>
      <c r="G652" s="235"/>
      <c r="H652" s="235"/>
      <c r="I652" s="235"/>
      <c r="J652" s="235"/>
      <c r="K652" s="235"/>
      <c r="L652" s="235"/>
      <c r="M652" s="235"/>
      <c r="N652" s="235"/>
      <c r="O652" s="235"/>
      <c r="P652" s="235"/>
    </row>
    <row r="653" spans="1:16" s="258" customFormat="1">
      <c r="A653" s="257"/>
      <c r="B653" s="235"/>
      <c r="C653" s="253"/>
      <c r="D653" s="253"/>
      <c r="E653" s="1491"/>
      <c r="F653" s="1491"/>
      <c r="G653" s="235"/>
      <c r="H653" s="235"/>
      <c r="I653" s="235"/>
      <c r="J653" s="235"/>
      <c r="K653" s="235"/>
      <c r="L653" s="235"/>
      <c r="M653" s="235"/>
      <c r="N653" s="235"/>
      <c r="O653" s="235"/>
      <c r="P653" s="235"/>
    </row>
    <row r="654" spans="1:16" s="258" customFormat="1">
      <c r="A654" s="257"/>
      <c r="B654" s="235"/>
      <c r="C654" s="253"/>
      <c r="D654" s="253"/>
      <c r="E654" s="1491"/>
      <c r="F654" s="1491"/>
      <c r="G654" s="235"/>
      <c r="H654" s="235"/>
      <c r="I654" s="235"/>
      <c r="J654" s="235"/>
      <c r="K654" s="235"/>
      <c r="L654" s="235"/>
      <c r="M654" s="235"/>
      <c r="N654" s="235"/>
      <c r="O654" s="235"/>
      <c r="P654" s="235"/>
    </row>
    <row r="655" spans="1:16" s="258" customFormat="1">
      <c r="A655" s="257"/>
      <c r="B655" s="235"/>
      <c r="C655" s="253"/>
      <c r="D655" s="253"/>
      <c r="E655" s="1491"/>
      <c r="F655" s="1491"/>
      <c r="G655" s="235"/>
      <c r="H655" s="235"/>
      <c r="I655" s="235"/>
      <c r="J655" s="235"/>
      <c r="K655" s="235"/>
      <c r="L655" s="235"/>
      <c r="M655" s="235"/>
      <c r="N655" s="235"/>
      <c r="O655" s="235"/>
      <c r="P655" s="235"/>
    </row>
    <row r="656" spans="1:16" s="258" customFormat="1">
      <c r="A656" s="257"/>
      <c r="B656" s="235"/>
      <c r="C656" s="253"/>
      <c r="D656" s="253"/>
      <c r="E656" s="1491"/>
      <c r="F656" s="1491"/>
      <c r="G656" s="235"/>
      <c r="H656" s="235"/>
      <c r="I656" s="235"/>
      <c r="J656" s="235"/>
      <c r="K656" s="235"/>
      <c r="L656" s="235"/>
      <c r="M656" s="235"/>
      <c r="N656" s="235"/>
      <c r="O656" s="235"/>
      <c r="P656" s="235"/>
    </row>
    <row r="657" spans="1:16" s="258" customFormat="1">
      <c r="A657" s="257"/>
      <c r="B657" s="235"/>
      <c r="C657" s="253"/>
      <c r="D657" s="253"/>
      <c r="E657" s="1491"/>
      <c r="F657" s="1491"/>
      <c r="G657" s="235"/>
      <c r="H657" s="235"/>
      <c r="I657" s="235"/>
      <c r="J657" s="235"/>
      <c r="K657" s="235"/>
      <c r="L657" s="235"/>
      <c r="M657" s="235"/>
      <c r="N657" s="235"/>
      <c r="O657" s="235"/>
      <c r="P657" s="235"/>
    </row>
    <row r="658" spans="1:16" s="258" customFormat="1">
      <c r="A658" s="257"/>
      <c r="B658" s="235"/>
      <c r="C658" s="253"/>
      <c r="D658" s="253"/>
      <c r="E658" s="1491"/>
      <c r="F658" s="1491"/>
      <c r="G658" s="235"/>
      <c r="H658" s="235"/>
      <c r="I658" s="235"/>
      <c r="J658" s="235"/>
      <c r="K658" s="235"/>
      <c r="L658" s="235"/>
      <c r="M658" s="235"/>
      <c r="N658" s="235"/>
      <c r="O658" s="235"/>
      <c r="P658" s="235"/>
    </row>
    <row r="659" spans="1:16" s="258" customFormat="1">
      <c r="A659" s="257"/>
      <c r="B659" s="235"/>
      <c r="C659" s="253"/>
      <c r="D659" s="253"/>
      <c r="E659" s="1491"/>
      <c r="F659" s="1491"/>
      <c r="G659" s="235"/>
      <c r="H659" s="235"/>
      <c r="I659" s="235"/>
      <c r="J659" s="235"/>
      <c r="K659" s="235"/>
      <c r="L659" s="235"/>
      <c r="M659" s="235"/>
      <c r="N659" s="235"/>
      <c r="O659" s="235"/>
      <c r="P659" s="235"/>
    </row>
    <row r="660" spans="1:16" s="258" customFormat="1">
      <c r="A660" s="257"/>
      <c r="B660" s="235"/>
      <c r="C660" s="253"/>
      <c r="D660" s="253"/>
      <c r="E660" s="1491"/>
      <c r="F660" s="1491"/>
      <c r="G660" s="235"/>
      <c r="H660" s="235"/>
      <c r="I660" s="235"/>
      <c r="J660" s="235"/>
      <c r="K660" s="235"/>
      <c r="L660" s="235"/>
      <c r="M660" s="235"/>
      <c r="N660" s="235"/>
      <c r="O660" s="235"/>
      <c r="P660" s="235"/>
    </row>
    <row r="661" spans="1:16" s="258" customFormat="1">
      <c r="A661" s="257"/>
      <c r="B661" s="235"/>
      <c r="C661" s="253"/>
      <c r="D661" s="253"/>
      <c r="E661" s="1491"/>
      <c r="F661" s="1491"/>
      <c r="G661" s="235"/>
      <c r="H661" s="235"/>
      <c r="I661" s="235"/>
      <c r="J661" s="235"/>
      <c r="K661" s="235"/>
      <c r="L661" s="235"/>
      <c r="M661" s="235"/>
      <c r="N661" s="235"/>
      <c r="O661" s="235"/>
      <c r="P661" s="235"/>
    </row>
    <row r="662" spans="1:16" s="258" customFormat="1">
      <c r="A662" s="257"/>
      <c r="B662" s="235"/>
      <c r="C662" s="253"/>
      <c r="D662" s="253"/>
      <c r="E662" s="1491"/>
      <c r="F662" s="1491"/>
      <c r="G662" s="235"/>
      <c r="H662" s="235"/>
      <c r="I662" s="235"/>
      <c r="J662" s="235"/>
      <c r="K662" s="235"/>
      <c r="L662" s="235"/>
      <c r="M662" s="235"/>
      <c r="N662" s="235"/>
      <c r="O662" s="235"/>
      <c r="P662" s="235"/>
    </row>
    <row r="663" spans="1:16" s="258" customFormat="1">
      <c r="A663" s="257"/>
      <c r="B663" s="235"/>
      <c r="C663" s="253"/>
      <c r="D663" s="253"/>
      <c r="E663" s="1491"/>
      <c r="F663" s="1491"/>
      <c r="G663" s="235"/>
      <c r="H663" s="235"/>
      <c r="I663" s="235"/>
      <c r="J663" s="235"/>
      <c r="K663" s="235"/>
      <c r="L663" s="235"/>
      <c r="M663" s="235"/>
      <c r="N663" s="235"/>
      <c r="O663" s="235"/>
      <c r="P663" s="235"/>
    </row>
    <row r="664" spans="1:16" s="258" customFormat="1">
      <c r="A664" s="257"/>
      <c r="B664" s="235"/>
      <c r="C664" s="253"/>
      <c r="D664" s="253"/>
      <c r="E664" s="1491"/>
      <c r="F664" s="1491"/>
      <c r="G664" s="235"/>
      <c r="H664" s="235"/>
      <c r="I664" s="235"/>
      <c r="J664" s="235"/>
      <c r="K664" s="235"/>
      <c r="L664" s="235"/>
      <c r="M664" s="235"/>
      <c r="N664" s="235"/>
      <c r="O664" s="235"/>
      <c r="P664" s="235"/>
    </row>
    <row r="665" spans="1:16" s="258" customFormat="1">
      <c r="A665" s="257"/>
      <c r="B665" s="235"/>
      <c r="C665" s="253"/>
      <c r="D665" s="253"/>
      <c r="E665" s="1491"/>
      <c r="F665" s="1491"/>
      <c r="G665" s="235"/>
      <c r="H665" s="235"/>
      <c r="I665" s="235"/>
      <c r="J665" s="235"/>
      <c r="K665" s="235"/>
      <c r="L665" s="235"/>
      <c r="M665" s="235"/>
      <c r="N665" s="235"/>
      <c r="O665" s="235"/>
      <c r="P665" s="235"/>
    </row>
    <row r="666" spans="1:16" s="258" customFormat="1">
      <c r="A666" s="257"/>
      <c r="B666" s="235"/>
      <c r="C666" s="253"/>
      <c r="D666" s="253"/>
      <c r="E666" s="1491"/>
      <c r="F666" s="1491"/>
      <c r="G666" s="235"/>
      <c r="H666" s="235"/>
      <c r="I666" s="235"/>
      <c r="J666" s="235"/>
      <c r="K666" s="235"/>
      <c r="L666" s="235"/>
      <c r="M666" s="235"/>
      <c r="N666" s="235"/>
      <c r="O666" s="235"/>
      <c r="P666" s="235"/>
    </row>
    <row r="667" spans="1:16" s="258" customFormat="1">
      <c r="A667" s="257"/>
      <c r="B667" s="235"/>
      <c r="C667" s="253"/>
      <c r="D667" s="253"/>
      <c r="E667" s="1491"/>
      <c r="F667" s="1491"/>
      <c r="G667" s="235"/>
      <c r="H667" s="235"/>
      <c r="I667" s="235"/>
      <c r="J667" s="235"/>
      <c r="K667" s="235"/>
      <c r="L667" s="235"/>
      <c r="M667" s="235"/>
      <c r="N667" s="235"/>
      <c r="O667" s="235"/>
      <c r="P667" s="235"/>
    </row>
    <row r="668" spans="1:16" s="258" customFormat="1">
      <c r="A668" s="257"/>
      <c r="B668" s="235"/>
      <c r="C668" s="253"/>
      <c r="D668" s="253"/>
      <c r="E668" s="1491"/>
      <c r="F668" s="1491"/>
      <c r="G668" s="235"/>
      <c r="H668" s="235"/>
      <c r="I668" s="235"/>
      <c r="J668" s="235"/>
      <c r="K668" s="235"/>
      <c r="L668" s="235"/>
      <c r="M668" s="235"/>
      <c r="N668" s="235"/>
      <c r="O668" s="235"/>
      <c r="P668" s="235"/>
    </row>
    <row r="669" spans="1:16" s="258" customFormat="1">
      <c r="A669" s="257"/>
      <c r="B669" s="235"/>
      <c r="C669" s="253"/>
      <c r="D669" s="253"/>
      <c r="E669" s="1491"/>
      <c r="F669" s="1491"/>
      <c r="G669" s="235"/>
      <c r="H669" s="235"/>
      <c r="I669" s="235"/>
      <c r="J669" s="235"/>
      <c r="K669" s="235"/>
      <c r="L669" s="235"/>
      <c r="M669" s="235"/>
      <c r="N669" s="235"/>
      <c r="O669" s="235"/>
      <c r="P669" s="235"/>
    </row>
    <row r="670" spans="1:16" s="258" customFormat="1">
      <c r="A670" s="257"/>
      <c r="B670" s="235"/>
      <c r="C670" s="253"/>
      <c r="D670" s="253"/>
      <c r="E670" s="1491"/>
      <c r="F670" s="1491"/>
      <c r="G670" s="235"/>
      <c r="H670" s="235"/>
      <c r="I670" s="235"/>
      <c r="J670" s="235"/>
      <c r="K670" s="235"/>
      <c r="L670" s="235"/>
      <c r="M670" s="235"/>
      <c r="N670" s="235"/>
      <c r="O670" s="235"/>
      <c r="P670" s="235"/>
    </row>
    <row r="671" spans="1:16" s="258" customFormat="1">
      <c r="A671" s="257"/>
      <c r="B671" s="235"/>
      <c r="C671" s="253"/>
      <c r="D671" s="253"/>
      <c r="E671" s="1491"/>
      <c r="F671" s="1491"/>
      <c r="G671" s="235"/>
      <c r="H671" s="235"/>
      <c r="I671" s="235"/>
      <c r="J671" s="235"/>
      <c r="K671" s="235"/>
      <c r="L671" s="235"/>
      <c r="M671" s="235"/>
      <c r="N671" s="235"/>
      <c r="O671" s="235"/>
      <c r="P671" s="235"/>
    </row>
    <row r="672" spans="1:16" s="258" customFormat="1">
      <c r="A672" s="257"/>
      <c r="B672" s="235"/>
      <c r="C672" s="253"/>
      <c r="D672" s="253"/>
      <c r="E672" s="1491"/>
      <c r="F672" s="1491"/>
      <c r="G672" s="235"/>
      <c r="H672" s="235"/>
      <c r="I672" s="235"/>
      <c r="J672" s="235"/>
      <c r="K672" s="235"/>
      <c r="L672" s="235"/>
      <c r="M672" s="235"/>
      <c r="N672" s="235"/>
      <c r="O672" s="235"/>
      <c r="P672" s="235"/>
    </row>
    <row r="673" spans="1:16" s="258" customFormat="1">
      <c r="A673" s="257"/>
      <c r="B673" s="235"/>
      <c r="C673" s="253"/>
      <c r="D673" s="253"/>
      <c r="E673" s="1491"/>
      <c r="F673" s="1491"/>
      <c r="G673" s="235"/>
      <c r="H673" s="235"/>
      <c r="I673" s="235"/>
      <c r="J673" s="235"/>
      <c r="K673" s="235"/>
      <c r="L673" s="235"/>
      <c r="M673" s="235"/>
      <c r="N673" s="235"/>
      <c r="O673" s="235"/>
      <c r="P673" s="235"/>
    </row>
    <row r="674" spans="1:16" s="258" customFormat="1">
      <c r="A674" s="257"/>
      <c r="B674" s="235"/>
      <c r="C674" s="253"/>
      <c r="D674" s="253"/>
      <c r="E674" s="1491"/>
      <c r="F674" s="1491"/>
      <c r="G674" s="235"/>
      <c r="H674" s="235"/>
      <c r="I674" s="235"/>
      <c r="J674" s="235"/>
      <c r="K674" s="235"/>
      <c r="L674" s="235"/>
      <c r="M674" s="235"/>
      <c r="N674" s="235"/>
      <c r="O674" s="235"/>
      <c r="P674" s="235"/>
    </row>
    <row r="675" spans="1:16" s="258" customFormat="1">
      <c r="A675" s="257"/>
      <c r="B675" s="235"/>
      <c r="C675" s="253"/>
      <c r="D675" s="253"/>
      <c r="E675" s="1491"/>
      <c r="F675" s="1491"/>
      <c r="G675" s="235"/>
      <c r="H675" s="235"/>
      <c r="I675" s="235"/>
      <c r="J675" s="235"/>
      <c r="K675" s="235"/>
      <c r="L675" s="235"/>
      <c r="M675" s="235"/>
      <c r="N675" s="235"/>
      <c r="O675" s="235"/>
      <c r="P675" s="235"/>
    </row>
    <row r="676" spans="1:16" s="258" customFormat="1">
      <c r="A676" s="257"/>
      <c r="B676" s="235"/>
      <c r="C676" s="253"/>
      <c r="D676" s="253"/>
      <c r="E676" s="1491"/>
      <c r="F676" s="1491"/>
      <c r="G676" s="235"/>
      <c r="H676" s="235"/>
      <c r="I676" s="235"/>
      <c r="J676" s="235"/>
      <c r="K676" s="235"/>
      <c r="L676" s="235"/>
      <c r="M676" s="235"/>
      <c r="N676" s="235"/>
      <c r="O676" s="235"/>
      <c r="P676" s="235"/>
    </row>
    <row r="677" spans="1:16" s="258" customFormat="1">
      <c r="A677" s="257"/>
      <c r="B677" s="235"/>
      <c r="C677" s="253"/>
      <c r="D677" s="253"/>
      <c r="E677" s="1491"/>
      <c r="F677" s="1491"/>
      <c r="G677" s="235"/>
      <c r="H677" s="235"/>
      <c r="I677" s="235"/>
      <c r="J677" s="235"/>
      <c r="K677" s="235"/>
      <c r="L677" s="235"/>
      <c r="M677" s="235"/>
      <c r="N677" s="235"/>
      <c r="O677" s="235"/>
      <c r="P677" s="235"/>
    </row>
    <row r="678" spans="1:16" s="258" customFormat="1">
      <c r="A678" s="257"/>
      <c r="B678" s="235"/>
      <c r="C678" s="253"/>
      <c r="D678" s="253"/>
      <c r="E678" s="1491"/>
      <c r="F678" s="1491"/>
      <c r="G678" s="235"/>
      <c r="H678" s="235"/>
      <c r="I678" s="235"/>
      <c r="J678" s="235"/>
      <c r="K678" s="235"/>
      <c r="L678" s="235"/>
      <c r="M678" s="235"/>
      <c r="N678" s="235"/>
      <c r="O678" s="235"/>
      <c r="P678" s="235"/>
    </row>
    <row r="679" spans="1:16" s="258" customFormat="1">
      <c r="A679" s="257"/>
      <c r="B679" s="235"/>
      <c r="C679" s="253"/>
      <c r="D679" s="253"/>
      <c r="E679" s="1491"/>
      <c r="F679" s="1491"/>
      <c r="G679" s="235"/>
      <c r="H679" s="235"/>
      <c r="I679" s="235"/>
      <c r="J679" s="235"/>
      <c r="K679" s="235"/>
      <c r="L679" s="235"/>
      <c r="M679" s="235"/>
      <c r="N679" s="235"/>
      <c r="O679" s="235"/>
      <c r="P679" s="235"/>
    </row>
    <row r="680" spans="1:16" s="258" customFormat="1">
      <c r="A680" s="257"/>
      <c r="B680" s="235"/>
      <c r="C680" s="253"/>
      <c r="D680" s="253"/>
      <c r="E680" s="1491"/>
      <c r="F680" s="1491"/>
      <c r="G680" s="235"/>
      <c r="H680" s="235"/>
      <c r="I680" s="235"/>
      <c r="J680" s="235"/>
      <c r="K680" s="235"/>
      <c r="L680" s="235"/>
      <c r="M680" s="235"/>
      <c r="N680" s="235"/>
      <c r="O680" s="235"/>
      <c r="P680" s="235"/>
    </row>
    <row r="681" spans="1:16" s="258" customFormat="1">
      <c r="A681" s="257"/>
      <c r="B681" s="235"/>
      <c r="C681" s="253"/>
      <c r="D681" s="253"/>
      <c r="E681" s="1491"/>
      <c r="F681" s="1491"/>
      <c r="G681" s="235"/>
      <c r="H681" s="235"/>
      <c r="I681" s="235"/>
      <c r="J681" s="235"/>
      <c r="K681" s="235"/>
      <c r="L681" s="235"/>
      <c r="M681" s="235"/>
      <c r="N681" s="235"/>
      <c r="O681" s="235"/>
      <c r="P681" s="235"/>
    </row>
    <row r="682" spans="1:16" s="258" customFormat="1">
      <c r="A682" s="257"/>
      <c r="B682" s="235"/>
      <c r="C682" s="253"/>
      <c r="D682" s="253"/>
      <c r="E682" s="1491"/>
      <c r="F682" s="1491"/>
      <c r="G682" s="235"/>
      <c r="H682" s="235"/>
      <c r="I682" s="235"/>
      <c r="J682" s="235"/>
      <c r="K682" s="235"/>
      <c r="L682" s="235"/>
      <c r="M682" s="235"/>
      <c r="N682" s="235"/>
      <c r="O682" s="235"/>
      <c r="P682" s="235"/>
    </row>
    <row r="683" spans="1:16" s="258" customFormat="1">
      <c r="A683" s="257"/>
      <c r="B683" s="235"/>
      <c r="C683" s="253"/>
      <c r="D683" s="253"/>
      <c r="E683" s="1491"/>
      <c r="F683" s="1491"/>
      <c r="G683" s="235"/>
      <c r="H683" s="235"/>
      <c r="I683" s="235"/>
      <c r="J683" s="235"/>
      <c r="K683" s="235"/>
      <c r="L683" s="235"/>
      <c r="M683" s="235"/>
      <c r="N683" s="235"/>
      <c r="O683" s="235"/>
      <c r="P683" s="235"/>
    </row>
    <row r="684" spans="1:16" s="258" customFormat="1">
      <c r="A684" s="257"/>
      <c r="B684" s="235"/>
      <c r="C684" s="253"/>
      <c r="D684" s="253"/>
      <c r="E684" s="1491"/>
      <c r="F684" s="1491"/>
      <c r="G684" s="235"/>
      <c r="H684" s="235"/>
      <c r="I684" s="235"/>
      <c r="J684" s="235"/>
      <c r="K684" s="235"/>
      <c r="L684" s="235"/>
      <c r="M684" s="235"/>
      <c r="N684" s="235"/>
      <c r="O684" s="235"/>
      <c r="P684" s="235"/>
    </row>
    <row r="685" spans="1:16" s="258" customFormat="1">
      <c r="A685" s="257"/>
      <c r="B685" s="235"/>
      <c r="C685" s="253"/>
      <c r="D685" s="253"/>
      <c r="E685" s="1491"/>
      <c r="F685" s="1491"/>
      <c r="G685" s="235"/>
      <c r="H685" s="235"/>
      <c r="I685" s="235"/>
      <c r="J685" s="235"/>
      <c r="K685" s="235"/>
      <c r="L685" s="235"/>
      <c r="M685" s="235"/>
      <c r="N685" s="235"/>
      <c r="O685" s="235"/>
      <c r="P685" s="235"/>
    </row>
    <row r="686" spans="1:16" s="258" customFormat="1">
      <c r="A686" s="257"/>
      <c r="B686" s="235"/>
      <c r="C686" s="253"/>
      <c r="D686" s="253"/>
      <c r="E686" s="1491"/>
      <c r="F686" s="1491"/>
      <c r="G686" s="235"/>
      <c r="H686" s="235"/>
      <c r="I686" s="235"/>
      <c r="J686" s="235"/>
      <c r="K686" s="235"/>
      <c r="L686" s="235"/>
      <c r="M686" s="235"/>
      <c r="N686" s="235"/>
      <c r="O686" s="235"/>
      <c r="P686" s="235"/>
    </row>
    <row r="687" spans="1:16" s="258" customFormat="1">
      <c r="A687" s="257"/>
      <c r="B687" s="235"/>
      <c r="C687" s="253"/>
      <c r="D687" s="253"/>
      <c r="E687" s="1491"/>
      <c r="F687" s="1491"/>
      <c r="G687" s="235"/>
      <c r="H687" s="235"/>
      <c r="I687" s="235"/>
      <c r="J687" s="235"/>
      <c r="K687" s="235"/>
      <c r="L687" s="235"/>
      <c r="M687" s="235"/>
      <c r="N687" s="235"/>
      <c r="O687" s="235"/>
      <c r="P687" s="235"/>
    </row>
    <row r="688" spans="1:16" s="258" customFormat="1">
      <c r="A688" s="257"/>
      <c r="B688" s="235"/>
      <c r="C688" s="253"/>
      <c r="D688" s="253"/>
      <c r="E688" s="1491"/>
      <c r="F688" s="1491"/>
      <c r="G688" s="235"/>
      <c r="H688" s="235"/>
      <c r="I688" s="235"/>
      <c r="J688" s="235"/>
      <c r="K688" s="235"/>
      <c r="L688" s="235"/>
      <c r="M688" s="235"/>
      <c r="N688" s="235"/>
      <c r="O688" s="235"/>
      <c r="P688" s="235"/>
    </row>
    <row r="689" spans="1:16" s="258" customFormat="1">
      <c r="A689" s="257"/>
      <c r="B689" s="235"/>
      <c r="C689" s="253"/>
      <c r="D689" s="253"/>
      <c r="E689" s="1491"/>
      <c r="F689" s="1491"/>
      <c r="G689" s="235"/>
      <c r="H689" s="235"/>
      <c r="I689" s="235"/>
      <c r="J689" s="235"/>
      <c r="K689" s="235"/>
      <c r="L689" s="235"/>
      <c r="M689" s="235"/>
      <c r="N689" s="235"/>
      <c r="O689" s="235"/>
      <c r="P689" s="235"/>
    </row>
    <row r="690" spans="1:16" s="258" customFormat="1">
      <c r="A690" s="257"/>
      <c r="B690" s="235"/>
      <c r="C690" s="253"/>
      <c r="D690" s="253"/>
      <c r="E690" s="1491"/>
      <c r="F690" s="1491"/>
      <c r="G690" s="235"/>
      <c r="H690" s="235"/>
      <c r="I690" s="235"/>
      <c r="J690" s="235"/>
      <c r="K690" s="235"/>
      <c r="L690" s="235"/>
      <c r="M690" s="235"/>
      <c r="N690" s="235"/>
      <c r="O690" s="235"/>
      <c r="P690" s="235"/>
    </row>
    <row r="691" spans="1:16" s="258" customFormat="1">
      <c r="A691" s="257"/>
      <c r="B691" s="235"/>
      <c r="C691" s="253"/>
      <c r="D691" s="253"/>
      <c r="E691" s="1491"/>
      <c r="F691" s="1491"/>
      <c r="G691" s="235"/>
      <c r="H691" s="235"/>
      <c r="I691" s="235"/>
      <c r="J691" s="235"/>
      <c r="K691" s="235"/>
      <c r="L691" s="235"/>
      <c r="M691" s="235"/>
      <c r="N691" s="235"/>
      <c r="O691" s="235"/>
      <c r="P691" s="235"/>
    </row>
    <row r="692" spans="1:16" s="258" customFormat="1">
      <c r="A692" s="257"/>
      <c r="B692" s="235"/>
      <c r="C692" s="253"/>
      <c r="D692" s="253"/>
      <c r="E692" s="1491"/>
      <c r="F692" s="1491"/>
      <c r="G692" s="235"/>
      <c r="H692" s="235"/>
      <c r="I692" s="235"/>
      <c r="J692" s="235"/>
      <c r="K692" s="235"/>
      <c r="L692" s="235"/>
      <c r="M692" s="235"/>
      <c r="N692" s="235"/>
      <c r="O692" s="235"/>
      <c r="P692" s="235"/>
    </row>
    <row r="693" spans="1:16" s="258" customFormat="1">
      <c r="A693" s="257"/>
      <c r="B693" s="235"/>
      <c r="C693" s="253"/>
      <c r="D693" s="253"/>
      <c r="E693" s="1491"/>
      <c r="F693" s="1491"/>
      <c r="G693" s="235"/>
      <c r="H693" s="235"/>
      <c r="I693" s="235"/>
      <c r="J693" s="235"/>
      <c r="K693" s="235"/>
      <c r="L693" s="235"/>
      <c r="M693" s="235"/>
      <c r="N693" s="235"/>
      <c r="O693" s="235"/>
      <c r="P693" s="235"/>
    </row>
    <row r="694" spans="1:16" s="258" customFormat="1">
      <c r="A694" s="257"/>
      <c r="B694" s="235"/>
      <c r="C694" s="253"/>
      <c r="D694" s="253"/>
      <c r="E694" s="1491"/>
      <c r="F694" s="1491"/>
      <c r="G694" s="235"/>
      <c r="H694" s="235"/>
      <c r="I694" s="235"/>
      <c r="J694" s="235"/>
      <c r="K694" s="235"/>
      <c r="L694" s="235"/>
      <c r="M694" s="235"/>
      <c r="N694" s="235"/>
      <c r="O694" s="235"/>
      <c r="P694" s="235"/>
    </row>
    <row r="695" spans="1:16" s="258" customFormat="1">
      <c r="A695" s="257"/>
      <c r="B695" s="235"/>
      <c r="C695" s="253"/>
      <c r="D695" s="253"/>
      <c r="E695" s="1491"/>
      <c r="F695" s="1491"/>
      <c r="G695" s="235"/>
      <c r="H695" s="235"/>
      <c r="I695" s="235"/>
      <c r="J695" s="235"/>
      <c r="K695" s="235"/>
      <c r="L695" s="235"/>
      <c r="M695" s="235"/>
      <c r="N695" s="235"/>
      <c r="O695" s="235"/>
      <c r="P695" s="235"/>
    </row>
    <row r="696" spans="1:16" s="258" customFormat="1">
      <c r="A696" s="257"/>
      <c r="B696" s="235"/>
      <c r="C696" s="253"/>
      <c r="D696" s="253"/>
      <c r="E696" s="1491"/>
      <c r="F696" s="1491"/>
      <c r="G696" s="235"/>
      <c r="H696" s="235"/>
      <c r="I696" s="235"/>
      <c r="J696" s="235"/>
      <c r="K696" s="235"/>
      <c r="L696" s="235"/>
      <c r="M696" s="235"/>
      <c r="N696" s="235"/>
      <c r="O696" s="235"/>
      <c r="P696" s="235"/>
    </row>
    <row r="697" spans="1:16" s="258" customFormat="1">
      <c r="A697" s="257"/>
      <c r="B697" s="235"/>
      <c r="C697" s="253"/>
      <c r="D697" s="253"/>
      <c r="E697" s="1491"/>
      <c r="F697" s="1491"/>
      <c r="G697" s="235"/>
      <c r="H697" s="235"/>
      <c r="I697" s="235"/>
      <c r="J697" s="235"/>
      <c r="K697" s="235"/>
      <c r="L697" s="235"/>
      <c r="M697" s="235"/>
      <c r="N697" s="235"/>
      <c r="O697" s="235"/>
      <c r="P697" s="235"/>
    </row>
    <row r="698" spans="1:16" s="258" customFormat="1">
      <c r="A698" s="257"/>
      <c r="B698" s="235"/>
      <c r="C698" s="253"/>
      <c r="D698" s="253"/>
      <c r="E698" s="1491"/>
      <c r="F698" s="1491"/>
      <c r="G698" s="235"/>
      <c r="H698" s="235"/>
      <c r="I698" s="235"/>
      <c r="J698" s="235"/>
      <c r="K698" s="235"/>
      <c r="L698" s="235"/>
      <c r="M698" s="235"/>
      <c r="N698" s="235"/>
      <c r="O698" s="235"/>
      <c r="P698" s="235"/>
    </row>
    <row r="699" spans="1:16" s="258" customFormat="1">
      <c r="A699" s="257"/>
      <c r="B699" s="235"/>
      <c r="C699" s="253"/>
      <c r="D699" s="253"/>
      <c r="E699" s="1491"/>
      <c r="F699" s="1491"/>
      <c r="G699" s="235"/>
      <c r="H699" s="235"/>
      <c r="I699" s="235"/>
      <c r="J699" s="235"/>
      <c r="K699" s="235"/>
      <c r="L699" s="235"/>
      <c r="M699" s="235"/>
      <c r="N699" s="235"/>
      <c r="O699" s="235"/>
      <c r="P699" s="235"/>
    </row>
    <row r="700" spans="1:16" s="258" customFormat="1">
      <c r="A700" s="257"/>
      <c r="B700" s="235"/>
      <c r="C700" s="253"/>
      <c r="D700" s="253"/>
      <c r="E700" s="1491"/>
      <c r="F700" s="1491"/>
      <c r="G700" s="235"/>
      <c r="H700" s="235"/>
      <c r="I700" s="235"/>
      <c r="J700" s="235"/>
      <c r="K700" s="235"/>
      <c r="L700" s="235"/>
      <c r="M700" s="235"/>
      <c r="N700" s="235"/>
      <c r="O700" s="235"/>
      <c r="P700" s="235"/>
    </row>
    <row r="701" spans="1:16" s="258" customFormat="1">
      <c r="A701" s="257"/>
      <c r="B701" s="235"/>
      <c r="C701" s="253"/>
      <c r="D701" s="253"/>
      <c r="E701" s="1491"/>
      <c r="F701" s="1491"/>
      <c r="G701" s="235"/>
      <c r="H701" s="235"/>
      <c r="I701" s="235"/>
      <c r="J701" s="235"/>
      <c r="K701" s="235"/>
      <c r="L701" s="235"/>
      <c r="M701" s="235"/>
      <c r="N701" s="235"/>
      <c r="O701" s="235"/>
      <c r="P701" s="235"/>
    </row>
    <row r="702" spans="1:16" s="258" customFormat="1">
      <c r="A702" s="257"/>
      <c r="B702" s="235"/>
      <c r="C702" s="253"/>
      <c r="D702" s="253"/>
      <c r="E702" s="1491"/>
      <c r="F702" s="1491"/>
      <c r="G702" s="235"/>
      <c r="H702" s="235"/>
      <c r="I702" s="235"/>
      <c r="J702" s="235"/>
      <c r="K702" s="235"/>
      <c r="L702" s="235"/>
      <c r="M702" s="235"/>
      <c r="N702" s="235"/>
      <c r="O702" s="235"/>
      <c r="P702" s="235"/>
    </row>
    <row r="703" spans="1:16" s="258" customFormat="1">
      <c r="A703" s="257"/>
      <c r="B703" s="235"/>
      <c r="C703" s="253"/>
      <c r="D703" s="253"/>
      <c r="E703" s="1491"/>
      <c r="F703" s="1491"/>
      <c r="G703" s="235"/>
      <c r="H703" s="235"/>
      <c r="I703" s="235"/>
      <c r="J703" s="235"/>
      <c r="K703" s="235"/>
      <c r="L703" s="235"/>
      <c r="M703" s="235"/>
      <c r="N703" s="235"/>
      <c r="O703" s="235"/>
      <c r="P703" s="235"/>
    </row>
    <row r="704" spans="1:16" s="258" customFormat="1">
      <c r="A704" s="257"/>
      <c r="B704" s="235"/>
      <c r="C704" s="253"/>
      <c r="D704" s="253"/>
      <c r="E704" s="1491"/>
      <c r="F704" s="1491"/>
      <c r="G704" s="235"/>
      <c r="H704" s="235"/>
      <c r="I704" s="235"/>
      <c r="J704" s="235"/>
      <c r="K704" s="235"/>
      <c r="L704" s="235"/>
      <c r="M704" s="235"/>
      <c r="N704" s="235"/>
      <c r="O704" s="235"/>
      <c r="P704" s="235"/>
    </row>
    <row r="705" spans="1:16" s="258" customFormat="1">
      <c r="A705" s="257"/>
      <c r="B705" s="235"/>
      <c r="C705" s="253"/>
      <c r="D705" s="253"/>
      <c r="E705" s="1491"/>
      <c r="F705" s="1491"/>
      <c r="G705" s="235"/>
      <c r="H705" s="235"/>
      <c r="I705" s="235"/>
      <c r="J705" s="235"/>
      <c r="K705" s="235"/>
      <c r="L705" s="235"/>
      <c r="M705" s="235"/>
      <c r="N705" s="235"/>
      <c r="O705" s="235"/>
      <c r="P705" s="235"/>
    </row>
    <row r="706" spans="1:16" s="258" customFormat="1">
      <c r="A706" s="257"/>
      <c r="B706" s="235"/>
      <c r="C706" s="253"/>
      <c r="D706" s="253"/>
      <c r="E706" s="1491"/>
      <c r="F706" s="1491"/>
      <c r="G706" s="235"/>
      <c r="H706" s="235"/>
      <c r="I706" s="235"/>
      <c r="J706" s="235"/>
      <c r="K706" s="235"/>
      <c r="L706" s="235"/>
      <c r="M706" s="235"/>
      <c r="N706" s="235"/>
      <c r="O706" s="235"/>
      <c r="P706" s="235"/>
    </row>
    <row r="707" spans="1:16" s="258" customFormat="1">
      <c r="A707" s="257"/>
      <c r="B707" s="235"/>
      <c r="C707" s="253"/>
      <c r="D707" s="253"/>
      <c r="E707" s="1491"/>
      <c r="F707" s="1491"/>
      <c r="G707" s="235"/>
      <c r="H707" s="235"/>
      <c r="I707" s="235"/>
      <c r="J707" s="235"/>
      <c r="K707" s="235"/>
      <c r="L707" s="235"/>
      <c r="M707" s="235"/>
      <c r="N707" s="235"/>
      <c r="O707" s="235"/>
      <c r="P707" s="235"/>
    </row>
    <row r="708" spans="1:16" s="258" customFormat="1">
      <c r="A708" s="257"/>
      <c r="B708" s="235"/>
      <c r="C708" s="253"/>
      <c r="D708" s="253"/>
      <c r="E708" s="1491"/>
      <c r="F708" s="1491"/>
      <c r="G708" s="235"/>
      <c r="H708" s="235"/>
      <c r="I708" s="235"/>
      <c r="J708" s="235"/>
      <c r="K708" s="235"/>
      <c r="L708" s="235"/>
      <c r="M708" s="235"/>
      <c r="N708" s="235"/>
      <c r="O708" s="235"/>
      <c r="P708" s="235"/>
    </row>
    <row r="709" spans="1:16" s="258" customFormat="1">
      <c r="A709" s="257"/>
      <c r="B709" s="235"/>
      <c r="C709" s="253"/>
      <c r="D709" s="253"/>
      <c r="E709" s="1491"/>
      <c r="F709" s="1491"/>
      <c r="G709" s="235"/>
      <c r="H709" s="235"/>
      <c r="I709" s="235"/>
      <c r="J709" s="235"/>
      <c r="K709" s="235"/>
      <c r="L709" s="235"/>
      <c r="M709" s="235"/>
      <c r="N709" s="235"/>
      <c r="O709" s="235"/>
      <c r="P709" s="235"/>
    </row>
    <row r="710" spans="1:16" s="258" customFormat="1">
      <c r="A710" s="257"/>
      <c r="B710" s="235"/>
      <c r="C710" s="253"/>
      <c r="D710" s="253"/>
      <c r="E710" s="1491"/>
      <c r="F710" s="1491"/>
      <c r="G710" s="235"/>
      <c r="H710" s="235"/>
      <c r="I710" s="235"/>
      <c r="J710" s="235"/>
      <c r="K710" s="235"/>
      <c r="L710" s="235"/>
      <c r="M710" s="235"/>
      <c r="N710" s="235"/>
      <c r="O710" s="235"/>
      <c r="P710" s="235"/>
    </row>
    <row r="711" spans="1:16" s="258" customFormat="1">
      <c r="A711" s="257"/>
      <c r="B711" s="235"/>
      <c r="C711" s="253"/>
      <c r="D711" s="253"/>
      <c r="E711" s="1491"/>
      <c r="F711" s="1491"/>
      <c r="G711" s="235"/>
      <c r="H711" s="235"/>
      <c r="I711" s="235"/>
      <c r="J711" s="235"/>
      <c r="K711" s="235"/>
      <c r="L711" s="235"/>
      <c r="M711" s="235"/>
      <c r="N711" s="235"/>
      <c r="O711" s="235"/>
      <c r="P711" s="235"/>
    </row>
    <row r="712" spans="1:16" s="258" customFormat="1">
      <c r="A712" s="257"/>
      <c r="B712" s="235"/>
      <c r="C712" s="253"/>
      <c r="D712" s="253"/>
      <c r="E712" s="1491"/>
      <c r="F712" s="1491"/>
      <c r="G712" s="235"/>
      <c r="H712" s="235"/>
      <c r="I712" s="235"/>
      <c r="J712" s="235"/>
      <c r="K712" s="235"/>
      <c r="L712" s="235"/>
      <c r="M712" s="235"/>
      <c r="N712" s="235"/>
      <c r="O712" s="235"/>
      <c r="P712" s="235"/>
    </row>
    <row r="713" spans="1:16" s="258" customFormat="1">
      <c r="A713" s="257"/>
      <c r="B713" s="235"/>
      <c r="C713" s="253"/>
      <c r="D713" s="253"/>
      <c r="E713" s="1491"/>
      <c r="F713" s="1491"/>
      <c r="G713" s="235"/>
      <c r="H713" s="235"/>
      <c r="I713" s="235"/>
      <c r="J713" s="235"/>
      <c r="K713" s="235"/>
      <c r="L713" s="235"/>
      <c r="M713" s="235"/>
      <c r="N713" s="235"/>
      <c r="O713" s="235"/>
      <c r="P713" s="235"/>
    </row>
    <row r="714" spans="1:16" s="258" customFormat="1">
      <c r="A714" s="257"/>
      <c r="B714" s="235"/>
      <c r="C714" s="253"/>
      <c r="D714" s="253"/>
      <c r="E714" s="1491"/>
      <c r="F714" s="1491"/>
      <c r="G714" s="235"/>
      <c r="H714" s="235"/>
      <c r="I714" s="235"/>
      <c r="J714" s="235"/>
      <c r="K714" s="235"/>
      <c r="L714" s="235"/>
      <c r="M714" s="235"/>
      <c r="N714" s="235"/>
      <c r="O714" s="235"/>
      <c r="P714" s="235"/>
    </row>
    <row r="715" spans="1:16" s="258" customFormat="1">
      <c r="A715" s="257"/>
      <c r="B715" s="235"/>
      <c r="C715" s="253"/>
      <c r="D715" s="253"/>
      <c r="E715" s="1491"/>
      <c r="F715" s="1491"/>
      <c r="G715" s="235"/>
      <c r="H715" s="235"/>
      <c r="I715" s="235"/>
      <c r="J715" s="235"/>
      <c r="K715" s="235"/>
      <c r="L715" s="235"/>
      <c r="M715" s="235"/>
      <c r="N715" s="235"/>
      <c r="O715" s="235"/>
      <c r="P715" s="235"/>
    </row>
    <row r="716" spans="1:16" s="258" customFormat="1">
      <c r="A716" s="257"/>
      <c r="B716" s="235"/>
      <c r="C716" s="253"/>
      <c r="D716" s="253"/>
      <c r="E716" s="1491"/>
      <c r="F716" s="1491"/>
      <c r="G716" s="235"/>
      <c r="H716" s="235"/>
      <c r="I716" s="235"/>
      <c r="J716" s="235"/>
      <c r="K716" s="235"/>
      <c r="L716" s="235"/>
      <c r="M716" s="235"/>
      <c r="N716" s="235"/>
      <c r="O716" s="235"/>
      <c r="P716" s="235"/>
    </row>
    <row r="717" spans="1:16" s="258" customFormat="1">
      <c r="A717" s="257"/>
      <c r="B717" s="235"/>
      <c r="C717" s="253"/>
      <c r="D717" s="253"/>
      <c r="E717" s="1491"/>
      <c r="F717" s="1491"/>
      <c r="G717" s="235"/>
      <c r="H717" s="235"/>
      <c r="I717" s="235"/>
      <c r="J717" s="235"/>
      <c r="K717" s="235"/>
      <c r="L717" s="235"/>
      <c r="M717" s="235"/>
      <c r="N717" s="235"/>
      <c r="O717" s="235"/>
      <c r="P717" s="235"/>
    </row>
    <row r="718" spans="1:16" s="258" customFormat="1">
      <c r="A718" s="257"/>
      <c r="B718" s="235"/>
      <c r="C718" s="253"/>
      <c r="D718" s="253"/>
      <c r="E718" s="1491"/>
      <c r="F718" s="1491"/>
      <c r="G718" s="235"/>
      <c r="H718" s="235"/>
      <c r="I718" s="235"/>
      <c r="J718" s="235"/>
      <c r="K718" s="235"/>
      <c r="L718" s="235"/>
      <c r="M718" s="235"/>
      <c r="N718" s="235"/>
      <c r="O718" s="235"/>
      <c r="P718" s="235"/>
    </row>
    <row r="719" spans="1:16" s="258" customFormat="1">
      <c r="A719" s="257"/>
      <c r="B719" s="235"/>
      <c r="C719" s="253"/>
      <c r="D719" s="253"/>
      <c r="E719" s="1491"/>
      <c r="F719" s="1491"/>
      <c r="G719" s="235"/>
      <c r="H719" s="235"/>
      <c r="I719" s="235"/>
      <c r="J719" s="235"/>
      <c r="K719" s="235"/>
      <c r="L719" s="235"/>
      <c r="M719" s="235"/>
      <c r="N719" s="235"/>
      <c r="O719" s="235"/>
      <c r="P719" s="235"/>
    </row>
    <row r="720" spans="1:16" s="258" customFormat="1">
      <c r="A720" s="257"/>
      <c r="B720" s="235"/>
      <c r="C720" s="253"/>
      <c r="D720" s="253"/>
      <c r="E720" s="1491"/>
      <c r="F720" s="1491"/>
      <c r="G720" s="235"/>
      <c r="H720" s="235"/>
      <c r="I720" s="235"/>
      <c r="J720" s="235"/>
      <c r="K720" s="235"/>
      <c r="L720" s="235"/>
      <c r="M720" s="235"/>
      <c r="N720" s="235"/>
      <c r="O720" s="235"/>
      <c r="P720" s="235"/>
    </row>
    <row r="721" spans="1:16" s="258" customFormat="1">
      <c r="A721" s="257"/>
      <c r="B721" s="235"/>
      <c r="C721" s="253"/>
      <c r="D721" s="253"/>
      <c r="E721" s="1491"/>
      <c r="F721" s="1491"/>
      <c r="G721" s="235"/>
      <c r="H721" s="235"/>
      <c r="I721" s="235"/>
      <c r="J721" s="235"/>
      <c r="K721" s="235"/>
      <c r="L721" s="235"/>
      <c r="M721" s="235"/>
      <c r="N721" s="235"/>
      <c r="O721" s="235"/>
      <c r="P721" s="235"/>
    </row>
    <row r="722" spans="1:16" s="258" customFormat="1">
      <c r="A722" s="257"/>
      <c r="B722" s="235"/>
      <c r="C722" s="253"/>
      <c r="D722" s="253"/>
      <c r="E722" s="1491"/>
      <c r="F722" s="1491"/>
      <c r="G722" s="235"/>
      <c r="H722" s="235"/>
      <c r="I722" s="235"/>
      <c r="J722" s="235"/>
      <c r="K722" s="235"/>
      <c r="L722" s="235"/>
      <c r="M722" s="235"/>
      <c r="N722" s="235"/>
      <c r="O722" s="235"/>
      <c r="P722" s="235"/>
    </row>
    <row r="723" spans="1:16" s="258" customFormat="1">
      <c r="A723" s="257"/>
      <c r="B723" s="235"/>
      <c r="C723" s="253"/>
      <c r="D723" s="253"/>
      <c r="E723" s="1491"/>
      <c r="F723" s="1491"/>
      <c r="G723" s="235"/>
      <c r="H723" s="235"/>
      <c r="I723" s="235"/>
      <c r="J723" s="235"/>
      <c r="K723" s="235"/>
      <c r="L723" s="235"/>
      <c r="M723" s="235"/>
      <c r="N723" s="235"/>
      <c r="O723" s="235"/>
      <c r="P723" s="235"/>
    </row>
    <row r="724" spans="1:16" s="258" customFormat="1">
      <c r="A724" s="257"/>
      <c r="B724" s="235"/>
      <c r="C724" s="253"/>
      <c r="D724" s="253"/>
      <c r="E724" s="1491"/>
      <c r="F724" s="1491"/>
      <c r="G724" s="235"/>
      <c r="H724" s="235"/>
      <c r="I724" s="235"/>
      <c r="J724" s="235"/>
      <c r="K724" s="235"/>
      <c r="L724" s="235"/>
      <c r="M724" s="235"/>
      <c r="N724" s="235"/>
      <c r="O724" s="235"/>
      <c r="P724" s="235"/>
    </row>
    <row r="725" spans="1:16" s="258" customFormat="1">
      <c r="A725" s="257"/>
      <c r="B725" s="235"/>
      <c r="C725" s="253"/>
      <c r="D725" s="253"/>
      <c r="E725" s="1491"/>
      <c r="F725" s="1491"/>
      <c r="G725" s="235"/>
      <c r="H725" s="235"/>
      <c r="I725" s="235"/>
      <c r="J725" s="235"/>
      <c r="K725" s="235"/>
      <c r="L725" s="235"/>
      <c r="M725" s="235"/>
      <c r="N725" s="235"/>
      <c r="O725" s="235"/>
      <c r="P725" s="235"/>
    </row>
    <row r="726" spans="1:16" s="258" customFormat="1">
      <c r="A726" s="257"/>
      <c r="B726" s="235"/>
      <c r="C726" s="253"/>
      <c r="D726" s="253"/>
      <c r="E726" s="1491"/>
      <c r="F726" s="1491"/>
      <c r="G726" s="235"/>
      <c r="H726" s="235"/>
      <c r="I726" s="235"/>
      <c r="J726" s="235"/>
      <c r="K726" s="235"/>
      <c r="L726" s="235"/>
      <c r="M726" s="235"/>
      <c r="N726" s="235"/>
      <c r="O726" s="235"/>
      <c r="P726" s="235"/>
    </row>
    <row r="727" spans="1:16" s="258" customFormat="1">
      <c r="A727" s="257"/>
      <c r="B727" s="235"/>
      <c r="C727" s="253"/>
      <c r="D727" s="253"/>
      <c r="E727" s="1491"/>
      <c r="F727" s="1491"/>
      <c r="G727" s="235"/>
      <c r="H727" s="235"/>
      <c r="I727" s="235"/>
      <c r="J727" s="235"/>
      <c r="K727" s="235"/>
      <c r="L727" s="235"/>
      <c r="M727" s="235"/>
      <c r="N727" s="235"/>
      <c r="O727" s="235"/>
      <c r="P727" s="235"/>
    </row>
    <row r="728" spans="1:16" s="258" customFormat="1">
      <c r="A728" s="257"/>
      <c r="B728" s="235"/>
      <c r="C728" s="253"/>
      <c r="D728" s="253"/>
      <c r="E728" s="1491"/>
      <c r="F728" s="1491"/>
      <c r="G728" s="235"/>
      <c r="H728" s="235"/>
      <c r="I728" s="235"/>
      <c r="J728" s="235"/>
      <c r="K728" s="235"/>
      <c r="L728" s="235"/>
      <c r="M728" s="235"/>
      <c r="N728" s="235"/>
      <c r="O728" s="235"/>
      <c r="P728" s="235"/>
    </row>
    <row r="729" spans="1:16" s="258" customFormat="1">
      <c r="A729" s="257"/>
      <c r="B729" s="235"/>
      <c r="C729" s="253"/>
      <c r="D729" s="253"/>
      <c r="E729" s="1491"/>
      <c r="F729" s="1491"/>
      <c r="G729" s="235"/>
      <c r="H729" s="235"/>
      <c r="I729" s="235"/>
      <c r="J729" s="235"/>
      <c r="K729" s="235"/>
      <c r="L729" s="235"/>
      <c r="M729" s="235"/>
      <c r="N729" s="235"/>
      <c r="O729" s="235"/>
      <c r="P729" s="235"/>
    </row>
    <row r="730" spans="1:16" s="258" customFormat="1">
      <c r="A730" s="257"/>
      <c r="B730" s="235"/>
      <c r="C730" s="253"/>
      <c r="D730" s="253"/>
      <c r="E730" s="1491"/>
      <c r="F730" s="1491"/>
      <c r="G730" s="235"/>
      <c r="H730" s="235"/>
      <c r="I730" s="235"/>
      <c r="J730" s="235"/>
      <c r="K730" s="235"/>
      <c r="L730" s="235"/>
      <c r="M730" s="235"/>
      <c r="N730" s="235"/>
      <c r="O730" s="235"/>
      <c r="P730" s="235"/>
    </row>
    <row r="731" spans="1:16" s="258" customFormat="1">
      <c r="A731" s="257"/>
      <c r="B731" s="235"/>
      <c r="C731" s="253"/>
      <c r="D731" s="253"/>
      <c r="E731" s="1491"/>
      <c r="F731" s="1491"/>
      <c r="G731" s="235"/>
      <c r="H731" s="235"/>
      <c r="I731" s="235"/>
      <c r="J731" s="235"/>
      <c r="K731" s="235"/>
      <c r="L731" s="235"/>
      <c r="M731" s="235"/>
      <c r="N731" s="235"/>
      <c r="O731" s="235"/>
      <c r="P731" s="235"/>
    </row>
    <row r="732" spans="1:16" s="258" customFormat="1">
      <c r="A732" s="257"/>
      <c r="B732" s="235"/>
      <c r="C732" s="253"/>
      <c r="D732" s="253"/>
      <c r="E732" s="1491"/>
      <c r="F732" s="1491"/>
      <c r="G732" s="235"/>
      <c r="H732" s="235"/>
      <c r="I732" s="235"/>
      <c r="J732" s="235"/>
      <c r="K732" s="235"/>
      <c r="L732" s="235"/>
      <c r="M732" s="235"/>
      <c r="N732" s="235"/>
      <c r="O732" s="235"/>
      <c r="P732" s="235"/>
    </row>
    <row r="733" spans="1:16" s="258" customFormat="1">
      <c r="A733" s="257"/>
      <c r="B733" s="235"/>
      <c r="C733" s="253"/>
      <c r="D733" s="253"/>
      <c r="E733" s="1491"/>
      <c r="F733" s="1491"/>
      <c r="G733" s="235"/>
      <c r="H733" s="235"/>
      <c r="I733" s="235"/>
      <c r="J733" s="235"/>
      <c r="K733" s="235"/>
      <c r="L733" s="235"/>
      <c r="M733" s="235"/>
      <c r="N733" s="235"/>
      <c r="O733" s="235"/>
      <c r="P733" s="235"/>
    </row>
    <row r="734" spans="1:16" s="258" customFormat="1">
      <c r="A734" s="257"/>
      <c r="B734" s="235"/>
      <c r="C734" s="253"/>
      <c r="D734" s="253"/>
      <c r="E734" s="1491"/>
      <c r="F734" s="1491"/>
      <c r="G734" s="235"/>
      <c r="H734" s="235"/>
      <c r="I734" s="235"/>
      <c r="J734" s="235"/>
      <c r="K734" s="235"/>
      <c r="L734" s="235"/>
      <c r="M734" s="235"/>
      <c r="N734" s="235"/>
      <c r="O734" s="235"/>
      <c r="P734" s="235"/>
    </row>
    <row r="735" spans="1:16" s="258" customFormat="1">
      <c r="A735" s="257"/>
      <c r="B735" s="235"/>
      <c r="C735" s="253"/>
      <c r="D735" s="253"/>
      <c r="E735" s="1491"/>
      <c r="F735" s="1491"/>
      <c r="G735" s="235"/>
      <c r="H735" s="235"/>
      <c r="I735" s="235"/>
      <c r="J735" s="235"/>
      <c r="K735" s="235"/>
      <c r="L735" s="235"/>
      <c r="M735" s="235"/>
      <c r="N735" s="235"/>
      <c r="O735" s="235"/>
      <c r="P735" s="235"/>
    </row>
    <row r="736" spans="1:16" s="258" customFormat="1">
      <c r="A736" s="257"/>
      <c r="B736" s="235"/>
      <c r="C736" s="253"/>
      <c r="D736" s="253"/>
      <c r="E736" s="1491"/>
      <c r="F736" s="1491"/>
      <c r="G736" s="235"/>
      <c r="H736" s="235"/>
      <c r="I736" s="235"/>
      <c r="J736" s="235"/>
      <c r="K736" s="235"/>
      <c r="L736" s="235"/>
      <c r="M736" s="235"/>
      <c r="N736" s="235"/>
      <c r="O736" s="235"/>
      <c r="P736" s="235"/>
    </row>
    <row r="737" spans="1:16" s="258" customFormat="1">
      <c r="A737" s="257"/>
      <c r="B737" s="235"/>
      <c r="C737" s="253"/>
      <c r="D737" s="253"/>
      <c r="E737" s="1491"/>
      <c r="F737" s="1491"/>
      <c r="G737" s="235"/>
      <c r="H737" s="235"/>
      <c r="I737" s="235"/>
      <c r="J737" s="235"/>
      <c r="K737" s="235"/>
      <c r="L737" s="235"/>
      <c r="M737" s="235"/>
      <c r="N737" s="235"/>
      <c r="O737" s="235"/>
      <c r="P737" s="235"/>
    </row>
    <row r="738" spans="1:16" s="258" customFormat="1">
      <c r="A738" s="257"/>
      <c r="B738" s="235"/>
      <c r="C738" s="253"/>
      <c r="D738" s="253"/>
      <c r="E738" s="1491"/>
      <c r="F738" s="1491"/>
      <c r="G738" s="235"/>
      <c r="H738" s="235"/>
      <c r="I738" s="235"/>
      <c r="J738" s="235"/>
      <c r="K738" s="235"/>
      <c r="L738" s="235"/>
      <c r="M738" s="235"/>
      <c r="N738" s="235"/>
      <c r="O738" s="235"/>
      <c r="P738" s="235"/>
    </row>
    <row r="739" spans="1:16" s="258" customFormat="1">
      <c r="A739" s="257"/>
      <c r="B739" s="235"/>
      <c r="C739" s="253"/>
      <c r="D739" s="253"/>
      <c r="E739" s="1491"/>
      <c r="F739" s="1491"/>
      <c r="G739" s="235"/>
      <c r="H739" s="235"/>
      <c r="I739" s="235"/>
      <c r="J739" s="235"/>
      <c r="K739" s="235"/>
      <c r="L739" s="235"/>
      <c r="M739" s="235"/>
      <c r="N739" s="235"/>
      <c r="O739" s="235"/>
      <c r="P739" s="235"/>
    </row>
    <row r="740" spans="1:16" s="258" customFormat="1">
      <c r="A740" s="257"/>
      <c r="B740" s="235"/>
      <c r="C740" s="253"/>
      <c r="D740" s="253"/>
      <c r="E740" s="1491"/>
      <c r="F740" s="1491"/>
      <c r="G740" s="235"/>
      <c r="H740" s="235"/>
      <c r="I740" s="235"/>
      <c r="J740" s="235"/>
      <c r="K740" s="235"/>
      <c r="L740" s="235"/>
      <c r="M740" s="235"/>
      <c r="N740" s="235"/>
      <c r="O740" s="235"/>
      <c r="P740" s="235"/>
    </row>
    <row r="741" spans="1:16" s="258" customFormat="1">
      <c r="A741" s="257"/>
      <c r="B741" s="235"/>
      <c r="C741" s="253"/>
      <c r="D741" s="253"/>
      <c r="E741" s="1491"/>
      <c r="F741" s="1491"/>
      <c r="G741" s="235"/>
      <c r="H741" s="235"/>
      <c r="I741" s="235"/>
      <c r="J741" s="235"/>
      <c r="K741" s="235"/>
      <c r="L741" s="235"/>
      <c r="M741" s="235"/>
      <c r="N741" s="235"/>
      <c r="O741" s="235"/>
      <c r="P741" s="235"/>
    </row>
    <row r="742" spans="1:16" s="258" customFormat="1">
      <c r="A742" s="257"/>
      <c r="B742" s="235"/>
      <c r="C742" s="253"/>
      <c r="D742" s="253"/>
      <c r="E742" s="1491"/>
      <c r="F742" s="1491"/>
      <c r="G742" s="235"/>
      <c r="H742" s="235"/>
      <c r="I742" s="235"/>
      <c r="J742" s="235"/>
      <c r="K742" s="235"/>
      <c r="L742" s="235"/>
      <c r="M742" s="235"/>
      <c r="N742" s="235"/>
      <c r="O742" s="235"/>
      <c r="P742" s="235"/>
    </row>
    <row r="743" spans="1:16" s="258" customFormat="1">
      <c r="A743" s="257"/>
      <c r="B743" s="235"/>
      <c r="C743" s="253"/>
      <c r="D743" s="253"/>
      <c r="E743" s="1491"/>
      <c r="F743" s="1491"/>
      <c r="G743" s="235"/>
      <c r="H743" s="235"/>
      <c r="I743" s="235"/>
      <c r="J743" s="235"/>
      <c r="K743" s="235"/>
      <c r="L743" s="235"/>
      <c r="M743" s="235"/>
      <c r="N743" s="235"/>
      <c r="O743" s="235"/>
      <c r="P743" s="235"/>
    </row>
    <row r="744" spans="1:16" s="258" customFormat="1">
      <c r="A744" s="257"/>
      <c r="B744" s="235"/>
      <c r="C744" s="253"/>
      <c r="D744" s="253"/>
      <c r="E744" s="1491"/>
      <c r="F744" s="1491"/>
      <c r="G744" s="235"/>
      <c r="H744" s="235"/>
      <c r="I744" s="235"/>
      <c r="J744" s="235"/>
      <c r="K744" s="235"/>
      <c r="L744" s="235"/>
      <c r="M744" s="235"/>
      <c r="N744" s="235"/>
      <c r="O744" s="235"/>
      <c r="P744" s="235"/>
    </row>
    <row r="745" spans="1:16" s="258" customFormat="1">
      <c r="A745" s="257"/>
      <c r="B745" s="235"/>
      <c r="C745" s="253"/>
      <c r="D745" s="253"/>
      <c r="E745" s="1491"/>
      <c r="F745" s="1491"/>
      <c r="G745" s="235"/>
      <c r="H745" s="235"/>
      <c r="I745" s="235"/>
      <c r="J745" s="235"/>
      <c r="K745" s="235"/>
      <c r="L745" s="235"/>
      <c r="M745" s="235"/>
      <c r="N745" s="235"/>
      <c r="O745" s="235"/>
      <c r="P745" s="235"/>
    </row>
    <row r="746" spans="1:16" s="258" customFormat="1">
      <c r="A746" s="257"/>
      <c r="B746" s="235"/>
      <c r="C746" s="253"/>
      <c r="D746" s="253"/>
      <c r="E746" s="1491"/>
      <c r="F746" s="1491"/>
      <c r="G746" s="235"/>
      <c r="H746" s="235"/>
      <c r="I746" s="235"/>
      <c r="J746" s="235"/>
      <c r="K746" s="235"/>
      <c r="L746" s="235"/>
      <c r="M746" s="235"/>
      <c r="N746" s="235"/>
      <c r="O746" s="235"/>
      <c r="P746" s="235"/>
    </row>
    <row r="747" spans="1:16" s="258" customFormat="1">
      <c r="A747" s="257"/>
      <c r="B747" s="235"/>
      <c r="C747" s="253"/>
      <c r="D747" s="253"/>
      <c r="E747" s="1491"/>
      <c r="F747" s="1491"/>
      <c r="G747" s="235"/>
      <c r="H747" s="235"/>
      <c r="I747" s="235"/>
      <c r="J747" s="235"/>
      <c r="K747" s="235"/>
      <c r="L747" s="235"/>
      <c r="M747" s="235"/>
      <c r="N747" s="235"/>
      <c r="O747" s="235"/>
      <c r="P747" s="235"/>
    </row>
    <row r="748" spans="1:16" s="258" customFormat="1">
      <c r="A748" s="257"/>
      <c r="B748" s="235"/>
      <c r="C748" s="253"/>
      <c r="D748" s="253"/>
      <c r="E748" s="1491"/>
      <c r="F748" s="1491"/>
      <c r="G748" s="235"/>
      <c r="H748" s="235"/>
      <c r="I748" s="235"/>
      <c r="J748" s="235"/>
      <c r="K748" s="235"/>
      <c r="L748" s="235"/>
      <c r="M748" s="235"/>
      <c r="N748" s="235"/>
      <c r="O748" s="235"/>
      <c r="P748" s="235"/>
    </row>
    <row r="749" spans="1:16" s="258" customFormat="1">
      <c r="A749" s="257"/>
      <c r="B749" s="235"/>
      <c r="C749" s="253"/>
      <c r="D749" s="253"/>
      <c r="E749" s="1491"/>
      <c r="F749" s="1491"/>
      <c r="G749" s="235"/>
      <c r="H749" s="235"/>
      <c r="I749" s="235"/>
      <c r="J749" s="235"/>
      <c r="K749" s="235"/>
      <c r="L749" s="235"/>
      <c r="M749" s="235"/>
      <c r="N749" s="235"/>
      <c r="O749" s="235"/>
      <c r="P749" s="235"/>
    </row>
    <row r="750" spans="1:16" s="258" customFormat="1">
      <c r="A750" s="257"/>
      <c r="B750" s="235"/>
      <c r="C750" s="253"/>
      <c r="D750" s="253"/>
      <c r="E750" s="1491"/>
      <c r="F750" s="1491"/>
      <c r="G750" s="235"/>
      <c r="H750" s="235"/>
      <c r="I750" s="235"/>
      <c r="J750" s="235"/>
      <c r="K750" s="235"/>
      <c r="L750" s="235"/>
      <c r="M750" s="235"/>
      <c r="N750" s="235"/>
      <c r="O750" s="235"/>
      <c r="P750" s="235"/>
    </row>
    <row r="751" spans="1:16" s="258" customFormat="1">
      <c r="A751" s="257"/>
      <c r="B751" s="235"/>
      <c r="C751" s="253"/>
      <c r="D751" s="253"/>
      <c r="E751" s="1491"/>
      <c r="F751" s="1491"/>
      <c r="G751" s="235"/>
      <c r="H751" s="235"/>
      <c r="I751" s="235"/>
      <c r="J751" s="235"/>
      <c r="K751" s="235"/>
      <c r="L751" s="235"/>
      <c r="M751" s="235"/>
      <c r="N751" s="235"/>
      <c r="O751" s="235"/>
      <c r="P751" s="235"/>
    </row>
    <row r="752" spans="1:16" s="258" customFormat="1">
      <c r="A752" s="257"/>
      <c r="B752" s="235"/>
      <c r="C752" s="253"/>
      <c r="D752" s="253"/>
      <c r="E752" s="1491"/>
      <c r="F752" s="1491"/>
      <c r="G752" s="235"/>
      <c r="H752" s="235"/>
      <c r="I752" s="235"/>
      <c r="J752" s="235"/>
      <c r="K752" s="235"/>
      <c r="L752" s="235"/>
      <c r="M752" s="235"/>
      <c r="N752" s="235"/>
      <c r="O752" s="235"/>
      <c r="P752" s="235"/>
    </row>
    <row r="753" spans="1:16" s="258" customFormat="1">
      <c r="A753" s="257"/>
      <c r="B753" s="235"/>
      <c r="C753" s="253"/>
      <c r="D753" s="253"/>
      <c r="E753" s="1491"/>
      <c r="F753" s="1491"/>
      <c r="G753" s="235"/>
      <c r="H753" s="235"/>
      <c r="I753" s="235"/>
      <c r="J753" s="235"/>
      <c r="K753" s="235"/>
      <c r="L753" s="235"/>
      <c r="M753" s="235"/>
      <c r="N753" s="235"/>
      <c r="O753" s="235"/>
      <c r="P753" s="235"/>
    </row>
    <row r="754" spans="1:16" s="258" customFormat="1">
      <c r="A754" s="257"/>
      <c r="B754" s="235"/>
      <c r="C754" s="253"/>
      <c r="D754" s="253"/>
      <c r="E754" s="1491"/>
      <c r="F754" s="1491"/>
      <c r="G754" s="235"/>
      <c r="H754" s="235"/>
      <c r="I754" s="235"/>
      <c r="J754" s="235"/>
      <c r="K754" s="235"/>
      <c r="L754" s="235"/>
      <c r="M754" s="235"/>
      <c r="N754" s="235"/>
      <c r="O754" s="235"/>
      <c r="P754" s="235"/>
    </row>
    <row r="755" spans="1:16" s="258" customFormat="1">
      <c r="A755" s="257"/>
      <c r="B755" s="235"/>
      <c r="C755" s="253"/>
      <c r="D755" s="253"/>
      <c r="E755" s="1491"/>
      <c r="F755" s="1491"/>
      <c r="G755" s="235"/>
      <c r="H755" s="235"/>
      <c r="I755" s="235"/>
      <c r="J755" s="235"/>
      <c r="K755" s="235"/>
      <c r="L755" s="235"/>
      <c r="M755" s="235"/>
      <c r="N755" s="235"/>
      <c r="O755" s="235"/>
      <c r="P755" s="235"/>
    </row>
    <row r="756" spans="1:16" s="258" customFormat="1">
      <c r="A756" s="257"/>
      <c r="B756" s="235"/>
      <c r="C756" s="253"/>
      <c r="D756" s="253"/>
      <c r="E756" s="1491"/>
      <c r="F756" s="1491"/>
      <c r="G756" s="235"/>
      <c r="H756" s="235"/>
      <c r="I756" s="235"/>
      <c r="J756" s="235"/>
      <c r="K756" s="235"/>
      <c r="L756" s="235"/>
      <c r="M756" s="235"/>
      <c r="N756" s="235"/>
      <c r="O756" s="235"/>
      <c r="P756" s="235"/>
    </row>
    <row r="757" spans="1:16" s="258" customFormat="1">
      <c r="A757" s="257"/>
      <c r="B757" s="235"/>
      <c r="C757" s="253"/>
      <c r="D757" s="253"/>
      <c r="E757" s="1491"/>
      <c r="F757" s="1491"/>
      <c r="G757" s="235"/>
      <c r="H757" s="235"/>
      <c r="I757" s="235"/>
      <c r="J757" s="235"/>
      <c r="K757" s="235"/>
      <c r="L757" s="235"/>
      <c r="M757" s="235"/>
      <c r="N757" s="235"/>
      <c r="O757" s="235"/>
      <c r="P757" s="235"/>
    </row>
    <row r="758" spans="1:16" s="258" customFormat="1">
      <c r="A758" s="257"/>
      <c r="B758" s="235"/>
      <c r="C758" s="253"/>
      <c r="D758" s="253"/>
      <c r="E758" s="1491"/>
      <c r="F758" s="1491"/>
      <c r="G758" s="235"/>
      <c r="H758" s="235"/>
      <c r="I758" s="235"/>
      <c r="J758" s="235"/>
      <c r="K758" s="235"/>
      <c r="L758" s="235"/>
      <c r="M758" s="235"/>
      <c r="N758" s="235"/>
      <c r="O758" s="235"/>
      <c r="P758" s="235"/>
    </row>
    <row r="759" spans="1:16" s="258" customFormat="1">
      <c r="A759" s="257"/>
      <c r="B759" s="235"/>
      <c r="C759" s="253"/>
      <c r="D759" s="253"/>
      <c r="E759" s="1491"/>
      <c r="F759" s="1491"/>
      <c r="G759" s="235"/>
      <c r="H759" s="235"/>
      <c r="I759" s="235"/>
      <c r="J759" s="235"/>
      <c r="K759" s="235"/>
      <c r="L759" s="235"/>
      <c r="M759" s="235"/>
      <c r="N759" s="235"/>
      <c r="O759" s="235"/>
      <c r="P759" s="235"/>
    </row>
    <row r="760" spans="1:16" s="258" customFormat="1">
      <c r="A760" s="257"/>
      <c r="B760" s="235"/>
      <c r="C760" s="253"/>
      <c r="D760" s="253"/>
      <c r="E760" s="1491"/>
      <c r="F760" s="1491"/>
      <c r="G760" s="235"/>
      <c r="H760" s="235"/>
      <c r="I760" s="235"/>
      <c r="J760" s="235"/>
      <c r="K760" s="235"/>
      <c r="L760" s="235"/>
      <c r="M760" s="235"/>
      <c r="N760" s="235"/>
      <c r="O760" s="235"/>
      <c r="P760" s="235"/>
    </row>
    <row r="761" spans="1:16" s="258" customFormat="1">
      <c r="A761" s="257"/>
      <c r="B761" s="235"/>
      <c r="C761" s="253"/>
      <c r="D761" s="253"/>
      <c r="E761" s="1491"/>
      <c r="F761" s="1491"/>
      <c r="G761" s="235"/>
      <c r="H761" s="235"/>
      <c r="I761" s="235"/>
      <c r="J761" s="235"/>
      <c r="K761" s="235"/>
      <c r="L761" s="235"/>
      <c r="M761" s="235"/>
      <c r="N761" s="235"/>
      <c r="O761" s="235"/>
      <c r="P761" s="235"/>
    </row>
    <row r="762" spans="1:16" s="258" customFormat="1">
      <c r="A762" s="257"/>
      <c r="B762" s="235"/>
      <c r="C762" s="253"/>
      <c r="D762" s="253"/>
      <c r="E762" s="1491"/>
      <c r="F762" s="1491"/>
      <c r="G762" s="235"/>
      <c r="H762" s="235"/>
      <c r="I762" s="235"/>
      <c r="J762" s="235"/>
      <c r="K762" s="235"/>
      <c r="L762" s="235"/>
      <c r="M762" s="235"/>
      <c r="N762" s="235"/>
      <c r="O762" s="235"/>
      <c r="P762" s="235"/>
    </row>
    <row r="763" spans="1:16" s="258" customFormat="1">
      <c r="A763" s="257"/>
      <c r="B763" s="235"/>
      <c r="C763" s="253"/>
      <c r="D763" s="253"/>
      <c r="E763" s="1491"/>
      <c r="F763" s="1491"/>
      <c r="G763" s="235"/>
      <c r="H763" s="235"/>
      <c r="I763" s="235"/>
      <c r="J763" s="235"/>
      <c r="K763" s="235"/>
      <c r="L763" s="235"/>
      <c r="M763" s="235"/>
      <c r="N763" s="235"/>
      <c r="O763" s="235"/>
      <c r="P763" s="235"/>
    </row>
    <row r="764" spans="1:16" s="258" customFormat="1">
      <c r="A764" s="257"/>
      <c r="B764" s="235"/>
      <c r="C764" s="253"/>
      <c r="D764" s="253"/>
      <c r="E764" s="1491"/>
      <c r="F764" s="1491"/>
      <c r="G764" s="235"/>
      <c r="H764" s="235"/>
      <c r="I764" s="235"/>
      <c r="J764" s="235"/>
      <c r="K764" s="235"/>
      <c r="L764" s="235"/>
      <c r="M764" s="235"/>
      <c r="N764" s="235"/>
      <c r="O764" s="235"/>
      <c r="P764" s="235"/>
    </row>
    <row r="765" spans="1:16" s="258" customFormat="1">
      <c r="A765" s="257"/>
      <c r="B765" s="235"/>
      <c r="C765" s="253"/>
      <c r="D765" s="253"/>
      <c r="E765" s="1491"/>
      <c r="F765" s="1491"/>
      <c r="G765" s="235"/>
      <c r="H765" s="235"/>
      <c r="I765" s="235"/>
      <c r="J765" s="235"/>
      <c r="K765" s="235"/>
      <c r="L765" s="235"/>
      <c r="M765" s="235"/>
      <c r="N765" s="235"/>
      <c r="O765" s="235"/>
      <c r="P765" s="235"/>
    </row>
    <row r="766" spans="1:16" s="258" customFormat="1">
      <c r="A766" s="257"/>
      <c r="B766" s="235"/>
      <c r="C766" s="253"/>
      <c r="D766" s="253"/>
      <c r="E766" s="1491"/>
      <c r="F766" s="1491"/>
      <c r="G766" s="235"/>
      <c r="H766" s="235"/>
      <c r="I766" s="235"/>
      <c r="J766" s="235"/>
      <c r="K766" s="235"/>
      <c r="L766" s="235"/>
      <c r="M766" s="235"/>
      <c r="N766" s="235"/>
      <c r="O766" s="235"/>
      <c r="P766" s="235"/>
    </row>
    <row r="767" spans="1:16" s="258" customFormat="1">
      <c r="A767" s="257"/>
      <c r="B767" s="235"/>
      <c r="C767" s="253"/>
      <c r="D767" s="253"/>
      <c r="E767" s="1491"/>
      <c r="F767" s="1491"/>
      <c r="G767" s="235"/>
      <c r="H767" s="235"/>
      <c r="I767" s="235"/>
      <c r="J767" s="235"/>
      <c r="K767" s="235"/>
      <c r="L767" s="235"/>
      <c r="M767" s="235"/>
      <c r="N767" s="235"/>
      <c r="O767" s="235"/>
      <c r="P767" s="235"/>
    </row>
    <row r="768" spans="1:16" s="258" customFormat="1">
      <c r="A768" s="257"/>
      <c r="B768" s="235"/>
      <c r="C768" s="253"/>
      <c r="D768" s="253"/>
      <c r="E768" s="1491"/>
      <c r="F768" s="1491"/>
      <c r="G768" s="235"/>
      <c r="H768" s="235"/>
      <c r="I768" s="235"/>
      <c r="J768" s="235"/>
      <c r="K768" s="235"/>
      <c r="L768" s="235"/>
      <c r="M768" s="235"/>
      <c r="N768" s="235"/>
      <c r="O768" s="235"/>
      <c r="P768" s="235"/>
    </row>
    <row r="769" spans="1:16" s="258" customFormat="1">
      <c r="A769" s="257"/>
      <c r="B769" s="235"/>
      <c r="C769" s="253"/>
      <c r="D769" s="253"/>
      <c r="E769" s="1491"/>
      <c r="F769" s="1491"/>
      <c r="G769" s="235"/>
      <c r="H769" s="235"/>
      <c r="I769" s="235"/>
      <c r="J769" s="235"/>
      <c r="K769" s="235"/>
      <c r="L769" s="235"/>
      <c r="M769" s="235"/>
      <c r="N769" s="235"/>
      <c r="O769" s="235"/>
      <c r="P769" s="235"/>
    </row>
    <row r="770" spans="1:16" s="258" customFormat="1">
      <c r="A770" s="257"/>
      <c r="B770" s="235"/>
      <c r="C770" s="253"/>
      <c r="D770" s="253"/>
      <c r="E770" s="1491"/>
      <c r="F770" s="1491"/>
      <c r="G770" s="235"/>
      <c r="H770" s="235"/>
      <c r="I770" s="235"/>
      <c r="J770" s="235"/>
      <c r="K770" s="235"/>
      <c r="L770" s="235"/>
      <c r="M770" s="235"/>
      <c r="N770" s="235"/>
      <c r="O770" s="235"/>
      <c r="P770" s="235"/>
    </row>
    <row r="771" spans="1:16" s="258" customFormat="1">
      <c r="A771" s="257"/>
      <c r="B771" s="235"/>
      <c r="C771" s="253"/>
      <c r="D771" s="253"/>
      <c r="E771" s="1491"/>
      <c r="F771" s="1491"/>
      <c r="G771" s="235"/>
      <c r="H771" s="235"/>
      <c r="I771" s="235"/>
      <c r="J771" s="235"/>
      <c r="K771" s="235"/>
      <c r="L771" s="235"/>
      <c r="M771" s="235"/>
      <c r="N771" s="235"/>
      <c r="O771" s="235"/>
      <c r="P771" s="235"/>
    </row>
    <row r="772" spans="1:16" s="258" customFormat="1">
      <c r="A772" s="257"/>
      <c r="B772" s="235"/>
      <c r="C772" s="253"/>
      <c r="D772" s="253"/>
      <c r="E772" s="1491"/>
      <c r="F772" s="1491"/>
      <c r="G772" s="235"/>
      <c r="H772" s="235"/>
      <c r="I772" s="235"/>
      <c r="J772" s="235"/>
      <c r="K772" s="235"/>
      <c r="L772" s="235"/>
      <c r="M772" s="235"/>
      <c r="N772" s="235"/>
      <c r="O772" s="235"/>
      <c r="P772" s="235"/>
    </row>
    <row r="773" spans="1:16" s="258" customFormat="1">
      <c r="A773" s="257"/>
      <c r="B773" s="235"/>
      <c r="C773" s="253"/>
      <c r="D773" s="253"/>
      <c r="E773" s="1491"/>
      <c r="F773" s="1491"/>
      <c r="G773" s="235"/>
      <c r="H773" s="235"/>
      <c r="I773" s="235"/>
      <c r="J773" s="235"/>
      <c r="K773" s="235"/>
      <c r="L773" s="235"/>
      <c r="M773" s="235"/>
      <c r="N773" s="235"/>
      <c r="O773" s="235"/>
      <c r="P773" s="235"/>
    </row>
    <row r="774" spans="1:16" s="258" customFormat="1">
      <c r="A774" s="257"/>
      <c r="B774" s="235"/>
      <c r="C774" s="253"/>
      <c r="D774" s="253"/>
      <c r="E774" s="1491"/>
      <c r="F774" s="1491"/>
      <c r="G774" s="235"/>
      <c r="H774" s="235"/>
      <c r="I774" s="235"/>
      <c r="J774" s="235"/>
      <c r="K774" s="235"/>
      <c r="L774" s="235"/>
      <c r="M774" s="235"/>
      <c r="N774" s="235"/>
      <c r="O774" s="235"/>
      <c r="P774" s="235"/>
    </row>
    <row r="775" spans="1:16" s="258" customFormat="1">
      <c r="A775" s="257"/>
      <c r="B775" s="235"/>
      <c r="C775" s="253"/>
      <c r="D775" s="253"/>
      <c r="E775" s="1491"/>
      <c r="F775" s="1491"/>
      <c r="G775" s="235"/>
      <c r="H775" s="235"/>
      <c r="I775" s="235"/>
      <c r="J775" s="235"/>
      <c r="K775" s="235"/>
      <c r="L775" s="235"/>
      <c r="M775" s="235"/>
      <c r="N775" s="235"/>
      <c r="O775" s="235"/>
      <c r="P775" s="235"/>
    </row>
    <row r="776" spans="1:16" s="258" customFormat="1">
      <c r="A776" s="257"/>
      <c r="B776" s="235"/>
      <c r="C776" s="253"/>
      <c r="D776" s="253"/>
      <c r="E776" s="1491"/>
      <c r="F776" s="1491"/>
      <c r="G776" s="235"/>
      <c r="H776" s="235"/>
      <c r="I776" s="235"/>
      <c r="J776" s="235"/>
      <c r="K776" s="235"/>
      <c r="L776" s="235"/>
      <c r="M776" s="235"/>
      <c r="N776" s="235"/>
      <c r="O776" s="235"/>
      <c r="P776" s="235"/>
    </row>
    <row r="777" spans="1:16" s="258" customFormat="1">
      <c r="A777" s="257"/>
      <c r="B777" s="235"/>
      <c r="C777" s="253"/>
      <c r="D777" s="253"/>
      <c r="E777" s="1491"/>
      <c r="F777" s="1491"/>
      <c r="G777" s="235"/>
      <c r="H777" s="235"/>
      <c r="I777" s="235"/>
      <c r="J777" s="235"/>
      <c r="K777" s="235"/>
      <c r="L777" s="235"/>
      <c r="M777" s="235"/>
      <c r="N777" s="235"/>
      <c r="O777" s="235"/>
      <c r="P777" s="235"/>
    </row>
    <row r="778" spans="1:16" s="258" customFormat="1">
      <c r="A778" s="257"/>
      <c r="B778" s="235"/>
      <c r="C778" s="253"/>
      <c r="D778" s="253"/>
      <c r="E778" s="1491"/>
      <c r="F778" s="1491"/>
      <c r="G778" s="235"/>
      <c r="H778" s="235"/>
      <c r="I778" s="235"/>
      <c r="J778" s="235"/>
      <c r="K778" s="235"/>
      <c r="L778" s="235"/>
      <c r="M778" s="235"/>
      <c r="N778" s="235"/>
      <c r="O778" s="235"/>
      <c r="P778" s="235"/>
    </row>
    <row r="779" spans="1:16" s="258" customFormat="1">
      <c r="A779" s="257"/>
      <c r="B779" s="235"/>
      <c r="C779" s="253"/>
      <c r="D779" s="253"/>
      <c r="E779" s="1491"/>
      <c r="F779" s="1491"/>
      <c r="G779" s="235"/>
      <c r="H779" s="235"/>
      <c r="I779" s="235"/>
      <c r="J779" s="235"/>
      <c r="K779" s="235"/>
      <c r="L779" s="235"/>
      <c r="M779" s="235"/>
      <c r="N779" s="235"/>
      <c r="O779" s="235"/>
      <c r="P779" s="235"/>
    </row>
    <row r="780" spans="1:16" s="258" customFormat="1">
      <c r="A780" s="257"/>
      <c r="B780" s="235"/>
      <c r="C780" s="253"/>
      <c r="D780" s="253"/>
      <c r="E780" s="1491"/>
      <c r="F780" s="1491"/>
      <c r="G780" s="235"/>
      <c r="H780" s="235"/>
      <c r="I780" s="235"/>
      <c r="J780" s="235"/>
      <c r="K780" s="235"/>
      <c r="L780" s="235"/>
      <c r="M780" s="235"/>
      <c r="N780" s="235"/>
      <c r="O780" s="235"/>
      <c r="P780" s="235"/>
    </row>
    <row r="781" spans="1:16" s="258" customFormat="1">
      <c r="A781" s="257"/>
      <c r="B781" s="235"/>
      <c r="C781" s="253"/>
      <c r="D781" s="253"/>
      <c r="E781" s="1491"/>
      <c r="F781" s="1491"/>
      <c r="G781" s="235"/>
      <c r="H781" s="235"/>
      <c r="I781" s="235"/>
      <c r="J781" s="235"/>
      <c r="K781" s="235"/>
      <c r="L781" s="235"/>
      <c r="M781" s="235"/>
      <c r="N781" s="235"/>
      <c r="O781" s="235"/>
      <c r="P781" s="235"/>
    </row>
    <row r="782" spans="1:16" s="258" customFormat="1">
      <c r="A782" s="257"/>
      <c r="B782" s="235"/>
      <c r="C782" s="253"/>
      <c r="D782" s="253"/>
      <c r="E782" s="1491"/>
      <c r="F782" s="1491"/>
      <c r="G782" s="235"/>
      <c r="H782" s="235"/>
      <c r="I782" s="235"/>
      <c r="J782" s="235"/>
      <c r="K782" s="235"/>
      <c r="L782" s="235"/>
      <c r="M782" s="235"/>
      <c r="N782" s="235"/>
      <c r="O782" s="235"/>
      <c r="P782" s="235"/>
    </row>
    <row r="783" spans="1:16" s="258" customFormat="1">
      <c r="A783" s="257"/>
      <c r="B783" s="235"/>
      <c r="C783" s="253"/>
      <c r="D783" s="253"/>
      <c r="E783" s="1491"/>
      <c r="F783" s="1491"/>
      <c r="G783" s="235"/>
      <c r="H783" s="235"/>
      <c r="I783" s="235"/>
      <c r="J783" s="235"/>
      <c r="K783" s="235"/>
      <c r="L783" s="235"/>
      <c r="M783" s="235"/>
      <c r="N783" s="235"/>
      <c r="O783" s="235"/>
      <c r="P783" s="235"/>
    </row>
    <row r="784" spans="1:16" s="258" customFormat="1">
      <c r="A784" s="257"/>
      <c r="B784" s="235"/>
      <c r="C784" s="253"/>
      <c r="D784" s="253"/>
      <c r="E784" s="1491"/>
      <c r="F784" s="1491"/>
      <c r="G784" s="235"/>
      <c r="H784" s="235"/>
      <c r="I784" s="235"/>
      <c r="J784" s="235"/>
      <c r="K784" s="235"/>
      <c r="L784" s="235"/>
      <c r="M784" s="235"/>
      <c r="N784" s="235"/>
      <c r="O784" s="235"/>
      <c r="P784" s="235"/>
    </row>
    <row r="785" spans="1:16" s="258" customFormat="1">
      <c r="A785" s="257"/>
      <c r="B785" s="235"/>
      <c r="C785" s="253"/>
      <c r="D785" s="253"/>
      <c r="E785" s="1491"/>
      <c r="F785" s="1491"/>
      <c r="G785" s="235"/>
      <c r="H785" s="235"/>
      <c r="I785" s="235"/>
      <c r="J785" s="235"/>
      <c r="K785" s="235"/>
      <c r="L785" s="235"/>
      <c r="M785" s="235"/>
      <c r="N785" s="235"/>
      <c r="O785" s="235"/>
      <c r="P785" s="235"/>
    </row>
    <row r="786" spans="1:16" s="258" customFormat="1">
      <c r="A786" s="257"/>
      <c r="B786" s="235"/>
      <c r="C786" s="253"/>
      <c r="D786" s="253"/>
      <c r="E786" s="1491"/>
      <c r="F786" s="1491"/>
      <c r="G786" s="235"/>
      <c r="H786" s="235"/>
      <c r="I786" s="235"/>
      <c r="J786" s="235"/>
      <c r="K786" s="235"/>
      <c r="L786" s="235"/>
      <c r="M786" s="235"/>
      <c r="N786" s="235"/>
      <c r="O786" s="235"/>
      <c r="P786" s="235"/>
    </row>
    <row r="787" spans="1:16" s="258" customFormat="1">
      <c r="A787" s="257"/>
      <c r="B787" s="235"/>
      <c r="C787" s="253"/>
      <c r="D787" s="253"/>
      <c r="E787" s="1491"/>
      <c r="F787" s="1491"/>
      <c r="G787" s="235"/>
      <c r="H787" s="235"/>
      <c r="I787" s="235"/>
      <c r="J787" s="235"/>
      <c r="K787" s="235"/>
      <c r="L787" s="235"/>
      <c r="M787" s="235"/>
      <c r="N787" s="235"/>
      <c r="O787" s="235"/>
      <c r="P787" s="235"/>
    </row>
    <row r="788" spans="1:16" s="258" customFormat="1">
      <c r="A788" s="257"/>
      <c r="B788" s="235"/>
      <c r="C788" s="253"/>
      <c r="D788" s="253"/>
      <c r="E788" s="1491"/>
      <c r="F788" s="1491"/>
      <c r="G788" s="235"/>
      <c r="H788" s="235"/>
      <c r="I788" s="235"/>
      <c r="J788" s="235"/>
      <c r="K788" s="235"/>
      <c r="L788" s="235"/>
      <c r="M788" s="235"/>
      <c r="N788" s="235"/>
      <c r="O788" s="235"/>
      <c r="P788" s="235"/>
    </row>
    <row r="789" spans="1:16" s="258" customFormat="1">
      <c r="A789" s="257"/>
      <c r="B789" s="235"/>
      <c r="C789" s="253"/>
      <c r="D789" s="253"/>
      <c r="E789" s="1491"/>
      <c r="F789" s="1491"/>
      <c r="G789" s="235"/>
      <c r="H789" s="235"/>
      <c r="I789" s="235"/>
      <c r="J789" s="235"/>
      <c r="K789" s="235"/>
      <c r="L789" s="235"/>
      <c r="M789" s="235"/>
      <c r="N789" s="235"/>
      <c r="O789" s="235"/>
      <c r="P789" s="235"/>
    </row>
    <row r="790" spans="1:16" s="258" customFormat="1">
      <c r="A790" s="257"/>
      <c r="B790" s="235"/>
      <c r="C790" s="253"/>
      <c r="D790" s="253"/>
      <c r="E790" s="1491"/>
      <c r="F790" s="1491"/>
      <c r="G790" s="235"/>
      <c r="H790" s="235"/>
      <c r="I790" s="235"/>
      <c r="J790" s="235"/>
      <c r="K790" s="235"/>
      <c r="L790" s="235"/>
      <c r="M790" s="235"/>
      <c r="N790" s="235"/>
      <c r="O790" s="235"/>
      <c r="P790" s="235"/>
    </row>
    <row r="791" spans="1:16" s="258" customFormat="1">
      <c r="A791" s="257"/>
      <c r="B791" s="235"/>
      <c r="C791" s="253"/>
      <c r="D791" s="253"/>
      <c r="E791" s="1491"/>
      <c r="F791" s="1491"/>
      <c r="G791" s="235"/>
      <c r="H791" s="235"/>
      <c r="I791" s="235"/>
      <c r="J791" s="235"/>
      <c r="K791" s="235"/>
      <c r="L791" s="235"/>
      <c r="M791" s="235"/>
      <c r="N791" s="235"/>
      <c r="O791" s="235"/>
      <c r="P791" s="235"/>
    </row>
    <row r="792" spans="1:16" s="258" customFormat="1">
      <c r="A792" s="257"/>
      <c r="B792" s="235"/>
      <c r="C792" s="253"/>
      <c r="D792" s="253"/>
      <c r="E792" s="1491"/>
      <c r="F792" s="1491"/>
      <c r="G792" s="235"/>
      <c r="H792" s="235"/>
      <c r="I792" s="235"/>
      <c r="J792" s="235"/>
      <c r="K792" s="235"/>
      <c r="L792" s="235"/>
      <c r="M792" s="235"/>
      <c r="N792" s="235"/>
      <c r="O792" s="235"/>
      <c r="P792" s="235"/>
    </row>
    <row r="793" spans="1:16" s="258" customFormat="1">
      <c r="A793" s="257"/>
      <c r="B793" s="235"/>
      <c r="C793" s="253"/>
      <c r="D793" s="253"/>
      <c r="E793" s="1491"/>
      <c r="F793" s="1491"/>
      <c r="G793" s="235"/>
      <c r="H793" s="235"/>
      <c r="I793" s="235"/>
      <c r="J793" s="235"/>
      <c r="K793" s="235"/>
      <c r="L793" s="235"/>
      <c r="M793" s="235"/>
      <c r="N793" s="235"/>
      <c r="O793" s="235"/>
      <c r="P793" s="235"/>
    </row>
    <row r="794" spans="1:16" s="258" customFormat="1">
      <c r="A794" s="257"/>
      <c r="B794" s="235"/>
      <c r="C794" s="253"/>
      <c r="D794" s="253"/>
      <c r="E794" s="1491"/>
      <c r="F794" s="1491"/>
      <c r="G794" s="235"/>
      <c r="H794" s="235"/>
      <c r="I794" s="235"/>
      <c r="J794" s="235"/>
      <c r="K794" s="235"/>
      <c r="L794" s="235"/>
      <c r="M794" s="235"/>
      <c r="N794" s="235"/>
      <c r="O794" s="235"/>
      <c r="P794" s="235"/>
    </row>
    <row r="795" spans="1:16" s="258" customFormat="1">
      <c r="A795" s="257"/>
      <c r="B795" s="235"/>
      <c r="C795" s="253"/>
      <c r="D795" s="253"/>
      <c r="E795" s="1491"/>
      <c r="F795" s="1491"/>
      <c r="G795" s="235"/>
      <c r="H795" s="235"/>
      <c r="I795" s="235"/>
      <c r="J795" s="235"/>
      <c r="K795" s="235"/>
      <c r="L795" s="235"/>
      <c r="M795" s="235"/>
      <c r="N795" s="235"/>
      <c r="O795" s="235"/>
      <c r="P795" s="235"/>
    </row>
    <row r="796" spans="1:16" s="258" customFormat="1">
      <c r="A796" s="257"/>
      <c r="B796" s="235"/>
      <c r="C796" s="253"/>
      <c r="D796" s="253"/>
      <c r="E796" s="1491"/>
      <c r="F796" s="1491"/>
      <c r="G796" s="235"/>
      <c r="H796" s="235"/>
      <c r="I796" s="235"/>
      <c r="J796" s="235"/>
      <c r="K796" s="235"/>
      <c r="L796" s="235"/>
      <c r="M796" s="235"/>
      <c r="N796" s="235"/>
      <c r="O796" s="235"/>
      <c r="P796" s="235"/>
    </row>
    <row r="797" spans="1:16" s="258" customFormat="1">
      <c r="A797" s="257"/>
      <c r="B797" s="235"/>
      <c r="C797" s="253"/>
      <c r="D797" s="253"/>
      <c r="E797" s="1491"/>
      <c r="F797" s="1491"/>
      <c r="G797" s="235"/>
      <c r="H797" s="235"/>
      <c r="I797" s="235"/>
      <c r="J797" s="235"/>
      <c r="K797" s="235"/>
      <c r="L797" s="235"/>
      <c r="M797" s="235"/>
      <c r="N797" s="235"/>
      <c r="O797" s="235"/>
      <c r="P797" s="235"/>
    </row>
    <row r="798" spans="1:16" s="258" customFormat="1">
      <c r="A798" s="257"/>
      <c r="B798" s="235"/>
      <c r="C798" s="253"/>
      <c r="D798" s="253"/>
      <c r="E798" s="1491"/>
      <c r="F798" s="1491"/>
      <c r="G798" s="235"/>
      <c r="H798" s="235"/>
      <c r="I798" s="235"/>
      <c r="J798" s="235"/>
      <c r="K798" s="235"/>
      <c r="L798" s="235"/>
      <c r="M798" s="235"/>
      <c r="N798" s="235"/>
      <c r="O798" s="235"/>
      <c r="P798" s="235"/>
    </row>
    <row r="799" spans="1:16" s="258" customFormat="1">
      <c r="A799" s="257"/>
      <c r="B799" s="235"/>
      <c r="C799" s="253"/>
      <c r="D799" s="253"/>
      <c r="E799" s="1491"/>
      <c r="F799" s="1491"/>
      <c r="G799" s="235"/>
      <c r="H799" s="235"/>
      <c r="I799" s="235"/>
      <c r="J799" s="235"/>
      <c r="K799" s="235"/>
      <c r="L799" s="235"/>
      <c r="M799" s="235"/>
      <c r="N799" s="235"/>
      <c r="O799" s="235"/>
      <c r="P799" s="235"/>
    </row>
    <row r="800" spans="1:16" s="258" customFormat="1">
      <c r="A800" s="257"/>
      <c r="B800" s="235"/>
      <c r="C800" s="253"/>
      <c r="D800" s="253"/>
      <c r="E800" s="1491"/>
      <c r="F800" s="1491"/>
      <c r="G800" s="235"/>
      <c r="H800" s="235"/>
      <c r="I800" s="235"/>
      <c r="J800" s="235"/>
      <c r="K800" s="235"/>
      <c r="L800" s="235"/>
      <c r="M800" s="235"/>
      <c r="N800" s="235"/>
      <c r="O800" s="235"/>
      <c r="P800" s="235"/>
    </row>
    <row r="801" spans="1:16" s="258" customFormat="1">
      <c r="A801" s="257"/>
      <c r="B801" s="235"/>
      <c r="C801" s="253"/>
      <c r="D801" s="253"/>
      <c r="E801" s="1491"/>
      <c r="F801" s="1491"/>
      <c r="G801" s="235"/>
      <c r="H801" s="235"/>
      <c r="I801" s="235"/>
      <c r="J801" s="235"/>
      <c r="K801" s="235"/>
      <c r="L801" s="235"/>
      <c r="M801" s="235"/>
      <c r="N801" s="235"/>
      <c r="O801" s="235"/>
      <c r="P801" s="235"/>
    </row>
    <row r="802" spans="1:16" s="258" customFormat="1">
      <c r="A802" s="257"/>
      <c r="B802" s="235"/>
      <c r="C802" s="253"/>
      <c r="D802" s="253"/>
      <c r="E802" s="1491"/>
      <c r="F802" s="1491"/>
      <c r="G802" s="235"/>
      <c r="H802" s="235"/>
      <c r="I802" s="235"/>
      <c r="J802" s="235"/>
      <c r="K802" s="235"/>
      <c r="L802" s="235"/>
      <c r="M802" s="235"/>
      <c r="N802" s="235"/>
      <c r="O802" s="235"/>
      <c r="P802" s="235"/>
    </row>
    <row r="803" spans="1:16" s="258" customFormat="1">
      <c r="A803" s="257"/>
      <c r="B803" s="235"/>
      <c r="C803" s="253"/>
      <c r="D803" s="253"/>
      <c r="E803" s="1491"/>
      <c r="F803" s="1491"/>
      <c r="G803" s="235"/>
      <c r="H803" s="235"/>
      <c r="I803" s="235"/>
      <c r="J803" s="235"/>
      <c r="K803" s="235"/>
      <c r="L803" s="235"/>
      <c r="M803" s="235"/>
      <c r="N803" s="235"/>
      <c r="O803" s="235"/>
      <c r="P803" s="235"/>
    </row>
    <row r="804" spans="1:16" s="258" customFormat="1">
      <c r="A804" s="257"/>
      <c r="B804" s="235"/>
      <c r="C804" s="253"/>
      <c r="D804" s="253"/>
      <c r="E804" s="1491"/>
      <c r="F804" s="1491"/>
      <c r="G804" s="235"/>
      <c r="H804" s="235"/>
      <c r="I804" s="235"/>
      <c r="J804" s="235"/>
      <c r="K804" s="235"/>
      <c r="L804" s="235"/>
      <c r="M804" s="235"/>
      <c r="N804" s="235"/>
      <c r="O804" s="235"/>
      <c r="P804" s="235"/>
    </row>
    <row r="805" spans="1:16" s="258" customFormat="1">
      <c r="A805" s="257"/>
      <c r="B805" s="235"/>
      <c r="C805" s="253"/>
      <c r="D805" s="253"/>
      <c r="E805" s="1491"/>
      <c r="F805" s="1491"/>
      <c r="G805" s="235"/>
      <c r="H805" s="235"/>
      <c r="I805" s="235"/>
      <c r="J805" s="235"/>
      <c r="K805" s="235"/>
      <c r="L805" s="235"/>
      <c r="M805" s="235"/>
      <c r="N805" s="235"/>
      <c r="O805" s="235"/>
      <c r="P805" s="235"/>
    </row>
    <row r="806" spans="1:16" s="258" customFormat="1">
      <c r="A806" s="257"/>
      <c r="B806" s="235"/>
      <c r="C806" s="253"/>
      <c r="D806" s="253"/>
      <c r="E806" s="1491"/>
      <c r="F806" s="1491"/>
      <c r="G806" s="235"/>
      <c r="H806" s="235"/>
      <c r="I806" s="235"/>
      <c r="J806" s="235"/>
      <c r="K806" s="235"/>
      <c r="L806" s="235"/>
      <c r="M806" s="235"/>
      <c r="N806" s="235"/>
      <c r="O806" s="235"/>
      <c r="P806" s="235"/>
    </row>
    <row r="807" spans="1:16" s="258" customFormat="1">
      <c r="A807" s="257"/>
      <c r="B807" s="235"/>
      <c r="C807" s="253"/>
      <c r="D807" s="253"/>
      <c r="E807" s="1491"/>
      <c r="F807" s="1491"/>
      <c r="G807" s="235"/>
      <c r="H807" s="235"/>
      <c r="I807" s="235"/>
      <c r="J807" s="235"/>
      <c r="K807" s="235"/>
      <c r="L807" s="235"/>
      <c r="M807" s="235"/>
      <c r="N807" s="235"/>
      <c r="O807" s="235"/>
      <c r="P807" s="235"/>
    </row>
    <row r="808" spans="1:16" s="258" customFormat="1">
      <c r="A808" s="257"/>
      <c r="B808" s="235"/>
      <c r="C808" s="253"/>
      <c r="D808" s="253"/>
      <c r="E808" s="1491"/>
      <c r="F808" s="1491"/>
      <c r="G808" s="235"/>
      <c r="H808" s="235"/>
      <c r="I808" s="235"/>
      <c r="J808" s="235"/>
      <c r="K808" s="235"/>
      <c r="L808" s="235"/>
      <c r="M808" s="235"/>
      <c r="N808" s="235"/>
      <c r="O808" s="235"/>
      <c r="P808" s="235"/>
    </row>
    <row r="809" spans="1:16" s="258" customFormat="1">
      <c r="A809" s="257"/>
      <c r="B809" s="235"/>
      <c r="C809" s="253"/>
      <c r="D809" s="253"/>
      <c r="E809" s="1491"/>
      <c r="F809" s="1491"/>
      <c r="G809" s="235"/>
      <c r="H809" s="235"/>
      <c r="I809" s="235"/>
      <c r="J809" s="235"/>
      <c r="K809" s="235"/>
      <c r="L809" s="235"/>
      <c r="M809" s="235"/>
      <c r="N809" s="235"/>
      <c r="O809" s="235"/>
      <c r="P809" s="235"/>
    </row>
    <row r="810" spans="1:16" s="258" customFormat="1">
      <c r="A810" s="257"/>
      <c r="B810" s="235"/>
      <c r="C810" s="253"/>
      <c r="D810" s="253"/>
      <c r="E810" s="1491"/>
      <c r="F810" s="1491"/>
      <c r="G810" s="235"/>
      <c r="H810" s="235"/>
      <c r="I810" s="235"/>
      <c r="J810" s="235"/>
      <c r="K810" s="235"/>
      <c r="L810" s="235"/>
      <c r="M810" s="235"/>
      <c r="N810" s="235"/>
      <c r="O810" s="235"/>
      <c r="P810" s="235"/>
    </row>
    <row r="811" spans="1:16" s="258" customFormat="1">
      <c r="A811" s="257"/>
      <c r="B811" s="235"/>
      <c r="C811" s="253"/>
      <c r="D811" s="253"/>
      <c r="E811" s="1491"/>
      <c r="F811" s="1491"/>
      <c r="G811" s="235"/>
      <c r="H811" s="235"/>
      <c r="I811" s="235"/>
      <c r="J811" s="235"/>
      <c r="K811" s="235"/>
      <c r="L811" s="235"/>
      <c r="M811" s="235"/>
      <c r="N811" s="235"/>
      <c r="O811" s="235"/>
      <c r="P811" s="235"/>
    </row>
    <row r="812" spans="1:16" s="258" customFormat="1">
      <c r="A812" s="257"/>
      <c r="B812" s="235"/>
      <c r="C812" s="253"/>
      <c r="D812" s="253"/>
      <c r="E812" s="1491"/>
      <c r="F812" s="1491"/>
      <c r="G812" s="235"/>
      <c r="H812" s="235"/>
      <c r="I812" s="235"/>
      <c r="J812" s="235"/>
      <c r="K812" s="235"/>
      <c r="L812" s="235"/>
      <c r="M812" s="235"/>
      <c r="N812" s="235"/>
      <c r="O812" s="235"/>
      <c r="P812" s="235"/>
    </row>
    <row r="813" spans="1:16" s="258" customFormat="1">
      <c r="A813" s="257"/>
      <c r="B813" s="235"/>
      <c r="C813" s="253"/>
      <c r="D813" s="253"/>
      <c r="E813" s="1491"/>
      <c r="F813" s="1491"/>
      <c r="G813" s="235"/>
      <c r="H813" s="235"/>
      <c r="I813" s="235"/>
      <c r="J813" s="235"/>
      <c r="K813" s="235"/>
      <c r="L813" s="235"/>
      <c r="M813" s="235"/>
      <c r="N813" s="235"/>
      <c r="O813" s="235"/>
      <c r="P813" s="235"/>
    </row>
    <row r="814" spans="1:16" s="258" customFormat="1">
      <c r="A814" s="257"/>
      <c r="B814" s="235"/>
      <c r="C814" s="253"/>
      <c r="D814" s="253"/>
      <c r="E814" s="1491"/>
      <c r="F814" s="1491"/>
      <c r="G814" s="235"/>
      <c r="H814" s="235"/>
      <c r="I814" s="235"/>
      <c r="J814" s="235"/>
      <c r="K814" s="235"/>
      <c r="L814" s="235"/>
      <c r="M814" s="235"/>
      <c r="N814" s="235"/>
      <c r="O814" s="235"/>
      <c r="P814" s="235"/>
    </row>
    <row r="815" spans="1:16" s="258" customFormat="1">
      <c r="A815" s="257"/>
      <c r="B815" s="235"/>
      <c r="C815" s="253"/>
      <c r="D815" s="253"/>
      <c r="E815" s="1491"/>
      <c r="F815" s="1491"/>
      <c r="G815" s="235"/>
      <c r="H815" s="235"/>
      <c r="I815" s="235"/>
      <c r="J815" s="235"/>
      <c r="K815" s="235"/>
      <c r="L815" s="235"/>
      <c r="M815" s="235"/>
      <c r="N815" s="235"/>
      <c r="O815" s="235"/>
      <c r="P815" s="235"/>
    </row>
    <row r="816" spans="1:16" s="258" customFormat="1">
      <c r="A816" s="257"/>
      <c r="B816" s="235"/>
      <c r="C816" s="253"/>
      <c r="D816" s="253"/>
      <c r="E816" s="1491"/>
      <c r="F816" s="1491"/>
      <c r="G816" s="235"/>
      <c r="H816" s="235"/>
      <c r="I816" s="235"/>
      <c r="J816" s="235"/>
      <c r="K816" s="235"/>
      <c r="L816" s="235"/>
      <c r="M816" s="235"/>
      <c r="N816" s="235"/>
      <c r="O816" s="235"/>
      <c r="P816" s="235"/>
    </row>
    <row r="817" spans="1:16" s="258" customFormat="1">
      <c r="A817" s="257"/>
      <c r="B817" s="235"/>
      <c r="C817" s="253"/>
      <c r="D817" s="253"/>
      <c r="E817" s="1491"/>
      <c r="F817" s="1491"/>
      <c r="G817" s="235"/>
      <c r="H817" s="235"/>
      <c r="I817" s="235"/>
      <c r="J817" s="235"/>
      <c r="K817" s="235"/>
      <c r="L817" s="235"/>
      <c r="M817" s="235"/>
      <c r="N817" s="235"/>
      <c r="O817" s="235"/>
      <c r="P817" s="235"/>
    </row>
    <row r="818" spans="1:16" s="258" customFormat="1">
      <c r="A818" s="257"/>
      <c r="B818" s="235"/>
      <c r="C818" s="253"/>
      <c r="D818" s="253"/>
      <c r="E818" s="1491"/>
      <c r="F818" s="1491"/>
      <c r="G818" s="235"/>
      <c r="H818" s="235"/>
      <c r="I818" s="235"/>
      <c r="J818" s="235"/>
      <c r="K818" s="235"/>
      <c r="L818" s="235"/>
      <c r="M818" s="235"/>
      <c r="N818" s="235"/>
      <c r="O818" s="235"/>
      <c r="P818" s="235"/>
    </row>
    <row r="819" spans="1:16" s="258" customFormat="1">
      <c r="A819" s="257"/>
      <c r="B819" s="235"/>
      <c r="C819" s="253"/>
      <c r="D819" s="253"/>
      <c r="E819" s="1491"/>
      <c r="F819" s="1491"/>
      <c r="G819" s="235"/>
      <c r="H819" s="235"/>
      <c r="I819" s="235"/>
      <c r="J819" s="235"/>
      <c r="K819" s="235"/>
      <c r="L819" s="235"/>
      <c r="M819" s="235"/>
      <c r="N819" s="235"/>
      <c r="O819" s="235"/>
      <c r="P819" s="235"/>
    </row>
    <row r="820" spans="1:16" s="258" customFormat="1">
      <c r="A820" s="257"/>
      <c r="B820" s="235"/>
      <c r="C820" s="253"/>
      <c r="D820" s="253"/>
      <c r="E820" s="1491"/>
      <c r="F820" s="1491"/>
      <c r="G820" s="235"/>
      <c r="H820" s="235"/>
      <c r="I820" s="235"/>
      <c r="J820" s="235"/>
      <c r="K820" s="235"/>
      <c r="L820" s="235"/>
      <c r="M820" s="235"/>
      <c r="N820" s="235"/>
      <c r="O820" s="235"/>
      <c r="P820" s="235"/>
    </row>
    <row r="821" spans="1:16" s="258" customFormat="1">
      <c r="A821" s="257"/>
      <c r="B821" s="235"/>
      <c r="C821" s="253"/>
      <c r="D821" s="253"/>
      <c r="E821" s="1491"/>
      <c r="F821" s="1491"/>
      <c r="G821" s="235"/>
      <c r="H821" s="235"/>
      <c r="I821" s="235"/>
      <c r="J821" s="235"/>
      <c r="K821" s="235"/>
      <c r="L821" s="235"/>
      <c r="M821" s="235"/>
      <c r="N821" s="235"/>
      <c r="O821" s="235"/>
      <c r="P821" s="235"/>
    </row>
    <row r="822" spans="1:16" s="258" customFormat="1">
      <c r="A822" s="257"/>
      <c r="B822" s="235"/>
      <c r="C822" s="253"/>
      <c r="D822" s="253"/>
      <c r="E822" s="1491"/>
      <c r="F822" s="1491"/>
      <c r="G822" s="235"/>
      <c r="H822" s="235"/>
      <c r="I822" s="235"/>
      <c r="J822" s="235"/>
      <c r="K822" s="235"/>
      <c r="L822" s="235"/>
      <c r="M822" s="235"/>
      <c r="N822" s="235"/>
      <c r="O822" s="235"/>
      <c r="P822" s="235"/>
    </row>
    <row r="823" spans="1:16" s="258" customFormat="1">
      <c r="A823" s="257"/>
      <c r="B823" s="235"/>
      <c r="C823" s="253"/>
      <c r="D823" s="253"/>
      <c r="E823" s="1491"/>
      <c r="F823" s="1491"/>
      <c r="G823" s="235"/>
      <c r="H823" s="235"/>
      <c r="I823" s="235"/>
      <c r="J823" s="235"/>
      <c r="K823" s="235"/>
      <c r="L823" s="235"/>
      <c r="M823" s="235"/>
      <c r="N823" s="235"/>
      <c r="O823" s="235"/>
      <c r="P823" s="235"/>
    </row>
    <row r="824" spans="1:16" s="258" customFormat="1">
      <c r="A824" s="257"/>
      <c r="B824" s="235"/>
      <c r="C824" s="253"/>
      <c r="D824" s="253"/>
      <c r="E824" s="1491"/>
      <c r="F824" s="1491"/>
      <c r="G824" s="235"/>
      <c r="H824" s="235"/>
      <c r="I824" s="235"/>
      <c r="J824" s="235"/>
      <c r="K824" s="235"/>
      <c r="L824" s="235"/>
      <c r="M824" s="235"/>
      <c r="N824" s="235"/>
      <c r="O824" s="235"/>
      <c r="P824" s="235"/>
    </row>
    <row r="825" spans="1:16" s="258" customFormat="1">
      <c r="A825" s="257"/>
      <c r="B825" s="235"/>
      <c r="C825" s="253"/>
      <c r="D825" s="253"/>
      <c r="E825" s="1491"/>
      <c r="F825" s="1491"/>
      <c r="G825" s="235"/>
      <c r="H825" s="235"/>
      <c r="I825" s="235"/>
      <c r="J825" s="235"/>
      <c r="K825" s="235"/>
      <c r="L825" s="235"/>
      <c r="M825" s="235"/>
      <c r="N825" s="235"/>
      <c r="O825" s="235"/>
      <c r="P825" s="235"/>
    </row>
    <row r="826" spans="1:16" s="258" customFormat="1">
      <c r="A826" s="257"/>
      <c r="B826" s="235"/>
      <c r="C826" s="253"/>
      <c r="D826" s="253"/>
      <c r="E826" s="1491"/>
      <c r="F826" s="1491"/>
      <c r="G826" s="235"/>
      <c r="H826" s="235"/>
      <c r="I826" s="235"/>
      <c r="J826" s="235"/>
      <c r="K826" s="235"/>
      <c r="L826" s="235"/>
      <c r="M826" s="235"/>
      <c r="N826" s="235"/>
      <c r="O826" s="235"/>
      <c r="P826" s="235"/>
    </row>
    <row r="827" spans="1:16" s="258" customFormat="1">
      <c r="A827" s="257"/>
      <c r="B827" s="235"/>
      <c r="C827" s="253"/>
      <c r="D827" s="253"/>
      <c r="E827" s="1491"/>
      <c r="F827" s="1491"/>
      <c r="G827" s="235"/>
      <c r="H827" s="235"/>
      <c r="I827" s="235"/>
      <c r="J827" s="235"/>
      <c r="K827" s="235"/>
      <c r="L827" s="235"/>
      <c r="M827" s="235"/>
      <c r="N827" s="235"/>
      <c r="O827" s="235"/>
      <c r="P827" s="235"/>
    </row>
    <row r="828" spans="1:16" s="258" customFormat="1">
      <c r="A828" s="257"/>
      <c r="B828" s="235"/>
      <c r="C828" s="253"/>
      <c r="D828" s="253"/>
      <c r="E828" s="1491"/>
      <c r="F828" s="1491"/>
      <c r="G828" s="235"/>
      <c r="H828" s="235"/>
      <c r="I828" s="235"/>
      <c r="J828" s="235"/>
      <c r="K828" s="235"/>
      <c r="L828" s="235"/>
      <c r="M828" s="235"/>
      <c r="N828" s="235"/>
      <c r="O828" s="235"/>
      <c r="P828" s="235"/>
    </row>
    <row r="829" spans="1:16" s="258" customFormat="1">
      <c r="A829" s="257"/>
      <c r="B829" s="235"/>
      <c r="C829" s="253"/>
      <c r="D829" s="253"/>
      <c r="E829" s="1491"/>
      <c r="F829" s="1491"/>
      <c r="G829" s="235"/>
      <c r="H829" s="235"/>
      <c r="I829" s="235"/>
      <c r="J829" s="235"/>
      <c r="K829" s="235"/>
      <c r="L829" s="235"/>
      <c r="M829" s="235"/>
      <c r="N829" s="235"/>
      <c r="O829" s="235"/>
      <c r="P829" s="235"/>
    </row>
    <row r="830" spans="1:16" s="258" customFormat="1">
      <c r="A830" s="257"/>
      <c r="B830" s="235"/>
      <c r="C830" s="253"/>
      <c r="D830" s="253"/>
      <c r="E830" s="1491"/>
      <c r="F830" s="1491"/>
      <c r="G830" s="235"/>
      <c r="H830" s="235"/>
      <c r="I830" s="235"/>
      <c r="J830" s="235"/>
      <c r="K830" s="235"/>
      <c r="L830" s="235"/>
      <c r="M830" s="235"/>
      <c r="N830" s="235"/>
      <c r="O830" s="235"/>
      <c r="P830" s="235"/>
    </row>
    <row r="831" spans="1:16" s="258" customFormat="1">
      <c r="A831" s="257"/>
      <c r="B831" s="235"/>
      <c r="C831" s="253"/>
      <c r="D831" s="253"/>
      <c r="E831" s="1491"/>
      <c r="F831" s="1491"/>
      <c r="G831" s="235"/>
      <c r="H831" s="235"/>
      <c r="I831" s="235"/>
      <c r="J831" s="235"/>
      <c r="K831" s="235"/>
      <c r="L831" s="235"/>
      <c r="M831" s="235"/>
      <c r="N831" s="235"/>
      <c r="O831" s="235"/>
      <c r="P831" s="235"/>
    </row>
    <row r="832" spans="1:16" s="258" customFormat="1">
      <c r="A832" s="257"/>
      <c r="B832" s="235"/>
      <c r="C832" s="253"/>
      <c r="D832" s="253"/>
      <c r="E832" s="1491"/>
      <c r="F832" s="1491"/>
      <c r="G832" s="235"/>
      <c r="H832" s="235"/>
      <c r="I832" s="235"/>
      <c r="J832" s="235"/>
      <c r="K832" s="235"/>
      <c r="L832" s="235"/>
      <c r="M832" s="235"/>
      <c r="N832" s="235"/>
      <c r="O832" s="235"/>
      <c r="P832" s="235"/>
    </row>
    <row r="833" spans="1:16" s="258" customFormat="1">
      <c r="A833" s="257"/>
      <c r="B833" s="235"/>
      <c r="C833" s="253"/>
      <c r="D833" s="253"/>
      <c r="E833" s="1491"/>
      <c r="F833" s="1491"/>
      <c r="G833" s="235"/>
      <c r="H833" s="235"/>
      <c r="I833" s="235"/>
      <c r="J833" s="235"/>
      <c r="K833" s="235"/>
      <c r="L833" s="235"/>
      <c r="M833" s="235"/>
      <c r="N833" s="235"/>
      <c r="O833" s="235"/>
      <c r="P833" s="235"/>
    </row>
    <row r="834" spans="1:16" s="258" customFormat="1">
      <c r="A834" s="257"/>
      <c r="B834" s="235"/>
      <c r="C834" s="253"/>
      <c r="D834" s="253"/>
      <c r="E834" s="1491"/>
      <c r="F834" s="1491"/>
      <c r="G834" s="235"/>
      <c r="H834" s="235"/>
      <c r="I834" s="235"/>
      <c r="J834" s="235"/>
      <c r="K834" s="235"/>
      <c r="L834" s="235"/>
      <c r="M834" s="235"/>
      <c r="N834" s="235"/>
      <c r="O834" s="235"/>
      <c r="P834" s="235"/>
    </row>
    <row r="835" spans="1:16" s="258" customFormat="1">
      <c r="A835" s="257"/>
      <c r="B835" s="235"/>
      <c r="C835" s="253"/>
      <c r="D835" s="253"/>
      <c r="E835" s="1491"/>
      <c r="F835" s="1491"/>
      <c r="G835" s="235"/>
      <c r="H835" s="235"/>
      <c r="I835" s="235"/>
      <c r="J835" s="235"/>
      <c r="K835" s="235"/>
      <c r="L835" s="235"/>
      <c r="M835" s="235"/>
      <c r="N835" s="235"/>
      <c r="O835" s="235"/>
      <c r="P835" s="235"/>
    </row>
    <row r="836" spans="1:16" s="258" customFormat="1">
      <c r="A836" s="257"/>
      <c r="B836" s="235"/>
      <c r="C836" s="253"/>
      <c r="D836" s="253"/>
      <c r="E836" s="1491"/>
      <c r="F836" s="1491"/>
      <c r="G836" s="235"/>
      <c r="H836" s="235"/>
      <c r="I836" s="235"/>
      <c r="J836" s="235"/>
      <c r="K836" s="235"/>
      <c r="L836" s="235"/>
      <c r="M836" s="235"/>
      <c r="N836" s="235"/>
      <c r="O836" s="235"/>
      <c r="P836" s="235"/>
    </row>
    <row r="837" spans="1:16" s="258" customFormat="1">
      <c r="A837" s="257"/>
      <c r="B837" s="235"/>
      <c r="C837" s="253"/>
      <c r="D837" s="253"/>
      <c r="E837" s="1491"/>
      <c r="F837" s="1491"/>
      <c r="G837" s="235"/>
      <c r="H837" s="235"/>
      <c r="I837" s="235"/>
      <c r="J837" s="235"/>
      <c r="K837" s="235"/>
      <c r="L837" s="235"/>
      <c r="M837" s="235"/>
      <c r="N837" s="235"/>
      <c r="O837" s="235"/>
      <c r="P837" s="235"/>
    </row>
    <row r="838" spans="1:16" s="258" customFormat="1">
      <c r="A838" s="257"/>
      <c r="B838" s="235"/>
      <c r="C838" s="253"/>
      <c r="D838" s="253"/>
      <c r="E838" s="1491"/>
      <c r="F838" s="1491"/>
      <c r="G838" s="235"/>
      <c r="H838" s="235"/>
      <c r="I838" s="235"/>
      <c r="J838" s="235"/>
      <c r="K838" s="235"/>
      <c r="L838" s="235"/>
      <c r="M838" s="235"/>
      <c r="N838" s="235"/>
      <c r="O838" s="235"/>
      <c r="P838" s="235"/>
    </row>
    <row r="839" spans="1:16" s="258" customFormat="1">
      <c r="A839" s="257"/>
      <c r="B839" s="235"/>
      <c r="C839" s="253"/>
      <c r="D839" s="253"/>
      <c r="E839" s="1491"/>
      <c r="F839" s="1491"/>
      <c r="G839" s="235"/>
      <c r="H839" s="235"/>
      <c r="I839" s="235"/>
      <c r="J839" s="235"/>
      <c r="K839" s="235"/>
      <c r="L839" s="235"/>
      <c r="M839" s="235"/>
      <c r="N839" s="235"/>
      <c r="O839" s="235"/>
      <c r="P839" s="235"/>
    </row>
    <row r="840" spans="1:16" s="258" customFormat="1">
      <c r="A840" s="257"/>
      <c r="B840" s="235"/>
      <c r="C840" s="253"/>
      <c r="D840" s="253"/>
      <c r="E840" s="1491"/>
      <c r="F840" s="1491"/>
      <c r="G840" s="235"/>
      <c r="H840" s="235"/>
      <c r="I840" s="235"/>
      <c r="J840" s="235"/>
      <c r="K840" s="235"/>
      <c r="L840" s="235"/>
      <c r="M840" s="235"/>
      <c r="N840" s="235"/>
      <c r="O840" s="235"/>
      <c r="P840" s="235"/>
    </row>
    <row r="841" spans="1:16" s="258" customFormat="1">
      <c r="A841" s="257"/>
      <c r="B841" s="235"/>
      <c r="C841" s="253"/>
      <c r="D841" s="253"/>
      <c r="E841" s="1491"/>
      <c r="F841" s="1491"/>
      <c r="G841" s="235"/>
      <c r="H841" s="235"/>
      <c r="I841" s="235"/>
      <c r="J841" s="235"/>
      <c r="K841" s="235"/>
      <c r="L841" s="235"/>
      <c r="M841" s="235"/>
      <c r="N841" s="235"/>
      <c r="O841" s="235"/>
      <c r="P841" s="235"/>
    </row>
    <row r="842" spans="1:16" s="258" customFormat="1">
      <c r="A842" s="257"/>
      <c r="B842" s="235"/>
      <c r="C842" s="253"/>
      <c r="D842" s="253"/>
      <c r="E842" s="1491"/>
      <c r="F842" s="1491"/>
      <c r="G842" s="235"/>
      <c r="H842" s="235"/>
      <c r="I842" s="235"/>
      <c r="J842" s="235"/>
      <c r="K842" s="235"/>
      <c r="L842" s="235"/>
      <c r="M842" s="235"/>
      <c r="N842" s="235"/>
      <c r="O842" s="235"/>
      <c r="P842" s="235"/>
    </row>
    <row r="843" spans="1:16" s="258" customFormat="1">
      <c r="A843" s="257"/>
      <c r="B843" s="235"/>
      <c r="C843" s="253"/>
      <c r="D843" s="253"/>
      <c r="E843" s="1491"/>
      <c r="F843" s="1491"/>
      <c r="G843" s="235"/>
      <c r="H843" s="235"/>
      <c r="I843" s="235"/>
      <c r="J843" s="235"/>
      <c r="K843" s="235"/>
      <c r="L843" s="235"/>
      <c r="M843" s="235"/>
      <c r="N843" s="235"/>
      <c r="O843" s="235"/>
      <c r="P843" s="235"/>
    </row>
    <row r="844" spans="1:16" s="258" customFormat="1">
      <c r="A844" s="257"/>
      <c r="B844" s="235"/>
      <c r="C844" s="253"/>
      <c r="D844" s="253"/>
      <c r="E844" s="1491"/>
      <c r="F844" s="1491"/>
      <c r="G844" s="235"/>
      <c r="H844" s="235"/>
      <c r="I844" s="235"/>
      <c r="J844" s="235"/>
      <c r="K844" s="235"/>
      <c r="L844" s="235"/>
      <c r="M844" s="235"/>
      <c r="N844" s="235"/>
      <c r="O844" s="235"/>
      <c r="P844" s="235"/>
    </row>
    <row r="845" spans="1:16" s="258" customFormat="1">
      <c r="A845" s="257"/>
      <c r="B845" s="235"/>
      <c r="C845" s="253"/>
      <c r="D845" s="253"/>
      <c r="E845" s="1491"/>
      <c r="F845" s="1491"/>
      <c r="G845" s="235"/>
      <c r="H845" s="235"/>
      <c r="I845" s="235"/>
      <c r="J845" s="235"/>
      <c r="K845" s="235"/>
      <c r="L845" s="235"/>
      <c r="M845" s="235"/>
      <c r="N845" s="235"/>
      <c r="O845" s="235"/>
      <c r="P845" s="235"/>
    </row>
    <row r="846" spans="1:16" s="258" customFormat="1">
      <c r="A846" s="257"/>
      <c r="B846" s="235"/>
      <c r="C846" s="253"/>
      <c r="D846" s="253"/>
      <c r="E846" s="1491"/>
      <c r="F846" s="1491"/>
      <c r="G846" s="235"/>
      <c r="H846" s="235"/>
      <c r="I846" s="235"/>
      <c r="J846" s="235"/>
      <c r="K846" s="235"/>
      <c r="L846" s="235"/>
      <c r="M846" s="235"/>
      <c r="N846" s="235"/>
      <c r="O846" s="235"/>
      <c r="P846" s="235"/>
    </row>
    <row r="847" spans="1:16" s="258" customFormat="1">
      <c r="A847" s="257"/>
      <c r="B847" s="235"/>
      <c r="C847" s="253"/>
      <c r="D847" s="253"/>
      <c r="E847" s="1491"/>
      <c r="F847" s="1491"/>
      <c r="G847" s="235"/>
      <c r="H847" s="235"/>
      <c r="I847" s="235"/>
      <c r="J847" s="235"/>
      <c r="K847" s="235"/>
      <c r="L847" s="235"/>
      <c r="M847" s="235"/>
      <c r="N847" s="235"/>
      <c r="O847" s="235"/>
      <c r="P847" s="235"/>
    </row>
    <row r="848" spans="1:16" s="258" customFormat="1">
      <c r="A848" s="257"/>
      <c r="B848" s="235"/>
      <c r="C848" s="253"/>
      <c r="D848" s="253"/>
      <c r="E848" s="1491"/>
      <c r="F848" s="1491"/>
      <c r="G848" s="235"/>
      <c r="H848" s="235"/>
      <c r="I848" s="235"/>
      <c r="J848" s="235"/>
      <c r="K848" s="235"/>
      <c r="L848" s="235"/>
      <c r="M848" s="235"/>
      <c r="N848" s="235"/>
      <c r="O848" s="235"/>
      <c r="P848" s="235"/>
    </row>
    <row r="849" spans="1:16" s="258" customFormat="1">
      <c r="A849" s="257"/>
      <c r="B849" s="235"/>
      <c r="C849" s="253"/>
      <c r="D849" s="253"/>
      <c r="E849" s="1491"/>
      <c r="F849" s="1491"/>
      <c r="G849" s="235"/>
      <c r="H849" s="235"/>
      <c r="I849" s="235"/>
      <c r="J849" s="235"/>
      <c r="K849" s="235"/>
      <c r="L849" s="235"/>
      <c r="M849" s="235"/>
      <c r="N849" s="235"/>
      <c r="O849" s="235"/>
      <c r="P849" s="235"/>
    </row>
    <row r="850" spans="1:16" s="258" customFormat="1">
      <c r="A850" s="257"/>
      <c r="B850" s="235"/>
      <c r="C850" s="253"/>
      <c r="D850" s="253"/>
      <c r="E850" s="1491"/>
      <c r="F850" s="1491"/>
      <c r="G850" s="235"/>
      <c r="H850" s="235"/>
      <c r="I850" s="235"/>
      <c r="J850" s="235"/>
      <c r="K850" s="235"/>
      <c r="L850" s="235"/>
      <c r="M850" s="235"/>
      <c r="N850" s="235"/>
      <c r="O850" s="235"/>
      <c r="P850" s="235"/>
    </row>
    <row r="851" spans="1:16" s="258" customFormat="1">
      <c r="A851" s="257"/>
      <c r="B851" s="235"/>
      <c r="C851" s="253"/>
      <c r="D851" s="253"/>
      <c r="E851" s="1491"/>
      <c r="F851" s="1491"/>
      <c r="G851" s="235"/>
      <c r="H851" s="235"/>
      <c r="I851" s="235"/>
      <c r="J851" s="235"/>
      <c r="K851" s="235"/>
      <c r="L851" s="235"/>
      <c r="M851" s="235"/>
      <c r="N851" s="235"/>
      <c r="O851" s="235"/>
      <c r="P851" s="235"/>
    </row>
    <row r="852" spans="1:16" s="258" customFormat="1">
      <c r="A852" s="257"/>
      <c r="B852" s="235"/>
      <c r="C852" s="253"/>
      <c r="D852" s="253"/>
      <c r="E852" s="1491"/>
      <c r="F852" s="1491"/>
      <c r="G852" s="235"/>
      <c r="H852" s="235"/>
      <c r="I852" s="235"/>
      <c r="J852" s="235"/>
      <c r="K852" s="235"/>
      <c r="L852" s="235"/>
      <c r="M852" s="235"/>
      <c r="N852" s="235"/>
      <c r="O852" s="235"/>
      <c r="P852" s="235"/>
    </row>
    <row r="853" spans="1:16" s="258" customFormat="1">
      <c r="A853" s="257"/>
      <c r="B853" s="235"/>
      <c r="C853" s="253"/>
      <c r="D853" s="253"/>
      <c r="E853" s="1491"/>
      <c r="F853" s="1491"/>
      <c r="G853" s="235"/>
      <c r="H853" s="235"/>
      <c r="I853" s="235"/>
      <c r="J853" s="235"/>
      <c r="K853" s="235"/>
      <c r="L853" s="235"/>
      <c r="M853" s="235"/>
      <c r="N853" s="235"/>
      <c r="O853" s="235"/>
      <c r="P853" s="235"/>
    </row>
    <row r="854" spans="1:16" s="258" customFormat="1">
      <c r="A854" s="257"/>
      <c r="B854" s="235"/>
      <c r="C854" s="253"/>
      <c r="D854" s="253"/>
      <c r="E854" s="1491"/>
      <c r="F854" s="1491"/>
      <c r="G854" s="235"/>
      <c r="H854" s="235"/>
      <c r="I854" s="235"/>
      <c r="J854" s="235"/>
      <c r="K854" s="235"/>
      <c r="L854" s="235"/>
      <c r="M854" s="235"/>
      <c r="N854" s="235"/>
      <c r="O854" s="235"/>
      <c r="P854" s="235"/>
    </row>
    <row r="855" spans="1:16" s="258" customFormat="1">
      <c r="A855" s="257"/>
      <c r="B855" s="235"/>
      <c r="C855" s="253"/>
      <c r="D855" s="253"/>
      <c r="E855" s="1491"/>
      <c r="F855" s="1491"/>
      <c r="G855" s="235"/>
      <c r="H855" s="235"/>
      <c r="I855" s="235"/>
      <c r="J855" s="235"/>
      <c r="K855" s="235"/>
      <c r="L855" s="235"/>
      <c r="M855" s="235"/>
      <c r="N855" s="235"/>
      <c r="O855" s="235"/>
      <c r="P855" s="235"/>
    </row>
    <row r="856" spans="1:16" s="258" customFormat="1">
      <c r="A856" s="257"/>
      <c r="B856" s="235"/>
      <c r="C856" s="253"/>
      <c r="D856" s="253"/>
      <c r="E856" s="1491"/>
      <c r="F856" s="1491"/>
      <c r="G856" s="235"/>
      <c r="H856" s="235"/>
      <c r="I856" s="235"/>
      <c r="J856" s="235"/>
      <c r="K856" s="235"/>
      <c r="L856" s="235"/>
      <c r="M856" s="235"/>
      <c r="N856" s="235"/>
      <c r="O856" s="235"/>
      <c r="P856" s="235"/>
    </row>
    <row r="857" spans="1:16" s="258" customFormat="1">
      <c r="A857" s="257"/>
      <c r="B857" s="235"/>
      <c r="C857" s="253"/>
      <c r="D857" s="253"/>
      <c r="E857" s="1491"/>
      <c r="F857" s="1491"/>
      <c r="G857" s="235"/>
      <c r="H857" s="235"/>
      <c r="I857" s="235"/>
      <c r="J857" s="235"/>
      <c r="K857" s="235"/>
      <c r="L857" s="235"/>
      <c r="M857" s="235"/>
      <c r="N857" s="235"/>
      <c r="O857" s="235"/>
      <c r="P857" s="235"/>
    </row>
    <row r="858" spans="1:16" s="258" customFormat="1">
      <c r="A858" s="257"/>
      <c r="B858" s="235"/>
      <c r="C858" s="253"/>
      <c r="D858" s="253"/>
      <c r="E858" s="1491"/>
      <c r="F858" s="1491"/>
      <c r="G858" s="235"/>
      <c r="H858" s="235"/>
      <c r="I858" s="235"/>
      <c r="J858" s="235"/>
      <c r="K858" s="235"/>
      <c r="L858" s="235"/>
      <c r="M858" s="235"/>
      <c r="N858" s="235"/>
      <c r="O858" s="235"/>
      <c r="P858" s="235"/>
    </row>
    <row r="859" spans="1:16" s="258" customFormat="1">
      <c r="A859" s="257"/>
      <c r="B859" s="235"/>
      <c r="C859" s="253"/>
      <c r="D859" s="253"/>
      <c r="E859" s="1491"/>
      <c r="F859" s="1491"/>
      <c r="G859" s="235"/>
      <c r="H859" s="235"/>
      <c r="I859" s="235"/>
      <c r="J859" s="235"/>
      <c r="K859" s="235"/>
      <c r="L859" s="235"/>
      <c r="M859" s="235"/>
      <c r="N859" s="235"/>
      <c r="O859" s="235"/>
      <c r="P859" s="235"/>
    </row>
    <row r="860" spans="1:16" s="258" customFormat="1">
      <c r="A860" s="257"/>
      <c r="B860" s="235"/>
      <c r="C860" s="253"/>
      <c r="D860" s="253"/>
      <c r="E860" s="1491"/>
      <c r="F860" s="1491"/>
      <c r="G860" s="235"/>
      <c r="H860" s="235"/>
      <c r="I860" s="235"/>
      <c r="J860" s="235"/>
      <c r="K860" s="235"/>
      <c r="L860" s="235"/>
      <c r="M860" s="235"/>
      <c r="N860" s="235"/>
      <c r="O860" s="235"/>
      <c r="P860" s="235"/>
    </row>
    <row r="861" spans="1:16" s="258" customFormat="1">
      <c r="A861" s="257"/>
      <c r="B861" s="235"/>
      <c r="C861" s="253"/>
      <c r="D861" s="253"/>
      <c r="E861" s="1491"/>
      <c r="F861" s="1491"/>
      <c r="G861" s="235"/>
      <c r="H861" s="235"/>
      <c r="I861" s="235"/>
      <c r="J861" s="235"/>
      <c r="K861" s="235"/>
      <c r="L861" s="235"/>
      <c r="M861" s="235"/>
      <c r="N861" s="235"/>
      <c r="O861" s="235"/>
      <c r="P861" s="235"/>
    </row>
    <row r="862" spans="1:16" s="258" customFormat="1">
      <c r="A862" s="257"/>
      <c r="B862" s="235"/>
      <c r="C862" s="253"/>
      <c r="D862" s="253"/>
      <c r="E862" s="1491"/>
      <c r="F862" s="1491"/>
      <c r="G862" s="235"/>
      <c r="H862" s="235"/>
      <c r="I862" s="235"/>
      <c r="J862" s="235"/>
      <c r="K862" s="235"/>
      <c r="L862" s="235"/>
      <c r="M862" s="235"/>
      <c r="N862" s="235"/>
      <c r="O862" s="235"/>
      <c r="P862" s="235"/>
    </row>
    <row r="863" spans="1:16" s="258" customFormat="1">
      <c r="A863" s="257"/>
      <c r="B863" s="235"/>
      <c r="C863" s="253"/>
      <c r="D863" s="253"/>
      <c r="E863" s="1491"/>
      <c r="F863" s="1491"/>
      <c r="G863" s="235"/>
      <c r="H863" s="235"/>
      <c r="I863" s="235"/>
      <c r="J863" s="235"/>
      <c r="K863" s="235"/>
      <c r="L863" s="235"/>
      <c r="M863" s="235"/>
      <c r="N863" s="235"/>
      <c r="O863" s="235"/>
      <c r="P863" s="235"/>
    </row>
    <row r="864" spans="1:16" s="258" customFormat="1">
      <c r="A864" s="257"/>
      <c r="B864" s="235"/>
      <c r="C864" s="253"/>
      <c r="D864" s="253"/>
      <c r="E864" s="1491"/>
      <c r="F864" s="1491"/>
      <c r="G864" s="235"/>
      <c r="H864" s="235"/>
      <c r="I864" s="235"/>
      <c r="J864" s="235"/>
      <c r="K864" s="235"/>
      <c r="L864" s="235"/>
      <c r="M864" s="235"/>
      <c r="N864" s="235"/>
      <c r="O864" s="235"/>
      <c r="P864" s="235"/>
    </row>
    <row r="865" spans="1:16" s="258" customFormat="1">
      <c r="A865" s="257"/>
      <c r="B865" s="235"/>
      <c r="C865" s="253"/>
      <c r="D865" s="253"/>
      <c r="E865" s="1491"/>
      <c r="F865" s="1491"/>
      <c r="G865" s="235"/>
      <c r="H865" s="235"/>
      <c r="I865" s="235"/>
      <c r="J865" s="235"/>
      <c r="K865" s="235"/>
      <c r="L865" s="235"/>
      <c r="M865" s="235"/>
      <c r="N865" s="235"/>
      <c r="O865" s="235"/>
      <c r="P865" s="235"/>
    </row>
    <row r="866" spans="1:16" s="258" customFormat="1">
      <c r="A866" s="257"/>
      <c r="B866" s="235"/>
      <c r="C866" s="253"/>
      <c r="D866" s="253"/>
      <c r="E866" s="1491"/>
      <c r="F866" s="1491"/>
      <c r="G866" s="235"/>
      <c r="H866" s="235"/>
      <c r="I866" s="235"/>
      <c r="J866" s="235"/>
      <c r="K866" s="235"/>
      <c r="L866" s="235"/>
      <c r="M866" s="235"/>
      <c r="N866" s="235"/>
      <c r="O866" s="235"/>
      <c r="P866" s="235"/>
    </row>
    <row r="867" spans="1:16" s="258" customFormat="1">
      <c r="A867" s="257"/>
      <c r="B867" s="235"/>
      <c r="C867" s="253"/>
      <c r="D867" s="253"/>
      <c r="E867" s="1491"/>
      <c r="F867" s="1491"/>
      <c r="G867" s="235"/>
      <c r="H867" s="235"/>
      <c r="I867" s="235"/>
      <c r="J867" s="235"/>
      <c r="K867" s="235"/>
      <c r="L867" s="235"/>
      <c r="M867" s="235"/>
      <c r="N867" s="235"/>
      <c r="O867" s="235"/>
      <c r="P867" s="235"/>
    </row>
    <row r="868" spans="1:16" s="258" customFormat="1">
      <c r="A868" s="257"/>
      <c r="B868" s="235"/>
      <c r="C868" s="253"/>
      <c r="D868" s="253"/>
      <c r="E868" s="1491"/>
      <c r="F868" s="1491"/>
      <c r="G868" s="235"/>
      <c r="H868" s="235"/>
      <c r="I868" s="235"/>
      <c r="J868" s="235"/>
      <c r="K868" s="235"/>
      <c r="L868" s="235"/>
      <c r="M868" s="235"/>
      <c r="N868" s="235"/>
      <c r="O868" s="235"/>
      <c r="P868" s="235"/>
    </row>
    <row r="869" spans="1:16" s="258" customFormat="1">
      <c r="A869" s="257"/>
      <c r="B869" s="235"/>
      <c r="C869" s="253"/>
      <c r="D869" s="253"/>
      <c r="E869" s="1491"/>
      <c r="F869" s="1491"/>
      <c r="G869" s="235"/>
      <c r="H869" s="235"/>
      <c r="I869" s="235"/>
      <c r="J869" s="235"/>
      <c r="K869" s="235"/>
      <c r="L869" s="235"/>
      <c r="M869" s="235"/>
      <c r="N869" s="235"/>
      <c r="O869" s="235"/>
      <c r="P869" s="235"/>
    </row>
    <row r="870" spans="1:16" s="258" customFormat="1">
      <c r="A870" s="257"/>
      <c r="B870" s="235"/>
      <c r="C870" s="253"/>
      <c r="D870" s="253"/>
      <c r="E870" s="1491"/>
      <c r="F870" s="1491"/>
      <c r="G870" s="235"/>
      <c r="H870" s="235"/>
      <c r="I870" s="235"/>
      <c r="J870" s="235"/>
      <c r="K870" s="235"/>
      <c r="L870" s="235"/>
      <c r="M870" s="235"/>
      <c r="N870" s="235"/>
      <c r="O870" s="235"/>
      <c r="P870" s="235"/>
    </row>
    <row r="871" spans="1:16" s="258" customFormat="1">
      <c r="A871" s="257"/>
      <c r="B871" s="235"/>
      <c r="C871" s="253"/>
      <c r="D871" s="253"/>
      <c r="E871" s="1491"/>
      <c r="F871" s="1491"/>
      <c r="G871" s="235"/>
      <c r="H871" s="235"/>
      <c r="I871" s="235"/>
      <c r="J871" s="235"/>
      <c r="K871" s="235"/>
      <c r="L871" s="235"/>
      <c r="M871" s="235"/>
      <c r="N871" s="235"/>
      <c r="O871" s="235"/>
      <c r="P871" s="235"/>
    </row>
    <row r="872" spans="1:16" s="258" customFormat="1">
      <c r="A872" s="257"/>
      <c r="B872" s="235"/>
      <c r="C872" s="253"/>
      <c r="D872" s="253"/>
      <c r="E872" s="1491"/>
      <c r="F872" s="1491"/>
      <c r="G872" s="235"/>
      <c r="H872" s="235"/>
      <c r="I872" s="235"/>
      <c r="J872" s="235"/>
      <c r="K872" s="235"/>
      <c r="L872" s="235"/>
      <c r="M872" s="235"/>
      <c r="N872" s="235"/>
      <c r="O872" s="235"/>
      <c r="P872" s="235"/>
    </row>
    <row r="873" spans="1:16" s="258" customFormat="1">
      <c r="A873" s="257"/>
      <c r="B873" s="235"/>
      <c r="C873" s="253"/>
      <c r="D873" s="253"/>
      <c r="E873" s="1491"/>
      <c r="F873" s="1491"/>
      <c r="G873" s="235"/>
      <c r="H873" s="235"/>
      <c r="I873" s="235"/>
      <c r="J873" s="235"/>
      <c r="K873" s="235"/>
      <c r="L873" s="235"/>
      <c r="M873" s="235"/>
      <c r="N873" s="235"/>
      <c r="O873" s="235"/>
      <c r="P873" s="235"/>
    </row>
    <row r="874" spans="1:16" s="258" customFormat="1">
      <c r="A874" s="257"/>
      <c r="B874" s="235"/>
      <c r="C874" s="253"/>
      <c r="D874" s="253"/>
      <c r="E874" s="1491"/>
      <c r="F874" s="1491"/>
      <c r="G874" s="235"/>
      <c r="H874" s="235"/>
      <c r="I874" s="235"/>
      <c r="J874" s="235"/>
      <c r="K874" s="235"/>
      <c r="L874" s="235"/>
      <c r="M874" s="235"/>
      <c r="N874" s="235"/>
      <c r="O874" s="235"/>
      <c r="P874" s="235"/>
    </row>
    <row r="875" spans="1:16" s="258" customFormat="1">
      <c r="A875" s="257"/>
      <c r="B875" s="235"/>
      <c r="C875" s="253"/>
      <c r="D875" s="253"/>
      <c r="E875" s="1491"/>
      <c r="F875" s="1491"/>
      <c r="G875" s="235"/>
      <c r="H875" s="235"/>
      <c r="I875" s="235"/>
      <c r="J875" s="235"/>
      <c r="K875" s="235"/>
      <c r="L875" s="235"/>
      <c r="M875" s="235"/>
      <c r="N875" s="235"/>
      <c r="O875" s="235"/>
      <c r="P875" s="235"/>
    </row>
    <row r="876" spans="1:16" s="258" customFormat="1">
      <c r="A876" s="257"/>
      <c r="B876" s="235"/>
      <c r="C876" s="253"/>
      <c r="D876" s="253"/>
      <c r="E876" s="1491"/>
      <c r="F876" s="1491"/>
      <c r="G876" s="235"/>
      <c r="H876" s="235"/>
      <c r="I876" s="235"/>
      <c r="J876" s="235"/>
      <c r="K876" s="235"/>
      <c r="L876" s="235"/>
      <c r="M876" s="235"/>
      <c r="N876" s="235"/>
      <c r="O876" s="235"/>
      <c r="P876" s="235"/>
    </row>
    <row r="877" spans="1:16" s="258" customFormat="1">
      <c r="A877" s="257"/>
      <c r="B877" s="235"/>
      <c r="C877" s="253"/>
      <c r="D877" s="253"/>
      <c r="E877" s="1491"/>
      <c r="F877" s="1491"/>
      <c r="G877" s="235"/>
      <c r="H877" s="235"/>
      <c r="I877" s="235"/>
      <c r="J877" s="235"/>
      <c r="K877" s="235"/>
      <c r="L877" s="235"/>
      <c r="M877" s="235"/>
      <c r="N877" s="235"/>
      <c r="O877" s="235"/>
      <c r="P877" s="235"/>
    </row>
    <row r="878" spans="1:16" s="258" customFormat="1">
      <c r="A878" s="257"/>
      <c r="B878" s="235"/>
      <c r="C878" s="253"/>
      <c r="D878" s="253"/>
      <c r="E878" s="1491"/>
      <c r="F878" s="1491"/>
      <c r="G878" s="235"/>
      <c r="H878" s="235"/>
      <c r="I878" s="235"/>
      <c r="J878" s="235"/>
      <c r="K878" s="235"/>
      <c r="L878" s="235"/>
      <c r="M878" s="235"/>
      <c r="N878" s="235"/>
      <c r="O878" s="235"/>
      <c r="P878" s="235"/>
    </row>
    <row r="879" spans="1:16" s="258" customFormat="1">
      <c r="A879" s="257"/>
      <c r="B879" s="235"/>
      <c r="C879" s="253"/>
      <c r="D879" s="253"/>
      <c r="E879" s="1491"/>
      <c r="F879" s="1491"/>
      <c r="G879" s="235"/>
      <c r="H879" s="235"/>
      <c r="I879" s="235"/>
      <c r="J879" s="235"/>
      <c r="K879" s="235"/>
      <c r="L879" s="235"/>
      <c r="M879" s="235"/>
      <c r="N879" s="235"/>
      <c r="O879" s="235"/>
      <c r="P879" s="235"/>
    </row>
    <row r="880" spans="1:16" s="258" customFormat="1">
      <c r="A880" s="257"/>
      <c r="B880" s="235"/>
      <c r="C880" s="253"/>
      <c r="D880" s="253"/>
      <c r="E880" s="1491"/>
      <c r="F880" s="1491"/>
      <c r="G880" s="235"/>
      <c r="H880" s="235"/>
      <c r="I880" s="235"/>
      <c r="J880" s="235"/>
      <c r="K880" s="235"/>
      <c r="L880" s="235"/>
      <c r="M880" s="235"/>
      <c r="N880" s="235"/>
      <c r="O880" s="235"/>
      <c r="P880" s="235"/>
    </row>
    <row r="881" spans="1:16" s="258" customFormat="1">
      <c r="A881" s="257"/>
      <c r="B881" s="235"/>
      <c r="C881" s="253"/>
      <c r="D881" s="253"/>
      <c r="E881" s="1491"/>
      <c r="F881" s="1491"/>
      <c r="G881" s="235"/>
      <c r="H881" s="235"/>
      <c r="I881" s="235"/>
      <c r="J881" s="235"/>
      <c r="K881" s="235"/>
      <c r="L881" s="235"/>
      <c r="M881" s="235"/>
      <c r="N881" s="235"/>
      <c r="O881" s="235"/>
      <c r="P881" s="235"/>
    </row>
    <row r="882" spans="1:16" s="258" customFormat="1">
      <c r="A882" s="257"/>
      <c r="B882" s="235"/>
      <c r="C882" s="253"/>
      <c r="D882" s="253"/>
      <c r="E882" s="1491"/>
      <c r="F882" s="1491"/>
      <c r="G882" s="235"/>
      <c r="H882" s="235"/>
      <c r="I882" s="235"/>
      <c r="J882" s="235"/>
      <c r="K882" s="235"/>
      <c r="L882" s="235"/>
      <c r="M882" s="235"/>
      <c r="N882" s="235"/>
      <c r="O882" s="235"/>
      <c r="P882" s="235"/>
    </row>
    <row r="883" spans="1:16" s="258" customFormat="1">
      <c r="A883" s="257"/>
      <c r="B883" s="235"/>
      <c r="C883" s="253"/>
      <c r="D883" s="253"/>
      <c r="E883" s="1491"/>
      <c r="F883" s="1491"/>
      <c r="G883" s="235"/>
      <c r="H883" s="235"/>
      <c r="I883" s="235"/>
      <c r="J883" s="235"/>
      <c r="K883" s="235"/>
      <c r="L883" s="235"/>
      <c r="M883" s="235"/>
      <c r="N883" s="235"/>
      <c r="O883" s="235"/>
      <c r="P883" s="235"/>
    </row>
    <row r="884" spans="1:16" s="258" customFormat="1">
      <c r="A884" s="257"/>
      <c r="B884" s="235"/>
      <c r="C884" s="253"/>
      <c r="D884" s="253"/>
      <c r="E884" s="1491"/>
      <c r="F884" s="1491"/>
      <c r="G884" s="235"/>
      <c r="H884" s="235"/>
      <c r="I884" s="235"/>
      <c r="J884" s="235"/>
      <c r="K884" s="235"/>
      <c r="L884" s="235"/>
      <c r="M884" s="235"/>
      <c r="N884" s="235"/>
      <c r="O884" s="235"/>
      <c r="P884" s="235"/>
    </row>
    <row r="885" spans="1:16" s="258" customFormat="1">
      <c r="A885" s="257"/>
      <c r="B885" s="235"/>
      <c r="C885" s="253"/>
      <c r="D885" s="253"/>
      <c r="E885" s="1491"/>
      <c r="F885" s="1491"/>
      <c r="G885" s="235"/>
      <c r="H885" s="235"/>
      <c r="I885" s="235"/>
      <c r="J885" s="235"/>
      <c r="K885" s="235"/>
      <c r="L885" s="235"/>
      <c r="M885" s="235"/>
      <c r="N885" s="235"/>
      <c r="O885" s="235"/>
      <c r="P885" s="235"/>
    </row>
    <row r="886" spans="1:16" s="258" customFormat="1">
      <c r="A886" s="257"/>
      <c r="B886" s="235"/>
      <c r="C886" s="253"/>
      <c r="D886" s="253"/>
      <c r="E886" s="1491"/>
      <c r="F886" s="1491"/>
      <c r="G886" s="235"/>
      <c r="H886" s="235"/>
      <c r="I886" s="235"/>
      <c r="J886" s="235"/>
      <c r="K886" s="235"/>
      <c r="L886" s="235"/>
      <c r="M886" s="235"/>
      <c r="N886" s="235"/>
      <c r="O886" s="235"/>
      <c r="P886" s="235"/>
    </row>
    <row r="887" spans="1:16" s="258" customFormat="1">
      <c r="A887" s="257"/>
      <c r="B887" s="235"/>
      <c r="C887" s="253"/>
      <c r="D887" s="253"/>
      <c r="E887" s="1491"/>
      <c r="F887" s="1491"/>
      <c r="G887" s="235"/>
      <c r="H887" s="235"/>
      <c r="I887" s="235"/>
      <c r="J887" s="235"/>
      <c r="K887" s="235"/>
      <c r="L887" s="235"/>
      <c r="M887" s="235"/>
      <c r="N887" s="235"/>
      <c r="O887" s="235"/>
      <c r="P887" s="235"/>
    </row>
    <row r="888" spans="1:16" s="258" customFormat="1">
      <c r="A888" s="257"/>
      <c r="B888" s="235"/>
      <c r="C888" s="253"/>
      <c r="D888" s="253"/>
      <c r="E888" s="1491"/>
      <c r="F888" s="1491"/>
      <c r="G888" s="235"/>
      <c r="H888" s="235"/>
      <c r="I888" s="235"/>
      <c r="J888" s="235"/>
      <c r="K888" s="235"/>
      <c r="L888" s="235"/>
      <c r="M888" s="235"/>
      <c r="N888" s="235"/>
      <c r="O888" s="235"/>
      <c r="P888" s="235"/>
    </row>
    <row r="889" spans="1:16" s="258" customFormat="1">
      <c r="A889" s="257"/>
      <c r="B889" s="235"/>
      <c r="C889" s="253"/>
      <c r="D889" s="253"/>
      <c r="E889" s="1491"/>
      <c r="F889" s="1491"/>
      <c r="G889" s="235"/>
      <c r="H889" s="235"/>
      <c r="I889" s="235"/>
      <c r="J889" s="235"/>
      <c r="K889" s="235"/>
      <c r="L889" s="235"/>
      <c r="M889" s="235"/>
      <c r="N889" s="235"/>
      <c r="O889" s="235"/>
      <c r="P889" s="235"/>
    </row>
    <row r="890" spans="1:16" s="258" customFormat="1">
      <c r="A890" s="257"/>
      <c r="B890" s="235"/>
      <c r="C890" s="253"/>
      <c r="D890" s="253"/>
      <c r="E890" s="1491"/>
      <c r="F890" s="1491"/>
      <c r="G890" s="235"/>
      <c r="H890" s="235"/>
      <c r="I890" s="235"/>
      <c r="J890" s="235"/>
      <c r="K890" s="235"/>
      <c r="L890" s="235"/>
      <c r="M890" s="235"/>
      <c r="N890" s="235"/>
      <c r="O890" s="235"/>
      <c r="P890" s="235"/>
    </row>
    <row r="891" spans="1:16" s="258" customFormat="1">
      <c r="A891" s="257"/>
      <c r="B891" s="235"/>
      <c r="C891" s="253"/>
      <c r="D891" s="253"/>
      <c r="E891" s="1491"/>
      <c r="F891" s="1491"/>
      <c r="G891" s="235"/>
      <c r="H891" s="235"/>
      <c r="I891" s="235"/>
      <c r="J891" s="235"/>
      <c r="K891" s="235"/>
      <c r="L891" s="235"/>
      <c r="M891" s="235"/>
      <c r="N891" s="235"/>
      <c r="O891" s="235"/>
      <c r="P891" s="235"/>
    </row>
    <row r="892" spans="1:16" s="258" customFormat="1">
      <c r="A892" s="257"/>
      <c r="B892" s="235"/>
      <c r="C892" s="253"/>
      <c r="D892" s="253"/>
      <c r="E892" s="1491"/>
      <c r="F892" s="1491"/>
      <c r="G892" s="235"/>
      <c r="H892" s="235"/>
      <c r="I892" s="235"/>
      <c r="J892" s="235"/>
      <c r="K892" s="235"/>
      <c r="L892" s="235"/>
      <c r="M892" s="235"/>
      <c r="N892" s="235"/>
      <c r="O892" s="235"/>
      <c r="P892" s="235"/>
    </row>
    <row r="893" spans="1:16" s="258" customFormat="1">
      <c r="A893" s="257"/>
      <c r="B893" s="235"/>
      <c r="C893" s="253"/>
      <c r="D893" s="253"/>
      <c r="E893" s="1491"/>
      <c r="F893" s="1491"/>
      <c r="G893" s="235"/>
      <c r="H893" s="235"/>
      <c r="I893" s="235"/>
      <c r="J893" s="235"/>
      <c r="K893" s="235"/>
      <c r="L893" s="235"/>
      <c r="M893" s="235"/>
      <c r="N893" s="235"/>
      <c r="O893" s="235"/>
      <c r="P893" s="235"/>
    </row>
    <row r="894" spans="1:16" s="258" customFormat="1">
      <c r="A894" s="257"/>
      <c r="B894" s="235"/>
      <c r="C894" s="253"/>
      <c r="D894" s="253"/>
      <c r="E894" s="1491"/>
      <c r="F894" s="1491"/>
      <c r="G894" s="235"/>
      <c r="H894" s="235"/>
      <c r="I894" s="235"/>
      <c r="J894" s="235"/>
      <c r="K894" s="235"/>
      <c r="L894" s="235"/>
      <c r="M894" s="235"/>
      <c r="N894" s="235"/>
      <c r="O894" s="235"/>
      <c r="P894" s="235"/>
    </row>
    <row r="895" spans="1:16" s="258" customFormat="1">
      <c r="A895" s="257"/>
      <c r="B895" s="235"/>
      <c r="C895" s="253"/>
      <c r="D895" s="253"/>
      <c r="E895" s="1491"/>
      <c r="F895" s="1491"/>
      <c r="G895" s="235"/>
      <c r="H895" s="235"/>
      <c r="I895" s="235"/>
      <c r="J895" s="235"/>
      <c r="K895" s="235"/>
      <c r="L895" s="235"/>
      <c r="M895" s="235"/>
      <c r="N895" s="235"/>
      <c r="O895" s="235"/>
      <c r="P895" s="235"/>
    </row>
    <row r="896" spans="1:16" s="258" customFormat="1">
      <c r="A896" s="257"/>
      <c r="B896" s="235"/>
      <c r="C896" s="253"/>
      <c r="D896" s="253"/>
      <c r="E896" s="1491"/>
      <c r="F896" s="1491"/>
      <c r="G896" s="235"/>
      <c r="H896" s="235"/>
      <c r="I896" s="235"/>
      <c r="J896" s="235"/>
      <c r="K896" s="235"/>
      <c r="L896" s="235"/>
      <c r="M896" s="235"/>
      <c r="N896" s="235"/>
      <c r="O896" s="235"/>
      <c r="P896" s="235"/>
    </row>
    <row r="897" spans="1:16" s="258" customFormat="1">
      <c r="A897" s="257"/>
      <c r="B897" s="235"/>
      <c r="C897" s="253"/>
      <c r="D897" s="253"/>
      <c r="E897" s="1491"/>
      <c r="F897" s="1491"/>
      <c r="G897" s="235"/>
      <c r="H897" s="235"/>
      <c r="I897" s="235"/>
      <c r="J897" s="235"/>
      <c r="K897" s="235"/>
      <c r="L897" s="235"/>
      <c r="M897" s="235"/>
      <c r="N897" s="235"/>
      <c r="O897" s="235"/>
      <c r="P897" s="235"/>
    </row>
    <row r="898" spans="1:16" s="258" customFormat="1">
      <c r="A898" s="257"/>
      <c r="B898" s="235"/>
      <c r="C898" s="253"/>
      <c r="D898" s="253"/>
      <c r="E898" s="1491"/>
      <c r="F898" s="1491"/>
      <c r="G898" s="235"/>
      <c r="H898" s="235"/>
      <c r="I898" s="235"/>
      <c r="J898" s="235"/>
      <c r="K898" s="235"/>
      <c r="L898" s="235"/>
      <c r="M898" s="235"/>
      <c r="N898" s="235"/>
      <c r="O898" s="235"/>
      <c r="P898" s="235"/>
    </row>
    <row r="899" spans="1:16" s="258" customFormat="1">
      <c r="A899" s="257"/>
      <c r="B899" s="235"/>
      <c r="C899" s="253"/>
      <c r="D899" s="253"/>
      <c r="E899" s="1491"/>
      <c r="F899" s="1491"/>
      <c r="G899" s="235"/>
      <c r="H899" s="235"/>
      <c r="I899" s="235"/>
      <c r="J899" s="235"/>
      <c r="K899" s="235"/>
      <c r="L899" s="235"/>
      <c r="M899" s="235"/>
      <c r="N899" s="235"/>
      <c r="O899" s="235"/>
      <c r="P899" s="235"/>
    </row>
    <row r="900" spans="1:16" s="258" customFormat="1">
      <c r="A900" s="257"/>
      <c r="B900" s="235"/>
      <c r="C900" s="253"/>
      <c r="D900" s="253"/>
      <c r="E900" s="1491"/>
      <c r="F900" s="1491"/>
      <c r="G900" s="235"/>
      <c r="H900" s="235"/>
      <c r="I900" s="235"/>
      <c r="J900" s="235"/>
      <c r="K900" s="235"/>
      <c r="L900" s="235"/>
      <c r="M900" s="235"/>
      <c r="N900" s="235"/>
      <c r="O900" s="235"/>
      <c r="P900" s="235"/>
    </row>
    <row r="901" spans="1:16" s="258" customFormat="1">
      <c r="A901" s="257"/>
      <c r="B901" s="235"/>
      <c r="C901" s="253"/>
      <c r="D901" s="253"/>
      <c r="E901" s="1491"/>
      <c r="F901" s="1491"/>
      <c r="G901" s="235"/>
      <c r="H901" s="235"/>
      <c r="I901" s="235"/>
      <c r="J901" s="235"/>
      <c r="K901" s="235"/>
      <c r="L901" s="235"/>
      <c r="M901" s="235"/>
      <c r="N901" s="235"/>
      <c r="O901" s="235"/>
      <c r="P901" s="235"/>
    </row>
    <row r="902" spans="1:16" s="258" customFormat="1">
      <c r="A902" s="257"/>
      <c r="B902" s="235"/>
      <c r="C902" s="253"/>
      <c r="D902" s="253"/>
      <c r="E902" s="1491"/>
      <c r="F902" s="1491"/>
      <c r="G902" s="235"/>
      <c r="H902" s="235"/>
      <c r="I902" s="235"/>
      <c r="J902" s="235"/>
      <c r="K902" s="235"/>
      <c r="L902" s="235"/>
      <c r="M902" s="235"/>
      <c r="N902" s="235"/>
      <c r="O902" s="235"/>
      <c r="P902" s="235"/>
    </row>
    <row r="903" spans="1:16" s="258" customFormat="1">
      <c r="A903" s="257"/>
      <c r="B903" s="235"/>
      <c r="C903" s="253"/>
      <c r="D903" s="253"/>
      <c r="E903" s="1491"/>
      <c r="F903" s="1491"/>
      <c r="G903" s="235"/>
      <c r="H903" s="235"/>
      <c r="I903" s="235"/>
      <c r="J903" s="235"/>
      <c r="K903" s="235"/>
      <c r="L903" s="235"/>
      <c r="M903" s="235"/>
      <c r="N903" s="235"/>
      <c r="O903" s="235"/>
      <c r="P903" s="235"/>
    </row>
    <row r="904" spans="1:16" s="258" customFormat="1">
      <c r="A904" s="257"/>
      <c r="B904" s="235"/>
      <c r="C904" s="253"/>
      <c r="D904" s="253"/>
      <c r="E904" s="1491"/>
      <c r="F904" s="1491"/>
      <c r="G904" s="235"/>
      <c r="H904" s="235"/>
      <c r="I904" s="235"/>
      <c r="J904" s="235"/>
      <c r="K904" s="235"/>
      <c r="L904" s="235"/>
      <c r="M904" s="235"/>
      <c r="N904" s="235"/>
      <c r="O904" s="235"/>
      <c r="P904" s="235"/>
    </row>
    <row r="905" spans="1:16" s="258" customFormat="1">
      <c r="A905" s="257"/>
      <c r="B905" s="235"/>
      <c r="C905" s="253"/>
      <c r="D905" s="253"/>
      <c r="E905" s="1491"/>
      <c r="F905" s="1491"/>
      <c r="G905" s="235"/>
      <c r="H905" s="235"/>
      <c r="I905" s="235"/>
      <c r="J905" s="235"/>
      <c r="K905" s="235"/>
      <c r="L905" s="235"/>
      <c r="M905" s="235"/>
      <c r="N905" s="235"/>
      <c r="O905" s="235"/>
      <c r="P905" s="235"/>
    </row>
    <row r="906" spans="1:16" s="258" customFormat="1">
      <c r="A906" s="257"/>
      <c r="B906" s="235"/>
      <c r="C906" s="253"/>
      <c r="D906" s="253"/>
      <c r="E906" s="1491"/>
      <c r="F906" s="1491"/>
      <c r="G906" s="235"/>
      <c r="H906" s="235"/>
      <c r="I906" s="235"/>
      <c r="J906" s="235"/>
      <c r="K906" s="235"/>
      <c r="L906" s="235"/>
      <c r="M906" s="235"/>
      <c r="N906" s="235"/>
      <c r="O906" s="235"/>
      <c r="P906" s="235"/>
    </row>
    <row r="907" spans="1:16" s="258" customFormat="1">
      <c r="A907" s="257"/>
      <c r="B907" s="235"/>
      <c r="C907" s="253"/>
      <c r="D907" s="253"/>
      <c r="E907" s="1491"/>
      <c r="F907" s="1491"/>
      <c r="G907" s="235"/>
      <c r="H907" s="235"/>
      <c r="I907" s="235"/>
      <c r="J907" s="235"/>
      <c r="K907" s="235"/>
      <c r="L907" s="235"/>
      <c r="M907" s="235"/>
      <c r="N907" s="235"/>
      <c r="O907" s="235"/>
      <c r="P907" s="235"/>
    </row>
    <row r="908" spans="1:16" s="258" customFormat="1">
      <c r="A908" s="257"/>
      <c r="B908" s="235"/>
      <c r="C908" s="253"/>
      <c r="D908" s="253"/>
      <c r="E908" s="1491"/>
      <c r="F908" s="1491"/>
      <c r="G908" s="235"/>
      <c r="H908" s="235"/>
      <c r="I908" s="235"/>
      <c r="J908" s="235"/>
      <c r="K908" s="235"/>
      <c r="L908" s="235"/>
      <c r="M908" s="235"/>
      <c r="N908" s="235"/>
      <c r="O908" s="235"/>
      <c r="P908" s="235"/>
    </row>
    <row r="909" spans="1:16" s="258" customFormat="1">
      <c r="A909" s="257"/>
      <c r="B909" s="235"/>
      <c r="C909" s="253"/>
      <c r="D909" s="253"/>
      <c r="E909" s="1491"/>
      <c r="F909" s="1491"/>
      <c r="G909" s="235"/>
      <c r="H909" s="235"/>
      <c r="I909" s="235"/>
      <c r="J909" s="235"/>
      <c r="K909" s="235"/>
      <c r="L909" s="235"/>
      <c r="M909" s="235"/>
      <c r="N909" s="235"/>
      <c r="O909" s="235"/>
      <c r="P909" s="235"/>
    </row>
    <row r="910" spans="1:16" s="258" customFormat="1">
      <c r="A910" s="257"/>
      <c r="B910" s="235"/>
      <c r="C910" s="253"/>
      <c r="D910" s="253"/>
      <c r="E910" s="1491"/>
      <c r="F910" s="1491"/>
      <c r="G910" s="235"/>
      <c r="H910" s="235"/>
      <c r="I910" s="235"/>
      <c r="J910" s="235"/>
      <c r="K910" s="235"/>
      <c r="L910" s="235"/>
      <c r="M910" s="235"/>
      <c r="N910" s="235"/>
      <c r="O910" s="235"/>
      <c r="P910" s="235"/>
    </row>
    <row r="911" spans="1:16" s="258" customFormat="1">
      <c r="A911" s="257"/>
      <c r="B911" s="235"/>
      <c r="C911" s="253"/>
      <c r="D911" s="253"/>
      <c r="E911" s="1491"/>
      <c r="F911" s="1491"/>
      <c r="G911" s="235"/>
      <c r="H911" s="235"/>
      <c r="I911" s="235"/>
      <c r="J911" s="235"/>
      <c r="K911" s="235"/>
      <c r="L911" s="235"/>
      <c r="M911" s="235"/>
      <c r="N911" s="235"/>
      <c r="O911" s="235"/>
      <c r="P911" s="235"/>
    </row>
    <row r="912" spans="1:16" s="258" customFormat="1">
      <c r="A912" s="257"/>
      <c r="B912" s="235"/>
      <c r="C912" s="253"/>
      <c r="D912" s="253"/>
      <c r="E912" s="1491"/>
      <c r="F912" s="1491"/>
      <c r="G912" s="235"/>
      <c r="H912" s="235"/>
      <c r="I912" s="235"/>
      <c r="J912" s="235"/>
      <c r="K912" s="235"/>
      <c r="L912" s="235"/>
      <c r="M912" s="235"/>
      <c r="N912" s="235"/>
      <c r="O912" s="235"/>
      <c r="P912" s="235"/>
    </row>
    <row r="913" spans="1:16" s="258" customFormat="1">
      <c r="A913" s="257"/>
      <c r="B913" s="235"/>
      <c r="C913" s="253"/>
      <c r="D913" s="253"/>
      <c r="E913" s="1491"/>
      <c r="F913" s="1491"/>
      <c r="G913" s="235"/>
      <c r="H913" s="235"/>
      <c r="I913" s="235"/>
      <c r="J913" s="235"/>
      <c r="K913" s="235"/>
      <c r="L913" s="235"/>
      <c r="M913" s="235"/>
      <c r="N913" s="235"/>
      <c r="O913" s="235"/>
      <c r="P913" s="235"/>
    </row>
    <row r="914" spans="1:16" s="258" customFormat="1">
      <c r="A914" s="257"/>
      <c r="B914" s="235"/>
      <c r="C914" s="253"/>
      <c r="D914" s="253"/>
      <c r="E914" s="1491"/>
      <c r="F914" s="1491"/>
      <c r="G914" s="235"/>
      <c r="H914" s="235"/>
      <c r="I914" s="235"/>
      <c r="J914" s="235"/>
      <c r="K914" s="235"/>
      <c r="L914" s="235"/>
      <c r="M914" s="235"/>
      <c r="N914" s="235"/>
      <c r="O914" s="235"/>
      <c r="P914" s="235"/>
    </row>
    <row r="915" spans="1:16" s="258" customFormat="1">
      <c r="A915" s="257"/>
      <c r="B915" s="235"/>
      <c r="C915" s="253"/>
      <c r="D915" s="253"/>
      <c r="E915" s="1491"/>
      <c r="F915" s="1491"/>
      <c r="G915" s="235"/>
      <c r="H915" s="235"/>
      <c r="I915" s="235"/>
      <c r="J915" s="235"/>
      <c r="K915" s="235"/>
      <c r="L915" s="235"/>
      <c r="M915" s="235"/>
      <c r="N915" s="235"/>
      <c r="O915" s="235"/>
      <c r="P915" s="235"/>
    </row>
    <row r="916" spans="1:16" s="258" customFormat="1">
      <c r="A916" s="257"/>
      <c r="B916" s="235"/>
      <c r="C916" s="253"/>
      <c r="D916" s="253"/>
      <c r="E916" s="1491"/>
      <c r="F916" s="1491"/>
      <c r="G916" s="235"/>
      <c r="H916" s="235"/>
      <c r="I916" s="235"/>
      <c r="J916" s="235"/>
      <c r="K916" s="235"/>
      <c r="L916" s="235"/>
      <c r="M916" s="235"/>
      <c r="N916" s="235"/>
      <c r="O916" s="235"/>
      <c r="P916" s="235"/>
    </row>
    <row r="917" spans="1:16" s="258" customFormat="1">
      <c r="A917" s="257"/>
      <c r="B917" s="235"/>
      <c r="C917" s="253"/>
      <c r="D917" s="253"/>
      <c r="E917" s="1491"/>
      <c r="F917" s="1491"/>
      <c r="G917" s="235"/>
      <c r="H917" s="235"/>
      <c r="I917" s="235"/>
      <c r="J917" s="235"/>
      <c r="K917" s="235"/>
      <c r="L917" s="235"/>
      <c r="M917" s="235"/>
      <c r="N917" s="235"/>
      <c r="O917" s="235"/>
      <c r="P917" s="235"/>
    </row>
    <row r="918" spans="1:16" s="258" customFormat="1">
      <c r="A918" s="257"/>
      <c r="B918" s="235"/>
      <c r="C918" s="253"/>
      <c r="D918" s="253"/>
      <c r="E918" s="1491"/>
      <c r="F918" s="1491"/>
      <c r="G918" s="235"/>
      <c r="H918" s="235"/>
      <c r="I918" s="235"/>
      <c r="J918" s="235"/>
      <c r="K918" s="235"/>
      <c r="L918" s="235"/>
      <c r="M918" s="235"/>
      <c r="N918" s="235"/>
      <c r="O918" s="235"/>
      <c r="P918" s="235"/>
    </row>
    <row r="919" spans="1:16" s="258" customFormat="1">
      <c r="A919" s="257"/>
      <c r="B919" s="235"/>
      <c r="C919" s="253"/>
      <c r="D919" s="253"/>
      <c r="E919" s="1491"/>
      <c r="F919" s="1491"/>
      <c r="G919" s="235"/>
      <c r="H919" s="235"/>
      <c r="I919" s="235"/>
      <c r="J919" s="235"/>
      <c r="K919" s="235"/>
      <c r="L919" s="235"/>
      <c r="M919" s="235"/>
      <c r="N919" s="235"/>
      <c r="O919" s="235"/>
      <c r="P919" s="235"/>
    </row>
    <row r="920" spans="1:16" s="258" customFormat="1">
      <c r="A920" s="257"/>
      <c r="B920" s="235"/>
      <c r="C920" s="253"/>
      <c r="D920" s="253"/>
      <c r="E920" s="1491"/>
      <c r="F920" s="1491"/>
      <c r="G920" s="235"/>
      <c r="H920" s="235"/>
      <c r="I920" s="235"/>
      <c r="J920" s="235"/>
      <c r="K920" s="235"/>
      <c r="L920" s="235"/>
      <c r="M920" s="235"/>
      <c r="N920" s="235"/>
      <c r="O920" s="235"/>
      <c r="P920" s="235"/>
    </row>
    <row r="921" spans="1:16" s="258" customFormat="1">
      <c r="A921" s="257"/>
      <c r="B921" s="235"/>
      <c r="C921" s="253"/>
      <c r="D921" s="253"/>
      <c r="E921" s="1491"/>
      <c r="F921" s="1491"/>
      <c r="G921" s="235"/>
      <c r="H921" s="235"/>
      <c r="I921" s="235"/>
      <c r="J921" s="235"/>
      <c r="K921" s="235"/>
      <c r="L921" s="235"/>
      <c r="M921" s="235"/>
      <c r="N921" s="235"/>
      <c r="O921" s="235"/>
      <c r="P921" s="235"/>
    </row>
    <row r="922" spans="1:16" s="258" customFormat="1">
      <c r="A922" s="257"/>
      <c r="B922" s="235"/>
      <c r="C922" s="253"/>
      <c r="D922" s="253"/>
      <c r="E922" s="1491"/>
      <c r="F922" s="1491"/>
      <c r="G922" s="235"/>
      <c r="H922" s="235"/>
      <c r="I922" s="235"/>
      <c r="J922" s="235"/>
      <c r="K922" s="235"/>
      <c r="L922" s="235"/>
      <c r="M922" s="235"/>
      <c r="N922" s="235"/>
      <c r="O922" s="235"/>
      <c r="P922" s="235"/>
    </row>
    <row r="923" spans="1:16" s="258" customFormat="1">
      <c r="A923" s="257"/>
      <c r="B923" s="235"/>
      <c r="C923" s="253"/>
      <c r="D923" s="253"/>
      <c r="E923" s="1491"/>
      <c r="F923" s="1491"/>
      <c r="G923" s="235"/>
      <c r="H923" s="235"/>
      <c r="I923" s="235"/>
      <c r="J923" s="235"/>
      <c r="K923" s="235"/>
      <c r="L923" s="235"/>
      <c r="M923" s="235"/>
      <c r="N923" s="235"/>
      <c r="O923" s="235"/>
      <c r="P923" s="235"/>
    </row>
    <row r="924" spans="1:16" s="258" customFormat="1">
      <c r="A924" s="257"/>
      <c r="B924" s="235"/>
      <c r="C924" s="253"/>
      <c r="D924" s="253"/>
      <c r="E924" s="1491"/>
      <c r="F924" s="1491"/>
      <c r="G924" s="235"/>
      <c r="H924" s="235"/>
      <c r="I924" s="235"/>
      <c r="J924" s="235"/>
      <c r="K924" s="235"/>
      <c r="L924" s="235"/>
      <c r="M924" s="235"/>
      <c r="N924" s="235"/>
      <c r="O924" s="235"/>
      <c r="P924" s="235"/>
    </row>
    <row r="925" spans="1:16" s="258" customFormat="1">
      <c r="A925" s="257"/>
      <c r="B925" s="235"/>
      <c r="C925" s="253"/>
      <c r="D925" s="253"/>
      <c r="E925" s="1491"/>
      <c r="F925" s="1491"/>
      <c r="G925" s="235"/>
      <c r="H925" s="235"/>
      <c r="I925" s="235"/>
      <c r="J925" s="235"/>
      <c r="K925" s="235"/>
      <c r="L925" s="235"/>
      <c r="M925" s="235"/>
      <c r="N925" s="235"/>
      <c r="O925" s="235"/>
      <c r="P925" s="235"/>
    </row>
    <row r="926" spans="1:16" s="258" customFormat="1">
      <c r="A926" s="257"/>
      <c r="B926" s="235"/>
      <c r="C926" s="253"/>
      <c r="D926" s="253"/>
      <c r="E926" s="1491"/>
      <c r="F926" s="1491"/>
      <c r="G926" s="235"/>
      <c r="H926" s="235"/>
      <c r="I926" s="235"/>
      <c r="J926" s="235"/>
      <c r="K926" s="235"/>
      <c r="L926" s="235"/>
      <c r="M926" s="235"/>
      <c r="N926" s="235"/>
      <c r="O926" s="235"/>
      <c r="P926" s="235"/>
    </row>
    <row r="927" spans="1:16" s="258" customFormat="1">
      <c r="A927" s="257"/>
      <c r="B927" s="235"/>
      <c r="C927" s="253"/>
      <c r="D927" s="253"/>
      <c r="E927" s="1491"/>
      <c r="F927" s="1491"/>
      <c r="G927" s="235"/>
      <c r="H927" s="235"/>
      <c r="I927" s="235"/>
      <c r="J927" s="235"/>
      <c r="K927" s="235"/>
      <c r="L927" s="235"/>
      <c r="M927" s="235"/>
      <c r="N927" s="235"/>
      <c r="O927" s="235"/>
      <c r="P927" s="235"/>
    </row>
    <row r="928" spans="1:16" s="258" customFormat="1">
      <c r="A928" s="257"/>
      <c r="B928" s="235"/>
      <c r="C928" s="253"/>
      <c r="D928" s="253"/>
      <c r="E928" s="1491"/>
      <c r="F928" s="1491"/>
      <c r="G928" s="235"/>
      <c r="H928" s="235"/>
      <c r="I928" s="235"/>
      <c r="J928" s="235"/>
      <c r="K928" s="235"/>
      <c r="L928" s="235"/>
      <c r="M928" s="235"/>
      <c r="N928" s="235"/>
      <c r="O928" s="235"/>
      <c r="P928" s="235"/>
    </row>
    <row r="929" spans="1:16" s="258" customFormat="1">
      <c r="A929" s="257"/>
      <c r="B929" s="235"/>
      <c r="C929" s="253"/>
      <c r="D929" s="253"/>
      <c r="E929" s="1491"/>
      <c r="F929" s="1491"/>
      <c r="G929" s="235"/>
      <c r="H929" s="235"/>
      <c r="I929" s="235"/>
      <c r="J929" s="235"/>
      <c r="K929" s="235"/>
      <c r="L929" s="235"/>
      <c r="M929" s="235"/>
      <c r="N929" s="235"/>
      <c r="O929" s="235"/>
      <c r="P929" s="235"/>
    </row>
    <row r="930" spans="1:16" s="258" customFormat="1">
      <c r="A930" s="257"/>
      <c r="B930" s="235"/>
      <c r="C930" s="253"/>
      <c r="D930" s="253"/>
      <c r="E930" s="1491"/>
      <c r="F930" s="1491"/>
      <c r="G930" s="235"/>
      <c r="H930" s="235"/>
      <c r="I930" s="235"/>
      <c r="J930" s="235"/>
      <c r="K930" s="235"/>
      <c r="L930" s="235"/>
      <c r="M930" s="235"/>
      <c r="N930" s="235"/>
      <c r="O930" s="235"/>
      <c r="P930" s="235"/>
    </row>
    <row r="931" spans="1:16" s="258" customFormat="1">
      <c r="A931" s="257"/>
      <c r="B931" s="235"/>
      <c r="C931" s="253"/>
      <c r="D931" s="253"/>
      <c r="E931" s="1491"/>
      <c r="F931" s="1491"/>
      <c r="G931" s="235"/>
      <c r="H931" s="235"/>
      <c r="I931" s="235"/>
      <c r="J931" s="235"/>
      <c r="K931" s="235"/>
      <c r="L931" s="235"/>
      <c r="M931" s="235"/>
      <c r="N931" s="235"/>
      <c r="O931" s="235"/>
      <c r="P931" s="235"/>
    </row>
    <row r="932" spans="1:16" s="258" customFormat="1">
      <c r="A932" s="257"/>
      <c r="B932" s="235"/>
      <c r="C932" s="253"/>
      <c r="D932" s="253"/>
      <c r="E932" s="1491"/>
      <c r="F932" s="1491"/>
      <c r="G932" s="235"/>
      <c r="H932" s="235"/>
      <c r="I932" s="235"/>
      <c r="J932" s="235"/>
      <c r="K932" s="235"/>
      <c r="L932" s="235"/>
      <c r="M932" s="235"/>
      <c r="N932" s="235"/>
      <c r="O932" s="235"/>
      <c r="P932" s="235"/>
    </row>
    <row r="933" spans="1:16" s="258" customFormat="1">
      <c r="A933" s="257"/>
      <c r="B933" s="235"/>
      <c r="C933" s="253"/>
      <c r="D933" s="253"/>
      <c r="E933" s="1491"/>
      <c r="F933" s="1491"/>
      <c r="G933" s="235"/>
      <c r="H933" s="235"/>
      <c r="I933" s="235"/>
      <c r="J933" s="235"/>
      <c r="K933" s="235"/>
      <c r="L933" s="235"/>
      <c r="M933" s="235"/>
      <c r="N933" s="235"/>
      <c r="O933" s="235"/>
      <c r="P933" s="235"/>
    </row>
    <row r="934" spans="1:16" s="258" customFormat="1">
      <c r="A934" s="257"/>
      <c r="B934" s="235"/>
      <c r="C934" s="253"/>
      <c r="D934" s="253"/>
      <c r="E934" s="1491"/>
      <c r="F934" s="1491"/>
      <c r="G934" s="235"/>
      <c r="H934" s="235"/>
      <c r="I934" s="235"/>
      <c r="J934" s="235"/>
      <c r="K934" s="235"/>
      <c r="L934" s="235"/>
      <c r="M934" s="235"/>
      <c r="N934" s="235"/>
      <c r="O934" s="235"/>
      <c r="P934" s="235"/>
    </row>
    <row r="935" spans="1:16" s="258" customFormat="1">
      <c r="A935" s="257"/>
      <c r="B935" s="235"/>
      <c r="C935" s="253"/>
      <c r="D935" s="253"/>
      <c r="E935" s="1491"/>
      <c r="F935" s="1491"/>
      <c r="G935" s="235"/>
      <c r="H935" s="235"/>
      <c r="I935" s="235"/>
      <c r="J935" s="235"/>
      <c r="K935" s="235"/>
      <c r="L935" s="235"/>
      <c r="M935" s="235"/>
      <c r="N935" s="235"/>
      <c r="O935" s="235"/>
      <c r="P935" s="235"/>
    </row>
    <row r="936" spans="1:16" s="258" customFormat="1">
      <c r="A936" s="257"/>
      <c r="B936" s="235"/>
      <c r="C936" s="253"/>
      <c r="D936" s="253"/>
      <c r="E936" s="1491"/>
      <c r="F936" s="1491"/>
      <c r="G936" s="235"/>
      <c r="H936" s="235"/>
      <c r="I936" s="235"/>
      <c r="J936" s="235"/>
      <c r="K936" s="235"/>
      <c r="L936" s="235"/>
      <c r="M936" s="235"/>
      <c r="N936" s="235"/>
      <c r="O936" s="235"/>
      <c r="P936" s="235"/>
    </row>
    <row r="937" spans="1:16" s="258" customFormat="1">
      <c r="A937" s="257"/>
      <c r="B937" s="235"/>
      <c r="C937" s="253"/>
      <c r="D937" s="253"/>
      <c r="E937" s="1491"/>
      <c r="F937" s="1491"/>
      <c r="G937" s="235"/>
      <c r="H937" s="235"/>
      <c r="I937" s="235"/>
      <c r="J937" s="235"/>
      <c r="K937" s="235"/>
      <c r="L937" s="235"/>
      <c r="M937" s="235"/>
      <c r="N937" s="235"/>
      <c r="O937" s="235"/>
      <c r="P937" s="235"/>
    </row>
    <row r="938" spans="1:16" s="258" customFormat="1">
      <c r="A938" s="257"/>
      <c r="B938" s="235"/>
      <c r="C938" s="253"/>
      <c r="D938" s="253"/>
      <c r="E938" s="1491"/>
      <c r="F938" s="1491"/>
      <c r="G938" s="235"/>
      <c r="H938" s="235"/>
      <c r="I938" s="235"/>
      <c r="J938" s="235"/>
      <c r="K938" s="235"/>
      <c r="L938" s="235"/>
      <c r="M938" s="235"/>
      <c r="N938" s="235"/>
      <c r="O938" s="235"/>
      <c r="P938" s="235"/>
    </row>
    <row r="939" spans="1:16" s="258" customFormat="1">
      <c r="A939" s="257"/>
      <c r="B939" s="235"/>
      <c r="C939" s="253"/>
      <c r="D939" s="253"/>
      <c r="E939" s="1491"/>
      <c r="F939" s="1491"/>
      <c r="G939" s="235"/>
      <c r="H939" s="235"/>
      <c r="I939" s="235"/>
      <c r="J939" s="235"/>
      <c r="K939" s="235"/>
      <c r="L939" s="235"/>
      <c r="M939" s="235"/>
      <c r="N939" s="235"/>
      <c r="O939" s="235"/>
      <c r="P939" s="235"/>
    </row>
    <row r="940" spans="1:16" s="258" customFormat="1">
      <c r="A940" s="257"/>
      <c r="B940" s="235"/>
      <c r="C940" s="253"/>
      <c r="D940" s="253"/>
      <c r="E940" s="1491"/>
      <c r="F940" s="1491"/>
      <c r="G940" s="235"/>
      <c r="H940" s="235"/>
      <c r="I940" s="235"/>
      <c r="J940" s="235"/>
      <c r="K940" s="235"/>
      <c r="L940" s="235"/>
      <c r="M940" s="235"/>
      <c r="N940" s="235"/>
      <c r="O940" s="235"/>
      <c r="P940" s="235"/>
    </row>
    <row r="941" spans="1:16" s="258" customFormat="1">
      <c r="A941" s="257"/>
      <c r="B941" s="235"/>
      <c r="C941" s="253"/>
      <c r="D941" s="253"/>
      <c r="E941" s="1491"/>
      <c r="F941" s="1491"/>
      <c r="G941" s="235"/>
      <c r="H941" s="235"/>
      <c r="I941" s="235"/>
      <c r="J941" s="235"/>
      <c r="K941" s="235"/>
      <c r="L941" s="235"/>
      <c r="M941" s="235"/>
      <c r="N941" s="235"/>
      <c r="O941" s="235"/>
      <c r="P941" s="235"/>
    </row>
    <row r="942" spans="1:16" s="258" customFormat="1">
      <c r="A942" s="257"/>
      <c r="B942" s="235"/>
      <c r="C942" s="253"/>
      <c r="D942" s="253"/>
      <c r="E942" s="1491"/>
      <c r="F942" s="1491"/>
      <c r="G942" s="235"/>
      <c r="H942" s="235"/>
      <c r="I942" s="235"/>
      <c r="J942" s="235"/>
      <c r="K942" s="235"/>
      <c r="L942" s="235"/>
      <c r="M942" s="235"/>
      <c r="N942" s="235"/>
      <c r="O942" s="235"/>
      <c r="P942" s="235"/>
    </row>
    <row r="943" spans="1:16" s="258" customFormat="1">
      <c r="A943" s="257"/>
      <c r="B943" s="235"/>
      <c r="C943" s="253"/>
      <c r="D943" s="253"/>
      <c r="E943" s="1491"/>
      <c r="F943" s="1491"/>
      <c r="G943" s="235"/>
      <c r="H943" s="235"/>
      <c r="I943" s="235"/>
      <c r="J943" s="235"/>
      <c r="K943" s="235"/>
      <c r="L943" s="235"/>
      <c r="M943" s="235"/>
      <c r="N943" s="235"/>
      <c r="O943" s="235"/>
      <c r="P943" s="235"/>
    </row>
    <row r="944" spans="1:16" s="258" customFormat="1">
      <c r="A944" s="257"/>
      <c r="B944" s="235"/>
      <c r="C944" s="253"/>
      <c r="D944" s="253"/>
      <c r="E944" s="1491"/>
      <c r="F944" s="1491"/>
      <c r="G944" s="235"/>
      <c r="H944" s="235"/>
      <c r="I944" s="235"/>
      <c r="J944" s="235"/>
      <c r="K944" s="235"/>
      <c r="L944" s="235"/>
      <c r="M944" s="235"/>
      <c r="N944" s="235"/>
      <c r="O944" s="235"/>
      <c r="P944" s="235"/>
    </row>
    <row r="945" spans="1:16" s="258" customFormat="1">
      <c r="A945" s="257"/>
      <c r="B945" s="235"/>
      <c r="C945" s="253"/>
      <c r="D945" s="253"/>
      <c r="E945" s="1491"/>
      <c r="F945" s="1491"/>
      <c r="G945" s="235"/>
      <c r="H945" s="235"/>
      <c r="I945" s="235"/>
      <c r="J945" s="235"/>
      <c r="K945" s="235"/>
      <c r="L945" s="235"/>
      <c r="M945" s="235"/>
      <c r="N945" s="235"/>
      <c r="O945" s="235"/>
      <c r="P945" s="235"/>
    </row>
    <row r="946" spans="1:16" s="258" customFormat="1">
      <c r="A946" s="257"/>
      <c r="B946" s="235"/>
      <c r="C946" s="253"/>
      <c r="D946" s="253"/>
      <c r="E946" s="1491"/>
      <c r="F946" s="1491"/>
      <c r="G946" s="235"/>
      <c r="H946" s="235"/>
      <c r="I946" s="235"/>
      <c r="J946" s="235"/>
      <c r="K946" s="235"/>
      <c r="L946" s="235"/>
      <c r="M946" s="235"/>
      <c r="N946" s="235"/>
      <c r="O946" s="235"/>
      <c r="P946" s="235"/>
    </row>
    <row r="947" spans="1:16" s="258" customFormat="1">
      <c r="A947" s="257"/>
      <c r="B947" s="235"/>
      <c r="C947" s="253"/>
      <c r="D947" s="253"/>
      <c r="E947" s="1491"/>
      <c r="F947" s="1491"/>
      <c r="G947" s="235"/>
      <c r="H947" s="235"/>
      <c r="I947" s="235"/>
      <c r="J947" s="235"/>
      <c r="K947" s="235"/>
      <c r="L947" s="235"/>
      <c r="M947" s="235"/>
      <c r="N947" s="235"/>
      <c r="O947" s="235"/>
      <c r="P947" s="235"/>
    </row>
    <row r="948" spans="1:16" s="258" customFormat="1">
      <c r="A948" s="257"/>
      <c r="B948" s="235"/>
      <c r="C948" s="253"/>
      <c r="D948" s="253"/>
      <c r="E948" s="1491"/>
      <c r="F948" s="1491"/>
      <c r="G948" s="235"/>
      <c r="H948" s="235"/>
      <c r="I948" s="235"/>
      <c r="J948" s="235"/>
      <c r="K948" s="235"/>
      <c r="L948" s="235"/>
      <c r="M948" s="235"/>
      <c r="N948" s="235"/>
      <c r="O948" s="235"/>
      <c r="P948" s="235"/>
    </row>
    <row r="949" spans="1:16" s="258" customFormat="1">
      <c r="A949" s="257"/>
      <c r="B949" s="235"/>
      <c r="C949" s="253"/>
      <c r="D949" s="253"/>
      <c r="E949" s="1491"/>
      <c r="F949" s="1491"/>
      <c r="G949" s="235"/>
      <c r="H949" s="235"/>
      <c r="I949" s="235"/>
      <c r="J949" s="235"/>
      <c r="K949" s="235"/>
      <c r="L949" s="235"/>
      <c r="M949" s="235"/>
      <c r="N949" s="235"/>
      <c r="O949" s="235"/>
      <c r="P949" s="235"/>
    </row>
    <row r="950" spans="1:16" s="258" customFormat="1">
      <c r="A950" s="257"/>
      <c r="B950" s="235"/>
      <c r="C950" s="253"/>
      <c r="D950" s="253"/>
      <c r="E950" s="1491"/>
      <c r="F950" s="1491"/>
      <c r="G950" s="235"/>
      <c r="H950" s="235"/>
      <c r="I950" s="235"/>
      <c r="J950" s="235"/>
      <c r="K950" s="235"/>
      <c r="L950" s="235"/>
      <c r="M950" s="235"/>
      <c r="N950" s="235"/>
      <c r="O950" s="235"/>
      <c r="P950" s="235"/>
    </row>
    <row r="951" spans="1:16" s="258" customFormat="1">
      <c r="A951" s="257"/>
      <c r="B951" s="235"/>
      <c r="C951" s="253"/>
      <c r="D951" s="253"/>
      <c r="E951" s="1491"/>
      <c r="F951" s="1491"/>
      <c r="G951" s="235"/>
      <c r="H951" s="235"/>
      <c r="I951" s="235"/>
      <c r="J951" s="235"/>
      <c r="K951" s="235"/>
      <c r="L951" s="235"/>
      <c r="M951" s="235"/>
      <c r="N951" s="235"/>
      <c r="O951" s="235"/>
      <c r="P951" s="235"/>
    </row>
    <row r="952" spans="1:16" s="258" customFormat="1">
      <c r="A952" s="257"/>
      <c r="B952" s="235"/>
      <c r="C952" s="253"/>
      <c r="D952" s="253"/>
      <c r="E952" s="1491"/>
      <c r="F952" s="1491"/>
      <c r="G952" s="235"/>
      <c r="H952" s="235"/>
      <c r="I952" s="235"/>
      <c r="J952" s="235"/>
      <c r="K952" s="235"/>
      <c r="L952" s="235"/>
      <c r="M952" s="235"/>
      <c r="N952" s="235"/>
      <c r="O952" s="235"/>
      <c r="P952" s="235"/>
    </row>
    <row r="953" spans="1:16" s="258" customFormat="1">
      <c r="A953" s="257"/>
      <c r="B953" s="235"/>
      <c r="C953" s="253"/>
      <c r="D953" s="253"/>
      <c r="E953" s="1491"/>
      <c r="F953" s="1491"/>
      <c r="G953" s="235"/>
      <c r="H953" s="235"/>
      <c r="I953" s="235"/>
      <c r="J953" s="235"/>
      <c r="K953" s="235"/>
      <c r="L953" s="235"/>
      <c r="M953" s="235"/>
      <c r="N953" s="235"/>
      <c r="O953" s="235"/>
      <c r="P953" s="235"/>
    </row>
    <row r="954" spans="1:16" s="258" customFormat="1">
      <c r="A954" s="257"/>
      <c r="B954" s="235"/>
      <c r="C954" s="253"/>
      <c r="D954" s="253"/>
      <c r="E954" s="1491"/>
      <c r="F954" s="1491"/>
      <c r="G954" s="235"/>
      <c r="H954" s="235"/>
      <c r="I954" s="235"/>
      <c r="J954" s="235"/>
      <c r="K954" s="235"/>
      <c r="L954" s="235"/>
      <c r="M954" s="235"/>
      <c r="N954" s="235"/>
      <c r="O954" s="235"/>
      <c r="P954" s="235"/>
    </row>
    <row r="955" spans="1:16" s="258" customFormat="1">
      <c r="A955" s="257"/>
      <c r="B955" s="235"/>
      <c r="C955" s="253"/>
      <c r="D955" s="253"/>
      <c r="E955" s="1491"/>
      <c r="F955" s="1491"/>
      <c r="G955" s="235"/>
      <c r="H955" s="235"/>
      <c r="I955" s="235"/>
      <c r="J955" s="235"/>
      <c r="K955" s="235"/>
      <c r="L955" s="235"/>
      <c r="M955" s="235"/>
      <c r="N955" s="235"/>
      <c r="O955" s="235"/>
      <c r="P955" s="235"/>
    </row>
    <row r="956" spans="1:16" s="258" customFormat="1">
      <c r="A956" s="257"/>
      <c r="B956" s="235"/>
      <c r="C956" s="253"/>
      <c r="D956" s="253"/>
      <c r="E956" s="1491"/>
      <c r="F956" s="1491"/>
      <c r="G956" s="235"/>
      <c r="H956" s="235"/>
      <c r="I956" s="235"/>
      <c r="J956" s="235"/>
      <c r="K956" s="235"/>
      <c r="L956" s="235"/>
      <c r="M956" s="235"/>
      <c r="N956" s="235"/>
      <c r="O956" s="235"/>
      <c r="P956" s="235"/>
    </row>
    <row r="957" spans="1:16" s="258" customFormat="1">
      <c r="A957" s="257"/>
      <c r="B957" s="235"/>
      <c r="C957" s="253"/>
      <c r="D957" s="253"/>
      <c r="E957" s="1491"/>
      <c r="F957" s="1491"/>
      <c r="G957" s="235"/>
      <c r="H957" s="235"/>
      <c r="I957" s="235"/>
      <c r="J957" s="235"/>
      <c r="K957" s="235"/>
      <c r="L957" s="235"/>
      <c r="M957" s="235"/>
      <c r="N957" s="235"/>
      <c r="O957" s="235"/>
      <c r="P957" s="235"/>
    </row>
    <row r="958" spans="1:16" s="258" customFormat="1">
      <c r="A958" s="257"/>
      <c r="B958" s="235"/>
      <c r="C958" s="253"/>
      <c r="D958" s="253"/>
      <c r="E958" s="1491"/>
      <c r="F958" s="1491"/>
      <c r="G958" s="235"/>
      <c r="H958" s="235"/>
      <c r="I958" s="235"/>
      <c r="J958" s="235"/>
      <c r="K958" s="235"/>
      <c r="L958" s="235"/>
      <c r="M958" s="235"/>
      <c r="N958" s="235"/>
      <c r="O958" s="235"/>
      <c r="P958" s="235"/>
    </row>
    <row r="959" spans="1:16" s="258" customFormat="1">
      <c r="A959" s="257"/>
      <c r="B959" s="235"/>
      <c r="C959" s="253"/>
      <c r="D959" s="253"/>
      <c r="E959" s="1491"/>
      <c r="F959" s="1491"/>
      <c r="G959" s="235"/>
      <c r="H959" s="235"/>
      <c r="I959" s="235"/>
      <c r="J959" s="235"/>
      <c r="K959" s="235"/>
      <c r="L959" s="235"/>
      <c r="M959" s="235"/>
      <c r="N959" s="235"/>
      <c r="O959" s="235"/>
      <c r="P959" s="235"/>
    </row>
    <row r="960" spans="1:16" s="258" customFormat="1">
      <c r="A960" s="257"/>
      <c r="B960" s="235"/>
      <c r="C960" s="253"/>
      <c r="D960" s="253"/>
      <c r="E960" s="1491"/>
      <c r="F960" s="1491"/>
      <c r="G960" s="235"/>
      <c r="H960" s="235"/>
      <c r="I960" s="235"/>
      <c r="J960" s="235"/>
      <c r="K960" s="235"/>
      <c r="L960" s="235"/>
      <c r="M960" s="235"/>
      <c r="N960" s="235"/>
      <c r="O960" s="235"/>
      <c r="P960" s="235"/>
    </row>
    <row r="961" spans="1:16" s="258" customFormat="1">
      <c r="A961" s="257"/>
      <c r="B961" s="235"/>
      <c r="C961" s="253"/>
      <c r="D961" s="253"/>
      <c r="E961" s="1491"/>
      <c r="F961" s="1491"/>
      <c r="G961" s="235"/>
      <c r="H961" s="235"/>
      <c r="I961" s="235"/>
      <c r="J961" s="235"/>
      <c r="K961" s="235"/>
      <c r="L961" s="235"/>
      <c r="M961" s="235"/>
      <c r="N961" s="235"/>
      <c r="O961" s="235"/>
      <c r="P961" s="235"/>
    </row>
    <row r="962" spans="1:16" s="258" customFormat="1">
      <c r="A962" s="257"/>
      <c r="B962" s="235"/>
      <c r="C962" s="253"/>
      <c r="D962" s="253"/>
      <c r="E962" s="1491"/>
      <c r="F962" s="1491"/>
      <c r="G962" s="235"/>
      <c r="H962" s="235"/>
      <c r="I962" s="235"/>
      <c r="J962" s="235"/>
      <c r="K962" s="235"/>
      <c r="L962" s="235"/>
      <c r="M962" s="235"/>
      <c r="N962" s="235"/>
      <c r="O962" s="235"/>
      <c r="P962" s="235"/>
    </row>
    <row r="963" spans="1:16" s="258" customFormat="1">
      <c r="A963" s="257"/>
      <c r="B963" s="235"/>
      <c r="C963" s="253"/>
      <c r="D963" s="253"/>
      <c r="E963" s="1491"/>
      <c r="F963" s="1491"/>
      <c r="G963" s="235"/>
      <c r="H963" s="235"/>
      <c r="I963" s="235"/>
      <c r="J963" s="235"/>
      <c r="K963" s="235"/>
      <c r="L963" s="235"/>
      <c r="M963" s="235"/>
      <c r="N963" s="235"/>
      <c r="O963" s="235"/>
      <c r="P963" s="235"/>
    </row>
    <row r="964" spans="1:16" s="258" customFormat="1">
      <c r="A964" s="257"/>
      <c r="B964" s="235"/>
      <c r="C964" s="253"/>
      <c r="D964" s="253"/>
      <c r="E964" s="1491"/>
      <c r="F964" s="1491"/>
      <c r="G964" s="235"/>
      <c r="H964" s="235"/>
      <c r="I964" s="235"/>
      <c r="J964" s="235"/>
      <c r="K964" s="235"/>
      <c r="L964" s="235"/>
      <c r="M964" s="235"/>
      <c r="N964" s="235"/>
      <c r="O964" s="235"/>
      <c r="P964" s="235"/>
    </row>
    <row r="965" spans="1:16" s="258" customFormat="1">
      <c r="A965" s="257"/>
      <c r="B965" s="235"/>
      <c r="C965" s="253"/>
      <c r="D965" s="253"/>
      <c r="E965" s="1491"/>
      <c r="F965" s="1491"/>
      <c r="G965" s="235"/>
      <c r="H965" s="235"/>
      <c r="I965" s="235"/>
      <c r="J965" s="235"/>
      <c r="K965" s="235"/>
      <c r="L965" s="235"/>
      <c r="M965" s="235"/>
      <c r="N965" s="235"/>
      <c r="O965" s="235"/>
      <c r="P965" s="235"/>
    </row>
    <row r="966" spans="1:16" s="258" customFormat="1">
      <c r="A966" s="257"/>
      <c r="B966" s="235"/>
      <c r="C966" s="253"/>
      <c r="D966" s="253"/>
      <c r="E966" s="1491"/>
      <c r="F966" s="1491"/>
      <c r="G966" s="235"/>
      <c r="H966" s="235"/>
      <c r="I966" s="235"/>
      <c r="J966" s="235"/>
      <c r="K966" s="235"/>
      <c r="L966" s="235"/>
      <c r="M966" s="235"/>
      <c r="N966" s="235"/>
      <c r="O966" s="235"/>
      <c r="P966" s="235"/>
    </row>
    <row r="967" spans="1:16" s="258" customFormat="1">
      <c r="A967" s="257"/>
      <c r="B967" s="235"/>
      <c r="C967" s="253"/>
      <c r="D967" s="253"/>
      <c r="E967" s="1491"/>
      <c r="F967" s="1491"/>
      <c r="G967" s="235"/>
      <c r="H967" s="235"/>
      <c r="I967" s="235"/>
      <c r="J967" s="235"/>
      <c r="K967" s="235"/>
      <c r="L967" s="235"/>
      <c r="M967" s="235"/>
      <c r="N967" s="235"/>
      <c r="O967" s="235"/>
      <c r="P967" s="235"/>
    </row>
    <row r="968" spans="1:16" s="258" customFormat="1">
      <c r="A968" s="257"/>
      <c r="B968" s="235"/>
      <c r="C968" s="253"/>
      <c r="D968" s="253"/>
      <c r="E968" s="1491"/>
      <c r="F968" s="1491"/>
      <c r="G968" s="235"/>
      <c r="H968" s="235"/>
      <c r="I968" s="235"/>
      <c r="J968" s="235"/>
      <c r="K968" s="235"/>
      <c r="L968" s="235"/>
      <c r="M968" s="235"/>
      <c r="N968" s="235"/>
      <c r="O968" s="235"/>
      <c r="P968" s="235"/>
    </row>
    <row r="969" spans="1:16" s="258" customFormat="1">
      <c r="A969" s="257"/>
      <c r="B969" s="235"/>
      <c r="C969" s="253"/>
      <c r="D969" s="253"/>
      <c r="E969" s="1491"/>
      <c r="F969" s="1491"/>
      <c r="G969" s="235"/>
      <c r="H969" s="235"/>
      <c r="I969" s="235"/>
      <c r="J969" s="235"/>
      <c r="K969" s="235"/>
      <c r="L969" s="235"/>
      <c r="M969" s="235"/>
      <c r="N969" s="235"/>
      <c r="O969" s="235"/>
      <c r="P969" s="235"/>
    </row>
    <row r="970" spans="1:16" s="258" customFormat="1">
      <c r="A970" s="257"/>
      <c r="B970" s="235"/>
      <c r="C970" s="253"/>
      <c r="D970" s="253"/>
      <c r="E970" s="1491"/>
      <c r="F970" s="1491"/>
      <c r="G970" s="235"/>
      <c r="H970" s="235"/>
      <c r="I970" s="235"/>
      <c r="J970" s="235"/>
      <c r="K970" s="235"/>
      <c r="L970" s="235"/>
      <c r="M970" s="235"/>
      <c r="N970" s="235"/>
      <c r="O970" s="235"/>
      <c r="P970" s="235"/>
    </row>
    <row r="971" spans="1:16" s="258" customFormat="1">
      <c r="A971" s="257"/>
      <c r="B971" s="235"/>
      <c r="C971" s="253"/>
      <c r="D971" s="253"/>
      <c r="E971" s="1491"/>
      <c r="F971" s="1491"/>
      <c r="G971" s="235"/>
      <c r="H971" s="235"/>
      <c r="I971" s="235"/>
      <c r="J971" s="235"/>
      <c r="K971" s="235"/>
      <c r="L971" s="235"/>
      <c r="M971" s="235"/>
      <c r="N971" s="235"/>
      <c r="O971" s="235"/>
      <c r="P971" s="235"/>
    </row>
    <row r="972" spans="1:16" s="258" customFormat="1">
      <c r="A972" s="257"/>
      <c r="B972" s="235"/>
      <c r="C972" s="253"/>
      <c r="D972" s="253"/>
      <c r="E972" s="1491"/>
      <c r="F972" s="1491"/>
      <c r="G972" s="235"/>
      <c r="H972" s="235"/>
      <c r="I972" s="235"/>
      <c r="J972" s="235"/>
      <c r="K972" s="235"/>
      <c r="L972" s="235"/>
      <c r="M972" s="235"/>
      <c r="N972" s="235"/>
      <c r="O972" s="235"/>
      <c r="P972" s="235"/>
    </row>
    <row r="973" spans="1:16" s="258" customFormat="1">
      <c r="A973" s="257"/>
      <c r="B973" s="235"/>
      <c r="C973" s="253"/>
      <c r="D973" s="253"/>
      <c r="E973" s="1491"/>
      <c r="F973" s="1491"/>
      <c r="G973" s="235"/>
      <c r="H973" s="235"/>
      <c r="I973" s="235"/>
      <c r="J973" s="235"/>
      <c r="K973" s="235"/>
      <c r="L973" s="235"/>
      <c r="M973" s="235"/>
      <c r="N973" s="235"/>
      <c r="O973" s="235"/>
      <c r="P973" s="235"/>
    </row>
    <row r="974" spans="1:16" s="258" customFormat="1">
      <c r="A974" s="257"/>
      <c r="B974" s="235"/>
      <c r="C974" s="253"/>
      <c r="D974" s="253"/>
      <c r="E974" s="1491"/>
      <c r="F974" s="1491"/>
      <c r="G974" s="235"/>
      <c r="H974" s="235"/>
      <c r="I974" s="235"/>
      <c r="J974" s="235"/>
      <c r="K974" s="235"/>
      <c r="L974" s="235"/>
      <c r="M974" s="235"/>
      <c r="N974" s="235"/>
      <c r="O974" s="235"/>
      <c r="P974" s="235"/>
    </row>
    <row r="975" spans="1:16" s="258" customFormat="1">
      <c r="A975" s="257"/>
      <c r="B975" s="235"/>
      <c r="C975" s="253"/>
      <c r="D975" s="253"/>
      <c r="E975" s="1491"/>
      <c r="F975" s="1491"/>
      <c r="G975" s="235"/>
      <c r="H975" s="235"/>
      <c r="I975" s="235"/>
      <c r="J975" s="235"/>
      <c r="K975" s="235"/>
      <c r="L975" s="235"/>
      <c r="M975" s="235"/>
      <c r="N975" s="235"/>
      <c r="O975" s="235"/>
      <c r="P975" s="235"/>
    </row>
    <row r="976" spans="1:16" s="258" customFormat="1">
      <c r="A976" s="257"/>
      <c r="B976" s="235"/>
      <c r="C976" s="253"/>
      <c r="D976" s="253"/>
      <c r="E976" s="1491"/>
      <c r="F976" s="1491"/>
      <c r="G976" s="235"/>
      <c r="H976" s="235"/>
      <c r="I976" s="235"/>
      <c r="J976" s="235"/>
      <c r="K976" s="235"/>
      <c r="L976" s="235"/>
      <c r="M976" s="235"/>
      <c r="N976" s="235"/>
      <c r="O976" s="235"/>
      <c r="P976" s="235"/>
    </row>
    <row r="977" spans="1:16" s="258" customFormat="1">
      <c r="A977" s="257"/>
      <c r="B977" s="235"/>
      <c r="C977" s="253"/>
      <c r="D977" s="253"/>
      <c r="E977" s="1491"/>
      <c r="F977" s="1491"/>
      <c r="G977" s="235"/>
      <c r="H977" s="235"/>
      <c r="I977" s="235"/>
      <c r="J977" s="235"/>
      <c r="K977" s="235"/>
      <c r="L977" s="235"/>
      <c r="M977" s="235"/>
      <c r="N977" s="235"/>
      <c r="O977" s="235"/>
      <c r="P977" s="235"/>
    </row>
    <row r="978" spans="1:16" s="258" customFormat="1">
      <c r="A978" s="257"/>
      <c r="B978" s="235"/>
      <c r="C978" s="253"/>
      <c r="D978" s="253"/>
      <c r="E978" s="1491"/>
      <c r="F978" s="1491"/>
      <c r="G978" s="235"/>
      <c r="H978" s="235"/>
      <c r="I978" s="235"/>
      <c r="J978" s="235"/>
      <c r="K978" s="235"/>
      <c r="L978" s="235"/>
      <c r="M978" s="235"/>
      <c r="N978" s="235"/>
      <c r="O978" s="235"/>
      <c r="P978" s="235"/>
    </row>
    <row r="979" spans="1:16" s="258" customFormat="1">
      <c r="A979" s="257"/>
      <c r="B979" s="235"/>
      <c r="C979" s="253"/>
      <c r="D979" s="253"/>
      <c r="E979" s="1491"/>
      <c r="F979" s="1491"/>
      <c r="G979" s="235"/>
      <c r="H979" s="235"/>
      <c r="I979" s="235"/>
      <c r="J979" s="235"/>
      <c r="K979" s="235"/>
      <c r="L979" s="235"/>
      <c r="M979" s="235"/>
      <c r="N979" s="235"/>
      <c r="O979" s="235"/>
      <c r="P979" s="235"/>
    </row>
    <row r="980" spans="1:16" s="258" customFormat="1">
      <c r="A980" s="257"/>
      <c r="B980" s="235"/>
      <c r="C980" s="253"/>
      <c r="D980" s="253"/>
      <c r="E980" s="1491"/>
      <c r="F980" s="1491"/>
      <c r="G980" s="235"/>
      <c r="H980" s="235"/>
      <c r="I980" s="235"/>
      <c r="J980" s="235"/>
      <c r="K980" s="235"/>
      <c r="L980" s="235"/>
      <c r="M980" s="235"/>
      <c r="N980" s="235"/>
      <c r="O980" s="235"/>
      <c r="P980" s="235"/>
    </row>
    <row r="981" spans="1:16" s="258" customFormat="1">
      <c r="A981" s="257"/>
      <c r="B981" s="235"/>
      <c r="C981" s="253"/>
      <c r="D981" s="253"/>
      <c r="E981" s="1491"/>
      <c r="F981" s="1491"/>
      <c r="G981" s="235"/>
      <c r="H981" s="235"/>
      <c r="I981" s="235"/>
      <c r="J981" s="235"/>
      <c r="K981" s="235"/>
      <c r="L981" s="235"/>
      <c r="M981" s="235"/>
      <c r="N981" s="235"/>
      <c r="O981" s="235"/>
      <c r="P981" s="235"/>
    </row>
    <row r="982" spans="1:16" s="258" customFormat="1">
      <c r="A982" s="257"/>
      <c r="B982" s="235"/>
      <c r="C982" s="253"/>
      <c r="D982" s="253"/>
      <c r="E982" s="1491"/>
      <c r="F982" s="1491"/>
      <c r="G982" s="235"/>
      <c r="H982" s="235"/>
      <c r="I982" s="235"/>
      <c r="J982" s="235"/>
      <c r="K982" s="235"/>
      <c r="L982" s="235"/>
      <c r="M982" s="235"/>
      <c r="N982" s="235"/>
      <c r="O982" s="235"/>
      <c r="P982" s="235"/>
    </row>
    <row r="983" spans="1:16" s="258" customFormat="1">
      <c r="A983" s="257"/>
      <c r="B983" s="235"/>
      <c r="C983" s="253"/>
      <c r="D983" s="253"/>
      <c r="E983" s="1491"/>
      <c r="F983" s="1491"/>
      <c r="G983" s="235"/>
      <c r="H983" s="235"/>
      <c r="I983" s="235"/>
      <c r="J983" s="235"/>
      <c r="K983" s="235"/>
      <c r="L983" s="235"/>
      <c r="M983" s="235"/>
      <c r="N983" s="235"/>
      <c r="O983" s="235"/>
      <c r="P983" s="235"/>
    </row>
    <row r="984" spans="1:16" s="258" customFormat="1">
      <c r="A984" s="257"/>
      <c r="B984" s="235"/>
      <c r="C984" s="253"/>
      <c r="D984" s="253"/>
      <c r="E984" s="1491"/>
      <c r="F984" s="1491"/>
      <c r="G984" s="235"/>
      <c r="H984" s="235"/>
      <c r="I984" s="235"/>
      <c r="J984" s="235"/>
      <c r="K984" s="235"/>
      <c r="L984" s="235"/>
      <c r="M984" s="235"/>
      <c r="N984" s="235"/>
      <c r="O984" s="235"/>
      <c r="P984" s="235"/>
    </row>
    <row r="985" spans="1:16" s="258" customFormat="1">
      <c r="A985" s="257"/>
      <c r="B985" s="235"/>
      <c r="C985" s="253"/>
      <c r="D985" s="253"/>
      <c r="E985" s="1491"/>
      <c r="F985" s="1491"/>
      <c r="G985" s="235"/>
      <c r="H985" s="235"/>
      <c r="I985" s="235"/>
      <c r="J985" s="235"/>
      <c r="K985" s="235"/>
      <c r="L985" s="235"/>
      <c r="M985" s="235"/>
      <c r="N985" s="235"/>
      <c r="O985" s="235"/>
      <c r="P985" s="235"/>
    </row>
    <row r="986" spans="1:16" s="258" customFormat="1">
      <c r="A986" s="257"/>
      <c r="B986" s="235"/>
      <c r="C986" s="253"/>
      <c r="D986" s="253"/>
      <c r="E986" s="1491"/>
      <c r="F986" s="1491"/>
      <c r="G986" s="235"/>
      <c r="H986" s="235"/>
      <c r="I986" s="235"/>
      <c r="J986" s="235"/>
      <c r="K986" s="235"/>
      <c r="L986" s="235"/>
      <c r="M986" s="235"/>
      <c r="N986" s="235"/>
      <c r="O986" s="235"/>
      <c r="P986" s="235"/>
    </row>
    <row r="987" spans="1:16" s="258" customFormat="1">
      <c r="A987" s="257"/>
      <c r="B987" s="235"/>
      <c r="C987" s="253"/>
      <c r="D987" s="253"/>
      <c r="E987" s="1491"/>
      <c r="F987" s="1491"/>
      <c r="G987" s="235"/>
      <c r="H987" s="235"/>
      <c r="I987" s="235"/>
      <c r="J987" s="235"/>
      <c r="K987" s="235"/>
      <c r="L987" s="235"/>
      <c r="M987" s="235"/>
      <c r="N987" s="235"/>
      <c r="O987" s="235"/>
      <c r="P987" s="235"/>
    </row>
    <row r="988" spans="1:16" s="258" customFormat="1">
      <c r="A988" s="257"/>
      <c r="B988" s="235"/>
      <c r="C988" s="253"/>
      <c r="D988" s="253"/>
      <c r="E988" s="1491"/>
      <c r="F988" s="1491"/>
      <c r="G988" s="235"/>
      <c r="H988" s="235"/>
      <c r="I988" s="235"/>
      <c r="J988" s="235"/>
      <c r="K988" s="235"/>
      <c r="L988" s="235"/>
      <c r="M988" s="235"/>
      <c r="N988" s="235"/>
      <c r="O988" s="235"/>
      <c r="P988" s="235"/>
    </row>
    <row r="989" spans="1:16" s="258" customFormat="1">
      <c r="A989" s="257"/>
      <c r="B989" s="235"/>
      <c r="C989" s="253"/>
      <c r="D989" s="253"/>
      <c r="E989" s="1491"/>
      <c r="F989" s="1491"/>
      <c r="G989" s="235"/>
      <c r="H989" s="235"/>
      <c r="I989" s="235"/>
      <c r="J989" s="235"/>
      <c r="K989" s="235"/>
      <c r="L989" s="235"/>
      <c r="M989" s="235"/>
      <c r="N989" s="235"/>
      <c r="O989" s="235"/>
      <c r="P989" s="235"/>
    </row>
    <row r="990" spans="1:16" s="258" customFormat="1">
      <c r="A990" s="257"/>
      <c r="B990" s="235"/>
      <c r="C990" s="253"/>
      <c r="D990" s="253"/>
      <c r="E990" s="1491"/>
      <c r="F990" s="1491"/>
      <c r="G990" s="235"/>
      <c r="H990" s="235"/>
      <c r="I990" s="235"/>
      <c r="J990" s="235"/>
      <c r="K990" s="235"/>
      <c r="L990" s="235"/>
      <c r="M990" s="235"/>
      <c r="N990" s="235"/>
      <c r="O990" s="235"/>
      <c r="P990" s="235"/>
    </row>
    <row r="991" spans="1:16" s="258" customFormat="1">
      <c r="A991" s="257"/>
      <c r="B991" s="235"/>
      <c r="C991" s="253"/>
      <c r="D991" s="253"/>
      <c r="E991" s="1491"/>
      <c r="F991" s="1491"/>
      <c r="G991" s="235"/>
      <c r="H991" s="235"/>
      <c r="I991" s="235"/>
      <c r="J991" s="235"/>
      <c r="K991" s="235"/>
      <c r="L991" s="235"/>
      <c r="M991" s="235"/>
      <c r="N991" s="235"/>
      <c r="O991" s="235"/>
      <c r="P991" s="235"/>
    </row>
    <row r="992" spans="1:16" s="258" customFormat="1">
      <c r="A992" s="257"/>
      <c r="B992" s="235"/>
      <c r="C992" s="253"/>
      <c r="D992" s="253"/>
      <c r="E992" s="1491"/>
      <c r="F992" s="1491"/>
      <c r="G992" s="235"/>
      <c r="H992" s="235"/>
      <c r="I992" s="235"/>
      <c r="J992" s="235"/>
      <c r="K992" s="235"/>
      <c r="L992" s="235"/>
      <c r="M992" s="235"/>
      <c r="N992" s="235"/>
      <c r="O992" s="235"/>
      <c r="P992" s="235"/>
    </row>
    <row r="993" spans="1:16" s="258" customFormat="1">
      <c r="A993" s="257"/>
      <c r="B993" s="235"/>
      <c r="C993" s="253"/>
      <c r="D993" s="253"/>
      <c r="E993" s="1491"/>
      <c r="F993" s="1491"/>
      <c r="G993" s="235"/>
      <c r="H993" s="235"/>
      <c r="I993" s="235"/>
      <c r="J993" s="235"/>
      <c r="K993" s="235"/>
      <c r="L993" s="235"/>
      <c r="M993" s="235"/>
      <c r="N993" s="235"/>
      <c r="O993" s="235"/>
      <c r="P993" s="235"/>
    </row>
    <row r="994" spans="1:16" s="258" customFormat="1">
      <c r="A994" s="257"/>
      <c r="B994" s="235"/>
      <c r="C994" s="253"/>
      <c r="D994" s="253"/>
      <c r="E994" s="1491"/>
      <c r="F994" s="1491"/>
      <c r="G994" s="235"/>
      <c r="H994" s="235"/>
      <c r="I994" s="235"/>
      <c r="J994" s="235"/>
      <c r="K994" s="235"/>
      <c r="L994" s="235"/>
      <c r="M994" s="235"/>
      <c r="N994" s="235"/>
      <c r="O994" s="235"/>
      <c r="P994" s="235"/>
    </row>
    <row r="995" spans="1:16" s="258" customFormat="1">
      <c r="A995" s="257"/>
      <c r="B995" s="235"/>
      <c r="C995" s="253"/>
      <c r="D995" s="253"/>
      <c r="E995" s="1491"/>
      <c r="F995" s="1491"/>
      <c r="G995" s="235"/>
      <c r="H995" s="235"/>
      <c r="I995" s="235"/>
      <c r="J995" s="235"/>
      <c r="K995" s="235"/>
      <c r="L995" s="235"/>
      <c r="M995" s="235"/>
      <c r="N995" s="235"/>
      <c r="O995" s="235"/>
      <c r="P995" s="235"/>
    </row>
    <row r="996" spans="1:16" s="258" customFormat="1">
      <c r="A996" s="257"/>
      <c r="B996" s="235"/>
      <c r="C996" s="253"/>
      <c r="D996" s="253"/>
      <c r="E996" s="1491"/>
      <c r="F996" s="1491"/>
      <c r="G996" s="235"/>
      <c r="H996" s="235"/>
      <c r="I996" s="235"/>
      <c r="J996" s="235"/>
      <c r="K996" s="235"/>
      <c r="L996" s="235"/>
      <c r="M996" s="235"/>
      <c r="N996" s="235"/>
      <c r="O996" s="235"/>
      <c r="P996" s="235"/>
    </row>
    <row r="997" spans="1:16" s="258" customFormat="1">
      <c r="A997" s="257"/>
      <c r="B997" s="235"/>
      <c r="C997" s="253"/>
      <c r="D997" s="253"/>
      <c r="E997" s="1491"/>
      <c r="F997" s="1491"/>
      <c r="G997" s="235"/>
      <c r="H997" s="235"/>
      <c r="I997" s="235"/>
      <c r="J997" s="235"/>
      <c r="K997" s="235"/>
      <c r="L997" s="235"/>
      <c r="M997" s="235"/>
      <c r="N997" s="235"/>
      <c r="O997" s="235"/>
      <c r="P997" s="235"/>
    </row>
    <row r="998" spans="1:16" s="258" customFormat="1">
      <c r="A998" s="257"/>
      <c r="B998" s="235"/>
      <c r="C998" s="253"/>
      <c r="D998" s="253"/>
      <c r="E998" s="1491"/>
      <c r="F998" s="1491"/>
      <c r="G998" s="235"/>
      <c r="H998" s="235"/>
      <c r="I998" s="235"/>
      <c r="J998" s="235"/>
      <c r="K998" s="235"/>
      <c r="L998" s="235"/>
      <c r="M998" s="235"/>
      <c r="N998" s="235"/>
      <c r="O998" s="235"/>
      <c r="P998" s="235"/>
    </row>
    <row r="999" spans="1:16" s="258" customFormat="1">
      <c r="A999" s="257"/>
      <c r="B999" s="235"/>
      <c r="C999" s="253"/>
      <c r="D999" s="253"/>
      <c r="E999" s="1491"/>
      <c r="F999" s="1491"/>
      <c r="G999" s="235"/>
      <c r="H999" s="235"/>
      <c r="I999" s="235"/>
      <c r="J999" s="235"/>
      <c r="K999" s="235"/>
      <c r="L999" s="235"/>
      <c r="M999" s="235"/>
      <c r="N999" s="235"/>
      <c r="O999" s="235"/>
      <c r="P999" s="235"/>
    </row>
    <row r="1000" spans="1:16" s="258" customFormat="1">
      <c r="A1000" s="257"/>
      <c r="B1000" s="235"/>
      <c r="C1000" s="253"/>
      <c r="D1000" s="253"/>
      <c r="E1000" s="1491"/>
      <c r="F1000" s="1491"/>
      <c r="G1000" s="235"/>
      <c r="H1000" s="235"/>
      <c r="I1000" s="235"/>
      <c r="J1000" s="235"/>
      <c r="K1000" s="235"/>
      <c r="L1000" s="235"/>
      <c r="M1000" s="235"/>
      <c r="N1000" s="235"/>
      <c r="O1000" s="235"/>
      <c r="P1000" s="235"/>
    </row>
    <row r="1001" spans="1:16" s="258" customFormat="1">
      <c r="A1001" s="257"/>
      <c r="B1001" s="235"/>
      <c r="C1001" s="253"/>
      <c r="D1001" s="253"/>
      <c r="E1001" s="1491"/>
      <c r="F1001" s="1491"/>
      <c r="G1001" s="235"/>
      <c r="H1001" s="235"/>
      <c r="I1001" s="235"/>
      <c r="J1001" s="235"/>
      <c r="K1001" s="235"/>
      <c r="L1001" s="235"/>
      <c r="M1001" s="235"/>
      <c r="N1001" s="235"/>
      <c r="O1001" s="235"/>
      <c r="P1001" s="235"/>
    </row>
    <row r="1002" spans="1:16" s="258" customFormat="1">
      <c r="A1002" s="257"/>
      <c r="B1002" s="235"/>
      <c r="C1002" s="253"/>
      <c r="D1002" s="253"/>
      <c r="E1002" s="1491"/>
      <c r="F1002" s="1491"/>
      <c r="G1002" s="235"/>
      <c r="H1002" s="235"/>
      <c r="I1002" s="235"/>
      <c r="J1002" s="235"/>
      <c r="K1002" s="235"/>
      <c r="L1002" s="235"/>
      <c r="M1002" s="235"/>
      <c r="N1002" s="235"/>
      <c r="O1002" s="235"/>
      <c r="P1002" s="235"/>
    </row>
    <row r="1003" spans="1:16" s="258" customFormat="1">
      <c r="A1003" s="257"/>
      <c r="B1003" s="235"/>
      <c r="C1003" s="253"/>
      <c r="D1003" s="253"/>
      <c r="E1003" s="1491"/>
      <c r="F1003" s="1491"/>
      <c r="G1003" s="235"/>
      <c r="H1003" s="235"/>
      <c r="I1003" s="235"/>
      <c r="J1003" s="235"/>
      <c r="K1003" s="235"/>
      <c r="L1003" s="235"/>
      <c r="M1003" s="235"/>
      <c r="N1003" s="235"/>
      <c r="O1003" s="235"/>
      <c r="P1003" s="235"/>
    </row>
    <row r="1004" spans="1:16" s="258" customFormat="1">
      <c r="A1004" s="257"/>
      <c r="B1004" s="235"/>
      <c r="C1004" s="253"/>
      <c r="D1004" s="253"/>
      <c r="E1004" s="1491"/>
      <c r="F1004" s="1491"/>
      <c r="G1004" s="235"/>
      <c r="H1004" s="235"/>
      <c r="I1004" s="235"/>
      <c r="J1004" s="235"/>
      <c r="K1004" s="235"/>
      <c r="L1004" s="235"/>
      <c r="M1004" s="235"/>
      <c r="N1004" s="235"/>
      <c r="O1004" s="235"/>
      <c r="P1004" s="235"/>
    </row>
    <row r="1005" spans="1:16" s="258" customFormat="1">
      <c r="A1005" s="257"/>
      <c r="B1005" s="235"/>
      <c r="C1005" s="253"/>
      <c r="D1005" s="253"/>
      <c r="E1005" s="1491"/>
      <c r="F1005" s="1491"/>
      <c r="G1005" s="235"/>
      <c r="H1005" s="235"/>
      <c r="I1005" s="235"/>
      <c r="J1005" s="235"/>
      <c r="K1005" s="235"/>
      <c r="L1005" s="235"/>
      <c r="M1005" s="235"/>
      <c r="N1005" s="235"/>
      <c r="O1005" s="235"/>
      <c r="P1005" s="235"/>
    </row>
    <row r="1006" spans="1:16" s="258" customFormat="1">
      <c r="A1006" s="257"/>
      <c r="B1006" s="235"/>
      <c r="C1006" s="253"/>
      <c r="D1006" s="253"/>
      <c r="E1006" s="1491"/>
      <c r="F1006" s="1491"/>
      <c r="G1006" s="235"/>
      <c r="H1006" s="235"/>
      <c r="I1006" s="235"/>
      <c r="J1006" s="235"/>
      <c r="K1006" s="235"/>
      <c r="L1006" s="235"/>
      <c r="M1006" s="235"/>
      <c r="N1006" s="235"/>
      <c r="O1006" s="235"/>
      <c r="P1006" s="235"/>
    </row>
    <row r="1007" spans="1:16" s="258" customFormat="1">
      <c r="A1007" s="257"/>
      <c r="B1007" s="235"/>
      <c r="C1007" s="253"/>
      <c r="D1007" s="253"/>
      <c r="E1007" s="1491"/>
      <c r="F1007" s="1491"/>
      <c r="G1007" s="235"/>
      <c r="H1007" s="235"/>
      <c r="I1007" s="235"/>
      <c r="J1007" s="235"/>
      <c r="K1007" s="235"/>
      <c r="L1007" s="235"/>
      <c r="M1007" s="235"/>
      <c r="N1007" s="235"/>
      <c r="O1007" s="235"/>
      <c r="P1007" s="235"/>
    </row>
    <row r="1008" spans="1:16" s="258" customFormat="1">
      <c r="A1008" s="257"/>
      <c r="B1008" s="235"/>
      <c r="C1008" s="253"/>
      <c r="D1008" s="253"/>
      <c r="E1008" s="1491"/>
      <c r="F1008" s="1491"/>
      <c r="G1008" s="235"/>
      <c r="H1008" s="235"/>
      <c r="I1008" s="235"/>
      <c r="J1008" s="235"/>
      <c r="K1008" s="235"/>
      <c r="L1008" s="235"/>
      <c r="M1008" s="235"/>
      <c r="N1008" s="235"/>
      <c r="O1008" s="235"/>
      <c r="P1008" s="235"/>
    </row>
    <row r="1009" spans="1:16" s="258" customFormat="1">
      <c r="A1009" s="257"/>
      <c r="B1009" s="235"/>
      <c r="C1009" s="253"/>
      <c r="D1009" s="253"/>
      <c r="E1009" s="1491"/>
      <c r="F1009" s="1491"/>
      <c r="G1009" s="235"/>
      <c r="H1009" s="235"/>
      <c r="I1009" s="235"/>
      <c r="J1009" s="235"/>
      <c r="K1009" s="235"/>
      <c r="L1009" s="235"/>
      <c r="M1009" s="235"/>
      <c r="N1009" s="235"/>
      <c r="O1009" s="235"/>
      <c r="P1009" s="235"/>
    </row>
    <row r="1010" spans="1:16" s="258" customFormat="1">
      <c r="A1010" s="257"/>
      <c r="B1010" s="235"/>
      <c r="C1010" s="253"/>
      <c r="D1010" s="253"/>
      <c r="E1010" s="1491"/>
      <c r="F1010" s="1491"/>
      <c r="G1010" s="235"/>
      <c r="H1010" s="235"/>
      <c r="I1010" s="235"/>
      <c r="J1010" s="235"/>
      <c r="K1010" s="235"/>
      <c r="L1010" s="235"/>
      <c r="M1010" s="235"/>
      <c r="N1010" s="235"/>
      <c r="O1010" s="235"/>
      <c r="P1010" s="235"/>
    </row>
    <row r="1011" spans="1:16" s="258" customFormat="1">
      <c r="A1011" s="257"/>
      <c r="B1011" s="235"/>
      <c r="C1011" s="253"/>
      <c r="D1011" s="253"/>
      <c r="E1011" s="1491"/>
      <c r="F1011" s="1491"/>
      <c r="G1011" s="235"/>
      <c r="H1011" s="235"/>
      <c r="I1011" s="235"/>
      <c r="J1011" s="235"/>
      <c r="K1011" s="235"/>
      <c r="L1011" s="235"/>
      <c r="M1011" s="235"/>
      <c r="N1011" s="235"/>
      <c r="O1011" s="235"/>
      <c r="P1011" s="235"/>
    </row>
    <row r="1012" spans="1:16" s="258" customFormat="1">
      <c r="A1012" s="257"/>
      <c r="B1012" s="235"/>
      <c r="C1012" s="253"/>
      <c r="D1012" s="253"/>
      <c r="E1012" s="1491"/>
      <c r="F1012" s="1491"/>
      <c r="G1012" s="235"/>
      <c r="H1012" s="235"/>
      <c r="I1012" s="235"/>
      <c r="J1012" s="235"/>
      <c r="K1012" s="235"/>
      <c r="L1012" s="235"/>
      <c r="M1012" s="235"/>
      <c r="N1012" s="235"/>
      <c r="O1012" s="235"/>
      <c r="P1012" s="235"/>
    </row>
    <row r="1013" spans="1:16" s="258" customFormat="1">
      <c r="A1013" s="257"/>
      <c r="B1013" s="235"/>
      <c r="C1013" s="253"/>
      <c r="D1013" s="253"/>
      <c r="E1013" s="1491"/>
      <c r="F1013" s="1491"/>
      <c r="G1013" s="235"/>
      <c r="H1013" s="235"/>
      <c r="I1013" s="235"/>
      <c r="J1013" s="235"/>
      <c r="K1013" s="235"/>
      <c r="L1013" s="235"/>
      <c r="M1013" s="235"/>
      <c r="N1013" s="235"/>
      <c r="O1013" s="235"/>
      <c r="P1013" s="235"/>
    </row>
    <row r="1014" spans="1:16" s="258" customFormat="1">
      <c r="A1014" s="257"/>
      <c r="B1014" s="235"/>
      <c r="C1014" s="253"/>
      <c r="D1014" s="253"/>
      <c r="E1014" s="1491"/>
      <c r="F1014" s="1491"/>
      <c r="G1014" s="235"/>
      <c r="H1014" s="235"/>
      <c r="I1014" s="235"/>
      <c r="J1014" s="235"/>
      <c r="K1014" s="235"/>
      <c r="L1014" s="235"/>
      <c r="M1014" s="235"/>
      <c r="N1014" s="235"/>
      <c r="O1014" s="235"/>
      <c r="P1014" s="235"/>
    </row>
    <row r="1015" spans="1:16" s="258" customFormat="1">
      <c r="A1015" s="257"/>
      <c r="B1015" s="235"/>
      <c r="C1015" s="253"/>
      <c r="D1015" s="253"/>
      <c r="E1015" s="1491"/>
      <c r="F1015" s="1491"/>
      <c r="G1015" s="235"/>
      <c r="H1015" s="235"/>
      <c r="I1015" s="235"/>
      <c r="J1015" s="235"/>
      <c r="K1015" s="235"/>
      <c r="L1015" s="235"/>
      <c r="M1015" s="235"/>
      <c r="N1015" s="235"/>
      <c r="O1015" s="235"/>
      <c r="P1015" s="235"/>
    </row>
    <row r="1016" spans="1:16" s="258" customFormat="1">
      <c r="A1016" s="257"/>
      <c r="B1016" s="235"/>
      <c r="C1016" s="253"/>
      <c r="D1016" s="253"/>
      <c r="E1016" s="1491"/>
      <c r="F1016" s="1491"/>
      <c r="G1016" s="235"/>
      <c r="H1016" s="235"/>
      <c r="I1016" s="235"/>
      <c r="J1016" s="235"/>
      <c r="K1016" s="235"/>
      <c r="L1016" s="235"/>
      <c r="M1016" s="235"/>
      <c r="N1016" s="235"/>
      <c r="O1016" s="235"/>
      <c r="P1016" s="235"/>
    </row>
    <row r="1017" spans="1:16" s="258" customFormat="1">
      <c r="A1017" s="257"/>
      <c r="B1017" s="235"/>
      <c r="C1017" s="253"/>
      <c r="D1017" s="253"/>
      <c r="E1017" s="1491"/>
      <c r="F1017" s="1491"/>
      <c r="G1017" s="235"/>
      <c r="H1017" s="235"/>
      <c r="I1017" s="235"/>
      <c r="J1017" s="235"/>
      <c r="K1017" s="235"/>
      <c r="L1017" s="235"/>
      <c r="M1017" s="235"/>
      <c r="N1017" s="235"/>
      <c r="O1017" s="235"/>
      <c r="P1017" s="235"/>
    </row>
    <row r="1018" spans="1:16" s="258" customFormat="1">
      <c r="A1018" s="257"/>
      <c r="B1018" s="235"/>
      <c r="C1018" s="253"/>
      <c r="D1018" s="253"/>
      <c r="E1018" s="1491"/>
      <c r="F1018" s="1491"/>
      <c r="G1018" s="235"/>
      <c r="H1018" s="235"/>
      <c r="I1018" s="235"/>
      <c r="J1018" s="235"/>
      <c r="K1018" s="235"/>
      <c r="L1018" s="235"/>
      <c r="M1018" s="235"/>
      <c r="N1018" s="235"/>
      <c r="O1018" s="235"/>
      <c r="P1018" s="235"/>
    </row>
    <row r="1019" spans="1:16" s="258" customFormat="1">
      <c r="A1019" s="257"/>
      <c r="B1019" s="235"/>
      <c r="C1019" s="253"/>
      <c r="D1019" s="253"/>
      <c r="E1019" s="1491"/>
      <c r="F1019" s="1491"/>
      <c r="G1019" s="235"/>
      <c r="H1019" s="235"/>
      <c r="I1019" s="235"/>
      <c r="J1019" s="235"/>
      <c r="K1019" s="235"/>
      <c r="L1019" s="235"/>
      <c r="M1019" s="235"/>
      <c r="N1019" s="235"/>
      <c r="O1019" s="235"/>
      <c r="P1019" s="235"/>
    </row>
    <row r="1020" spans="1:16" s="258" customFormat="1">
      <c r="A1020" s="257"/>
      <c r="B1020" s="235"/>
      <c r="C1020" s="253"/>
      <c r="D1020" s="253"/>
      <c r="E1020" s="1491"/>
      <c r="F1020" s="1491"/>
      <c r="G1020" s="235"/>
      <c r="H1020" s="235"/>
      <c r="I1020" s="235"/>
      <c r="J1020" s="235"/>
      <c r="K1020" s="235"/>
      <c r="L1020" s="235"/>
      <c r="M1020" s="235"/>
      <c r="N1020" s="235"/>
      <c r="O1020" s="235"/>
      <c r="P1020" s="235"/>
    </row>
    <row r="1021" spans="1:16" s="258" customFormat="1">
      <c r="A1021" s="257"/>
      <c r="B1021" s="235"/>
      <c r="C1021" s="253"/>
      <c r="D1021" s="253"/>
      <c r="E1021" s="1491"/>
      <c r="F1021" s="1491"/>
      <c r="G1021" s="235"/>
      <c r="H1021" s="235"/>
      <c r="I1021" s="235"/>
      <c r="J1021" s="235"/>
      <c r="K1021" s="235"/>
      <c r="L1021" s="235"/>
      <c r="M1021" s="235"/>
      <c r="N1021" s="235"/>
      <c r="O1021" s="235"/>
      <c r="P1021" s="235"/>
    </row>
    <row r="1022" spans="1:16" s="258" customFormat="1">
      <c r="A1022" s="257"/>
      <c r="B1022" s="235"/>
      <c r="C1022" s="253"/>
      <c r="D1022" s="253"/>
      <c r="E1022" s="1491"/>
      <c r="F1022" s="1491"/>
      <c r="G1022" s="235"/>
      <c r="H1022" s="235"/>
      <c r="I1022" s="235"/>
      <c r="J1022" s="235"/>
      <c r="K1022" s="235"/>
      <c r="L1022" s="235"/>
      <c r="M1022" s="235"/>
      <c r="N1022" s="235"/>
      <c r="O1022" s="235"/>
      <c r="P1022" s="235"/>
    </row>
    <row r="1023" spans="1:16" s="258" customFormat="1">
      <c r="A1023" s="257"/>
      <c r="B1023" s="235"/>
      <c r="C1023" s="253"/>
      <c r="D1023" s="253"/>
      <c r="E1023" s="1491"/>
      <c r="F1023" s="1491"/>
      <c r="G1023" s="235"/>
      <c r="H1023" s="235"/>
      <c r="I1023" s="235"/>
      <c r="J1023" s="235"/>
      <c r="K1023" s="235"/>
      <c r="L1023" s="235"/>
      <c r="M1023" s="235"/>
      <c r="N1023" s="235"/>
      <c r="O1023" s="235"/>
      <c r="P1023" s="235"/>
    </row>
    <row r="1024" spans="1:16" s="258" customFormat="1">
      <c r="A1024" s="257"/>
      <c r="B1024" s="235"/>
      <c r="C1024" s="253"/>
      <c r="D1024" s="253"/>
      <c r="E1024" s="1491"/>
      <c r="F1024" s="1491"/>
      <c r="G1024" s="235"/>
      <c r="H1024" s="235"/>
      <c r="I1024" s="235"/>
      <c r="J1024" s="235"/>
      <c r="K1024" s="235"/>
      <c r="L1024" s="235"/>
      <c r="M1024" s="235"/>
      <c r="N1024" s="235"/>
      <c r="O1024" s="235"/>
      <c r="P1024" s="235"/>
    </row>
    <row r="1025" spans="1:16" s="258" customFormat="1">
      <c r="A1025" s="257"/>
      <c r="B1025" s="235"/>
      <c r="C1025" s="253"/>
      <c r="D1025" s="253"/>
      <c r="E1025" s="1491"/>
      <c r="F1025" s="1491"/>
      <c r="G1025" s="235"/>
      <c r="H1025" s="235"/>
      <c r="I1025" s="235"/>
      <c r="J1025" s="235"/>
      <c r="K1025" s="235"/>
      <c r="L1025" s="235"/>
      <c r="M1025" s="235"/>
      <c r="N1025" s="235"/>
      <c r="O1025" s="235"/>
      <c r="P1025" s="235"/>
    </row>
    <row r="1026" spans="1:16" s="258" customFormat="1">
      <c r="A1026" s="257"/>
      <c r="B1026" s="235"/>
      <c r="C1026" s="253"/>
      <c r="D1026" s="253"/>
      <c r="E1026" s="1491"/>
      <c r="F1026" s="1491"/>
      <c r="G1026" s="235"/>
      <c r="H1026" s="235"/>
      <c r="I1026" s="235"/>
      <c r="J1026" s="235"/>
      <c r="K1026" s="235"/>
      <c r="L1026" s="235"/>
      <c r="M1026" s="235"/>
      <c r="N1026" s="235"/>
      <c r="O1026" s="235"/>
      <c r="P1026" s="235"/>
    </row>
    <row r="1027" spans="1:16" s="258" customFormat="1">
      <c r="A1027" s="257"/>
      <c r="B1027" s="235"/>
      <c r="C1027" s="253"/>
      <c r="D1027" s="253"/>
      <c r="E1027" s="1491"/>
      <c r="F1027" s="1491"/>
      <c r="G1027" s="235"/>
      <c r="H1027" s="235"/>
      <c r="I1027" s="235"/>
      <c r="J1027" s="235"/>
      <c r="K1027" s="235"/>
      <c r="L1027" s="235"/>
      <c r="M1027" s="235"/>
      <c r="N1027" s="235"/>
      <c r="O1027" s="235"/>
      <c r="P1027" s="235"/>
    </row>
    <row r="1028" spans="1:16" s="258" customFormat="1">
      <c r="A1028" s="257"/>
      <c r="B1028" s="235"/>
      <c r="C1028" s="253"/>
      <c r="D1028" s="253"/>
      <c r="E1028" s="1491"/>
      <c r="F1028" s="1491"/>
      <c r="G1028" s="235"/>
      <c r="H1028" s="235"/>
      <c r="I1028" s="235"/>
      <c r="J1028" s="235"/>
      <c r="K1028" s="235"/>
      <c r="L1028" s="235"/>
      <c r="M1028" s="235"/>
      <c r="N1028" s="235"/>
      <c r="O1028" s="235"/>
      <c r="P1028" s="235"/>
    </row>
    <row r="1029" spans="1:16" s="258" customFormat="1">
      <c r="A1029" s="257"/>
      <c r="B1029" s="235"/>
      <c r="C1029" s="253"/>
      <c r="D1029" s="253"/>
      <c r="E1029" s="1491"/>
      <c r="F1029" s="1491"/>
      <c r="G1029" s="235"/>
      <c r="H1029" s="235"/>
      <c r="I1029" s="235"/>
      <c r="J1029" s="235"/>
      <c r="K1029" s="235"/>
      <c r="L1029" s="235"/>
      <c r="M1029" s="235"/>
      <c r="N1029" s="235"/>
      <c r="O1029" s="235"/>
      <c r="P1029" s="235"/>
    </row>
    <row r="1030" spans="1:16" s="258" customFormat="1">
      <c r="A1030" s="257"/>
      <c r="B1030" s="235"/>
      <c r="C1030" s="253"/>
      <c r="D1030" s="253"/>
      <c r="E1030" s="1491"/>
      <c r="F1030" s="1491"/>
      <c r="G1030" s="235"/>
      <c r="H1030" s="235"/>
      <c r="I1030" s="235"/>
      <c r="J1030" s="235"/>
      <c r="K1030" s="235"/>
      <c r="L1030" s="235"/>
      <c r="M1030" s="235"/>
      <c r="N1030" s="235"/>
      <c r="O1030" s="235"/>
      <c r="P1030" s="235"/>
    </row>
    <row r="1031" spans="1:16" s="258" customFormat="1">
      <c r="A1031" s="257"/>
      <c r="B1031" s="235"/>
      <c r="C1031" s="253"/>
      <c r="D1031" s="253"/>
      <c r="E1031" s="1491"/>
      <c r="F1031" s="1491"/>
      <c r="G1031" s="235"/>
      <c r="H1031" s="235"/>
      <c r="I1031" s="235"/>
      <c r="J1031" s="235"/>
      <c r="K1031" s="235"/>
      <c r="L1031" s="235"/>
      <c r="M1031" s="235"/>
      <c r="N1031" s="235"/>
      <c r="O1031" s="235"/>
      <c r="P1031" s="235"/>
    </row>
    <row r="1032" spans="1:16" s="258" customFormat="1">
      <c r="A1032" s="257"/>
      <c r="B1032" s="235"/>
      <c r="C1032" s="253"/>
      <c r="D1032" s="253"/>
      <c r="E1032" s="1491"/>
      <c r="F1032" s="1491"/>
      <c r="G1032" s="235"/>
      <c r="H1032" s="235"/>
      <c r="I1032" s="235"/>
      <c r="J1032" s="235"/>
      <c r="K1032" s="235"/>
      <c r="L1032" s="235"/>
      <c r="M1032" s="235"/>
      <c r="N1032" s="235"/>
      <c r="O1032" s="235"/>
      <c r="P1032" s="235"/>
    </row>
    <row r="1033" spans="1:16" s="258" customFormat="1">
      <c r="A1033" s="257"/>
      <c r="B1033" s="235"/>
      <c r="C1033" s="253"/>
      <c r="D1033" s="253"/>
      <c r="E1033" s="1491"/>
      <c r="F1033" s="1491"/>
      <c r="G1033" s="235"/>
      <c r="H1033" s="235"/>
      <c r="I1033" s="235"/>
      <c r="J1033" s="235"/>
      <c r="K1033" s="235"/>
      <c r="L1033" s="235"/>
      <c r="M1033" s="235"/>
      <c r="N1033" s="235"/>
      <c r="O1033" s="235"/>
      <c r="P1033" s="235"/>
    </row>
    <row r="1034" spans="1:16" s="258" customFormat="1">
      <c r="A1034" s="257"/>
      <c r="B1034" s="235"/>
      <c r="C1034" s="253"/>
      <c r="D1034" s="253"/>
      <c r="E1034" s="1491"/>
      <c r="F1034" s="1491"/>
      <c r="G1034" s="235"/>
      <c r="H1034" s="235"/>
      <c r="I1034" s="235"/>
      <c r="J1034" s="235"/>
      <c r="K1034" s="235"/>
      <c r="L1034" s="235"/>
      <c r="M1034" s="235"/>
      <c r="N1034" s="235"/>
      <c r="O1034" s="235"/>
      <c r="P1034" s="235"/>
    </row>
    <row r="1035" spans="1:16" s="258" customFormat="1">
      <c r="A1035" s="257"/>
      <c r="B1035" s="235"/>
      <c r="C1035" s="253"/>
      <c r="D1035" s="253"/>
      <c r="E1035" s="1491"/>
      <c r="F1035" s="1491"/>
      <c r="G1035" s="235"/>
      <c r="H1035" s="235"/>
      <c r="I1035" s="235"/>
      <c r="J1035" s="235"/>
      <c r="K1035" s="235"/>
      <c r="L1035" s="235"/>
      <c r="M1035" s="235"/>
      <c r="N1035" s="235"/>
      <c r="O1035" s="235"/>
      <c r="P1035" s="235"/>
    </row>
    <row r="1036" spans="1:16" s="258" customFormat="1">
      <c r="A1036" s="257"/>
      <c r="B1036" s="235"/>
      <c r="C1036" s="253"/>
      <c r="D1036" s="253"/>
      <c r="E1036" s="1491"/>
      <c r="F1036" s="1491"/>
      <c r="G1036" s="235"/>
      <c r="H1036" s="235"/>
      <c r="I1036" s="235"/>
      <c r="J1036" s="235"/>
      <c r="K1036" s="235"/>
      <c r="L1036" s="235"/>
      <c r="M1036" s="235"/>
      <c r="N1036" s="235"/>
      <c r="O1036" s="235"/>
      <c r="P1036" s="235"/>
    </row>
    <row r="1037" spans="1:16" s="258" customFormat="1">
      <c r="A1037" s="257"/>
      <c r="B1037" s="235"/>
      <c r="C1037" s="253"/>
      <c r="D1037" s="253"/>
      <c r="E1037" s="1491"/>
      <c r="F1037" s="1491"/>
      <c r="G1037" s="235"/>
      <c r="H1037" s="235"/>
      <c r="I1037" s="235"/>
      <c r="J1037" s="235"/>
      <c r="K1037" s="235"/>
      <c r="L1037" s="235"/>
      <c r="M1037" s="235"/>
      <c r="N1037" s="235"/>
      <c r="O1037" s="235"/>
      <c r="P1037" s="235"/>
    </row>
    <row r="1038" spans="1:16" s="258" customFormat="1">
      <c r="A1038" s="257"/>
      <c r="B1038" s="235"/>
      <c r="C1038" s="253"/>
      <c r="D1038" s="253"/>
      <c r="E1038" s="1491"/>
      <c r="F1038" s="1491"/>
      <c r="G1038" s="235"/>
      <c r="H1038" s="235"/>
      <c r="I1038" s="235"/>
      <c r="J1038" s="235"/>
      <c r="K1038" s="235"/>
      <c r="L1038" s="235"/>
      <c r="M1038" s="235"/>
      <c r="N1038" s="235"/>
      <c r="O1038" s="235"/>
      <c r="P1038" s="235"/>
    </row>
    <row r="1039" spans="1:16" s="258" customFormat="1">
      <c r="A1039" s="257"/>
      <c r="B1039" s="235"/>
      <c r="C1039" s="253"/>
      <c r="D1039" s="253"/>
      <c r="E1039" s="1491"/>
      <c r="F1039" s="1491"/>
      <c r="G1039" s="235"/>
      <c r="H1039" s="235"/>
      <c r="I1039" s="235"/>
      <c r="J1039" s="235"/>
      <c r="K1039" s="235"/>
      <c r="L1039" s="235"/>
      <c r="M1039" s="235"/>
      <c r="N1039" s="235"/>
      <c r="O1039" s="235"/>
      <c r="P1039" s="235"/>
    </row>
    <row r="1040" spans="1:16" s="258" customFormat="1">
      <c r="A1040" s="257"/>
      <c r="B1040" s="235"/>
      <c r="C1040" s="253"/>
      <c r="D1040" s="253"/>
      <c r="E1040" s="1491"/>
      <c r="F1040" s="1491"/>
      <c r="G1040" s="235"/>
      <c r="H1040" s="235"/>
      <c r="I1040" s="235"/>
      <c r="J1040" s="235"/>
      <c r="K1040" s="235"/>
      <c r="L1040" s="235"/>
      <c r="M1040" s="235"/>
      <c r="N1040" s="235"/>
      <c r="O1040" s="235"/>
      <c r="P1040" s="235"/>
    </row>
    <row r="1041" spans="1:16" s="258" customFormat="1">
      <c r="A1041" s="257"/>
      <c r="B1041" s="235"/>
      <c r="C1041" s="253"/>
      <c r="D1041" s="253"/>
      <c r="E1041" s="1491"/>
      <c r="F1041" s="1491"/>
      <c r="G1041" s="235"/>
      <c r="H1041" s="235"/>
      <c r="I1041" s="235"/>
      <c r="J1041" s="235"/>
      <c r="K1041" s="235"/>
      <c r="L1041" s="235"/>
      <c r="M1041" s="235"/>
      <c r="N1041" s="235"/>
      <c r="O1041" s="235"/>
      <c r="P1041" s="235"/>
    </row>
    <row r="1042" spans="1:16" s="258" customFormat="1">
      <c r="A1042" s="257"/>
      <c r="B1042" s="235"/>
      <c r="C1042" s="253"/>
      <c r="D1042" s="253"/>
      <c r="E1042" s="1491"/>
      <c r="F1042" s="1491"/>
      <c r="G1042" s="235"/>
      <c r="H1042" s="235"/>
      <c r="I1042" s="235"/>
      <c r="J1042" s="235"/>
      <c r="K1042" s="235"/>
      <c r="L1042" s="235"/>
      <c r="M1042" s="235"/>
      <c r="N1042" s="235"/>
      <c r="O1042" s="235"/>
      <c r="P1042" s="235"/>
    </row>
    <row r="1043" spans="1:16" s="258" customFormat="1">
      <c r="A1043" s="257"/>
      <c r="B1043" s="235"/>
      <c r="C1043" s="253"/>
      <c r="D1043" s="253"/>
      <c r="E1043" s="1491"/>
      <c r="F1043" s="1491"/>
      <c r="G1043" s="235"/>
      <c r="H1043" s="235"/>
      <c r="I1043" s="235"/>
      <c r="J1043" s="235"/>
      <c r="K1043" s="235"/>
      <c r="L1043" s="235"/>
      <c r="M1043" s="235"/>
      <c r="N1043" s="235"/>
      <c r="O1043" s="235"/>
      <c r="P1043" s="235"/>
    </row>
    <row r="1044" spans="1:16" s="258" customFormat="1">
      <c r="A1044" s="257"/>
      <c r="B1044" s="235"/>
      <c r="C1044" s="253"/>
      <c r="D1044" s="253"/>
      <c r="E1044" s="1491"/>
      <c r="F1044" s="1491"/>
      <c r="G1044" s="235"/>
      <c r="H1044" s="235"/>
      <c r="I1044" s="235"/>
      <c r="J1044" s="235"/>
      <c r="K1044" s="235"/>
      <c r="L1044" s="235"/>
      <c r="M1044" s="235"/>
      <c r="N1044" s="235"/>
      <c r="O1044" s="235"/>
      <c r="P1044" s="235"/>
    </row>
    <row r="1045" spans="1:16" s="258" customFormat="1">
      <c r="A1045" s="257"/>
      <c r="B1045" s="235"/>
      <c r="C1045" s="253"/>
      <c r="D1045" s="253"/>
      <c r="E1045" s="1491"/>
      <c r="F1045" s="1491"/>
      <c r="G1045" s="235"/>
      <c r="H1045" s="235"/>
      <c r="I1045" s="235"/>
      <c r="J1045" s="235"/>
      <c r="K1045" s="235"/>
      <c r="L1045" s="235"/>
      <c r="M1045" s="235"/>
      <c r="N1045" s="235"/>
      <c r="O1045" s="235"/>
      <c r="P1045" s="235"/>
    </row>
    <row r="1046" spans="1:16" s="258" customFormat="1">
      <c r="A1046" s="257"/>
      <c r="B1046" s="235"/>
      <c r="C1046" s="253"/>
      <c r="D1046" s="253"/>
      <c r="E1046" s="1491"/>
      <c r="F1046" s="1491"/>
      <c r="G1046" s="235"/>
      <c r="H1046" s="235"/>
      <c r="I1046" s="235"/>
      <c r="J1046" s="235"/>
      <c r="K1046" s="235"/>
      <c r="L1046" s="235"/>
      <c r="M1046" s="235"/>
      <c r="N1046" s="235"/>
      <c r="O1046" s="235"/>
      <c r="P1046" s="235"/>
    </row>
    <row r="1047" spans="1:16" s="258" customFormat="1">
      <c r="A1047" s="257"/>
      <c r="B1047" s="235"/>
      <c r="C1047" s="253"/>
      <c r="D1047" s="253"/>
      <c r="E1047" s="1491"/>
      <c r="F1047" s="1491"/>
      <c r="G1047" s="235"/>
      <c r="H1047" s="235"/>
      <c r="I1047" s="235"/>
      <c r="J1047" s="235"/>
      <c r="K1047" s="235"/>
      <c r="L1047" s="235"/>
      <c r="M1047" s="235"/>
      <c r="N1047" s="235"/>
      <c r="O1047" s="235"/>
      <c r="P1047" s="235"/>
    </row>
    <row r="1048" spans="1:16" s="258" customFormat="1">
      <c r="A1048" s="257"/>
      <c r="B1048" s="235"/>
      <c r="C1048" s="253"/>
      <c r="D1048" s="253"/>
      <c r="E1048" s="1491"/>
      <c r="F1048" s="1491"/>
      <c r="G1048" s="235"/>
      <c r="H1048" s="235"/>
      <c r="I1048" s="235"/>
      <c r="J1048" s="235"/>
      <c r="K1048" s="235"/>
      <c r="L1048" s="235"/>
      <c r="M1048" s="235"/>
      <c r="N1048" s="235"/>
      <c r="O1048" s="235"/>
      <c r="P1048" s="235"/>
    </row>
    <row r="1049" spans="1:16" s="258" customFormat="1">
      <c r="A1049" s="257"/>
      <c r="B1049" s="235"/>
      <c r="C1049" s="253"/>
      <c r="D1049" s="253"/>
      <c r="E1049" s="1491"/>
      <c r="F1049" s="1491"/>
      <c r="G1049" s="235"/>
      <c r="H1049" s="235"/>
      <c r="I1049" s="235"/>
      <c r="J1049" s="235"/>
      <c r="K1049" s="235"/>
      <c r="L1049" s="235"/>
      <c r="M1049" s="235"/>
      <c r="N1049" s="235"/>
      <c r="O1049" s="235"/>
      <c r="P1049" s="235"/>
    </row>
    <row r="1050" spans="1:16" s="258" customFormat="1">
      <c r="A1050" s="257"/>
      <c r="B1050" s="235"/>
      <c r="C1050" s="253"/>
      <c r="D1050" s="253"/>
      <c r="E1050" s="1491"/>
      <c r="F1050" s="1491"/>
      <c r="G1050" s="235"/>
      <c r="H1050" s="235"/>
      <c r="I1050" s="235"/>
      <c r="J1050" s="235"/>
      <c r="K1050" s="235"/>
      <c r="L1050" s="235"/>
      <c r="M1050" s="235"/>
      <c r="N1050" s="235"/>
      <c r="O1050" s="235"/>
      <c r="P1050" s="235"/>
    </row>
    <row r="1051" spans="1:16" s="258" customFormat="1">
      <c r="A1051" s="257"/>
      <c r="B1051" s="235"/>
      <c r="C1051" s="253"/>
      <c r="D1051" s="253"/>
      <c r="E1051" s="1491"/>
      <c r="F1051" s="1491"/>
      <c r="G1051" s="235"/>
      <c r="H1051" s="235"/>
      <c r="I1051" s="235"/>
      <c r="J1051" s="235"/>
      <c r="K1051" s="235"/>
      <c r="L1051" s="235"/>
      <c r="M1051" s="235"/>
      <c r="N1051" s="235"/>
      <c r="O1051" s="235"/>
      <c r="P1051" s="235"/>
    </row>
    <row r="1052" spans="1:16" s="258" customFormat="1">
      <c r="A1052" s="257"/>
      <c r="B1052" s="235"/>
      <c r="C1052" s="253"/>
      <c r="D1052" s="253"/>
      <c r="E1052" s="1491"/>
      <c r="F1052" s="1491"/>
      <c r="G1052" s="235"/>
      <c r="H1052" s="235"/>
      <c r="I1052" s="235"/>
      <c r="J1052" s="235"/>
      <c r="K1052" s="235"/>
      <c r="L1052" s="235"/>
      <c r="M1052" s="235"/>
      <c r="N1052" s="235"/>
      <c r="O1052" s="235"/>
      <c r="P1052" s="235"/>
    </row>
    <row r="1053" spans="1:16" s="258" customFormat="1">
      <c r="A1053" s="257"/>
      <c r="B1053" s="235"/>
      <c r="C1053" s="253"/>
      <c r="D1053" s="253"/>
      <c r="E1053" s="1491"/>
      <c r="F1053" s="1491"/>
      <c r="G1053" s="235"/>
      <c r="H1053" s="235"/>
      <c r="I1053" s="235"/>
      <c r="J1053" s="235"/>
      <c r="K1053" s="235"/>
      <c r="L1053" s="235"/>
      <c r="M1053" s="235"/>
      <c r="N1053" s="235"/>
      <c r="O1053" s="235"/>
      <c r="P1053" s="235"/>
    </row>
    <row r="1054" spans="1:16" s="258" customFormat="1">
      <c r="A1054" s="257"/>
      <c r="B1054" s="235"/>
      <c r="C1054" s="253"/>
      <c r="D1054" s="253"/>
      <c r="E1054" s="1491"/>
      <c r="F1054" s="1491"/>
      <c r="G1054" s="235"/>
      <c r="H1054" s="235"/>
      <c r="I1054" s="235"/>
      <c r="J1054" s="235"/>
      <c r="K1054" s="235"/>
      <c r="L1054" s="235"/>
      <c r="M1054" s="235"/>
      <c r="N1054" s="235"/>
      <c r="O1054" s="235"/>
      <c r="P1054" s="235"/>
    </row>
    <row r="1055" spans="1:16" s="258" customFormat="1">
      <c r="A1055" s="257"/>
      <c r="B1055" s="235"/>
      <c r="C1055" s="253"/>
      <c r="D1055" s="253"/>
      <c r="E1055" s="1491"/>
      <c r="F1055" s="1491"/>
      <c r="G1055" s="235"/>
      <c r="H1055" s="235"/>
      <c r="I1055" s="235"/>
      <c r="J1055" s="235"/>
      <c r="K1055" s="235"/>
      <c r="L1055" s="235"/>
      <c r="M1055" s="235"/>
      <c r="N1055" s="235"/>
      <c r="O1055" s="235"/>
      <c r="P1055" s="235"/>
    </row>
    <row r="1056" spans="1:16" s="258" customFormat="1">
      <c r="A1056" s="257"/>
      <c r="B1056" s="235"/>
      <c r="C1056" s="253"/>
      <c r="D1056" s="253"/>
      <c r="E1056" s="1491"/>
      <c r="F1056" s="1491"/>
      <c r="G1056" s="235"/>
      <c r="H1056" s="235"/>
      <c r="I1056" s="235"/>
      <c r="J1056" s="235"/>
      <c r="K1056" s="235"/>
      <c r="L1056" s="235"/>
      <c r="M1056" s="235"/>
      <c r="N1056" s="235"/>
      <c r="O1056" s="235"/>
      <c r="P1056" s="235"/>
    </row>
    <row r="1057" spans="1:16" s="258" customFormat="1">
      <c r="A1057" s="257"/>
      <c r="B1057" s="235"/>
      <c r="C1057" s="253"/>
      <c r="D1057" s="253"/>
      <c r="E1057" s="1491"/>
      <c r="F1057" s="1491"/>
      <c r="G1057" s="235"/>
      <c r="H1057" s="235"/>
      <c r="I1057" s="235"/>
      <c r="J1057" s="235"/>
      <c r="K1057" s="235"/>
      <c r="L1057" s="235"/>
      <c r="M1057" s="235"/>
      <c r="N1057" s="235"/>
      <c r="O1057" s="235"/>
      <c r="P1057" s="235"/>
    </row>
    <row r="1058" spans="1:16" s="258" customFormat="1">
      <c r="A1058" s="257"/>
      <c r="B1058" s="235"/>
      <c r="C1058" s="253"/>
      <c r="D1058" s="253"/>
      <c r="E1058" s="1491"/>
      <c r="F1058" s="1491"/>
      <c r="G1058" s="235"/>
      <c r="H1058" s="235"/>
      <c r="I1058" s="235"/>
      <c r="J1058" s="235"/>
      <c r="K1058" s="235"/>
      <c r="L1058" s="235"/>
      <c r="M1058" s="235"/>
      <c r="N1058" s="235"/>
      <c r="O1058" s="235"/>
      <c r="P1058" s="235"/>
    </row>
    <row r="1059" spans="1:16" s="258" customFormat="1">
      <c r="A1059" s="257"/>
      <c r="B1059" s="235"/>
      <c r="C1059" s="253"/>
      <c r="D1059" s="253"/>
      <c r="E1059" s="1491"/>
      <c r="F1059" s="1491"/>
      <c r="G1059" s="235"/>
      <c r="H1059" s="235"/>
      <c r="I1059" s="235"/>
      <c r="J1059" s="235"/>
      <c r="K1059" s="235"/>
      <c r="L1059" s="235"/>
      <c r="M1059" s="235"/>
      <c r="N1059" s="235"/>
      <c r="O1059" s="235"/>
      <c r="P1059" s="235"/>
    </row>
    <row r="1060" spans="1:16" s="258" customFormat="1">
      <c r="A1060" s="257"/>
      <c r="B1060" s="235"/>
      <c r="C1060" s="253"/>
      <c r="D1060" s="253"/>
      <c r="E1060" s="1491"/>
      <c r="F1060" s="1491"/>
      <c r="G1060" s="235"/>
      <c r="H1060" s="235"/>
      <c r="I1060" s="235"/>
      <c r="J1060" s="235"/>
      <c r="K1060" s="235"/>
      <c r="L1060" s="235"/>
      <c r="M1060" s="235"/>
      <c r="N1060" s="235"/>
      <c r="O1060" s="235"/>
      <c r="P1060" s="235"/>
    </row>
    <row r="1061" spans="1:16" s="258" customFormat="1">
      <c r="A1061" s="257"/>
      <c r="B1061" s="235"/>
      <c r="C1061" s="253"/>
      <c r="D1061" s="253"/>
      <c r="E1061" s="1491"/>
      <c r="F1061" s="1491"/>
      <c r="G1061" s="235"/>
      <c r="H1061" s="235"/>
      <c r="I1061" s="235"/>
      <c r="J1061" s="235"/>
      <c r="K1061" s="235"/>
      <c r="L1061" s="235"/>
      <c r="M1061" s="235"/>
      <c r="N1061" s="235"/>
      <c r="O1061" s="235"/>
      <c r="P1061" s="235"/>
    </row>
    <row r="1062" spans="1:16" s="258" customFormat="1">
      <c r="A1062" s="257"/>
      <c r="B1062" s="235"/>
      <c r="C1062" s="253"/>
      <c r="D1062" s="253"/>
      <c r="E1062" s="1491"/>
      <c r="F1062" s="1491"/>
      <c r="G1062" s="235"/>
      <c r="H1062" s="235"/>
      <c r="I1062" s="235"/>
      <c r="J1062" s="235"/>
      <c r="K1062" s="235"/>
      <c r="L1062" s="235"/>
      <c r="M1062" s="235"/>
      <c r="N1062" s="235"/>
      <c r="O1062" s="235"/>
      <c r="P1062" s="235"/>
    </row>
    <row r="1063" spans="1:16" s="258" customFormat="1">
      <c r="A1063" s="257"/>
      <c r="B1063" s="235"/>
      <c r="C1063" s="253"/>
      <c r="D1063" s="253"/>
      <c r="E1063" s="1491"/>
      <c r="F1063" s="1491"/>
      <c r="G1063" s="235"/>
      <c r="H1063" s="235"/>
      <c r="I1063" s="235"/>
      <c r="J1063" s="235"/>
      <c r="K1063" s="235"/>
      <c r="L1063" s="235"/>
      <c r="M1063" s="235"/>
      <c r="N1063" s="235"/>
      <c r="O1063" s="235"/>
      <c r="P1063" s="235"/>
    </row>
    <row r="1064" spans="1:16" s="258" customFormat="1">
      <c r="A1064" s="257"/>
      <c r="B1064" s="235"/>
      <c r="C1064" s="253"/>
      <c r="D1064" s="253"/>
      <c r="E1064" s="1491"/>
      <c r="F1064" s="1491"/>
      <c r="G1064" s="235"/>
      <c r="H1064" s="235"/>
      <c r="I1064" s="235"/>
      <c r="J1064" s="235"/>
      <c r="K1064" s="235"/>
      <c r="L1064" s="235"/>
      <c r="M1064" s="235"/>
      <c r="N1064" s="235"/>
      <c r="O1064" s="235"/>
      <c r="P1064" s="235"/>
    </row>
    <row r="1065" spans="1:16" s="258" customFormat="1">
      <c r="A1065" s="257"/>
      <c r="B1065" s="235"/>
      <c r="C1065" s="253"/>
      <c r="D1065" s="253"/>
      <c r="E1065" s="1491"/>
      <c r="F1065" s="1491"/>
      <c r="G1065" s="235"/>
      <c r="H1065" s="235"/>
      <c r="I1065" s="235"/>
      <c r="J1065" s="235"/>
      <c r="K1065" s="235"/>
      <c r="L1065" s="235"/>
      <c r="M1065" s="235"/>
      <c r="N1065" s="235"/>
      <c r="O1065" s="235"/>
      <c r="P1065" s="235"/>
    </row>
    <row r="1066" spans="1:16" s="258" customFormat="1">
      <c r="A1066" s="257"/>
      <c r="B1066" s="235"/>
      <c r="C1066" s="253"/>
      <c r="D1066" s="253"/>
      <c r="E1066" s="1491"/>
      <c r="F1066" s="1491"/>
      <c r="G1066" s="235"/>
      <c r="H1066" s="235"/>
      <c r="I1066" s="235"/>
      <c r="J1066" s="235"/>
      <c r="K1066" s="235"/>
      <c r="L1066" s="235"/>
      <c r="M1066" s="235"/>
      <c r="N1066" s="235"/>
      <c r="O1066" s="235"/>
      <c r="P1066" s="235"/>
    </row>
    <row r="1067" spans="1:16" s="258" customFormat="1">
      <c r="A1067" s="257"/>
      <c r="B1067" s="235"/>
      <c r="C1067" s="253"/>
      <c r="D1067" s="253"/>
      <c r="E1067" s="1491"/>
      <c r="F1067" s="1491"/>
      <c r="G1067" s="235"/>
      <c r="H1067" s="235"/>
      <c r="I1067" s="235"/>
      <c r="J1067" s="235"/>
      <c r="K1067" s="235"/>
      <c r="L1067" s="235"/>
      <c r="M1067" s="235"/>
      <c r="N1067" s="235"/>
      <c r="O1067" s="235"/>
      <c r="P1067" s="235"/>
    </row>
    <row r="1068" spans="1:16" s="258" customFormat="1">
      <c r="A1068" s="257"/>
      <c r="B1068" s="235"/>
      <c r="C1068" s="253"/>
      <c r="D1068" s="253"/>
      <c r="E1068" s="1491"/>
      <c r="F1068" s="1491"/>
      <c r="G1068" s="235"/>
      <c r="H1068" s="235"/>
      <c r="I1068" s="235"/>
      <c r="J1068" s="235"/>
      <c r="K1068" s="235"/>
      <c r="L1068" s="235"/>
      <c r="M1068" s="235"/>
      <c r="N1068" s="235"/>
      <c r="O1068" s="235"/>
      <c r="P1068" s="235"/>
    </row>
    <row r="1069" spans="1:16" s="258" customFormat="1">
      <c r="A1069" s="257"/>
      <c r="B1069" s="235"/>
      <c r="C1069" s="253"/>
      <c r="D1069" s="253"/>
      <c r="E1069" s="1491"/>
      <c r="F1069" s="1491"/>
      <c r="G1069" s="235"/>
      <c r="H1069" s="235"/>
      <c r="I1069" s="235"/>
      <c r="J1069" s="235"/>
      <c r="K1069" s="235"/>
      <c r="L1069" s="235"/>
      <c r="M1069" s="235"/>
      <c r="N1069" s="235"/>
      <c r="O1069" s="235"/>
      <c r="P1069" s="235"/>
    </row>
    <row r="1070" spans="1:16" s="258" customFormat="1">
      <c r="A1070" s="257"/>
      <c r="B1070" s="235"/>
      <c r="C1070" s="253"/>
      <c r="D1070" s="253"/>
      <c r="E1070" s="1491"/>
      <c r="F1070" s="1491"/>
      <c r="G1070" s="235"/>
      <c r="H1070" s="235"/>
      <c r="I1070" s="235"/>
      <c r="J1070" s="235"/>
      <c r="K1070" s="235"/>
      <c r="L1070" s="235"/>
      <c r="M1070" s="235"/>
      <c r="N1070" s="235"/>
      <c r="O1070" s="235"/>
      <c r="P1070" s="235"/>
    </row>
    <row r="1071" spans="1:16" s="258" customFormat="1">
      <c r="A1071" s="257"/>
      <c r="B1071" s="235"/>
      <c r="C1071" s="253"/>
      <c r="D1071" s="253"/>
      <c r="E1071" s="1491"/>
      <c r="F1071" s="1491"/>
      <c r="G1071" s="235"/>
      <c r="H1071" s="235"/>
      <c r="I1071" s="235"/>
      <c r="J1071" s="235"/>
      <c r="K1071" s="235"/>
      <c r="L1071" s="235"/>
      <c r="M1071" s="235"/>
      <c r="N1071" s="235"/>
      <c r="O1071" s="235"/>
      <c r="P1071" s="235"/>
    </row>
    <row r="1072" spans="1:16" s="258" customFormat="1">
      <c r="A1072" s="257"/>
      <c r="B1072" s="235"/>
      <c r="C1072" s="253"/>
      <c r="D1072" s="253"/>
      <c r="E1072" s="1491"/>
      <c r="F1072" s="1491"/>
      <c r="G1072" s="235"/>
      <c r="H1072" s="235"/>
      <c r="I1072" s="235"/>
      <c r="J1072" s="235"/>
      <c r="K1072" s="235"/>
      <c r="L1072" s="235"/>
      <c r="M1072" s="235"/>
      <c r="N1072" s="235"/>
      <c r="O1072" s="235"/>
      <c r="P1072" s="235"/>
    </row>
    <row r="1073" spans="1:16" s="258" customFormat="1">
      <c r="A1073" s="257"/>
      <c r="B1073" s="235"/>
      <c r="C1073" s="253"/>
      <c r="D1073" s="253"/>
      <c r="E1073" s="1491"/>
      <c r="F1073" s="1491"/>
      <c r="G1073" s="235"/>
      <c r="H1073" s="235"/>
      <c r="I1073" s="235"/>
      <c r="J1073" s="235"/>
      <c r="K1073" s="235"/>
      <c r="L1073" s="235"/>
      <c r="M1073" s="235"/>
      <c r="N1073" s="235"/>
      <c r="O1073" s="235"/>
      <c r="P1073" s="235"/>
    </row>
    <row r="1074" spans="1:16" s="258" customFormat="1">
      <c r="A1074" s="257"/>
      <c r="B1074" s="235"/>
      <c r="C1074" s="253"/>
      <c r="D1074" s="253"/>
      <c r="E1074" s="1491"/>
      <c r="F1074" s="1491"/>
      <c r="G1074" s="235"/>
      <c r="H1074" s="235"/>
      <c r="I1074" s="235"/>
      <c r="J1074" s="235"/>
      <c r="K1074" s="235"/>
      <c r="L1074" s="235"/>
      <c r="M1074" s="235"/>
      <c r="N1074" s="235"/>
      <c r="O1074" s="235"/>
      <c r="P1074" s="235"/>
    </row>
    <row r="1075" spans="1:16" s="258" customFormat="1">
      <c r="A1075" s="257"/>
      <c r="B1075" s="235"/>
      <c r="C1075" s="253"/>
      <c r="D1075" s="253"/>
      <c r="E1075" s="1491"/>
      <c r="F1075" s="1491"/>
      <c r="G1075" s="235"/>
      <c r="H1075" s="235"/>
      <c r="I1075" s="235"/>
      <c r="J1075" s="235"/>
      <c r="K1075" s="235"/>
      <c r="L1075" s="235"/>
      <c r="M1075" s="235"/>
      <c r="N1075" s="235"/>
      <c r="O1075" s="235"/>
      <c r="P1075" s="235"/>
    </row>
    <row r="1076" spans="1:16" s="258" customFormat="1">
      <c r="A1076" s="257"/>
      <c r="B1076" s="235"/>
      <c r="C1076" s="253"/>
      <c r="D1076" s="253"/>
      <c r="E1076" s="1491"/>
      <c r="F1076" s="1491"/>
      <c r="G1076" s="235"/>
      <c r="H1076" s="235"/>
      <c r="I1076" s="235"/>
      <c r="J1076" s="235"/>
      <c r="K1076" s="235"/>
      <c r="L1076" s="235"/>
      <c r="M1076" s="235"/>
      <c r="N1076" s="235"/>
      <c r="O1076" s="235"/>
      <c r="P1076" s="235"/>
    </row>
    <row r="1077" spans="1:16" s="258" customFormat="1">
      <c r="A1077" s="257"/>
      <c r="B1077" s="235"/>
      <c r="C1077" s="253"/>
      <c r="D1077" s="253"/>
      <c r="E1077" s="1491"/>
      <c r="F1077" s="1491"/>
      <c r="G1077" s="235"/>
      <c r="H1077" s="235"/>
      <c r="I1077" s="235"/>
      <c r="J1077" s="235"/>
      <c r="K1077" s="235"/>
      <c r="L1077" s="235"/>
      <c r="M1077" s="235"/>
      <c r="N1077" s="235"/>
      <c r="O1077" s="235"/>
      <c r="P1077" s="235"/>
    </row>
    <row r="1078" spans="1:16" s="258" customFormat="1">
      <c r="A1078" s="257"/>
      <c r="B1078" s="235"/>
      <c r="C1078" s="253"/>
      <c r="D1078" s="253"/>
      <c r="E1078" s="1491"/>
      <c r="F1078" s="1491"/>
      <c r="G1078" s="235"/>
      <c r="H1078" s="235"/>
      <c r="I1078" s="235"/>
      <c r="J1078" s="235"/>
      <c r="K1078" s="235"/>
      <c r="L1078" s="235"/>
      <c r="M1078" s="235"/>
      <c r="N1078" s="235"/>
      <c r="O1078" s="235"/>
      <c r="P1078" s="235"/>
    </row>
    <row r="1079" spans="1:16" s="258" customFormat="1">
      <c r="A1079" s="257"/>
      <c r="B1079" s="235"/>
      <c r="C1079" s="253"/>
      <c r="D1079" s="253"/>
      <c r="E1079" s="1491"/>
      <c r="F1079" s="1491"/>
      <c r="G1079" s="235"/>
      <c r="H1079" s="235"/>
      <c r="I1079" s="235"/>
      <c r="J1079" s="235"/>
      <c r="K1079" s="235"/>
      <c r="L1079" s="235"/>
      <c r="M1079" s="235"/>
      <c r="N1079" s="235"/>
      <c r="O1079" s="235"/>
      <c r="P1079" s="235"/>
    </row>
    <row r="1080" spans="1:16" s="258" customFormat="1">
      <c r="A1080" s="257"/>
      <c r="B1080" s="235"/>
      <c r="C1080" s="253"/>
      <c r="D1080" s="253"/>
      <c r="E1080" s="1491"/>
      <c r="F1080" s="1491"/>
      <c r="G1080" s="235"/>
      <c r="H1080" s="235"/>
      <c r="I1080" s="235"/>
      <c r="J1080" s="235"/>
      <c r="K1080" s="235"/>
      <c r="L1080" s="235"/>
      <c r="M1080" s="235"/>
      <c r="N1080" s="235"/>
      <c r="O1080" s="235"/>
      <c r="P1080" s="235"/>
    </row>
    <row r="1081" spans="1:16" s="258" customFormat="1">
      <c r="A1081" s="257"/>
      <c r="B1081" s="235"/>
      <c r="C1081" s="253"/>
      <c r="D1081" s="253"/>
      <c r="E1081" s="1491"/>
      <c r="F1081" s="1491"/>
      <c r="G1081" s="235"/>
      <c r="H1081" s="235"/>
      <c r="I1081" s="235"/>
      <c r="J1081" s="235"/>
      <c r="K1081" s="235"/>
      <c r="L1081" s="235"/>
      <c r="M1081" s="235"/>
      <c r="N1081" s="235"/>
      <c r="O1081" s="235"/>
      <c r="P1081" s="235"/>
    </row>
    <row r="1082" spans="1:16" s="258" customFormat="1">
      <c r="A1082" s="257"/>
      <c r="B1082" s="235"/>
      <c r="C1082" s="253"/>
      <c r="D1082" s="253"/>
      <c r="E1082" s="1491"/>
      <c r="F1082" s="1491"/>
      <c r="G1082" s="235"/>
      <c r="H1082" s="235"/>
      <c r="I1082" s="235"/>
      <c r="J1082" s="235"/>
      <c r="K1082" s="235"/>
      <c r="L1082" s="235"/>
      <c r="M1082" s="235"/>
      <c r="N1082" s="235"/>
      <c r="O1082" s="235"/>
      <c r="P1082" s="235"/>
    </row>
    <row r="1083" spans="1:16" s="258" customFormat="1">
      <c r="A1083" s="257"/>
      <c r="B1083" s="235"/>
      <c r="C1083" s="253"/>
      <c r="D1083" s="253"/>
      <c r="E1083" s="1491"/>
      <c r="F1083" s="1491"/>
      <c r="G1083" s="235"/>
      <c r="H1083" s="235"/>
      <c r="I1083" s="235"/>
      <c r="J1083" s="235"/>
      <c r="K1083" s="235"/>
      <c r="L1083" s="235"/>
      <c r="M1083" s="235"/>
      <c r="N1083" s="235"/>
      <c r="O1083" s="235"/>
      <c r="P1083" s="235"/>
    </row>
    <row r="1084" spans="1:16" s="258" customFormat="1">
      <c r="A1084" s="257"/>
      <c r="B1084" s="235"/>
      <c r="C1084" s="253"/>
      <c r="D1084" s="253"/>
      <c r="E1084" s="1491"/>
      <c r="F1084" s="1491"/>
      <c r="G1084" s="235"/>
      <c r="H1084" s="235"/>
      <c r="I1084" s="235"/>
      <c r="J1084" s="235"/>
      <c r="K1084" s="235"/>
      <c r="L1084" s="235"/>
      <c r="M1084" s="235"/>
      <c r="N1084" s="235"/>
      <c r="O1084" s="235"/>
      <c r="P1084" s="235"/>
    </row>
    <row r="1085" spans="1:16" s="258" customFormat="1">
      <c r="A1085" s="257"/>
      <c r="B1085" s="235"/>
      <c r="C1085" s="253"/>
      <c r="D1085" s="253"/>
      <c r="E1085" s="1491"/>
      <c r="F1085" s="1491"/>
      <c r="G1085" s="235"/>
      <c r="H1085" s="235"/>
      <c r="I1085" s="235"/>
      <c r="J1085" s="235"/>
      <c r="K1085" s="235"/>
      <c r="L1085" s="235"/>
      <c r="M1085" s="235"/>
      <c r="N1085" s="235"/>
      <c r="O1085" s="235"/>
      <c r="P1085" s="235"/>
    </row>
    <row r="1086" spans="1:16" s="258" customFormat="1">
      <c r="A1086" s="257"/>
      <c r="B1086" s="235"/>
      <c r="C1086" s="253"/>
      <c r="D1086" s="253"/>
      <c r="E1086" s="1491"/>
      <c r="F1086" s="1491"/>
      <c r="G1086" s="235"/>
      <c r="H1086" s="235"/>
      <c r="I1086" s="235"/>
      <c r="J1086" s="235"/>
      <c r="K1086" s="235"/>
      <c r="L1086" s="235"/>
      <c r="M1086" s="235"/>
      <c r="N1086" s="235"/>
      <c r="O1086" s="235"/>
      <c r="P1086" s="235"/>
    </row>
    <row r="1087" spans="1:16" s="258" customFormat="1">
      <c r="A1087" s="257"/>
      <c r="B1087" s="235"/>
      <c r="C1087" s="253"/>
      <c r="D1087" s="253"/>
      <c r="E1087" s="1491"/>
      <c r="F1087" s="1491"/>
      <c r="G1087" s="235"/>
      <c r="H1087" s="235"/>
      <c r="I1087" s="235"/>
      <c r="J1087" s="235"/>
      <c r="K1087" s="235"/>
      <c r="L1087" s="235"/>
      <c r="M1087" s="235"/>
      <c r="N1087" s="235"/>
      <c r="O1087" s="235"/>
      <c r="P1087" s="235"/>
    </row>
    <row r="1088" spans="1:16" s="258" customFormat="1">
      <c r="A1088" s="257"/>
      <c r="B1088" s="235"/>
      <c r="C1088" s="253"/>
      <c r="D1088" s="253"/>
      <c r="E1088" s="1491"/>
      <c r="F1088" s="1491"/>
      <c r="G1088" s="235"/>
      <c r="H1088" s="235"/>
      <c r="I1088" s="235"/>
      <c r="J1088" s="235"/>
      <c r="K1088" s="235"/>
      <c r="L1088" s="235"/>
      <c r="M1088" s="235"/>
      <c r="N1088" s="235"/>
      <c r="O1088" s="235"/>
      <c r="P1088" s="235"/>
    </row>
    <row r="1089" spans="1:16" s="258" customFormat="1">
      <c r="A1089" s="257"/>
      <c r="B1089" s="235"/>
      <c r="C1089" s="253"/>
      <c r="D1089" s="253"/>
      <c r="E1089" s="1491"/>
      <c r="F1089" s="1491"/>
      <c r="G1089" s="235"/>
      <c r="H1089" s="235"/>
      <c r="I1089" s="235"/>
      <c r="J1089" s="235"/>
      <c r="K1089" s="235"/>
      <c r="L1089" s="235"/>
      <c r="M1089" s="235"/>
      <c r="N1089" s="235"/>
      <c r="O1089" s="235"/>
      <c r="P1089" s="235"/>
    </row>
    <row r="1090" spans="1:16" s="258" customFormat="1">
      <c r="A1090" s="257"/>
      <c r="B1090" s="235"/>
      <c r="C1090" s="253"/>
      <c r="D1090" s="253"/>
      <c r="E1090" s="1491"/>
      <c r="F1090" s="1491"/>
      <c r="G1090" s="235"/>
      <c r="H1090" s="235"/>
      <c r="I1090" s="235"/>
      <c r="J1090" s="235"/>
      <c r="K1090" s="235"/>
      <c r="L1090" s="235"/>
      <c r="M1090" s="235"/>
      <c r="N1090" s="235"/>
      <c r="O1090" s="235"/>
      <c r="P1090" s="235"/>
    </row>
    <row r="1091" spans="1:16" s="258" customFormat="1">
      <c r="A1091" s="257"/>
      <c r="B1091" s="235"/>
      <c r="C1091" s="253"/>
      <c r="D1091" s="253"/>
      <c r="E1091" s="1491"/>
      <c r="F1091" s="1491"/>
      <c r="G1091" s="235"/>
      <c r="H1091" s="235"/>
      <c r="I1091" s="235"/>
      <c r="J1091" s="235"/>
      <c r="K1091" s="235"/>
      <c r="L1091" s="235"/>
      <c r="M1091" s="235"/>
      <c r="N1091" s="235"/>
      <c r="O1091" s="235"/>
      <c r="P1091" s="235"/>
    </row>
    <row r="1092" spans="1:16" s="258" customFormat="1">
      <c r="A1092" s="257"/>
      <c r="B1092" s="235"/>
      <c r="C1092" s="253"/>
      <c r="D1092" s="253"/>
      <c r="E1092" s="1491"/>
      <c r="F1092" s="1491"/>
      <c r="G1092" s="235"/>
      <c r="H1092" s="235"/>
      <c r="I1092" s="235"/>
      <c r="J1092" s="235"/>
      <c r="K1092" s="235"/>
      <c r="L1092" s="235"/>
      <c r="M1092" s="235"/>
      <c r="N1092" s="235"/>
      <c r="O1092" s="235"/>
      <c r="P1092" s="235"/>
    </row>
    <row r="1093" spans="1:16" s="258" customFormat="1">
      <c r="A1093" s="257"/>
      <c r="B1093" s="235"/>
      <c r="C1093" s="253"/>
      <c r="D1093" s="253"/>
      <c r="E1093" s="1491"/>
      <c r="F1093" s="1491"/>
      <c r="G1093" s="235"/>
      <c r="H1093" s="235"/>
      <c r="I1093" s="235"/>
      <c r="J1093" s="235"/>
      <c r="K1093" s="235"/>
      <c r="L1093" s="235"/>
      <c r="M1093" s="235"/>
      <c r="N1093" s="235"/>
      <c r="O1093" s="235"/>
      <c r="P1093" s="235"/>
    </row>
    <row r="1094" spans="1:16" s="258" customFormat="1">
      <c r="A1094" s="257"/>
      <c r="B1094" s="235"/>
      <c r="C1094" s="253"/>
      <c r="D1094" s="253"/>
      <c r="E1094" s="1491"/>
      <c r="F1094" s="1491"/>
      <c r="G1094" s="235"/>
      <c r="H1094" s="235"/>
      <c r="I1094" s="235"/>
      <c r="J1094" s="235"/>
      <c r="K1094" s="235"/>
      <c r="L1094" s="235"/>
      <c r="M1094" s="235"/>
      <c r="N1094" s="235"/>
      <c r="O1094" s="235"/>
      <c r="P1094" s="235"/>
    </row>
    <row r="1095" spans="1:16" s="258" customFormat="1">
      <c r="A1095" s="257"/>
      <c r="B1095" s="235"/>
      <c r="C1095" s="253"/>
      <c r="D1095" s="253"/>
      <c r="E1095" s="1491"/>
      <c r="F1095" s="1491"/>
      <c r="G1095" s="235"/>
      <c r="H1095" s="235"/>
      <c r="I1095" s="235"/>
      <c r="J1095" s="235"/>
      <c r="K1095" s="235"/>
      <c r="L1095" s="235"/>
      <c r="M1095" s="235"/>
      <c r="N1095" s="235"/>
      <c r="O1095" s="235"/>
      <c r="P1095" s="235"/>
    </row>
    <row r="1096" spans="1:16" s="258" customFormat="1">
      <c r="A1096" s="257"/>
      <c r="B1096" s="235"/>
      <c r="C1096" s="253"/>
      <c r="D1096" s="253"/>
      <c r="E1096" s="1491"/>
      <c r="F1096" s="1491"/>
      <c r="G1096" s="235"/>
      <c r="H1096" s="235"/>
      <c r="I1096" s="235"/>
      <c r="J1096" s="235"/>
      <c r="K1096" s="235"/>
      <c r="L1096" s="235"/>
      <c r="M1096" s="235"/>
      <c r="N1096" s="235"/>
      <c r="O1096" s="235"/>
      <c r="P1096" s="235"/>
    </row>
    <row r="1097" spans="1:16" s="258" customFormat="1">
      <c r="A1097" s="257"/>
      <c r="B1097" s="235"/>
      <c r="C1097" s="253"/>
      <c r="D1097" s="253"/>
      <c r="E1097" s="1491"/>
      <c r="F1097" s="1491"/>
      <c r="G1097" s="235"/>
      <c r="H1097" s="235"/>
      <c r="I1097" s="235"/>
      <c r="J1097" s="235"/>
      <c r="K1097" s="235"/>
      <c r="L1097" s="235"/>
      <c r="M1097" s="235"/>
      <c r="N1097" s="235"/>
      <c r="O1097" s="235"/>
      <c r="P1097" s="235"/>
    </row>
    <row r="1098" spans="1:16" s="258" customFormat="1">
      <c r="A1098" s="257"/>
      <c r="B1098" s="235"/>
      <c r="C1098" s="253"/>
      <c r="D1098" s="253"/>
      <c r="E1098" s="1491"/>
      <c r="F1098" s="1491"/>
      <c r="G1098" s="235"/>
      <c r="H1098" s="235"/>
      <c r="I1098" s="235"/>
      <c r="J1098" s="235"/>
      <c r="K1098" s="235"/>
      <c r="L1098" s="235"/>
      <c r="M1098" s="235"/>
      <c r="N1098" s="235"/>
      <c r="O1098" s="235"/>
      <c r="P1098" s="235"/>
    </row>
    <row r="1099" spans="1:16" s="258" customFormat="1">
      <c r="A1099" s="257"/>
      <c r="B1099" s="235"/>
      <c r="C1099" s="253"/>
      <c r="D1099" s="253"/>
      <c r="E1099" s="1491"/>
      <c r="F1099" s="1491"/>
      <c r="G1099" s="235"/>
      <c r="H1099" s="235"/>
      <c r="I1099" s="235"/>
      <c r="J1099" s="235"/>
      <c r="K1099" s="235"/>
      <c r="L1099" s="235"/>
      <c r="M1099" s="235"/>
      <c r="N1099" s="235"/>
      <c r="O1099" s="235"/>
      <c r="P1099" s="235"/>
    </row>
    <row r="1100" spans="1:16" s="258" customFormat="1">
      <c r="A1100" s="257"/>
      <c r="B1100" s="235"/>
      <c r="C1100" s="253"/>
      <c r="D1100" s="253"/>
      <c r="E1100" s="1491"/>
      <c r="F1100" s="1491"/>
      <c r="G1100" s="235"/>
      <c r="H1100" s="235"/>
      <c r="I1100" s="235"/>
      <c r="J1100" s="235"/>
      <c r="K1100" s="235"/>
      <c r="L1100" s="235"/>
      <c r="M1100" s="235"/>
      <c r="N1100" s="235"/>
      <c r="O1100" s="235"/>
      <c r="P1100" s="235"/>
    </row>
    <row r="1101" spans="1:16" s="258" customFormat="1">
      <c r="A1101" s="257"/>
      <c r="B1101" s="235"/>
      <c r="C1101" s="253"/>
      <c r="D1101" s="253"/>
      <c r="E1101" s="1491"/>
      <c r="F1101" s="1491"/>
      <c r="G1101" s="235"/>
      <c r="H1101" s="235"/>
      <c r="I1101" s="235"/>
      <c r="J1101" s="235"/>
      <c r="K1101" s="235"/>
      <c r="L1101" s="235"/>
      <c r="M1101" s="235"/>
      <c r="N1101" s="235"/>
      <c r="O1101" s="235"/>
      <c r="P1101" s="235"/>
    </row>
    <row r="1102" spans="1:16" s="258" customFormat="1">
      <c r="A1102" s="257"/>
      <c r="B1102" s="235"/>
      <c r="C1102" s="253"/>
      <c r="D1102" s="253"/>
      <c r="E1102" s="1491"/>
      <c r="F1102" s="1491"/>
      <c r="G1102" s="235"/>
      <c r="H1102" s="235"/>
      <c r="I1102" s="235"/>
      <c r="J1102" s="235"/>
      <c r="K1102" s="235"/>
      <c r="L1102" s="235"/>
      <c r="M1102" s="235"/>
      <c r="N1102" s="235"/>
      <c r="O1102" s="235"/>
      <c r="P1102" s="235"/>
    </row>
    <row r="1103" spans="1:16" s="258" customFormat="1">
      <c r="A1103" s="257"/>
      <c r="B1103" s="235"/>
      <c r="C1103" s="253"/>
      <c r="D1103" s="253"/>
      <c r="E1103" s="1491"/>
      <c r="F1103" s="1491"/>
      <c r="G1103" s="235"/>
      <c r="H1103" s="235"/>
      <c r="I1103" s="235"/>
      <c r="J1103" s="235"/>
      <c r="K1103" s="235"/>
      <c r="L1103" s="235"/>
      <c r="M1103" s="235"/>
      <c r="N1103" s="235"/>
      <c r="O1103" s="235"/>
      <c r="P1103" s="235"/>
    </row>
    <row r="1104" spans="1:16" s="258" customFormat="1">
      <c r="A1104" s="257"/>
      <c r="B1104" s="235"/>
      <c r="C1104" s="253"/>
      <c r="D1104" s="253"/>
      <c r="E1104" s="1491"/>
      <c r="F1104" s="1491"/>
      <c r="G1104" s="235"/>
      <c r="H1104" s="235"/>
      <c r="I1104" s="235"/>
      <c r="J1104" s="235"/>
      <c r="K1104" s="235"/>
      <c r="L1104" s="235"/>
      <c r="M1104" s="235"/>
      <c r="N1104" s="235"/>
      <c r="O1104" s="235"/>
      <c r="P1104" s="235"/>
    </row>
    <row r="1105" spans="1:16" s="258" customFormat="1">
      <c r="A1105" s="257"/>
      <c r="B1105" s="235"/>
      <c r="C1105" s="253"/>
      <c r="D1105" s="253"/>
      <c r="E1105" s="1491"/>
      <c r="F1105" s="1491"/>
      <c r="G1105" s="235"/>
      <c r="H1105" s="235"/>
      <c r="I1105" s="235"/>
      <c r="J1105" s="235"/>
      <c r="K1105" s="235"/>
      <c r="L1105" s="235"/>
      <c r="M1105" s="235"/>
      <c r="N1105" s="235"/>
      <c r="O1105" s="235"/>
      <c r="P1105" s="235"/>
    </row>
    <row r="1106" spans="1:16" s="258" customFormat="1">
      <c r="A1106" s="257"/>
      <c r="B1106" s="235"/>
      <c r="C1106" s="253"/>
      <c r="D1106" s="253"/>
      <c r="E1106" s="1491"/>
      <c r="F1106" s="1491"/>
      <c r="G1106" s="235"/>
      <c r="H1106" s="235"/>
      <c r="I1106" s="235"/>
      <c r="J1106" s="235"/>
      <c r="K1106" s="235"/>
      <c r="L1106" s="235"/>
      <c r="M1106" s="235"/>
      <c r="N1106" s="235"/>
      <c r="O1106" s="235"/>
      <c r="P1106" s="235"/>
    </row>
    <row r="1107" spans="1:16" s="258" customFormat="1">
      <c r="A1107" s="257"/>
      <c r="B1107" s="235"/>
      <c r="C1107" s="253"/>
      <c r="D1107" s="253"/>
      <c r="E1107" s="1491"/>
      <c r="F1107" s="1491"/>
      <c r="G1107" s="235"/>
      <c r="H1107" s="235"/>
      <c r="I1107" s="235"/>
      <c r="J1107" s="235"/>
      <c r="K1107" s="235"/>
      <c r="L1107" s="235"/>
      <c r="M1107" s="235"/>
      <c r="N1107" s="235"/>
      <c r="O1107" s="235"/>
      <c r="P1107" s="235"/>
    </row>
    <row r="1108" spans="1:16" s="258" customFormat="1">
      <c r="A1108" s="257"/>
      <c r="B1108" s="235"/>
      <c r="C1108" s="253"/>
      <c r="D1108" s="253"/>
      <c r="E1108" s="1491"/>
      <c r="F1108" s="1491"/>
      <c r="G1108" s="235"/>
      <c r="H1108" s="235"/>
      <c r="I1108" s="235"/>
      <c r="J1108" s="235"/>
      <c r="K1108" s="235"/>
      <c r="L1108" s="235"/>
      <c r="M1108" s="235"/>
      <c r="N1108" s="235"/>
      <c r="O1108" s="235"/>
      <c r="P1108" s="235"/>
    </row>
    <row r="1109" spans="1:16" s="258" customFormat="1">
      <c r="A1109" s="257"/>
      <c r="B1109" s="235"/>
      <c r="C1109" s="253"/>
      <c r="D1109" s="253"/>
      <c r="E1109" s="1491"/>
      <c r="F1109" s="1491"/>
      <c r="G1109" s="235"/>
      <c r="H1109" s="235"/>
      <c r="I1109" s="235"/>
      <c r="J1109" s="235"/>
      <c r="K1109" s="235"/>
      <c r="L1109" s="235"/>
      <c r="M1109" s="235"/>
      <c r="N1109" s="235"/>
      <c r="O1109" s="235"/>
      <c r="P1109" s="235"/>
    </row>
    <row r="1110" spans="1:16" s="258" customFormat="1">
      <c r="A1110" s="257"/>
      <c r="B1110" s="235"/>
      <c r="C1110" s="253"/>
      <c r="D1110" s="253"/>
      <c r="E1110" s="1491"/>
      <c r="F1110" s="1491"/>
      <c r="G1110" s="235"/>
      <c r="H1110" s="235"/>
      <c r="I1110" s="235"/>
      <c r="J1110" s="235"/>
      <c r="K1110" s="235"/>
      <c r="L1110" s="235"/>
      <c r="M1110" s="235"/>
      <c r="N1110" s="235"/>
      <c r="O1110" s="235"/>
      <c r="P1110" s="235"/>
    </row>
    <row r="1111" spans="1:16" s="258" customFormat="1">
      <c r="A1111" s="257"/>
      <c r="B1111" s="235"/>
      <c r="C1111" s="253"/>
      <c r="D1111" s="253"/>
      <c r="E1111" s="1491"/>
      <c r="F1111" s="1491"/>
      <c r="G1111" s="235"/>
      <c r="H1111" s="235"/>
      <c r="I1111" s="235"/>
      <c r="J1111" s="235"/>
      <c r="K1111" s="235"/>
      <c r="L1111" s="235"/>
      <c r="M1111" s="235"/>
      <c r="N1111" s="235"/>
      <c r="O1111" s="235"/>
      <c r="P1111" s="235"/>
    </row>
    <row r="1112" spans="1:16" s="258" customFormat="1">
      <c r="A1112" s="257"/>
      <c r="B1112" s="235"/>
      <c r="C1112" s="253"/>
      <c r="D1112" s="253"/>
      <c r="E1112" s="1491"/>
      <c r="F1112" s="1491"/>
      <c r="G1112" s="235"/>
      <c r="H1112" s="235"/>
      <c r="I1112" s="235"/>
      <c r="J1112" s="235"/>
      <c r="K1112" s="235"/>
      <c r="L1112" s="235"/>
      <c r="M1112" s="235"/>
      <c r="N1112" s="235"/>
      <c r="O1112" s="235"/>
      <c r="P1112" s="235"/>
    </row>
    <row r="1113" spans="1:16" s="258" customFormat="1">
      <c r="A1113" s="257"/>
      <c r="B1113" s="235"/>
      <c r="C1113" s="253"/>
      <c r="D1113" s="253"/>
      <c r="E1113" s="1491"/>
      <c r="F1113" s="1491"/>
      <c r="G1113" s="235"/>
      <c r="H1113" s="235"/>
      <c r="I1113" s="235"/>
      <c r="J1113" s="235"/>
      <c r="K1113" s="235"/>
      <c r="L1113" s="235"/>
      <c r="M1113" s="235"/>
      <c r="N1113" s="235"/>
      <c r="O1113" s="235"/>
      <c r="P1113" s="235"/>
    </row>
    <row r="1114" spans="1:16" s="258" customFormat="1">
      <c r="A1114" s="257"/>
      <c r="B1114" s="235"/>
      <c r="C1114" s="253"/>
      <c r="D1114" s="253"/>
      <c r="E1114" s="1491"/>
      <c r="F1114" s="1491"/>
      <c r="G1114" s="235"/>
      <c r="H1114" s="235"/>
      <c r="I1114" s="235"/>
      <c r="J1114" s="235"/>
      <c r="K1114" s="235"/>
      <c r="L1114" s="235"/>
      <c r="M1114" s="235"/>
      <c r="N1114" s="235"/>
      <c r="O1114" s="235"/>
      <c r="P1114" s="235"/>
    </row>
    <row r="1115" spans="1:16" s="258" customFormat="1">
      <c r="A1115" s="257"/>
      <c r="B1115" s="235"/>
      <c r="C1115" s="253"/>
      <c r="D1115" s="253"/>
      <c r="E1115" s="1491"/>
      <c r="F1115" s="1491"/>
      <c r="G1115" s="235"/>
      <c r="H1115" s="235"/>
      <c r="I1115" s="235"/>
      <c r="J1115" s="235"/>
      <c r="K1115" s="235"/>
      <c r="L1115" s="235"/>
      <c r="M1115" s="235"/>
      <c r="N1115" s="235"/>
      <c r="O1115" s="235"/>
      <c r="P1115" s="235"/>
    </row>
    <row r="1116" spans="1:16" s="258" customFormat="1">
      <c r="A1116" s="257"/>
      <c r="B1116" s="235"/>
      <c r="C1116" s="253"/>
      <c r="D1116" s="253"/>
      <c r="E1116" s="1491"/>
      <c r="F1116" s="1491"/>
      <c r="G1116" s="235"/>
      <c r="H1116" s="235"/>
      <c r="I1116" s="235"/>
      <c r="J1116" s="235"/>
      <c r="K1116" s="235"/>
      <c r="L1116" s="235"/>
      <c r="M1116" s="235"/>
      <c r="N1116" s="235"/>
      <c r="O1116" s="235"/>
      <c r="P1116" s="235"/>
    </row>
    <row r="1117" spans="1:16" s="258" customFormat="1">
      <c r="A1117" s="257"/>
      <c r="B1117" s="235"/>
      <c r="C1117" s="253"/>
      <c r="D1117" s="253"/>
      <c r="E1117" s="1491"/>
      <c r="F1117" s="1491"/>
      <c r="G1117" s="235"/>
      <c r="H1117" s="235"/>
      <c r="I1117" s="235"/>
      <c r="J1117" s="235"/>
      <c r="K1117" s="235"/>
      <c r="L1117" s="235"/>
      <c r="M1117" s="235"/>
      <c r="N1117" s="235"/>
      <c r="O1117" s="235"/>
      <c r="P1117" s="235"/>
    </row>
    <row r="1118" spans="1:16" s="258" customFormat="1">
      <c r="A1118" s="257"/>
      <c r="B1118" s="235"/>
      <c r="C1118" s="253"/>
      <c r="D1118" s="253"/>
      <c r="E1118" s="1491"/>
      <c r="F1118" s="1491"/>
      <c r="G1118" s="235"/>
      <c r="H1118" s="235"/>
      <c r="I1118" s="235"/>
      <c r="J1118" s="235"/>
      <c r="K1118" s="235"/>
      <c r="L1118" s="235"/>
      <c r="M1118" s="235"/>
      <c r="N1118" s="235"/>
      <c r="O1118" s="235"/>
      <c r="P1118" s="235"/>
    </row>
    <row r="1119" spans="1:16" s="258" customFormat="1">
      <c r="A1119" s="257"/>
      <c r="B1119" s="235"/>
      <c r="C1119" s="253"/>
      <c r="D1119" s="253"/>
      <c r="E1119" s="1491"/>
      <c r="F1119" s="1491"/>
      <c r="G1119" s="235"/>
      <c r="H1119" s="235"/>
      <c r="I1119" s="235"/>
      <c r="J1119" s="235"/>
      <c r="K1119" s="235"/>
      <c r="L1119" s="235"/>
      <c r="M1119" s="235"/>
      <c r="N1119" s="235"/>
      <c r="O1119" s="235"/>
      <c r="P1119" s="235"/>
    </row>
    <row r="1120" spans="1:16" s="258" customFormat="1">
      <c r="A1120" s="257"/>
      <c r="B1120" s="235"/>
      <c r="C1120" s="253"/>
      <c r="D1120" s="253"/>
      <c r="E1120" s="1491"/>
      <c r="F1120" s="1491"/>
      <c r="G1120" s="235"/>
      <c r="H1120" s="235"/>
      <c r="I1120" s="235"/>
      <c r="J1120" s="235"/>
      <c r="K1120" s="235"/>
      <c r="L1120" s="235"/>
      <c r="M1120" s="235"/>
      <c r="N1120" s="235"/>
      <c r="O1120" s="235"/>
      <c r="P1120" s="235"/>
    </row>
    <row r="1121" spans="1:16" s="258" customFormat="1">
      <c r="A1121" s="257"/>
      <c r="B1121" s="235"/>
      <c r="C1121" s="253"/>
      <c r="D1121" s="253"/>
      <c r="E1121" s="1491"/>
      <c r="F1121" s="1491"/>
      <c r="G1121" s="235"/>
      <c r="H1121" s="235"/>
      <c r="I1121" s="235"/>
      <c r="J1121" s="235"/>
      <c r="K1121" s="235"/>
      <c r="L1121" s="235"/>
      <c r="M1121" s="235"/>
      <c r="N1121" s="235"/>
      <c r="O1121" s="235"/>
      <c r="P1121" s="235"/>
    </row>
    <row r="1122" spans="1:16" s="258" customFormat="1">
      <c r="A1122" s="257"/>
      <c r="B1122" s="235"/>
      <c r="C1122" s="253"/>
      <c r="D1122" s="253"/>
      <c r="E1122" s="1491"/>
      <c r="F1122" s="1491"/>
      <c r="G1122" s="235"/>
      <c r="H1122" s="235"/>
      <c r="I1122" s="235"/>
      <c r="J1122" s="235"/>
      <c r="K1122" s="235"/>
      <c r="L1122" s="235"/>
      <c r="M1122" s="235"/>
      <c r="N1122" s="235"/>
      <c r="O1122" s="235"/>
      <c r="P1122" s="235"/>
    </row>
    <row r="1123" spans="1:16" s="258" customFormat="1">
      <c r="A1123" s="257"/>
      <c r="B1123" s="235"/>
      <c r="C1123" s="253"/>
      <c r="D1123" s="253"/>
      <c r="E1123" s="1491"/>
      <c r="F1123" s="1491"/>
      <c r="G1123" s="235"/>
      <c r="H1123" s="235"/>
      <c r="I1123" s="235"/>
      <c r="J1123" s="235"/>
      <c r="K1123" s="235"/>
      <c r="L1123" s="235"/>
      <c r="M1123" s="235"/>
      <c r="N1123" s="235"/>
      <c r="O1123" s="235"/>
      <c r="P1123" s="235"/>
    </row>
    <row r="1124" spans="1:16" s="258" customFormat="1">
      <c r="A1124" s="257"/>
      <c r="B1124" s="235"/>
      <c r="C1124" s="253"/>
      <c r="D1124" s="253"/>
      <c r="E1124" s="1491"/>
      <c r="F1124" s="1491"/>
      <c r="G1124" s="235"/>
      <c r="H1124" s="235"/>
      <c r="I1124" s="235"/>
      <c r="J1124" s="235"/>
      <c r="K1124" s="235"/>
      <c r="L1124" s="235"/>
      <c r="M1124" s="235"/>
      <c r="N1124" s="235"/>
      <c r="O1124" s="235"/>
      <c r="P1124" s="235"/>
    </row>
    <row r="1125" spans="1:16" s="258" customFormat="1">
      <c r="A1125" s="257"/>
      <c r="B1125" s="235"/>
      <c r="C1125" s="253"/>
      <c r="D1125" s="253"/>
      <c r="E1125" s="1491"/>
      <c r="F1125" s="1491"/>
      <c r="G1125" s="235"/>
      <c r="H1125" s="235"/>
      <c r="I1125" s="235"/>
      <c r="J1125" s="235"/>
      <c r="K1125" s="235"/>
      <c r="L1125" s="235"/>
      <c r="M1125" s="235"/>
      <c r="N1125" s="235"/>
      <c r="O1125" s="235"/>
      <c r="P1125" s="235"/>
    </row>
    <row r="1126" spans="1:16" s="258" customFormat="1">
      <c r="A1126" s="257"/>
      <c r="B1126" s="235"/>
      <c r="C1126" s="253"/>
      <c r="D1126" s="253"/>
      <c r="E1126" s="1491"/>
      <c r="F1126" s="1491"/>
      <c r="G1126" s="235"/>
      <c r="H1126" s="235"/>
      <c r="I1126" s="235"/>
      <c r="J1126" s="235"/>
      <c r="K1126" s="235"/>
      <c r="L1126" s="235"/>
      <c r="M1126" s="235"/>
      <c r="N1126" s="235"/>
      <c r="O1126" s="235"/>
      <c r="P1126" s="235"/>
    </row>
    <row r="1127" spans="1:16" s="258" customFormat="1">
      <c r="A1127" s="257"/>
      <c r="B1127" s="235"/>
      <c r="C1127" s="253"/>
      <c r="D1127" s="253"/>
      <c r="E1127" s="1491"/>
      <c r="F1127" s="1491"/>
      <c r="G1127" s="235"/>
      <c r="H1127" s="235"/>
      <c r="I1127" s="235"/>
      <c r="J1127" s="235"/>
      <c r="K1127" s="235"/>
      <c r="L1127" s="235"/>
      <c r="M1127" s="235"/>
      <c r="N1127" s="235"/>
      <c r="O1127" s="235"/>
      <c r="P1127" s="235"/>
    </row>
    <row r="1128" spans="1:16" s="258" customFormat="1">
      <c r="A1128" s="257"/>
      <c r="B1128" s="235"/>
      <c r="C1128" s="253"/>
      <c r="D1128" s="253"/>
      <c r="E1128" s="1491"/>
      <c r="F1128" s="1491"/>
      <c r="G1128" s="235"/>
      <c r="H1128" s="235"/>
      <c r="I1128" s="235"/>
      <c r="J1128" s="235"/>
      <c r="K1128" s="235"/>
      <c r="L1128" s="235"/>
      <c r="M1128" s="235"/>
      <c r="N1128" s="235"/>
      <c r="O1128" s="235"/>
      <c r="P1128" s="235"/>
    </row>
    <row r="1129" spans="1:16" s="258" customFormat="1">
      <c r="A1129" s="257"/>
      <c r="B1129" s="235"/>
      <c r="C1129" s="253"/>
      <c r="D1129" s="253"/>
      <c r="E1129" s="1491"/>
      <c r="F1129" s="1491"/>
      <c r="G1129" s="235"/>
      <c r="H1129" s="235"/>
      <c r="I1129" s="235"/>
      <c r="J1129" s="235"/>
      <c r="K1129" s="235"/>
      <c r="L1129" s="235"/>
      <c r="M1129" s="235"/>
      <c r="N1129" s="235"/>
      <c r="O1129" s="235"/>
      <c r="P1129" s="235"/>
    </row>
    <row r="1130" spans="1:16" s="258" customFormat="1">
      <c r="A1130" s="257"/>
      <c r="B1130" s="235"/>
      <c r="C1130" s="253"/>
      <c r="D1130" s="253"/>
      <c r="E1130" s="1491"/>
      <c r="F1130" s="1491"/>
      <c r="G1130" s="235"/>
      <c r="H1130" s="235"/>
      <c r="I1130" s="235"/>
      <c r="J1130" s="235"/>
      <c r="K1130" s="235"/>
      <c r="L1130" s="235"/>
      <c r="M1130" s="235"/>
      <c r="N1130" s="235"/>
      <c r="O1130" s="235"/>
      <c r="P1130" s="235"/>
    </row>
    <row r="1131" spans="1:16" s="258" customFormat="1">
      <c r="A1131" s="257"/>
      <c r="B1131" s="235"/>
      <c r="C1131" s="253"/>
      <c r="D1131" s="253"/>
      <c r="E1131" s="1491"/>
      <c r="F1131" s="1491"/>
      <c r="G1131" s="235"/>
      <c r="H1131" s="235"/>
      <c r="I1131" s="235"/>
      <c r="J1131" s="235"/>
      <c r="K1131" s="235"/>
      <c r="L1131" s="235"/>
      <c r="M1131" s="235"/>
      <c r="N1131" s="235"/>
      <c r="O1131" s="235"/>
      <c r="P1131" s="235"/>
    </row>
    <row r="1132" spans="1:16" s="258" customFormat="1">
      <c r="A1132" s="257"/>
      <c r="B1132" s="235"/>
      <c r="C1132" s="253"/>
      <c r="D1132" s="253"/>
      <c r="E1132" s="1491"/>
      <c r="F1132" s="1491"/>
      <c r="G1132" s="235"/>
      <c r="H1132" s="235"/>
      <c r="I1132" s="235"/>
      <c r="J1132" s="235"/>
      <c r="K1132" s="235"/>
      <c r="L1132" s="235"/>
      <c r="M1132" s="235"/>
      <c r="N1132" s="235"/>
      <c r="O1132" s="235"/>
      <c r="P1132" s="235"/>
    </row>
    <row r="1133" spans="1:16" s="258" customFormat="1">
      <c r="A1133" s="257"/>
      <c r="B1133" s="235"/>
      <c r="C1133" s="253"/>
      <c r="D1133" s="253"/>
      <c r="E1133" s="1491"/>
      <c r="F1133" s="1491"/>
      <c r="G1133" s="235"/>
      <c r="H1133" s="235"/>
      <c r="I1133" s="235"/>
      <c r="J1133" s="235"/>
      <c r="K1133" s="235"/>
      <c r="L1133" s="235"/>
      <c r="M1133" s="235"/>
      <c r="N1133" s="235"/>
      <c r="O1133" s="235"/>
      <c r="P1133" s="235"/>
    </row>
    <row r="1134" spans="1:16" s="258" customFormat="1">
      <c r="A1134" s="257"/>
      <c r="B1134" s="235"/>
      <c r="C1134" s="253"/>
      <c r="D1134" s="253"/>
      <c r="E1134" s="1491"/>
      <c r="F1134" s="1491"/>
      <c r="G1134" s="235"/>
      <c r="H1134" s="235"/>
      <c r="I1134" s="235"/>
      <c r="J1134" s="235"/>
      <c r="K1134" s="235"/>
      <c r="L1134" s="235"/>
      <c r="M1134" s="235"/>
      <c r="N1134" s="235"/>
      <c r="O1134" s="235"/>
      <c r="P1134" s="235"/>
    </row>
    <row r="1135" spans="1:16" s="258" customFormat="1">
      <c r="A1135" s="257"/>
      <c r="B1135" s="235"/>
      <c r="C1135" s="253"/>
      <c r="D1135" s="253"/>
      <c r="E1135" s="1491"/>
      <c r="F1135" s="1491"/>
      <c r="G1135" s="235"/>
      <c r="H1135" s="235"/>
      <c r="I1135" s="235"/>
      <c r="J1135" s="235"/>
      <c r="K1135" s="235"/>
      <c r="L1135" s="235"/>
      <c r="M1135" s="235"/>
      <c r="N1135" s="235"/>
      <c r="O1135" s="235"/>
      <c r="P1135" s="235"/>
    </row>
    <row r="1136" spans="1:16" s="258" customFormat="1">
      <c r="A1136" s="257"/>
      <c r="B1136" s="235"/>
      <c r="C1136" s="253"/>
      <c r="D1136" s="253"/>
      <c r="E1136" s="1491"/>
      <c r="F1136" s="1491"/>
      <c r="G1136" s="235"/>
      <c r="H1136" s="235"/>
      <c r="I1136" s="235"/>
      <c r="J1136" s="235"/>
      <c r="K1136" s="235"/>
      <c r="L1136" s="235"/>
      <c r="M1136" s="235"/>
      <c r="N1136" s="235"/>
      <c r="O1136" s="235"/>
      <c r="P1136" s="235"/>
    </row>
    <row r="1137" spans="1:16" s="258" customFormat="1">
      <c r="A1137" s="257"/>
      <c r="B1137" s="235"/>
      <c r="C1137" s="253"/>
      <c r="D1137" s="253"/>
      <c r="E1137" s="1491"/>
      <c r="F1137" s="1491"/>
      <c r="G1137" s="235"/>
      <c r="H1137" s="235"/>
      <c r="I1137" s="235"/>
      <c r="J1137" s="235"/>
      <c r="K1137" s="235"/>
      <c r="L1137" s="235"/>
      <c r="M1137" s="235"/>
      <c r="N1137" s="235"/>
      <c r="O1137" s="235"/>
      <c r="P1137" s="235"/>
    </row>
    <row r="1138" spans="1:16" s="258" customFormat="1">
      <c r="A1138" s="257"/>
      <c r="B1138" s="235"/>
      <c r="C1138" s="253"/>
      <c r="D1138" s="253"/>
      <c r="E1138" s="1491"/>
      <c r="F1138" s="1491"/>
      <c r="G1138" s="235"/>
      <c r="H1138" s="235"/>
      <c r="I1138" s="235"/>
      <c r="J1138" s="235"/>
      <c r="K1138" s="235"/>
      <c r="L1138" s="235"/>
      <c r="M1138" s="235"/>
      <c r="N1138" s="235"/>
      <c r="O1138" s="235"/>
      <c r="P1138" s="235"/>
    </row>
    <row r="1139" spans="1:16" s="258" customFormat="1">
      <c r="A1139" s="257"/>
      <c r="B1139" s="235"/>
      <c r="C1139" s="253"/>
      <c r="D1139" s="253"/>
      <c r="E1139" s="1491"/>
      <c r="F1139" s="1491"/>
      <c r="G1139" s="235"/>
      <c r="H1139" s="235"/>
      <c r="I1139" s="235"/>
      <c r="J1139" s="235"/>
      <c r="K1139" s="235"/>
      <c r="L1139" s="235"/>
      <c r="M1139" s="235"/>
      <c r="N1139" s="235"/>
      <c r="O1139" s="235"/>
      <c r="P1139" s="235"/>
    </row>
    <row r="1140" spans="1:16" s="258" customFormat="1">
      <c r="A1140" s="257"/>
      <c r="B1140" s="235"/>
      <c r="C1140" s="253"/>
      <c r="D1140" s="253"/>
      <c r="E1140" s="1491"/>
      <c r="F1140" s="1491"/>
      <c r="G1140" s="235"/>
      <c r="H1140" s="235"/>
      <c r="I1140" s="235"/>
      <c r="J1140" s="235"/>
      <c r="K1140" s="235"/>
      <c r="L1140" s="235"/>
      <c r="M1140" s="235"/>
      <c r="N1140" s="235"/>
      <c r="O1140" s="235"/>
      <c r="P1140" s="235"/>
    </row>
    <row r="1141" spans="1:16" s="258" customFormat="1">
      <c r="A1141" s="257"/>
      <c r="B1141" s="235"/>
      <c r="C1141" s="253"/>
      <c r="D1141" s="253"/>
      <c r="E1141" s="1491"/>
      <c r="F1141" s="1491"/>
      <c r="G1141" s="235"/>
      <c r="H1141" s="235"/>
      <c r="I1141" s="235"/>
      <c r="J1141" s="235"/>
      <c r="K1141" s="235"/>
      <c r="L1141" s="235"/>
      <c r="M1141" s="235"/>
      <c r="N1141" s="235"/>
      <c r="O1141" s="235"/>
      <c r="P1141" s="235"/>
    </row>
    <row r="1142" spans="1:16" s="258" customFormat="1">
      <c r="A1142" s="257"/>
      <c r="B1142" s="235"/>
      <c r="C1142" s="253"/>
      <c r="D1142" s="253"/>
      <c r="E1142" s="1491"/>
      <c r="F1142" s="1491"/>
      <c r="G1142" s="235"/>
      <c r="H1142" s="235"/>
      <c r="I1142" s="235"/>
      <c r="J1142" s="235"/>
      <c r="K1142" s="235"/>
      <c r="L1142" s="235"/>
      <c r="M1142" s="235"/>
      <c r="N1142" s="235"/>
      <c r="O1142" s="235"/>
      <c r="P1142" s="235"/>
    </row>
    <row r="1143" spans="1:16" s="258" customFormat="1">
      <c r="A1143" s="257"/>
      <c r="B1143" s="235"/>
      <c r="C1143" s="253"/>
      <c r="D1143" s="253"/>
      <c r="E1143" s="1491"/>
      <c r="F1143" s="1491"/>
      <c r="G1143" s="235"/>
      <c r="H1143" s="235"/>
      <c r="I1143" s="235"/>
      <c r="J1143" s="235"/>
      <c r="K1143" s="235"/>
      <c r="L1143" s="235"/>
      <c r="M1143" s="235"/>
      <c r="N1143" s="235"/>
      <c r="O1143" s="235"/>
      <c r="P1143" s="235"/>
    </row>
    <row r="1144" spans="1:16" s="258" customFormat="1">
      <c r="A1144" s="257"/>
      <c r="B1144" s="235"/>
      <c r="C1144" s="253"/>
      <c r="D1144" s="253"/>
      <c r="E1144" s="1491"/>
      <c r="F1144" s="1491"/>
      <c r="G1144" s="235"/>
      <c r="H1144" s="235"/>
      <c r="I1144" s="235"/>
      <c r="J1144" s="235"/>
      <c r="K1144" s="235"/>
      <c r="L1144" s="235"/>
      <c r="M1144" s="235"/>
      <c r="N1144" s="235"/>
      <c r="O1144" s="235"/>
      <c r="P1144" s="235"/>
    </row>
    <row r="1145" spans="1:16" s="258" customFormat="1">
      <c r="A1145" s="257"/>
      <c r="B1145" s="235"/>
      <c r="C1145" s="253"/>
      <c r="D1145" s="253"/>
      <c r="E1145" s="1491"/>
      <c r="F1145" s="1491"/>
      <c r="G1145" s="235"/>
      <c r="H1145" s="235"/>
      <c r="I1145" s="235"/>
      <c r="J1145" s="235"/>
      <c r="K1145" s="235"/>
      <c r="L1145" s="235"/>
      <c r="M1145" s="235"/>
      <c r="N1145" s="235"/>
      <c r="O1145" s="235"/>
      <c r="P1145" s="235"/>
    </row>
    <row r="1146" spans="1:16" s="258" customFormat="1">
      <c r="A1146" s="257"/>
      <c r="B1146" s="235"/>
      <c r="C1146" s="253"/>
      <c r="D1146" s="253"/>
      <c r="E1146" s="1491"/>
      <c r="F1146" s="1491"/>
      <c r="G1146" s="235"/>
      <c r="H1146" s="235"/>
      <c r="I1146" s="235"/>
      <c r="J1146" s="235"/>
      <c r="K1146" s="235"/>
      <c r="L1146" s="235"/>
      <c r="M1146" s="235"/>
      <c r="N1146" s="235"/>
      <c r="O1146" s="235"/>
      <c r="P1146" s="235"/>
    </row>
    <row r="1147" spans="1:16" s="258" customFormat="1">
      <c r="A1147" s="257"/>
      <c r="B1147" s="235"/>
      <c r="C1147" s="253"/>
      <c r="D1147" s="253"/>
      <c r="E1147" s="1491"/>
      <c r="F1147" s="1491"/>
      <c r="G1147" s="235"/>
      <c r="H1147" s="235"/>
      <c r="I1147" s="235"/>
      <c r="J1147" s="235"/>
      <c r="K1147" s="235"/>
      <c r="L1147" s="235"/>
      <c r="M1147" s="235"/>
      <c r="N1147" s="235"/>
      <c r="O1147" s="235"/>
      <c r="P1147" s="235"/>
    </row>
    <row r="1148" spans="1:16" s="258" customFormat="1">
      <c r="A1148" s="257"/>
      <c r="B1148" s="235"/>
      <c r="C1148" s="253"/>
      <c r="D1148" s="253"/>
      <c r="E1148" s="1491"/>
      <c r="F1148" s="1491"/>
      <c r="G1148" s="235"/>
      <c r="H1148" s="235"/>
      <c r="I1148" s="235"/>
      <c r="J1148" s="235"/>
      <c r="K1148" s="235"/>
      <c r="L1148" s="235"/>
      <c r="M1148" s="235"/>
      <c r="N1148" s="235"/>
      <c r="O1148" s="235"/>
      <c r="P1148" s="235"/>
    </row>
    <row r="1149" spans="1:16" s="258" customFormat="1">
      <c r="A1149" s="257"/>
      <c r="B1149" s="235"/>
      <c r="C1149" s="253"/>
      <c r="D1149" s="253"/>
      <c r="E1149" s="1491"/>
      <c r="F1149" s="1491"/>
      <c r="G1149" s="235"/>
      <c r="H1149" s="235"/>
      <c r="I1149" s="235"/>
      <c r="J1149" s="235"/>
      <c r="K1149" s="235"/>
      <c r="L1149" s="235"/>
      <c r="M1149" s="235"/>
      <c r="N1149" s="235"/>
      <c r="O1149" s="235"/>
      <c r="P1149" s="235"/>
    </row>
    <row r="1150" spans="1:16" s="258" customFormat="1">
      <c r="A1150" s="257"/>
      <c r="B1150" s="235"/>
      <c r="C1150" s="253"/>
      <c r="D1150" s="253"/>
      <c r="E1150" s="1491"/>
      <c r="F1150" s="1491"/>
      <c r="G1150" s="235"/>
      <c r="H1150" s="235"/>
      <c r="I1150" s="235"/>
      <c r="J1150" s="235"/>
      <c r="K1150" s="235"/>
      <c r="L1150" s="235"/>
      <c r="M1150" s="235"/>
      <c r="N1150" s="235"/>
      <c r="O1150" s="235"/>
      <c r="P1150" s="235"/>
    </row>
    <row r="1151" spans="1:16" s="258" customFormat="1">
      <c r="A1151" s="257"/>
      <c r="B1151" s="235"/>
      <c r="C1151" s="253"/>
      <c r="D1151" s="253"/>
      <c r="E1151" s="1491"/>
      <c r="F1151" s="1491"/>
      <c r="G1151" s="235"/>
      <c r="H1151" s="235"/>
      <c r="I1151" s="235"/>
      <c r="J1151" s="235"/>
      <c r="K1151" s="235"/>
      <c r="L1151" s="235"/>
      <c r="M1151" s="235"/>
      <c r="N1151" s="235"/>
      <c r="O1151" s="235"/>
      <c r="P1151" s="235"/>
    </row>
    <row r="1152" spans="1:16" s="258" customFormat="1">
      <c r="A1152" s="257"/>
      <c r="B1152" s="235"/>
      <c r="C1152" s="253"/>
      <c r="D1152" s="253"/>
      <c r="E1152" s="1491"/>
      <c r="F1152" s="1491"/>
      <c r="G1152" s="235"/>
      <c r="H1152" s="235"/>
      <c r="I1152" s="235"/>
      <c r="J1152" s="235"/>
      <c r="K1152" s="235"/>
      <c r="L1152" s="235"/>
      <c r="M1152" s="235"/>
      <c r="N1152" s="235"/>
      <c r="O1152" s="235"/>
      <c r="P1152" s="235"/>
    </row>
    <row r="1153" spans="1:16" s="258" customFormat="1">
      <c r="A1153" s="257"/>
      <c r="B1153" s="235"/>
      <c r="C1153" s="253"/>
      <c r="D1153" s="253"/>
      <c r="E1153" s="1491"/>
      <c r="F1153" s="1491"/>
      <c r="G1153" s="235"/>
      <c r="H1153" s="235"/>
      <c r="I1153" s="235"/>
      <c r="J1153" s="235"/>
      <c r="K1153" s="235"/>
      <c r="L1153" s="235"/>
      <c r="M1153" s="235"/>
      <c r="N1153" s="235"/>
      <c r="O1153" s="235"/>
      <c r="P1153" s="235"/>
    </row>
    <row r="1154" spans="1:16" s="258" customFormat="1">
      <c r="A1154" s="257"/>
      <c r="B1154" s="235"/>
      <c r="C1154" s="253"/>
      <c r="D1154" s="253"/>
      <c r="E1154" s="1491"/>
      <c r="F1154" s="1491"/>
      <c r="G1154" s="235"/>
      <c r="H1154" s="235"/>
      <c r="I1154" s="235"/>
      <c r="J1154" s="235"/>
      <c r="K1154" s="235"/>
      <c r="L1154" s="235"/>
      <c r="M1154" s="235"/>
      <c r="N1154" s="235"/>
      <c r="O1154" s="235"/>
      <c r="P1154" s="235"/>
    </row>
    <row r="1155" spans="1:16" s="258" customFormat="1">
      <c r="A1155" s="257"/>
      <c r="B1155" s="235"/>
      <c r="C1155" s="253"/>
      <c r="D1155" s="253"/>
      <c r="E1155" s="1491"/>
      <c r="F1155" s="1491"/>
      <c r="G1155" s="235"/>
      <c r="H1155" s="235"/>
      <c r="I1155" s="235"/>
      <c r="J1155" s="235"/>
      <c r="K1155" s="235"/>
      <c r="L1155" s="235"/>
      <c r="M1155" s="235"/>
      <c r="N1155" s="235"/>
      <c r="O1155" s="235"/>
      <c r="P1155" s="235"/>
    </row>
    <row r="1156" spans="1:16" s="258" customFormat="1">
      <c r="A1156" s="257"/>
      <c r="B1156" s="235"/>
      <c r="C1156" s="253"/>
      <c r="D1156" s="253"/>
      <c r="E1156" s="1491"/>
      <c r="F1156" s="1491"/>
      <c r="G1156" s="235"/>
      <c r="H1156" s="235"/>
      <c r="I1156" s="235"/>
      <c r="J1156" s="235"/>
      <c r="K1156" s="235"/>
      <c r="L1156" s="235"/>
      <c r="M1156" s="235"/>
      <c r="N1156" s="235"/>
      <c r="O1156" s="235"/>
      <c r="P1156" s="235"/>
    </row>
    <row r="1157" spans="1:16" s="258" customFormat="1">
      <c r="A1157" s="257"/>
      <c r="B1157" s="235"/>
      <c r="C1157" s="253"/>
      <c r="D1157" s="253"/>
      <c r="E1157" s="1491"/>
      <c r="F1157" s="1491"/>
      <c r="G1157" s="235"/>
      <c r="H1157" s="235"/>
      <c r="I1157" s="235"/>
      <c r="J1157" s="235"/>
      <c r="K1157" s="235"/>
      <c r="L1157" s="235"/>
      <c r="M1157" s="235"/>
      <c r="N1157" s="235"/>
      <c r="O1157" s="235"/>
      <c r="P1157" s="235"/>
    </row>
    <row r="1158" spans="1:16" s="258" customFormat="1">
      <c r="A1158" s="257"/>
      <c r="B1158" s="235"/>
      <c r="C1158" s="253"/>
      <c r="D1158" s="253"/>
      <c r="E1158" s="1491"/>
      <c r="F1158" s="1491"/>
      <c r="G1158" s="235"/>
      <c r="H1158" s="235"/>
      <c r="I1158" s="235"/>
      <c r="J1158" s="235"/>
      <c r="K1158" s="235"/>
      <c r="L1158" s="235"/>
      <c r="M1158" s="235"/>
      <c r="N1158" s="235"/>
      <c r="O1158" s="235"/>
      <c r="P1158" s="235"/>
    </row>
    <row r="1159" spans="1:16" s="258" customFormat="1">
      <c r="A1159" s="257"/>
      <c r="B1159" s="235"/>
      <c r="C1159" s="253"/>
      <c r="D1159" s="253"/>
      <c r="E1159" s="1491"/>
      <c r="F1159" s="1491"/>
      <c r="G1159" s="235"/>
      <c r="H1159" s="235"/>
      <c r="I1159" s="235"/>
      <c r="J1159" s="235"/>
      <c r="K1159" s="235"/>
      <c r="L1159" s="235"/>
      <c r="M1159" s="235"/>
      <c r="N1159" s="235"/>
      <c r="O1159" s="235"/>
      <c r="P1159" s="235"/>
    </row>
    <row r="1160" spans="1:16" s="258" customFormat="1">
      <c r="A1160" s="257"/>
      <c r="B1160" s="235"/>
      <c r="C1160" s="253"/>
      <c r="D1160" s="253"/>
      <c r="E1160" s="1491"/>
      <c r="F1160" s="1491"/>
      <c r="G1160" s="235"/>
      <c r="H1160" s="235"/>
      <c r="I1160" s="235"/>
      <c r="J1160" s="235"/>
      <c r="K1160" s="235"/>
      <c r="L1160" s="235"/>
      <c r="M1160" s="235"/>
      <c r="N1160" s="235"/>
      <c r="O1160" s="235"/>
      <c r="P1160" s="235"/>
    </row>
    <row r="1161" spans="1:16" s="258" customFormat="1">
      <c r="A1161" s="257"/>
      <c r="B1161" s="235"/>
      <c r="C1161" s="253"/>
      <c r="D1161" s="253"/>
      <c r="E1161" s="1491"/>
      <c r="F1161" s="1491"/>
      <c r="G1161" s="235"/>
      <c r="H1161" s="235"/>
      <c r="I1161" s="235"/>
      <c r="J1161" s="235"/>
      <c r="K1161" s="235"/>
      <c r="L1161" s="235"/>
      <c r="M1161" s="235"/>
      <c r="N1161" s="235"/>
      <c r="O1161" s="235"/>
      <c r="P1161" s="235"/>
    </row>
    <row r="1162" spans="1:16" s="258" customFormat="1">
      <c r="A1162" s="257"/>
      <c r="B1162" s="235"/>
      <c r="C1162" s="253"/>
      <c r="D1162" s="253"/>
      <c r="E1162" s="1491"/>
      <c r="F1162" s="1491"/>
      <c r="G1162" s="235"/>
      <c r="H1162" s="235"/>
      <c r="I1162" s="235"/>
      <c r="J1162" s="235"/>
      <c r="K1162" s="235"/>
      <c r="L1162" s="235"/>
      <c r="M1162" s="235"/>
      <c r="N1162" s="235"/>
      <c r="O1162" s="235"/>
      <c r="P1162" s="235"/>
    </row>
    <row r="1163" spans="1:16" s="258" customFormat="1">
      <c r="A1163" s="257"/>
      <c r="B1163" s="235"/>
      <c r="C1163" s="253"/>
      <c r="D1163" s="253"/>
      <c r="E1163" s="1491"/>
      <c r="F1163" s="1491"/>
      <c r="G1163" s="235"/>
      <c r="H1163" s="235"/>
      <c r="I1163" s="235"/>
      <c r="J1163" s="235"/>
      <c r="K1163" s="235"/>
      <c r="L1163" s="235"/>
      <c r="M1163" s="235"/>
      <c r="N1163" s="235"/>
      <c r="O1163" s="235"/>
      <c r="P1163" s="235"/>
    </row>
    <row r="1164" spans="1:16" s="258" customFormat="1">
      <c r="A1164" s="257"/>
      <c r="B1164" s="235"/>
      <c r="C1164" s="253"/>
      <c r="D1164" s="253"/>
      <c r="E1164" s="1491"/>
      <c r="F1164" s="1491"/>
      <c r="G1164" s="235"/>
      <c r="H1164" s="235"/>
      <c r="I1164" s="235"/>
      <c r="J1164" s="235"/>
      <c r="K1164" s="235"/>
      <c r="L1164" s="235"/>
      <c r="M1164" s="235"/>
      <c r="N1164" s="235"/>
      <c r="O1164" s="235"/>
      <c r="P1164" s="235"/>
    </row>
    <row r="1165" spans="1:16" s="258" customFormat="1">
      <c r="A1165" s="257"/>
      <c r="B1165" s="235"/>
      <c r="C1165" s="253"/>
      <c r="D1165" s="253"/>
      <c r="E1165" s="1491"/>
      <c r="F1165" s="1491"/>
      <c r="G1165" s="235"/>
      <c r="H1165" s="235"/>
      <c r="I1165" s="235"/>
      <c r="J1165" s="235"/>
      <c r="K1165" s="235"/>
      <c r="L1165" s="235"/>
      <c r="M1165" s="235"/>
      <c r="N1165" s="235"/>
      <c r="O1165" s="235"/>
      <c r="P1165" s="235"/>
    </row>
    <row r="1166" spans="1:16" s="258" customFormat="1">
      <c r="A1166" s="257"/>
      <c r="B1166" s="235"/>
      <c r="C1166" s="253"/>
      <c r="D1166" s="253"/>
      <c r="E1166" s="1491"/>
      <c r="F1166" s="1491"/>
      <c r="G1166" s="235"/>
      <c r="H1166" s="235"/>
      <c r="I1166" s="235"/>
      <c r="J1166" s="235"/>
      <c r="K1166" s="235"/>
      <c r="L1166" s="235"/>
      <c r="M1166" s="235"/>
      <c r="N1166" s="235"/>
      <c r="O1166" s="235"/>
      <c r="P1166" s="235"/>
    </row>
    <row r="1167" spans="1:16" s="258" customFormat="1">
      <c r="A1167" s="257"/>
      <c r="B1167" s="235"/>
      <c r="C1167" s="253"/>
      <c r="D1167" s="253"/>
      <c r="E1167" s="1491"/>
      <c r="F1167" s="1491"/>
      <c r="G1167" s="235"/>
      <c r="H1167" s="235"/>
      <c r="I1167" s="235"/>
      <c r="J1167" s="235"/>
      <c r="K1167" s="235"/>
      <c r="L1167" s="235"/>
      <c r="M1167" s="235"/>
      <c r="N1167" s="235"/>
      <c r="O1167" s="235"/>
      <c r="P1167" s="235"/>
    </row>
    <row r="1168" spans="1:16" s="258" customFormat="1">
      <c r="A1168" s="257"/>
      <c r="B1168" s="235"/>
      <c r="C1168" s="253"/>
      <c r="D1168" s="253"/>
      <c r="E1168" s="1491"/>
      <c r="F1168" s="1491"/>
      <c r="G1168" s="235"/>
      <c r="H1168" s="235"/>
      <c r="I1168" s="235"/>
      <c r="J1168" s="235"/>
      <c r="K1168" s="235"/>
      <c r="L1168" s="235"/>
      <c r="M1168" s="235"/>
      <c r="N1168" s="235"/>
      <c r="O1168" s="235"/>
      <c r="P1168" s="235"/>
    </row>
    <row r="1169" spans="1:16" s="258" customFormat="1">
      <c r="A1169" s="257"/>
      <c r="B1169" s="235"/>
      <c r="C1169" s="253"/>
      <c r="D1169" s="253"/>
      <c r="E1169" s="1491"/>
      <c r="F1169" s="1491"/>
      <c r="G1169" s="235"/>
      <c r="H1169" s="235"/>
      <c r="I1169" s="235"/>
      <c r="J1169" s="235"/>
      <c r="K1169" s="235"/>
      <c r="L1169" s="235"/>
      <c r="M1169" s="235"/>
      <c r="N1169" s="235"/>
      <c r="O1169" s="235"/>
      <c r="P1169" s="235"/>
    </row>
    <row r="1170" spans="1:16" s="258" customFormat="1">
      <c r="A1170" s="257"/>
      <c r="B1170" s="235"/>
      <c r="C1170" s="253"/>
      <c r="D1170" s="253"/>
      <c r="E1170" s="1491"/>
      <c r="F1170" s="1491"/>
      <c r="G1170" s="235"/>
      <c r="H1170" s="235"/>
      <c r="I1170" s="235"/>
      <c r="J1170" s="235"/>
      <c r="K1170" s="235"/>
      <c r="L1170" s="235"/>
      <c r="M1170" s="235"/>
      <c r="N1170" s="235"/>
      <c r="O1170" s="235"/>
      <c r="P1170" s="235"/>
    </row>
    <row r="1171" spans="1:16" s="258" customFormat="1">
      <c r="A1171" s="257"/>
      <c r="B1171" s="235"/>
      <c r="C1171" s="253"/>
      <c r="D1171" s="253"/>
      <c r="E1171" s="1491"/>
      <c r="F1171" s="1491"/>
      <c r="G1171" s="235"/>
      <c r="H1171" s="235"/>
      <c r="I1171" s="235"/>
      <c r="J1171" s="235"/>
      <c r="K1171" s="235"/>
      <c r="L1171" s="235"/>
      <c r="M1171" s="235"/>
      <c r="N1171" s="235"/>
      <c r="O1171" s="235"/>
      <c r="P1171" s="235"/>
    </row>
    <row r="1172" spans="1:16" s="258" customFormat="1">
      <c r="A1172" s="257"/>
      <c r="B1172" s="235"/>
      <c r="C1172" s="253"/>
      <c r="D1172" s="253"/>
      <c r="E1172" s="1491"/>
      <c r="F1172" s="1491"/>
      <c r="G1172" s="235"/>
      <c r="H1172" s="235"/>
      <c r="I1172" s="235"/>
      <c r="J1172" s="235"/>
      <c r="K1172" s="235"/>
      <c r="L1172" s="235"/>
      <c r="M1172" s="235"/>
      <c r="N1172" s="235"/>
      <c r="O1172" s="235"/>
      <c r="P1172" s="235"/>
    </row>
    <row r="1173" spans="1:16" s="258" customFormat="1">
      <c r="A1173" s="257"/>
      <c r="B1173" s="235"/>
      <c r="C1173" s="253"/>
      <c r="D1173" s="253"/>
      <c r="E1173" s="1491"/>
      <c r="F1173" s="1491"/>
      <c r="G1173" s="235"/>
      <c r="H1173" s="235"/>
      <c r="I1173" s="235"/>
      <c r="J1173" s="235"/>
      <c r="K1173" s="235"/>
      <c r="L1173" s="235"/>
      <c r="M1173" s="235"/>
      <c r="N1173" s="235"/>
      <c r="O1173" s="235"/>
      <c r="P1173" s="235"/>
    </row>
    <row r="1174" spans="1:16" s="258" customFormat="1">
      <c r="A1174" s="257"/>
      <c r="B1174" s="235"/>
      <c r="C1174" s="253"/>
      <c r="D1174" s="253"/>
      <c r="E1174" s="1491"/>
      <c r="F1174" s="1491"/>
      <c r="G1174" s="235"/>
      <c r="H1174" s="235"/>
      <c r="I1174" s="235"/>
      <c r="J1174" s="235"/>
      <c r="K1174" s="235"/>
      <c r="L1174" s="235"/>
      <c r="M1174" s="235"/>
      <c r="N1174" s="235"/>
      <c r="O1174" s="235"/>
      <c r="P1174" s="235"/>
    </row>
    <row r="1175" spans="1:16" s="258" customFormat="1">
      <c r="A1175" s="257"/>
      <c r="B1175" s="235"/>
      <c r="C1175" s="253"/>
      <c r="D1175" s="253"/>
      <c r="E1175" s="1491"/>
      <c r="F1175" s="1491"/>
      <c r="G1175" s="235"/>
      <c r="H1175" s="235"/>
      <c r="I1175" s="235"/>
      <c r="J1175" s="235"/>
      <c r="K1175" s="235"/>
      <c r="L1175" s="235"/>
      <c r="M1175" s="235"/>
      <c r="N1175" s="235"/>
      <c r="O1175" s="235"/>
      <c r="P1175" s="235"/>
    </row>
    <row r="1176" spans="1:16" s="258" customFormat="1">
      <c r="A1176" s="257"/>
      <c r="B1176" s="235"/>
      <c r="C1176" s="253"/>
      <c r="D1176" s="253"/>
      <c r="E1176" s="1491"/>
      <c r="F1176" s="1491"/>
      <c r="G1176" s="235"/>
      <c r="H1176" s="235"/>
      <c r="I1176" s="235"/>
      <c r="J1176" s="235"/>
      <c r="K1176" s="235"/>
      <c r="L1176" s="235"/>
      <c r="M1176" s="235"/>
      <c r="N1176" s="235"/>
      <c r="O1176" s="235"/>
      <c r="P1176" s="235"/>
    </row>
    <row r="1177" spans="1:16" s="258" customFormat="1">
      <c r="A1177" s="257"/>
      <c r="B1177" s="235"/>
      <c r="C1177" s="253"/>
      <c r="D1177" s="253"/>
      <c r="E1177" s="1491"/>
      <c r="F1177" s="1491"/>
      <c r="G1177" s="235"/>
      <c r="H1177" s="235"/>
      <c r="I1177" s="235"/>
      <c r="J1177" s="235"/>
      <c r="K1177" s="235"/>
      <c r="L1177" s="235"/>
      <c r="M1177" s="235"/>
      <c r="N1177" s="235"/>
      <c r="O1177" s="235"/>
      <c r="P1177" s="235"/>
    </row>
    <row r="1178" spans="1:16" s="258" customFormat="1">
      <c r="A1178" s="257"/>
      <c r="B1178" s="235"/>
      <c r="C1178" s="253"/>
      <c r="D1178" s="253"/>
      <c r="E1178" s="1491"/>
      <c r="F1178" s="1491"/>
      <c r="G1178" s="235"/>
      <c r="H1178" s="235"/>
      <c r="I1178" s="235"/>
      <c r="J1178" s="235"/>
      <c r="K1178" s="235"/>
      <c r="L1178" s="235"/>
      <c r="M1178" s="235"/>
      <c r="N1178" s="235"/>
      <c r="O1178" s="235"/>
      <c r="P1178" s="235"/>
    </row>
    <row r="1179" spans="1:16" s="258" customFormat="1">
      <c r="A1179" s="257"/>
      <c r="B1179" s="235"/>
      <c r="C1179" s="253"/>
      <c r="D1179" s="253"/>
      <c r="E1179" s="1491"/>
      <c r="F1179" s="1491"/>
      <c r="G1179" s="235"/>
      <c r="H1179" s="235"/>
      <c r="I1179" s="235"/>
      <c r="J1179" s="235"/>
      <c r="K1179" s="235"/>
      <c r="L1179" s="235"/>
      <c r="M1179" s="235"/>
      <c r="N1179" s="235"/>
      <c r="O1179" s="235"/>
      <c r="P1179" s="235"/>
    </row>
    <row r="1180" spans="1:16" s="258" customFormat="1">
      <c r="A1180" s="257"/>
      <c r="B1180" s="235"/>
      <c r="C1180" s="253"/>
      <c r="D1180" s="253"/>
      <c r="E1180" s="1491"/>
      <c r="F1180" s="1491"/>
      <c r="G1180" s="235"/>
      <c r="H1180" s="235"/>
      <c r="I1180" s="235"/>
      <c r="J1180" s="235"/>
      <c r="K1180" s="235"/>
      <c r="L1180" s="235"/>
      <c r="M1180" s="235"/>
      <c r="N1180" s="235"/>
      <c r="O1180" s="235"/>
      <c r="P1180" s="235"/>
    </row>
    <row r="1181" spans="1:16" s="258" customFormat="1">
      <c r="A1181" s="257"/>
      <c r="B1181" s="235"/>
      <c r="C1181" s="253"/>
      <c r="D1181" s="253"/>
      <c r="E1181" s="1491"/>
      <c r="F1181" s="1491"/>
      <c r="G1181" s="235"/>
      <c r="H1181" s="235"/>
      <c r="I1181" s="235"/>
      <c r="J1181" s="235"/>
      <c r="K1181" s="235"/>
      <c r="L1181" s="235"/>
      <c r="M1181" s="235"/>
      <c r="N1181" s="235"/>
      <c r="O1181" s="235"/>
      <c r="P1181" s="235"/>
    </row>
    <row r="1182" spans="1:16" s="258" customFormat="1">
      <c r="A1182" s="257"/>
      <c r="B1182" s="235"/>
      <c r="C1182" s="253"/>
      <c r="D1182" s="253"/>
      <c r="E1182" s="1491"/>
      <c r="F1182" s="1491"/>
      <c r="G1182" s="235"/>
      <c r="H1182" s="235"/>
      <c r="I1182" s="235"/>
      <c r="J1182" s="235"/>
      <c r="K1182" s="235"/>
      <c r="L1182" s="235"/>
      <c r="M1182" s="235"/>
      <c r="N1182" s="235"/>
      <c r="O1182" s="235"/>
      <c r="P1182" s="235"/>
    </row>
    <row r="1183" spans="1:16" s="258" customFormat="1">
      <c r="A1183" s="257"/>
      <c r="B1183" s="235"/>
      <c r="C1183" s="253"/>
      <c r="D1183" s="253"/>
      <c r="E1183" s="1491"/>
      <c r="F1183" s="1491"/>
      <c r="G1183" s="235"/>
      <c r="H1183" s="235"/>
      <c r="I1183" s="235"/>
      <c r="J1183" s="235"/>
      <c r="K1183" s="235"/>
      <c r="L1183" s="235"/>
      <c r="M1183" s="235"/>
      <c r="N1183" s="235"/>
      <c r="O1183" s="235"/>
      <c r="P1183" s="235"/>
    </row>
    <row r="1184" spans="1:16" s="258" customFormat="1">
      <c r="A1184" s="257"/>
      <c r="B1184" s="235"/>
      <c r="C1184" s="253"/>
      <c r="D1184" s="253"/>
      <c r="E1184" s="1491"/>
      <c r="F1184" s="1491"/>
      <c r="G1184" s="235"/>
      <c r="H1184" s="235"/>
      <c r="I1184" s="235"/>
      <c r="J1184" s="235"/>
      <c r="K1184" s="235"/>
      <c r="L1184" s="235"/>
      <c r="M1184" s="235"/>
      <c r="N1184" s="235"/>
      <c r="O1184" s="235"/>
      <c r="P1184" s="235"/>
    </row>
    <row r="1185" spans="1:16" s="258" customFormat="1">
      <c r="A1185" s="257"/>
      <c r="B1185" s="235"/>
      <c r="C1185" s="253"/>
      <c r="D1185" s="253"/>
      <c r="E1185" s="1491"/>
      <c r="F1185" s="1491"/>
      <c r="G1185" s="235"/>
      <c r="H1185" s="235"/>
      <c r="I1185" s="235"/>
      <c r="J1185" s="235"/>
      <c r="K1185" s="235"/>
      <c r="L1185" s="235"/>
      <c r="M1185" s="235"/>
      <c r="N1185" s="235"/>
      <c r="O1185" s="235"/>
      <c r="P1185" s="235"/>
    </row>
    <row r="1186" spans="1:16" s="258" customFormat="1">
      <c r="A1186" s="257"/>
      <c r="B1186" s="235"/>
      <c r="C1186" s="253"/>
      <c r="D1186" s="253"/>
      <c r="E1186" s="1491"/>
      <c r="F1186" s="1491"/>
      <c r="G1186" s="235"/>
      <c r="H1186" s="235"/>
      <c r="I1186" s="235"/>
      <c r="J1186" s="235"/>
      <c r="K1186" s="235"/>
      <c r="L1186" s="235"/>
      <c r="M1186" s="235"/>
      <c r="N1186" s="235"/>
      <c r="O1186" s="235"/>
      <c r="P1186" s="235"/>
    </row>
    <row r="1187" spans="1:16" s="258" customFormat="1">
      <c r="A1187" s="257"/>
      <c r="B1187" s="235"/>
      <c r="C1187" s="253"/>
      <c r="D1187" s="253"/>
      <c r="E1187" s="1491"/>
      <c r="F1187" s="1491"/>
      <c r="G1187" s="235"/>
      <c r="H1187" s="235"/>
      <c r="I1187" s="235"/>
      <c r="J1187" s="235"/>
      <c r="K1187" s="235"/>
      <c r="L1187" s="235"/>
      <c r="M1187" s="235"/>
      <c r="N1187" s="235"/>
      <c r="O1187" s="235"/>
      <c r="P1187" s="235"/>
    </row>
    <row r="1188" spans="1:16" s="258" customFormat="1">
      <c r="A1188" s="257"/>
      <c r="B1188" s="235"/>
      <c r="C1188" s="253"/>
      <c r="D1188" s="253"/>
      <c r="E1188" s="1491"/>
      <c r="F1188" s="1491"/>
      <c r="G1188" s="235"/>
      <c r="H1188" s="235"/>
      <c r="I1188" s="235"/>
      <c r="J1188" s="235"/>
      <c r="K1188" s="235"/>
      <c r="L1188" s="235"/>
      <c r="M1188" s="235"/>
      <c r="N1188" s="235"/>
      <c r="O1188" s="235"/>
      <c r="P1188" s="235"/>
    </row>
    <row r="1189" spans="1:16" s="258" customFormat="1">
      <c r="A1189" s="257"/>
      <c r="B1189" s="235"/>
      <c r="C1189" s="253"/>
      <c r="D1189" s="253"/>
      <c r="E1189" s="1491"/>
      <c r="F1189" s="1491"/>
      <c r="G1189" s="235"/>
      <c r="H1189" s="235"/>
      <c r="I1189" s="235"/>
      <c r="J1189" s="235"/>
      <c r="K1189" s="235"/>
      <c r="L1189" s="235"/>
      <c r="M1189" s="235"/>
      <c r="N1189" s="235"/>
      <c r="O1189" s="235"/>
      <c r="P1189" s="235"/>
    </row>
    <row r="1190" spans="1:16" s="258" customFormat="1">
      <c r="A1190" s="257"/>
      <c r="B1190" s="235"/>
      <c r="C1190" s="253"/>
      <c r="D1190" s="253"/>
      <c r="E1190" s="1491"/>
      <c r="F1190" s="1491"/>
      <c r="G1190" s="235"/>
      <c r="H1190" s="235"/>
      <c r="I1190" s="235"/>
      <c r="J1190" s="235"/>
      <c r="K1190" s="235"/>
      <c r="L1190" s="235"/>
      <c r="M1190" s="235"/>
      <c r="N1190" s="235"/>
      <c r="O1190" s="235"/>
      <c r="P1190" s="235"/>
    </row>
    <row r="1191" spans="1:16" s="258" customFormat="1">
      <c r="A1191" s="257"/>
      <c r="B1191" s="235"/>
      <c r="C1191" s="253"/>
      <c r="D1191" s="253"/>
      <c r="E1191" s="1491"/>
      <c r="F1191" s="1491"/>
      <c r="G1191" s="235"/>
      <c r="H1191" s="235"/>
      <c r="I1191" s="235"/>
      <c r="J1191" s="235"/>
      <c r="K1191" s="235"/>
      <c r="L1191" s="235"/>
      <c r="M1191" s="235"/>
      <c r="N1191" s="235"/>
      <c r="O1191" s="235"/>
      <c r="P1191" s="235"/>
    </row>
    <row r="1192" spans="1:16" s="258" customFormat="1">
      <c r="A1192" s="257"/>
      <c r="B1192" s="235"/>
      <c r="C1192" s="253"/>
      <c r="D1192" s="253"/>
      <c r="E1192" s="1491"/>
      <c r="F1192" s="1491"/>
      <c r="G1192" s="235"/>
      <c r="H1192" s="235"/>
      <c r="I1192" s="235"/>
      <c r="J1192" s="235"/>
      <c r="K1192" s="235"/>
      <c r="L1192" s="235"/>
      <c r="M1192" s="235"/>
      <c r="N1192" s="235"/>
      <c r="O1192" s="235"/>
      <c r="P1192" s="235"/>
    </row>
    <row r="1193" spans="1:16" s="258" customFormat="1">
      <c r="A1193" s="257"/>
      <c r="B1193" s="235"/>
      <c r="C1193" s="253"/>
      <c r="D1193" s="253"/>
      <c r="E1193" s="1491"/>
      <c r="F1193" s="1491"/>
      <c r="G1193" s="235"/>
      <c r="H1193" s="235"/>
      <c r="I1193" s="235"/>
      <c r="J1193" s="235"/>
      <c r="K1193" s="235"/>
      <c r="L1193" s="235"/>
      <c r="M1193" s="235"/>
      <c r="N1193" s="235"/>
      <c r="O1193" s="235"/>
      <c r="P1193" s="235"/>
    </row>
    <row r="1194" spans="1:16" s="258" customFormat="1">
      <c r="A1194" s="257"/>
      <c r="B1194" s="235"/>
      <c r="C1194" s="253"/>
      <c r="D1194" s="253"/>
      <c r="E1194" s="1491"/>
      <c r="F1194" s="1491"/>
      <c r="G1194" s="235"/>
      <c r="H1194" s="235"/>
      <c r="I1194" s="235"/>
      <c r="J1194" s="235"/>
      <c r="K1194" s="235"/>
      <c r="L1194" s="235"/>
      <c r="M1194" s="235"/>
      <c r="N1194" s="235"/>
      <c r="O1194" s="235"/>
      <c r="P1194" s="235"/>
    </row>
    <row r="1195" spans="1:16" s="258" customFormat="1">
      <c r="A1195" s="257"/>
      <c r="B1195" s="235"/>
      <c r="C1195" s="253"/>
      <c r="D1195" s="253"/>
      <c r="E1195" s="1491"/>
      <c r="F1195" s="1491"/>
      <c r="G1195" s="235"/>
      <c r="H1195" s="235"/>
      <c r="I1195" s="235"/>
      <c r="J1195" s="235"/>
      <c r="K1195" s="235"/>
      <c r="L1195" s="235"/>
      <c r="M1195" s="235"/>
      <c r="N1195" s="235"/>
      <c r="O1195" s="235"/>
      <c r="P1195" s="235"/>
    </row>
    <row r="1196" spans="1:16" s="258" customFormat="1">
      <c r="A1196" s="257"/>
      <c r="B1196" s="235"/>
      <c r="C1196" s="253"/>
      <c r="D1196" s="253"/>
      <c r="E1196" s="1491"/>
      <c r="F1196" s="1491"/>
      <c r="G1196" s="235"/>
      <c r="H1196" s="235"/>
      <c r="I1196" s="235"/>
      <c r="J1196" s="235"/>
      <c r="K1196" s="235"/>
      <c r="L1196" s="235"/>
      <c r="M1196" s="235"/>
      <c r="N1196" s="235"/>
      <c r="O1196" s="235"/>
      <c r="P1196" s="235"/>
    </row>
    <row r="1197" spans="1:16" s="258" customFormat="1">
      <c r="A1197" s="257"/>
      <c r="B1197" s="235"/>
      <c r="C1197" s="253"/>
      <c r="D1197" s="253"/>
      <c r="E1197" s="1491"/>
      <c r="F1197" s="1491"/>
      <c r="G1197" s="235"/>
      <c r="H1197" s="235"/>
      <c r="I1197" s="235"/>
      <c r="J1197" s="235"/>
      <c r="K1197" s="235"/>
      <c r="L1197" s="235"/>
      <c r="M1197" s="235"/>
      <c r="N1197" s="235"/>
      <c r="O1197" s="235"/>
      <c r="P1197" s="235"/>
    </row>
    <row r="1198" spans="1:16" s="258" customFormat="1">
      <c r="A1198" s="257"/>
      <c r="B1198" s="235"/>
      <c r="C1198" s="253"/>
      <c r="D1198" s="253"/>
      <c r="E1198" s="1491"/>
      <c r="F1198" s="1491"/>
      <c r="G1198" s="235"/>
      <c r="H1198" s="235"/>
      <c r="I1198" s="235"/>
      <c r="J1198" s="235"/>
      <c r="K1198" s="235"/>
      <c r="L1198" s="235"/>
      <c r="M1198" s="235"/>
      <c r="N1198" s="235"/>
      <c r="O1198" s="235"/>
      <c r="P1198" s="235"/>
    </row>
    <row r="1199" spans="1:16" s="258" customFormat="1">
      <c r="A1199" s="257"/>
      <c r="B1199" s="235"/>
      <c r="C1199" s="253"/>
      <c r="D1199" s="253"/>
      <c r="E1199" s="1491"/>
      <c r="F1199" s="1491"/>
      <c r="G1199" s="235"/>
      <c r="H1199" s="235"/>
      <c r="I1199" s="235"/>
      <c r="J1199" s="235"/>
      <c r="K1199" s="235"/>
      <c r="L1199" s="235"/>
      <c r="M1199" s="235"/>
      <c r="N1199" s="235"/>
      <c r="O1199" s="235"/>
      <c r="P1199" s="235"/>
    </row>
    <row r="1200" spans="1:16" s="258" customFormat="1">
      <c r="A1200" s="257"/>
      <c r="B1200" s="235"/>
      <c r="C1200" s="253"/>
      <c r="D1200" s="253"/>
      <c r="E1200" s="1491"/>
      <c r="F1200" s="1491"/>
      <c r="G1200" s="235"/>
      <c r="H1200" s="235"/>
      <c r="I1200" s="235"/>
      <c r="J1200" s="235"/>
      <c r="K1200" s="235"/>
      <c r="L1200" s="235"/>
      <c r="M1200" s="235"/>
      <c r="N1200" s="235"/>
      <c r="O1200" s="235"/>
      <c r="P1200" s="235"/>
    </row>
    <row r="1201" spans="1:16" s="258" customFormat="1">
      <c r="A1201" s="257"/>
      <c r="B1201" s="235"/>
      <c r="C1201" s="253"/>
      <c r="D1201" s="253"/>
      <c r="E1201" s="1491"/>
      <c r="F1201" s="1491"/>
      <c r="G1201" s="235"/>
      <c r="H1201" s="235"/>
      <c r="I1201" s="235"/>
      <c r="J1201" s="235"/>
      <c r="K1201" s="235"/>
      <c r="L1201" s="235"/>
      <c r="M1201" s="235"/>
      <c r="N1201" s="235"/>
      <c r="O1201" s="235"/>
      <c r="P1201" s="235"/>
    </row>
    <row r="1202" spans="1:16" s="258" customFormat="1">
      <c r="A1202" s="257"/>
      <c r="B1202" s="235"/>
      <c r="C1202" s="253"/>
      <c r="D1202" s="253"/>
      <c r="E1202" s="1491"/>
      <c r="F1202" s="1491"/>
      <c r="G1202" s="235"/>
      <c r="H1202" s="235"/>
      <c r="I1202" s="235"/>
      <c r="J1202" s="235"/>
      <c r="K1202" s="235"/>
      <c r="L1202" s="235"/>
      <c r="M1202" s="235"/>
      <c r="N1202" s="235"/>
      <c r="O1202" s="235"/>
      <c r="P1202" s="235"/>
    </row>
    <row r="1203" spans="1:16" s="258" customFormat="1">
      <c r="A1203" s="257"/>
      <c r="B1203" s="235"/>
      <c r="C1203" s="253"/>
      <c r="D1203" s="253"/>
      <c r="E1203" s="1491"/>
      <c r="F1203" s="1491"/>
      <c r="G1203" s="235"/>
      <c r="H1203" s="235"/>
      <c r="I1203" s="235"/>
      <c r="J1203" s="235"/>
      <c r="K1203" s="235"/>
      <c r="L1203" s="235"/>
      <c r="M1203" s="235"/>
      <c r="N1203" s="235"/>
      <c r="O1203" s="235"/>
      <c r="P1203" s="235"/>
    </row>
    <row r="1204" spans="1:16" s="258" customFormat="1">
      <c r="A1204" s="257"/>
      <c r="B1204" s="235"/>
      <c r="C1204" s="253"/>
      <c r="D1204" s="253"/>
      <c r="E1204" s="1491"/>
      <c r="F1204" s="1491"/>
      <c r="G1204" s="235"/>
      <c r="H1204" s="235"/>
      <c r="I1204" s="235"/>
      <c r="J1204" s="235"/>
      <c r="K1204" s="235"/>
      <c r="L1204" s="235"/>
      <c r="M1204" s="235"/>
      <c r="N1204" s="235"/>
      <c r="O1204" s="235"/>
      <c r="P1204" s="235"/>
    </row>
    <row r="1205" spans="1:16" s="258" customFormat="1">
      <c r="A1205" s="257"/>
      <c r="B1205" s="235"/>
      <c r="C1205" s="253"/>
      <c r="D1205" s="253"/>
      <c r="E1205" s="1491"/>
      <c r="F1205" s="1491"/>
      <c r="G1205" s="235"/>
      <c r="H1205" s="235"/>
      <c r="I1205" s="235"/>
      <c r="J1205" s="235"/>
      <c r="K1205" s="235"/>
      <c r="L1205" s="235"/>
      <c r="M1205" s="235"/>
      <c r="N1205" s="235"/>
      <c r="O1205" s="235"/>
      <c r="P1205" s="235"/>
    </row>
    <row r="1206" spans="1:16" s="258" customFormat="1">
      <c r="A1206" s="257"/>
      <c r="B1206" s="235"/>
      <c r="C1206" s="253"/>
      <c r="D1206" s="253"/>
      <c r="E1206" s="1491"/>
      <c r="F1206" s="1491"/>
      <c r="G1206" s="235"/>
      <c r="H1206" s="235"/>
      <c r="I1206" s="235"/>
      <c r="J1206" s="235"/>
      <c r="K1206" s="235"/>
      <c r="L1206" s="235"/>
      <c r="M1206" s="235"/>
      <c r="N1206" s="235"/>
      <c r="O1206" s="235"/>
      <c r="P1206" s="235"/>
    </row>
    <row r="1207" spans="1:16" s="258" customFormat="1">
      <c r="A1207" s="257"/>
      <c r="B1207" s="235"/>
      <c r="C1207" s="253"/>
      <c r="D1207" s="253"/>
      <c r="E1207" s="1491"/>
      <c r="F1207" s="1491"/>
      <c r="G1207" s="235"/>
      <c r="H1207" s="235"/>
      <c r="I1207" s="235"/>
      <c r="J1207" s="235"/>
      <c r="K1207" s="235"/>
      <c r="L1207" s="235"/>
      <c r="M1207" s="235"/>
      <c r="N1207" s="235"/>
      <c r="O1207" s="235"/>
      <c r="P1207" s="235"/>
    </row>
    <row r="1208" spans="1:16" s="258" customFormat="1">
      <c r="A1208" s="257"/>
      <c r="B1208" s="235"/>
      <c r="C1208" s="253"/>
      <c r="D1208" s="253"/>
      <c r="E1208" s="1491"/>
      <c r="F1208" s="1491"/>
      <c r="G1208" s="235"/>
      <c r="H1208" s="235"/>
      <c r="I1208" s="235"/>
      <c r="J1208" s="235"/>
      <c r="K1208" s="235"/>
      <c r="L1208" s="235"/>
      <c r="M1208" s="235"/>
      <c r="N1208" s="235"/>
      <c r="O1208" s="235"/>
      <c r="P1208" s="235"/>
    </row>
    <row r="1209" spans="1:16" s="258" customFormat="1">
      <c r="A1209" s="257"/>
      <c r="B1209" s="235"/>
      <c r="C1209" s="253"/>
      <c r="D1209" s="253"/>
      <c r="E1209" s="1491"/>
      <c r="F1209" s="1491"/>
      <c r="G1209" s="235"/>
      <c r="H1209" s="235"/>
      <c r="I1209" s="235"/>
      <c r="J1209" s="235"/>
      <c r="K1209" s="235"/>
      <c r="L1209" s="235"/>
      <c r="M1209" s="235"/>
      <c r="N1209" s="235"/>
      <c r="O1209" s="235"/>
      <c r="P1209" s="235"/>
    </row>
    <row r="1210" spans="1:16" s="258" customFormat="1">
      <c r="A1210" s="257"/>
      <c r="B1210" s="235"/>
      <c r="C1210" s="253"/>
      <c r="D1210" s="253"/>
      <c r="E1210" s="1491"/>
      <c r="F1210" s="1491"/>
      <c r="G1210" s="235"/>
      <c r="H1210" s="235"/>
      <c r="I1210" s="235"/>
      <c r="J1210" s="235"/>
      <c r="K1210" s="235"/>
      <c r="L1210" s="235"/>
      <c r="M1210" s="235"/>
      <c r="N1210" s="235"/>
      <c r="O1210" s="235"/>
      <c r="P1210" s="235"/>
    </row>
    <row r="1211" spans="1:16" s="258" customFormat="1">
      <c r="A1211" s="257"/>
      <c r="B1211" s="235"/>
      <c r="C1211" s="253"/>
      <c r="D1211" s="253"/>
      <c r="E1211" s="1491"/>
      <c r="F1211" s="1491"/>
      <c r="G1211" s="235"/>
      <c r="H1211" s="235"/>
      <c r="I1211" s="235"/>
      <c r="J1211" s="235"/>
      <c r="K1211" s="235"/>
      <c r="L1211" s="235"/>
      <c r="M1211" s="235"/>
      <c r="N1211" s="235"/>
      <c r="O1211" s="235"/>
      <c r="P1211" s="235"/>
    </row>
    <row r="1212" spans="1:16" s="258" customFormat="1">
      <c r="A1212" s="257"/>
      <c r="B1212" s="235"/>
      <c r="C1212" s="253"/>
      <c r="D1212" s="253"/>
      <c r="E1212" s="1491"/>
      <c r="F1212" s="1491"/>
      <c r="G1212" s="235"/>
      <c r="H1212" s="235"/>
      <c r="I1212" s="235"/>
      <c r="J1212" s="235"/>
      <c r="K1212" s="235"/>
      <c r="L1212" s="235"/>
      <c r="M1212" s="235"/>
      <c r="N1212" s="235"/>
      <c r="O1212" s="235"/>
      <c r="P1212" s="235"/>
    </row>
    <row r="1213" spans="1:16" s="258" customFormat="1">
      <c r="A1213" s="257"/>
      <c r="B1213" s="235"/>
      <c r="C1213" s="253"/>
      <c r="D1213" s="253"/>
      <c r="E1213" s="1491"/>
      <c r="F1213" s="1491"/>
      <c r="G1213" s="235"/>
      <c r="H1213" s="235"/>
      <c r="I1213" s="235"/>
      <c r="J1213" s="235"/>
      <c r="K1213" s="235"/>
      <c r="L1213" s="235"/>
      <c r="M1213" s="235"/>
      <c r="N1213" s="235"/>
      <c r="O1213" s="235"/>
      <c r="P1213" s="235"/>
    </row>
    <row r="1214" spans="1:16" s="258" customFormat="1">
      <c r="A1214" s="257"/>
      <c r="B1214" s="235"/>
      <c r="C1214" s="253"/>
      <c r="D1214" s="253"/>
      <c r="E1214" s="1491"/>
      <c r="F1214" s="1491"/>
      <c r="G1214" s="235"/>
      <c r="H1214" s="235"/>
      <c r="I1214" s="235"/>
      <c r="J1214" s="235"/>
      <c r="K1214" s="235"/>
      <c r="L1214" s="235"/>
      <c r="M1214" s="235"/>
      <c r="N1214" s="235"/>
      <c r="O1214" s="235"/>
      <c r="P1214" s="235"/>
    </row>
    <row r="1215" spans="1:16" s="258" customFormat="1">
      <c r="A1215" s="257"/>
      <c r="B1215" s="235"/>
      <c r="C1215" s="253"/>
      <c r="D1215" s="253"/>
      <c r="E1215" s="1491"/>
      <c r="F1215" s="1491"/>
      <c r="G1215" s="235"/>
      <c r="H1215" s="235"/>
      <c r="I1215" s="235"/>
      <c r="J1215" s="235"/>
      <c r="K1215" s="235"/>
      <c r="L1215" s="235"/>
      <c r="M1215" s="235"/>
      <c r="N1215" s="235"/>
      <c r="O1215" s="235"/>
      <c r="P1215" s="235"/>
    </row>
    <row r="1216" spans="1:16" s="258" customFormat="1">
      <c r="A1216" s="257"/>
      <c r="B1216" s="235"/>
      <c r="C1216" s="253"/>
      <c r="D1216" s="253"/>
      <c r="E1216" s="1491"/>
      <c r="F1216" s="1491"/>
      <c r="G1216" s="235"/>
      <c r="H1216" s="235"/>
      <c r="I1216" s="235"/>
      <c r="J1216" s="235"/>
      <c r="K1216" s="235"/>
      <c r="L1216" s="235"/>
      <c r="M1216" s="235"/>
      <c r="N1216" s="235"/>
      <c r="O1216" s="235"/>
      <c r="P1216" s="235"/>
    </row>
    <row r="1217" spans="1:16" s="258" customFormat="1">
      <c r="A1217" s="257"/>
      <c r="B1217" s="235"/>
      <c r="C1217" s="253"/>
      <c r="D1217" s="253"/>
      <c r="E1217" s="1491"/>
      <c r="F1217" s="1491"/>
      <c r="G1217" s="235"/>
      <c r="H1217" s="235"/>
      <c r="I1217" s="235"/>
      <c r="J1217" s="235"/>
      <c r="K1217" s="235"/>
      <c r="L1217" s="235"/>
      <c r="M1217" s="235"/>
      <c r="N1217" s="235"/>
      <c r="O1217" s="235"/>
      <c r="P1217" s="235"/>
    </row>
    <row r="1218" spans="1:16" s="258" customFormat="1">
      <c r="A1218" s="257"/>
      <c r="B1218" s="235"/>
      <c r="C1218" s="253"/>
      <c r="D1218" s="253"/>
      <c r="E1218" s="1491"/>
      <c r="F1218" s="1491"/>
      <c r="G1218" s="235"/>
      <c r="H1218" s="235"/>
      <c r="I1218" s="235"/>
      <c r="J1218" s="235"/>
      <c r="K1218" s="235"/>
      <c r="L1218" s="235"/>
      <c r="M1218" s="235"/>
      <c r="N1218" s="235"/>
      <c r="O1218" s="235"/>
      <c r="P1218" s="235"/>
    </row>
    <row r="1219" spans="1:16" s="258" customFormat="1">
      <c r="A1219" s="257"/>
      <c r="B1219" s="235"/>
      <c r="C1219" s="253"/>
      <c r="D1219" s="253"/>
      <c r="E1219" s="1491"/>
      <c r="F1219" s="1491"/>
      <c r="G1219" s="235"/>
      <c r="H1219" s="235"/>
      <c r="I1219" s="235"/>
      <c r="J1219" s="235"/>
      <c r="K1219" s="235"/>
      <c r="L1219" s="235"/>
      <c r="M1219" s="235"/>
      <c r="N1219" s="235"/>
      <c r="O1219" s="235"/>
      <c r="P1219" s="235"/>
    </row>
    <row r="1220" spans="1:16" s="258" customFormat="1">
      <c r="A1220" s="257"/>
      <c r="B1220" s="235"/>
      <c r="C1220" s="253"/>
      <c r="D1220" s="253"/>
      <c r="E1220" s="1491"/>
      <c r="F1220" s="1491"/>
      <c r="G1220" s="235"/>
      <c r="H1220" s="235"/>
      <c r="I1220" s="235"/>
      <c r="J1220" s="235"/>
      <c r="K1220" s="235"/>
      <c r="L1220" s="235"/>
      <c r="M1220" s="235"/>
      <c r="N1220" s="235"/>
      <c r="O1220" s="235"/>
      <c r="P1220" s="235"/>
    </row>
    <row r="1221" spans="1:16" s="258" customFormat="1">
      <c r="A1221" s="257"/>
      <c r="B1221" s="235"/>
      <c r="C1221" s="253"/>
      <c r="D1221" s="253"/>
      <c r="E1221" s="1491"/>
      <c r="F1221" s="1491"/>
      <c r="G1221" s="235"/>
      <c r="H1221" s="235"/>
      <c r="I1221" s="235"/>
      <c r="J1221" s="235"/>
      <c r="K1221" s="235"/>
      <c r="L1221" s="235"/>
      <c r="M1221" s="235"/>
      <c r="N1221" s="235"/>
      <c r="O1221" s="235"/>
      <c r="P1221" s="235"/>
    </row>
    <row r="1222" spans="1:16" s="258" customFormat="1">
      <c r="A1222" s="257"/>
      <c r="B1222" s="235"/>
      <c r="C1222" s="253"/>
      <c r="D1222" s="253"/>
      <c r="E1222" s="1491"/>
      <c r="F1222" s="1491"/>
      <c r="G1222" s="235"/>
      <c r="H1222" s="235"/>
      <c r="I1222" s="235"/>
      <c r="J1222" s="235"/>
      <c r="K1222" s="235"/>
      <c r="L1222" s="235"/>
      <c r="M1222" s="235"/>
      <c r="N1222" s="235"/>
      <c r="O1222" s="235"/>
      <c r="P1222" s="235"/>
    </row>
    <row r="1223" spans="1:16" s="258" customFormat="1">
      <c r="A1223" s="257"/>
      <c r="B1223" s="235"/>
      <c r="C1223" s="253"/>
      <c r="D1223" s="253"/>
      <c r="E1223" s="1491"/>
      <c r="F1223" s="1491"/>
      <c r="G1223" s="235"/>
      <c r="H1223" s="235"/>
      <c r="I1223" s="235"/>
      <c r="J1223" s="235"/>
      <c r="K1223" s="235"/>
      <c r="L1223" s="235"/>
      <c r="M1223" s="235"/>
      <c r="N1223" s="235"/>
      <c r="O1223" s="235"/>
      <c r="P1223" s="235"/>
    </row>
    <row r="1224" spans="1:16" s="258" customFormat="1">
      <c r="A1224" s="257"/>
      <c r="B1224" s="235"/>
      <c r="C1224" s="253"/>
      <c r="D1224" s="253"/>
      <c r="E1224" s="1491"/>
      <c r="F1224" s="1491"/>
      <c r="G1224" s="235"/>
      <c r="H1224" s="235"/>
      <c r="I1224" s="235"/>
      <c r="J1224" s="235"/>
      <c r="K1224" s="235"/>
      <c r="L1224" s="235"/>
      <c r="M1224" s="235"/>
      <c r="N1224" s="235"/>
      <c r="O1224" s="235"/>
      <c r="P1224" s="235"/>
    </row>
    <row r="1225" spans="1:16" s="258" customFormat="1">
      <c r="A1225" s="257"/>
      <c r="B1225" s="235"/>
      <c r="C1225" s="253"/>
      <c r="D1225" s="253"/>
      <c r="E1225" s="1491"/>
      <c r="F1225" s="1491"/>
      <c r="G1225" s="235"/>
      <c r="H1225" s="235"/>
      <c r="I1225" s="235"/>
      <c r="J1225" s="235"/>
      <c r="K1225" s="235"/>
      <c r="L1225" s="235"/>
      <c r="M1225" s="235"/>
      <c r="N1225" s="235"/>
      <c r="O1225" s="235"/>
      <c r="P1225" s="235"/>
    </row>
    <row r="1226" spans="1:16" s="258" customFormat="1">
      <c r="A1226" s="257"/>
      <c r="B1226" s="235"/>
      <c r="C1226" s="253"/>
      <c r="D1226" s="253"/>
      <c r="E1226" s="1491"/>
      <c r="F1226" s="1491"/>
      <c r="G1226" s="235"/>
      <c r="H1226" s="235"/>
      <c r="I1226" s="235"/>
      <c r="J1226" s="235"/>
      <c r="K1226" s="235"/>
      <c r="L1226" s="235"/>
      <c r="M1226" s="235"/>
      <c r="N1226" s="235"/>
      <c r="O1226" s="235"/>
      <c r="P1226" s="235"/>
    </row>
    <row r="1227" spans="1:16" s="258" customFormat="1">
      <c r="A1227" s="257"/>
      <c r="B1227" s="235"/>
      <c r="C1227" s="253"/>
      <c r="D1227" s="253"/>
      <c r="E1227" s="1491"/>
      <c r="F1227" s="1491"/>
      <c r="G1227" s="235"/>
      <c r="H1227" s="235"/>
      <c r="I1227" s="235"/>
      <c r="J1227" s="235"/>
      <c r="K1227" s="235"/>
      <c r="L1227" s="235"/>
      <c r="M1227" s="235"/>
      <c r="N1227" s="235"/>
      <c r="O1227" s="235"/>
      <c r="P1227" s="235"/>
    </row>
    <row r="1228" spans="1:16" s="258" customFormat="1">
      <c r="A1228" s="257"/>
      <c r="B1228" s="235"/>
      <c r="C1228" s="253"/>
      <c r="D1228" s="253"/>
      <c r="E1228" s="1491"/>
      <c r="F1228" s="1491"/>
      <c r="G1228" s="235"/>
      <c r="H1228" s="235"/>
      <c r="I1228" s="235"/>
      <c r="J1228" s="235"/>
      <c r="K1228" s="235"/>
      <c r="L1228" s="235"/>
      <c r="M1228" s="235"/>
      <c r="N1228" s="235"/>
      <c r="O1228" s="235"/>
      <c r="P1228" s="235"/>
    </row>
    <row r="1229" spans="1:16" s="258" customFormat="1">
      <c r="A1229" s="257"/>
      <c r="B1229" s="235"/>
      <c r="C1229" s="253"/>
      <c r="D1229" s="253"/>
      <c r="E1229" s="1491"/>
      <c r="F1229" s="1491"/>
      <c r="G1229" s="235"/>
      <c r="H1229" s="235"/>
      <c r="I1229" s="235"/>
      <c r="J1229" s="235"/>
      <c r="K1229" s="235"/>
      <c r="L1229" s="235"/>
      <c r="M1229" s="235"/>
      <c r="N1229" s="235"/>
      <c r="O1229" s="235"/>
      <c r="P1229" s="235"/>
    </row>
    <row r="1230" spans="1:16" s="258" customFormat="1">
      <c r="A1230" s="257"/>
      <c r="B1230" s="235"/>
      <c r="C1230" s="253"/>
      <c r="D1230" s="253"/>
      <c r="E1230" s="1491"/>
      <c r="F1230" s="1491"/>
      <c r="G1230" s="235"/>
      <c r="H1230" s="235"/>
      <c r="I1230" s="235"/>
      <c r="J1230" s="235"/>
      <c r="K1230" s="235"/>
      <c r="L1230" s="235"/>
      <c r="M1230" s="235"/>
      <c r="N1230" s="235"/>
      <c r="O1230" s="235"/>
      <c r="P1230" s="235"/>
    </row>
    <row r="1231" spans="1:16" s="258" customFormat="1">
      <c r="A1231" s="257"/>
      <c r="B1231" s="235"/>
      <c r="C1231" s="253"/>
      <c r="D1231" s="253"/>
      <c r="E1231" s="1491"/>
      <c r="F1231" s="1491"/>
      <c r="G1231" s="235"/>
      <c r="H1231" s="235"/>
      <c r="I1231" s="235"/>
      <c r="J1231" s="235"/>
      <c r="K1231" s="235"/>
      <c r="L1231" s="235"/>
      <c r="M1231" s="235"/>
      <c r="N1231" s="235"/>
      <c r="O1231" s="235"/>
      <c r="P1231" s="235"/>
    </row>
    <row r="1232" spans="1:16" s="258" customFormat="1">
      <c r="A1232" s="257"/>
      <c r="B1232" s="235"/>
      <c r="C1232" s="253"/>
      <c r="D1232" s="253"/>
      <c r="E1232" s="1491"/>
      <c r="F1232" s="1491"/>
      <c r="G1232" s="235"/>
      <c r="H1232" s="235"/>
      <c r="I1232" s="235"/>
      <c r="J1232" s="235"/>
      <c r="K1232" s="235"/>
      <c r="L1232" s="235"/>
      <c r="M1232" s="235"/>
      <c r="N1232" s="235"/>
      <c r="O1232" s="235"/>
      <c r="P1232" s="235"/>
    </row>
    <row r="1233" spans="1:16" s="258" customFormat="1">
      <c r="A1233" s="257"/>
      <c r="B1233" s="235"/>
      <c r="C1233" s="253"/>
      <c r="D1233" s="253"/>
      <c r="E1233" s="1491"/>
      <c r="F1233" s="1491"/>
      <c r="G1233" s="235"/>
      <c r="H1233" s="235"/>
      <c r="I1233" s="235"/>
      <c r="J1233" s="235"/>
      <c r="K1233" s="235"/>
      <c r="L1233" s="235"/>
      <c r="M1233" s="235"/>
      <c r="N1233" s="235"/>
      <c r="O1233" s="235"/>
      <c r="P1233" s="235"/>
    </row>
    <row r="1234" spans="1:16" s="258" customFormat="1">
      <c r="A1234" s="257"/>
      <c r="B1234" s="235"/>
      <c r="C1234" s="253"/>
      <c r="D1234" s="253"/>
      <c r="E1234" s="1491"/>
      <c r="F1234" s="1491"/>
      <c r="G1234" s="235"/>
      <c r="H1234" s="235"/>
      <c r="I1234" s="235"/>
      <c r="J1234" s="235"/>
      <c r="K1234" s="235"/>
      <c r="L1234" s="235"/>
      <c r="M1234" s="235"/>
      <c r="N1234" s="235"/>
      <c r="O1234" s="235"/>
      <c r="P1234" s="235"/>
    </row>
    <row r="1235" spans="1:16" s="258" customFormat="1">
      <c r="A1235" s="257"/>
      <c r="B1235" s="235"/>
      <c r="C1235" s="253"/>
      <c r="D1235" s="253"/>
      <c r="E1235" s="1491"/>
      <c r="F1235" s="1491"/>
      <c r="G1235" s="235"/>
      <c r="H1235" s="235"/>
      <c r="I1235" s="235"/>
      <c r="J1235" s="235"/>
      <c r="K1235" s="235"/>
      <c r="L1235" s="235"/>
      <c r="M1235" s="235"/>
      <c r="N1235" s="235"/>
      <c r="O1235" s="235"/>
      <c r="P1235" s="235"/>
    </row>
    <row r="1236" spans="1:16" s="258" customFormat="1">
      <c r="A1236" s="257"/>
      <c r="B1236" s="235"/>
      <c r="C1236" s="253"/>
      <c r="D1236" s="253"/>
      <c r="E1236" s="1491"/>
      <c r="F1236" s="1491"/>
      <c r="G1236" s="235"/>
      <c r="H1236" s="235"/>
      <c r="I1236" s="235"/>
      <c r="J1236" s="235"/>
      <c r="K1236" s="235"/>
      <c r="L1236" s="235"/>
      <c r="M1236" s="235"/>
      <c r="N1236" s="235"/>
      <c r="O1236" s="235"/>
      <c r="P1236" s="235"/>
    </row>
    <row r="1237" spans="1:16" s="258" customFormat="1">
      <c r="A1237" s="257"/>
      <c r="B1237" s="235"/>
      <c r="C1237" s="253"/>
      <c r="D1237" s="253"/>
      <c r="E1237" s="1491"/>
      <c r="F1237" s="1491"/>
      <c r="G1237" s="235"/>
      <c r="H1237" s="235"/>
      <c r="I1237" s="235"/>
      <c r="J1237" s="235"/>
      <c r="K1237" s="235"/>
      <c r="L1237" s="235"/>
      <c r="M1237" s="235"/>
      <c r="N1237" s="235"/>
      <c r="O1237" s="235"/>
      <c r="P1237" s="235"/>
    </row>
    <row r="1238" spans="1:16" s="258" customFormat="1">
      <c r="A1238" s="257"/>
      <c r="B1238" s="235"/>
      <c r="C1238" s="253"/>
      <c r="D1238" s="253"/>
      <c r="E1238" s="1491"/>
      <c r="F1238" s="1491"/>
      <c r="G1238" s="235"/>
      <c r="H1238" s="235"/>
      <c r="I1238" s="235"/>
      <c r="J1238" s="235"/>
      <c r="K1238" s="235"/>
      <c r="L1238" s="235"/>
      <c r="M1238" s="235"/>
      <c r="N1238" s="235"/>
      <c r="O1238" s="235"/>
      <c r="P1238" s="235"/>
    </row>
    <row r="1239" spans="1:16" s="258" customFormat="1">
      <c r="A1239" s="257"/>
      <c r="B1239" s="235"/>
      <c r="C1239" s="253"/>
      <c r="D1239" s="253"/>
      <c r="E1239" s="1491"/>
      <c r="F1239" s="1491"/>
      <c r="G1239" s="235"/>
      <c r="H1239" s="235"/>
      <c r="I1239" s="235"/>
      <c r="J1239" s="235"/>
      <c r="K1239" s="235"/>
      <c r="L1239" s="235"/>
      <c r="M1239" s="235"/>
      <c r="N1239" s="235"/>
      <c r="O1239" s="235"/>
      <c r="P1239" s="235"/>
    </row>
    <row r="1240" spans="1:16" s="258" customFormat="1">
      <c r="A1240" s="257"/>
      <c r="B1240" s="235"/>
      <c r="C1240" s="253"/>
      <c r="D1240" s="253"/>
      <c r="E1240" s="1491"/>
      <c r="F1240" s="1491"/>
      <c r="G1240" s="235"/>
      <c r="H1240" s="235"/>
      <c r="I1240" s="235"/>
      <c r="J1240" s="235"/>
      <c r="K1240" s="235"/>
      <c r="L1240" s="235"/>
      <c r="M1240" s="235"/>
      <c r="N1240" s="235"/>
      <c r="O1240" s="235"/>
      <c r="P1240" s="235"/>
    </row>
    <row r="1241" spans="1:16" s="258" customFormat="1">
      <c r="A1241" s="257"/>
      <c r="B1241" s="235"/>
      <c r="C1241" s="253"/>
      <c r="D1241" s="253"/>
      <c r="E1241" s="1491"/>
      <c r="F1241" s="1491"/>
      <c r="G1241" s="235"/>
      <c r="H1241" s="235"/>
      <c r="I1241" s="235"/>
      <c r="J1241" s="235"/>
      <c r="K1241" s="235"/>
      <c r="L1241" s="235"/>
      <c r="M1241" s="235"/>
      <c r="N1241" s="235"/>
      <c r="O1241" s="235"/>
      <c r="P1241" s="235"/>
    </row>
    <row r="1242" spans="1:16" s="258" customFormat="1">
      <c r="A1242" s="257"/>
      <c r="B1242" s="235"/>
      <c r="C1242" s="253"/>
      <c r="D1242" s="253"/>
      <c r="E1242" s="1491"/>
      <c r="F1242" s="1491"/>
      <c r="G1242" s="235"/>
      <c r="H1242" s="235"/>
      <c r="I1242" s="235"/>
      <c r="J1242" s="235"/>
      <c r="K1242" s="235"/>
      <c r="L1242" s="235"/>
      <c r="M1242" s="235"/>
      <c r="N1242" s="235"/>
      <c r="O1242" s="235"/>
      <c r="P1242" s="235"/>
    </row>
    <row r="1243" spans="1:16" s="258" customFormat="1">
      <c r="A1243" s="257"/>
      <c r="B1243" s="235"/>
      <c r="C1243" s="253"/>
      <c r="D1243" s="253"/>
      <c r="E1243" s="1491"/>
      <c r="F1243" s="1491"/>
      <c r="G1243" s="235"/>
      <c r="H1243" s="235"/>
      <c r="I1243" s="235"/>
      <c r="J1243" s="235"/>
      <c r="K1243" s="235"/>
      <c r="L1243" s="235"/>
      <c r="M1243" s="235"/>
      <c r="N1243" s="235"/>
      <c r="O1243" s="235"/>
      <c r="P1243" s="235"/>
    </row>
    <row r="1244" spans="1:16" s="258" customFormat="1">
      <c r="A1244" s="257"/>
      <c r="B1244" s="235"/>
      <c r="C1244" s="253"/>
      <c r="D1244" s="253"/>
      <c r="E1244" s="1491"/>
      <c r="F1244" s="1491"/>
      <c r="G1244" s="235"/>
      <c r="H1244" s="235"/>
      <c r="I1244" s="235"/>
      <c r="J1244" s="235"/>
      <c r="K1244" s="235"/>
      <c r="L1244" s="235"/>
      <c r="M1244" s="235"/>
      <c r="N1244" s="235"/>
      <c r="O1244" s="235"/>
      <c r="P1244" s="235"/>
    </row>
    <row r="1245" spans="1:16" s="258" customFormat="1">
      <c r="A1245" s="257"/>
      <c r="B1245" s="235"/>
      <c r="C1245" s="253"/>
      <c r="D1245" s="253"/>
      <c r="E1245" s="1491"/>
      <c r="F1245" s="1491"/>
      <c r="G1245" s="235"/>
      <c r="H1245" s="235"/>
      <c r="I1245" s="235"/>
      <c r="J1245" s="235"/>
      <c r="K1245" s="235"/>
      <c r="L1245" s="235"/>
      <c r="M1245" s="235"/>
      <c r="N1245" s="235"/>
      <c r="O1245" s="235"/>
      <c r="P1245" s="235"/>
    </row>
    <row r="1246" spans="1:16" s="258" customFormat="1">
      <c r="A1246" s="257"/>
      <c r="B1246" s="235"/>
      <c r="C1246" s="253"/>
      <c r="D1246" s="253"/>
      <c r="E1246" s="1491"/>
      <c r="F1246" s="1491"/>
      <c r="G1246" s="235"/>
      <c r="H1246" s="235"/>
      <c r="I1246" s="235"/>
      <c r="J1246" s="235"/>
      <c r="K1246" s="235"/>
      <c r="L1246" s="235"/>
      <c r="M1246" s="235"/>
      <c r="N1246" s="235"/>
      <c r="O1246" s="235"/>
      <c r="P1246" s="235"/>
    </row>
    <row r="1247" spans="1:16" s="258" customFormat="1">
      <c r="A1247" s="257"/>
      <c r="B1247" s="235"/>
      <c r="C1247" s="253"/>
      <c r="D1247" s="253"/>
      <c r="E1247" s="1491"/>
      <c r="F1247" s="1491"/>
      <c r="G1247" s="235"/>
      <c r="H1247" s="235"/>
      <c r="I1247" s="235"/>
      <c r="J1247" s="235"/>
      <c r="K1247" s="235"/>
      <c r="L1247" s="235"/>
      <c r="M1247" s="235"/>
      <c r="N1247" s="235"/>
      <c r="O1247" s="235"/>
      <c r="P1247" s="235"/>
    </row>
    <row r="1248" spans="1:16" s="258" customFormat="1">
      <c r="A1248" s="257"/>
      <c r="B1248" s="235"/>
      <c r="C1248" s="253"/>
      <c r="D1248" s="253"/>
      <c r="E1248" s="1491"/>
      <c r="F1248" s="1491"/>
      <c r="G1248" s="235"/>
      <c r="H1248" s="235"/>
      <c r="I1248" s="235"/>
      <c r="J1248" s="235"/>
      <c r="K1248" s="235"/>
      <c r="L1248" s="235"/>
      <c r="M1248" s="235"/>
      <c r="N1248" s="235"/>
      <c r="O1248" s="235"/>
      <c r="P1248" s="235"/>
    </row>
    <row r="1249" spans="1:16" s="258" customFormat="1">
      <c r="A1249" s="257"/>
      <c r="B1249" s="235"/>
      <c r="C1249" s="253"/>
      <c r="D1249" s="253"/>
      <c r="E1249" s="1491"/>
      <c r="F1249" s="1491"/>
      <c r="G1249" s="235"/>
      <c r="H1249" s="235"/>
      <c r="I1249" s="235"/>
      <c r="J1249" s="235"/>
      <c r="K1249" s="235"/>
      <c r="L1249" s="235"/>
      <c r="M1249" s="235"/>
      <c r="N1249" s="235"/>
      <c r="O1249" s="235"/>
      <c r="P1249" s="235"/>
    </row>
    <row r="1250" spans="1:16" s="258" customFormat="1">
      <c r="A1250" s="257"/>
      <c r="B1250" s="235"/>
      <c r="C1250" s="253"/>
      <c r="D1250" s="253"/>
      <c r="E1250" s="1491"/>
      <c r="F1250" s="1491"/>
      <c r="G1250" s="235"/>
      <c r="H1250" s="235"/>
      <c r="I1250" s="235"/>
      <c r="J1250" s="235"/>
      <c r="K1250" s="235"/>
      <c r="L1250" s="235"/>
      <c r="M1250" s="235"/>
      <c r="N1250" s="235"/>
      <c r="O1250" s="235"/>
      <c r="P1250" s="235"/>
    </row>
    <row r="1251" spans="1:16" s="258" customFormat="1">
      <c r="A1251" s="257"/>
      <c r="B1251" s="235"/>
      <c r="C1251" s="253"/>
      <c r="D1251" s="253"/>
      <c r="E1251" s="1491"/>
      <c r="F1251" s="1491"/>
      <c r="G1251" s="235"/>
      <c r="H1251" s="235"/>
      <c r="I1251" s="235"/>
      <c r="J1251" s="235"/>
      <c r="K1251" s="235"/>
      <c r="L1251" s="235"/>
      <c r="M1251" s="235"/>
      <c r="N1251" s="235"/>
      <c r="O1251" s="235"/>
      <c r="P1251" s="235"/>
    </row>
    <row r="1252" spans="1:16" s="258" customFormat="1">
      <c r="A1252" s="257"/>
      <c r="B1252" s="235"/>
      <c r="C1252" s="253"/>
      <c r="D1252" s="253"/>
      <c r="E1252" s="1491"/>
      <c r="F1252" s="1491"/>
      <c r="G1252" s="235"/>
      <c r="H1252" s="235"/>
      <c r="I1252" s="235"/>
      <c r="J1252" s="235"/>
      <c r="K1252" s="235"/>
      <c r="L1252" s="235"/>
      <c r="M1252" s="235"/>
      <c r="N1252" s="235"/>
      <c r="O1252" s="235"/>
      <c r="P1252" s="235"/>
    </row>
    <row r="1253" spans="1:16" s="258" customFormat="1">
      <c r="A1253" s="257"/>
      <c r="B1253" s="235"/>
      <c r="C1253" s="253"/>
      <c r="D1253" s="253"/>
      <c r="E1253" s="1491"/>
      <c r="F1253" s="1491"/>
      <c r="G1253" s="235"/>
      <c r="H1253" s="235"/>
      <c r="I1253" s="235"/>
      <c r="J1253" s="235"/>
      <c r="K1253" s="235"/>
      <c r="L1253" s="235"/>
      <c r="M1253" s="235"/>
      <c r="N1253" s="235"/>
      <c r="O1253" s="235"/>
      <c r="P1253" s="235"/>
    </row>
    <row r="1254" spans="1:16" s="258" customFormat="1">
      <c r="A1254" s="257"/>
      <c r="B1254" s="235"/>
      <c r="C1254" s="253"/>
      <c r="D1254" s="253"/>
      <c r="E1254" s="1491"/>
      <c r="F1254" s="1491"/>
      <c r="G1254" s="235"/>
      <c r="H1254" s="235"/>
      <c r="I1254" s="235"/>
      <c r="J1254" s="235"/>
      <c r="K1254" s="235"/>
      <c r="L1254" s="235"/>
      <c r="M1254" s="235"/>
      <c r="N1254" s="235"/>
      <c r="O1254" s="235"/>
      <c r="P1254" s="235"/>
    </row>
    <row r="1255" spans="1:16" s="258" customFormat="1">
      <c r="A1255" s="257"/>
      <c r="B1255" s="235"/>
      <c r="C1255" s="253"/>
      <c r="D1255" s="253"/>
      <c r="E1255" s="1491"/>
      <c r="F1255" s="1491"/>
      <c r="G1255" s="235"/>
      <c r="H1255" s="235"/>
      <c r="I1255" s="235"/>
      <c r="J1255" s="235"/>
      <c r="K1255" s="235"/>
      <c r="L1255" s="235"/>
      <c r="M1255" s="235"/>
      <c r="N1255" s="235"/>
      <c r="O1255" s="235"/>
      <c r="P1255" s="235"/>
    </row>
    <row r="1256" spans="1:16" s="258" customFormat="1">
      <c r="A1256" s="257"/>
      <c r="B1256" s="235"/>
      <c r="C1256" s="253"/>
      <c r="D1256" s="253"/>
      <c r="E1256" s="1491"/>
      <c r="F1256" s="1491"/>
      <c r="G1256" s="235"/>
      <c r="H1256" s="235"/>
      <c r="I1256" s="235"/>
      <c r="J1256" s="235"/>
      <c r="K1256" s="235"/>
      <c r="L1256" s="235"/>
      <c r="M1256" s="235"/>
      <c r="N1256" s="235"/>
      <c r="O1256" s="235"/>
      <c r="P1256" s="235"/>
    </row>
    <row r="1257" spans="1:16" s="258" customFormat="1">
      <c r="A1257" s="257"/>
      <c r="B1257" s="235"/>
      <c r="C1257" s="253"/>
      <c r="D1257" s="253"/>
      <c r="E1257" s="1491"/>
      <c r="F1257" s="1491"/>
      <c r="G1257" s="235"/>
      <c r="H1257" s="235"/>
      <c r="I1257" s="235"/>
      <c r="J1257" s="235"/>
      <c r="K1257" s="235"/>
      <c r="L1257" s="235"/>
      <c r="M1257" s="235"/>
      <c r="N1257" s="235"/>
      <c r="O1257" s="235"/>
      <c r="P1257" s="235"/>
    </row>
    <row r="1258" spans="1:16" s="258" customFormat="1">
      <c r="A1258" s="257"/>
      <c r="B1258" s="235"/>
      <c r="C1258" s="253"/>
      <c r="D1258" s="253"/>
      <c r="E1258" s="1491"/>
      <c r="F1258" s="1491"/>
      <c r="G1258" s="235"/>
      <c r="H1258" s="235"/>
      <c r="I1258" s="235"/>
      <c r="J1258" s="235"/>
      <c r="K1258" s="235"/>
      <c r="L1258" s="235"/>
      <c r="M1258" s="235"/>
      <c r="N1258" s="235"/>
      <c r="O1258" s="235"/>
      <c r="P1258" s="235"/>
    </row>
    <row r="1259" spans="1:16" s="258" customFormat="1">
      <c r="A1259" s="257"/>
      <c r="B1259" s="235"/>
      <c r="C1259" s="253"/>
      <c r="D1259" s="253"/>
      <c r="E1259" s="1491"/>
      <c r="F1259" s="1491"/>
      <c r="G1259" s="235"/>
      <c r="H1259" s="235"/>
      <c r="I1259" s="235"/>
      <c r="J1259" s="235"/>
      <c r="K1259" s="235"/>
      <c r="L1259" s="235"/>
      <c r="M1259" s="235"/>
      <c r="N1259" s="235"/>
      <c r="O1259" s="235"/>
      <c r="P1259" s="235"/>
    </row>
    <row r="1260" spans="1:16" s="258" customFormat="1">
      <c r="A1260" s="257"/>
      <c r="B1260" s="235"/>
      <c r="C1260" s="253"/>
      <c r="D1260" s="253"/>
      <c r="E1260" s="1491"/>
      <c r="F1260" s="1491"/>
      <c r="G1260" s="235"/>
      <c r="H1260" s="235"/>
      <c r="I1260" s="235"/>
      <c r="J1260" s="235"/>
      <c r="K1260" s="235"/>
      <c r="L1260" s="235"/>
      <c r="M1260" s="235"/>
      <c r="N1260" s="235"/>
      <c r="O1260" s="235"/>
      <c r="P1260" s="235"/>
    </row>
    <row r="1261" spans="1:16" s="258" customFormat="1">
      <c r="A1261" s="257"/>
      <c r="B1261" s="235"/>
      <c r="C1261" s="253"/>
      <c r="D1261" s="253"/>
      <c r="E1261" s="1491"/>
      <c r="F1261" s="1491"/>
      <c r="G1261" s="235"/>
      <c r="H1261" s="235"/>
      <c r="I1261" s="235"/>
      <c r="J1261" s="235"/>
      <c r="K1261" s="235"/>
      <c r="L1261" s="235"/>
      <c r="M1261" s="235"/>
      <c r="N1261" s="235"/>
      <c r="O1261" s="235"/>
      <c r="P1261" s="235"/>
    </row>
    <row r="1262" spans="1:16" s="258" customFormat="1">
      <c r="A1262" s="257"/>
      <c r="B1262" s="235"/>
      <c r="C1262" s="253"/>
      <c r="D1262" s="253"/>
      <c r="E1262" s="1491"/>
      <c r="F1262" s="1491"/>
      <c r="G1262" s="235"/>
      <c r="H1262" s="235"/>
      <c r="I1262" s="235"/>
      <c r="J1262" s="235"/>
      <c r="K1262" s="235"/>
      <c r="L1262" s="235"/>
      <c r="M1262" s="235"/>
      <c r="N1262" s="235"/>
      <c r="O1262" s="235"/>
      <c r="P1262" s="235"/>
    </row>
    <row r="1263" spans="1:16" s="258" customFormat="1">
      <c r="A1263" s="257"/>
      <c r="B1263" s="235"/>
      <c r="C1263" s="253"/>
      <c r="D1263" s="253"/>
      <c r="E1263" s="1491"/>
      <c r="F1263" s="1491"/>
      <c r="G1263" s="235"/>
      <c r="H1263" s="235"/>
      <c r="I1263" s="235"/>
      <c r="J1263" s="235"/>
      <c r="K1263" s="235"/>
      <c r="L1263" s="235"/>
      <c r="M1263" s="235"/>
      <c r="N1263" s="235"/>
      <c r="O1263" s="235"/>
      <c r="P1263" s="235"/>
    </row>
    <row r="1264" spans="1:16" s="258" customFormat="1">
      <c r="A1264" s="257"/>
      <c r="B1264" s="235"/>
      <c r="C1264" s="253"/>
      <c r="D1264" s="253"/>
      <c r="E1264" s="1491"/>
      <c r="F1264" s="1491"/>
      <c r="G1264" s="235"/>
      <c r="H1264" s="235"/>
      <c r="I1264" s="235"/>
      <c r="J1264" s="235"/>
      <c r="K1264" s="235"/>
      <c r="L1264" s="235"/>
      <c r="M1264" s="235"/>
      <c r="N1264" s="235"/>
      <c r="O1264" s="235"/>
      <c r="P1264" s="235"/>
    </row>
    <row r="1265" spans="1:16" s="258" customFormat="1">
      <c r="A1265" s="257"/>
      <c r="B1265" s="235"/>
      <c r="C1265" s="253"/>
      <c r="D1265" s="253"/>
      <c r="E1265" s="1491"/>
      <c r="F1265" s="1491"/>
      <c r="G1265" s="235"/>
      <c r="H1265" s="235"/>
      <c r="I1265" s="235"/>
      <c r="J1265" s="235"/>
      <c r="K1265" s="235"/>
      <c r="L1265" s="235"/>
      <c r="M1265" s="235"/>
      <c r="N1265" s="235"/>
      <c r="O1265" s="235"/>
      <c r="P1265" s="235"/>
    </row>
    <row r="1266" spans="1:16" s="258" customFormat="1">
      <c r="A1266" s="257"/>
      <c r="B1266" s="235"/>
      <c r="C1266" s="253"/>
      <c r="D1266" s="253"/>
      <c r="E1266" s="1491"/>
      <c r="F1266" s="1491"/>
      <c r="G1266" s="235"/>
      <c r="H1266" s="235"/>
      <c r="I1266" s="235"/>
      <c r="J1266" s="235"/>
      <c r="K1266" s="235"/>
      <c r="L1266" s="235"/>
      <c r="M1266" s="235"/>
      <c r="N1266" s="235"/>
      <c r="O1266" s="235"/>
      <c r="P1266" s="235"/>
    </row>
    <row r="1267" spans="1:16" s="258" customFormat="1">
      <c r="A1267" s="257"/>
      <c r="B1267" s="235"/>
      <c r="C1267" s="253"/>
      <c r="D1267" s="253"/>
      <c r="E1267" s="1491"/>
      <c r="F1267" s="1491"/>
      <c r="G1267" s="235"/>
      <c r="H1267" s="235"/>
      <c r="I1267" s="235"/>
      <c r="J1267" s="235"/>
      <c r="K1267" s="235"/>
      <c r="L1267" s="235"/>
      <c r="M1267" s="235"/>
      <c r="N1267" s="235"/>
      <c r="O1267" s="235"/>
      <c r="P1267" s="235"/>
    </row>
    <row r="1268" spans="1:16" s="258" customFormat="1">
      <c r="A1268" s="257"/>
      <c r="B1268" s="235"/>
      <c r="C1268" s="253"/>
      <c r="D1268" s="253"/>
      <c r="E1268" s="1491"/>
      <c r="F1268" s="1491"/>
      <c r="G1268" s="235"/>
      <c r="H1268" s="235"/>
      <c r="I1268" s="235"/>
      <c r="J1268" s="235"/>
      <c r="K1268" s="235"/>
      <c r="L1268" s="235"/>
      <c r="M1268" s="235"/>
      <c r="N1268" s="235"/>
      <c r="O1268" s="235"/>
      <c r="P1268" s="235"/>
    </row>
    <row r="1269" spans="1:16" s="258" customFormat="1">
      <c r="A1269" s="257"/>
      <c r="B1269" s="235"/>
      <c r="C1269" s="253"/>
      <c r="D1269" s="253"/>
      <c r="E1269" s="1491"/>
      <c r="F1269" s="1491"/>
      <c r="G1269" s="235"/>
      <c r="H1269" s="235"/>
      <c r="I1269" s="235"/>
      <c r="J1269" s="235"/>
      <c r="K1269" s="235"/>
      <c r="L1269" s="235"/>
      <c r="M1269" s="235"/>
      <c r="N1269" s="235"/>
      <c r="O1269" s="235"/>
      <c r="P1269" s="235"/>
    </row>
    <row r="1270" spans="1:16" s="258" customFormat="1">
      <c r="A1270" s="257"/>
      <c r="B1270" s="235"/>
      <c r="C1270" s="253"/>
      <c r="D1270" s="253"/>
      <c r="E1270" s="1491"/>
      <c r="F1270" s="1491"/>
      <c r="G1270" s="235"/>
      <c r="H1270" s="235"/>
      <c r="I1270" s="235"/>
      <c r="J1270" s="235"/>
      <c r="K1270" s="235"/>
      <c r="L1270" s="235"/>
      <c r="M1270" s="235"/>
      <c r="N1270" s="235"/>
      <c r="O1270" s="235"/>
      <c r="P1270" s="235"/>
    </row>
    <row r="1271" spans="1:16" s="258" customFormat="1">
      <c r="A1271" s="257"/>
      <c r="B1271" s="235"/>
      <c r="C1271" s="253"/>
      <c r="D1271" s="253"/>
      <c r="E1271" s="1491"/>
      <c r="F1271" s="1491"/>
      <c r="G1271" s="235"/>
      <c r="H1271" s="235"/>
      <c r="I1271" s="235"/>
      <c r="J1271" s="235"/>
      <c r="K1271" s="235"/>
      <c r="L1271" s="235"/>
      <c r="M1271" s="235"/>
      <c r="N1271" s="235"/>
      <c r="O1271" s="235"/>
      <c r="P1271" s="235"/>
    </row>
    <row r="1272" spans="1:16" s="258" customFormat="1">
      <c r="A1272" s="257"/>
      <c r="B1272" s="235"/>
      <c r="C1272" s="253"/>
      <c r="D1272" s="253"/>
      <c r="E1272" s="1491"/>
      <c r="F1272" s="1491"/>
      <c r="G1272" s="235"/>
      <c r="H1272" s="235"/>
      <c r="I1272" s="235"/>
      <c r="J1272" s="235"/>
      <c r="K1272" s="235"/>
      <c r="L1272" s="235"/>
      <c r="M1272" s="235"/>
      <c r="N1272" s="235"/>
      <c r="O1272" s="235"/>
      <c r="P1272" s="235"/>
    </row>
    <row r="1273" spans="1:16" s="258" customFormat="1">
      <c r="A1273" s="257"/>
      <c r="B1273" s="235"/>
      <c r="C1273" s="253"/>
      <c r="D1273" s="253"/>
      <c r="E1273" s="1491"/>
      <c r="F1273" s="1491"/>
      <c r="G1273" s="235"/>
      <c r="H1273" s="235"/>
      <c r="I1273" s="235"/>
      <c r="J1273" s="235"/>
      <c r="K1273" s="235"/>
      <c r="L1273" s="235"/>
      <c r="M1273" s="235"/>
      <c r="N1273" s="235"/>
      <c r="O1273" s="235"/>
      <c r="P1273" s="235"/>
    </row>
    <row r="1274" spans="1:16" s="258" customFormat="1">
      <c r="A1274" s="257"/>
      <c r="B1274" s="235"/>
      <c r="C1274" s="253"/>
      <c r="D1274" s="253"/>
      <c r="E1274" s="1491"/>
      <c r="F1274" s="1491"/>
      <c r="G1274" s="235"/>
      <c r="H1274" s="235"/>
      <c r="I1274" s="235"/>
      <c r="J1274" s="235"/>
      <c r="K1274" s="235"/>
      <c r="L1274" s="235"/>
      <c r="M1274" s="235"/>
      <c r="N1274" s="235"/>
      <c r="O1274" s="235"/>
      <c r="P1274" s="235"/>
    </row>
    <row r="1275" spans="1:16" s="258" customFormat="1">
      <c r="A1275" s="257"/>
      <c r="B1275" s="235"/>
      <c r="C1275" s="253"/>
      <c r="D1275" s="253"/>
      <c r="E1275" s="1491"/>
      <c r="F1275" s="1491"/>
      <c r="G1275" s="235"/>
      <c r="H1275" s="235"/>
      <c r="I1275" s="235"/>
      <c r="J1275" s="235"/>
      <c r="K1275" s="235"/>
      <c r="L1275" s="235"/>
      <c r="M1275" s="235"/>
      <c r="N1275" s="235"/>
      <c r="O1275" s="235"/>
      <c r="P1275" s="235"/>
    </row>
    <row r="1276" spans="1:16" s="258" customFormat="1">
      <c r="A1276" s="257"/>
      <c r="B1276" s="235"/>
      <c r="C1276" s="253"/>
      <c r="D1276" s="253"/>
      <c r="E1276" s="1491"/>
      <c r="F1276" s="1491"/>
      <c r="G1276" s="235"/>
      <c r="H1276" s="235"/>
      <c r="I1276" s="235"/>
      <c r="J1276" s="235"/>
      <c r="K1276" s="235"/>
      <c r="L1276" s="235"/>
      <c r="M1276" s="235"/>
      <c r="N1276" s="235"/>
      <c r="O1276" s="235"/>
      <c r="P1276" s="235"/>
    </row>
    <row r="1277" spans="1:16" s="258" customFormat="1">
      <c r="A1277" s="257"/>
      <c r="B1277" s="235"/>
      <c r="C1277" s="253"/>
      <c r="D1277" s="253"/>
      <c r="E1277" s="1491"/>
      <c r="F1277" s="1491"/>
      <c r="G1277" s="235"/>
      <c r="H1277" s="235"/>
      <c r="I1277" s="235"/>
      <c r="J1277" s="235"/>
      <c r="K1277" s="235"/>
      <c r="L1277" s="235"/>
      <c r="M1277" s="235"/>
      <c r="N1277" s="235"/>
      <c r="O1277" s="235"/>
      <c r="P1277" s="235"/>
    </row>
    <row r="1278" spans="1:16" s="258" customFormat="1">
      <c r="A1278" s="257"/>
      <c r="B1278" s="235"/>
      <c r="C1278" s="253"/>
      <c r="D1278" s="253"/>
      <c r="E1278" s="1491"/>
      <c r="F1278" s="1491"/>
      <c r="G1278" s="235"/>
      <c r="H1278" s="235"/>
      <c r="I1278" s="235"/>
      <c r="J1278" s="235"/>
      <c r="K1278" s="235"/>
      <c r="L1278" s="235"/>
      <c r="M1278" s="235"/>
      <c r="N1278" s="235"/>
      <c r="O1278" s="235"/>
      <c r="P1278" s="235"/>
    </row>
    <row r="1279" spans="1:16" s="258" customFormat="1">
      <c r="A1279" s="257"/>
      <c r="B1279" s="235"/>
      <c r="C1279" s="253"/>
      <c r="D1279" s="253"/>
      <c r="E1279" s="1491"/>
      <c r="F1279" s="1491"/>
      <c r="G1279" s="235"/>
      <c r="H1279" s="235"/>
      <c r="I1279" s="235"/>
      <c r="J1279" s="235"/>
      <c r="K1279" s="235"/>
      <c r="L1279" s="235"/>
      <c r="M1279" s="235"/>
      <c r="N1279" s="235"/>
      <c r="O1279" s="235"/>
      <c r="P1279" s="235"/>
    </row>
    <row r="1280" spans="1:16" s="258" customFormat="1">
      <c r="A1280" s="257"/>
      <c r="B1280" s="235"/>
      <c r="C1280" s="253"/>
      <c r="D1280" s="253"/>
      <c r="E1280" s="1491"/>
      <c r="F1280" s="1491"/>
      <c r="G1280" s="235"/>
      <c r="H1280" s="235"/>
      <c r="I1280" s="235"/>
      <c r="J1280" s="235"/>
      <c r="K1280" s="235"/>
      <c r="L1280" s="235"/>
      <c r="M1280" s="235"/>
      <c r="N1280" s="235"/>
      <c r="O1280" s="235"/>
      <c r="P1280" s="235"/>
    </row>
    <row r="1281" spans="1:16" s="258" customFormat="1">
      <c r="A1281" s="257"/>
      <c r="B1281" s="235"/>
      <c r="C1281" s="253"/>
      <c r="D1281" s="253"/>
      <c r="E1281" s="1491"/>
      <c r="F1281" s="1491"/>
      <c r="G1281" s="235"/>
      <c r="H1281" s="235"/>
      <c r="I1281" s="235"/>
      <c r="J1281" s="235"/>
      <c r="K1281" s="235"/>
      <c r="L1281" s="235"/>
      <c r="M1281" s="235"/>
      <c r="N1281" s="235"/>
      <c r="O1281" s="235"/>
      <c r="P1281" s="235"/>
    </row>
    <row r="1282" spans="1:16" s="258" customFormat="1">
      <c r="A1282" s="257"/>
      <c r="B1282" s="235"/>
      <c r="C1282" s="253"/>
      <c r="D1282" s="253"/>
      <c r="E1282" s="1491"/>
      <c r="F1282" s="1491"/>
      <c r="G1282" s="235"/>
      <c r="H1282" s="235"/>
      <c r="I1282" s="235"/>
      <c r="J1282" s="235"/>
      <c r="K1282" s="235"/>
      <c r="L1282" s="235"/>
      <c r="M1282" s="235"/>
      <c r="N1282" s="235"/>
      <c r="O1282" s="235"/>
      <c r="P1282" s="235"/>
    </row>
    <row r="1283" spans="1:16" s="258" customFormat="1">
      <c r="A1283" s="257"/>
      <c r="B1283" s="235"/>
      <c r="C1283" s="253"/>
      <c r="D1283" s="253"/>
      <c r="E1283" s="1491"/>
      <c r="F1283" s="1491"/>
      <c r="G1283" s="235"/>
      <c r="H1283" s="235"/>
      <c r="I1283" s="235"/>
      <c r="J1283" s="235"/>
      <c r="K1283" s="235"/>
      <c r="L1283" s="235"/>
      <c r="M1283" s="235"/>
      <c r="N1283" s="235"/>
      <c r="O1283" s="235"/>
      <c r="P1283" s="235"/>
    </row>
    <row r="1284" spans="1:16" s="258" customFormat="1">
      <c r="A1284" s="257"/>
      <c r="B1284" s="235"/>
      <c r="C1284" s="253"/>
      <c r="D1284" s="253"/>
      <c r="E1284" s="1491"/>
      <c r="F1284" s="1491"/>
      <c r="G1284" s="235"/>
      <c r="H1284" s="235"/>
      <c r="I1284" s="235"/>
      <c r="J1284" s="235"/>
      <c r="K1284" s="235"/>
      <c r="L1284" s="235"/>
      <c r="M1284" s="235"/>
      <c r="N1284" s="235"/>
      <c r="O1284" s="235"/>
      <c r="P1284" s="235"/>
    </row>
    <row r="1285" spans="1:16" s="258" customFormat="1">
      <c r="A1285" s="257"/>
      <c r="B1285" s="235"/>
      <c r="C1285" s="253"/>
      <c r="D1285" s="253"/>
      <c r="E1285" s="1491"/>
      <c r="F1285" s="1491"/>
      <c r="G1285" s="235"/>
      <c r="H1285" s="235"/>
      <c r="I1285" s="235"/>
      <c r="J1285" s="235"/>
      <c r="K1285" s="235"/>
      <c r="L1285" s="235"/>
      <c r="M1285" s="235"/>
      <c r="N1285" s="235"/>
      <c r="O1285" s="235"/>
      <c r="P1285" s="235"/>
    </row>
    <row r="1286" spans="1:16" s="258" customFormat="1">
      <c r="A1286" s="257"/>
      <c r="B1286" s="235"/>
      <c r="C1286" s="253"/>
      <c r="D1286" s="253"/>
      <c r="E1286" s="1491"/>
      <c r="F1286" s="1491"/>
      <c r="G1286" s="235"/>
      <c r="H1286" s="235"/>
      <c r="I1286" s="235"/>
      <c r="J1286" s="235"/>
      <c r="K1286" s="235"/>
      <c r="L1286" s="235"/>
      <c r="M1286" s="235"/>
      <c r="N1286" s="235"/>
      <c r="O1286" s="235"/>
      <c r="P1286" s="235"/>
    </row>
    <row r="1287" spans="1:16" s="258" customFormat="1">
      <c r="A1287" s="257"/>
      <c r="B1287" s="235"/>
      <c r="C1287" s="253"/>
      <c r="D1287" s="253"/>
      <c r="E1287" s="1491"/>
      <c r="F1287" s="1491"/>
      <c r="G1287" s="235"/>
      <c r="H1287" s="235"/>
      <c r="I1287" s="235"/>
      <c r="J1287" s="235"/>
      <c r="K1287" s="235"/>
      <c r="L1287" s="235"/>
      <c r="M1287" s="235"/>
      <c r="N1287" s="235"/>
      <c r="O1287" s="235"/>
      <c r="P1287" s="235"/>
    </row>
    <row r="1288" spans="1:16" s="258" customFormat="1">
      <c r="A1288" s="257"/>
      <c r="B1288" s="235"/>
      <c r="C1288" s="253"/>
      <c r="D1288" s="253"/>
      <c r="E1288" s="1491"/>
      <c r="F1288" s="1491"/>
      <c r="G1288" s="235"/>
      <c r="H1288" s="235"/>
      <c r="I1288" s="235"/>
      <c r="J1288" s="235"/>
      <c r="K1288" s="235"/>
      <c r="L1288" s="235"/>
      <c r="M1288" s="235"/>
      <c r="N1288" s="235"/>
      <c r="O1288" s="235"/>
      <c r="P1288" s="235"/>
    </row>
    <row r="1289" spans="1:16" s="258" customFormat="1">
      <c r="A1289" s="257"/>
      <c r="B1289" s="235"/>
      <c r="C1289" s="253"/>
      <c r="D1289" s="253"/>
      <c r="E1289" s="1491"/>
      <c r="F1289" s="1491"/>
      <c r="G1289" s="235"/>
      <c r="H1289" s="235"/>
      <c r="I1289" s="235"/>
      <c r="J1289" s="235"/>
      <c r="K1289" s="235"/>
      <c r="L1289" s="235"/>
      <c r="M1289" s="235"/>
      <c r="N1289" s="235"/>
      <c r="O1289" s="235"/>
      <c r="P1289" s="235"/>
    </row>
    <row r="1290" spans="1:16" s="258" customFormat="1">
      <c r="A1290" s="257"/>
      <c r="B1290" s="235"/>
      <c r="C1290" s="253"/>
      <c r="D1290" s="253"/>
      <c r="E1290" s="1491"/>
      <c r="F1290" s="1491"/>
      <c r="G1290" s="235"/>
      <c r="H1290" s="235"/>
      <c r="I1290" s="235"/>
      <c r="J1290" s="235"/>
      <c r="K1290" s="235"/>
      <c r="L1290" s="235"/>
      <c r="M1290" s="235"/>
      <c r="N1290" s="235"/>
      <c r="O1290" s="235"/>
      <c r="P1290" s="235"/>
    </row>
    <row r="1291" spans="1:16" s="258" customFormat="1">
      <c r="A1291" s="257"/>
      <c r="B1291" s="235"/>
      <c r="C1291" s="253"/>
      <c r="D1291" s="253"/>
      <c r="E1291" s="1491"/>
      <c r="F1291" s="1491"/>
      <c r="G1291" s="235"/>
      <c r="H1291" s="235"/>
      <c r="I1291" s="235"/>
      <c r="J1291" s="235"/>
      <c r="K1291" s="235"/>
      <c r="L1291" s="235"/>
      <c r="M1291" s="235"/>
      <c r="N1291" s="235"/>
      <c r="O1291" s="235"/>
      <c r="P1291" s="235"/>
    </row>
    <row r="1292" spans="1:16" s="258" customFormat="1">
      <c r="A1292" s="257"/>
      <c r="B1292" s="235"/>
      <c r="C1292" s="253"/>
      <c r="D1292" s="253"/>
      <c r="E1292" s="1491"/>
      <c r="F1292" s="1491"/>
      <c r="G1292" s="235"/>
      <c r="H1292" s="235"/>
      <c r="I1292" s="235"/>
      <c r="J1292" s="235"/>
      <c r="K1292" s="235"/>
      <c r="L1292" s="235"/>
      <c r="M1292" s="235"/>
      <c r="N1292" s="235"/>
      <c r="O1292" s="235"/>
      <c r="P1292" s="235"/>
    </row>
    <row r="1293" spans="1:16" s="258" customFormat="1">
      <c r="A1293" s="257"/>
      <c r="B1293" s="235"/>
      <c r="C1293" s="253"/>
      <c r="D1293" s="253"/>
      <c r="E1293" s="1491"/>
      <c r="F1293" s="1491"/>
      <c r="G1293" s="235"/>
      <c r="H1293" s="235"/>
      <c r="I1293" s="235"/>
      <c r="J1293" s="235"/>
      <c r="K1293" s="235"/>
      <c r="L1293" s="235"/>
      <c r="M1293" s="235"/>
      <c r="N1293" s="235"/>
      <c r="O1293" s="235"/>
      <c r="P1293" s="235"/>
    </row>
    <row r="1294" spans="1:16" s="258" customFormat="1">
      <c r="A1294" s="257"/>
      <c r="B1294" s="235"/>
      <c r="C1294" s="253"/>
      <c r="D1294" s="253"/>
      <c r="E1294" s="1491"/>
      <c r="F1294" s="1491"/>
      <c r="G1294" s="235"/>
      <c r="H1294" s="235"/>
      <c r="I1294" s="235"/>
      <c r="J1294" s="235"/>
      <c r="K1294" s="235"/>
      <c r="L1294" s="235"/>
      <c r="M1294" s="235"/>
      <c r="N1294" s="235"/>
      <c r="O1294" s="235"/>
      <c r="P1294" s="235"/>
    </row>
    <row r="1295" spans="1:16" s="258" customFormat="1">
      <c r="A1295" s="257"/>
      <c r="B1295" s="235"/>
      <c r="C1295" s="253"/>
      <c r="D1295" s="253"/>
      <c r="E1295" s="1491"/>
      <c r="F1295" s="1491"/>
      <c r="G1295" s="235"/>
      <c r="H1295" s="235"/>
      <c r="I1295" s="235"/>
      <c r="J1295" s="235"/>
      <c r="K1295" s="235"/>
      <c r="L1295" s="235"/>
      <c r="M1295" s="235"/>
      <c r="N1295" s="235"/>
      <c r="O1295" s="235"/>
      <c r="P1295" s="235"/>
    </row>
    <row r="1296" spans="1:16" s="258" customFormat="1">
      <c r="A1296" s="257"/>
      <c r="B1296" s="235"/>
      <c r="C1296" s="253"/>
      <c r="D1296" s="253"/>
      <c r="E1296" s="1491"/>
      <c r="F1296" s="1491"/>
      <c r="G1296" s="235"/>
      <c r="H1296" s="235"/>
      <c r="I1296" s="235"/>
      <c r="J1296" s="235"/>
      <c r="K1296" s="235"/>
      <c r="L1296" s="235"/>
      <c r="M1296" s="235"/>
      <c r="N1296" s="235"/>
      <c r="O1296" s="235"/>
      <c r="P1296" s="235"/>
    </row>
    <row r="1297" spans="1:16" s="258" customFormat="1">
      <c r="A1297" s="257"/>
      <c r="B1297" s="235"/>
      <c r="C1297" s="253"/>
      <c r="D1297" s="253"/>
      <c r="E1297" s="1491"/>
      <c r="F1297" s="1491"/>
      <c r="G1297" s="235"/>
      <c r="H1297" s="235"/>
      <c r="I1297" s="235"/>
      <c r="J1297" s="235"/>
      <c r="K1297" s="235"/>
      <c r="L1297" s="235"/>
      <c r="M1297" s="235"/>
      <c r="N1297" s="235"/>
      <c r="O1297" s="235"/>
      <c r="P1297" s="235"/>
    </row>
    <row r="1298" spans="1:16" s="258" customFormat="1">
      <c r="A1298" s="257"/>
      <c r="B1298" s="235"/>
      <c r="C1298" s="253"/>
      <c r="D1298" s="253"/>
      <c r="E1298" s="1491"/>
      <c r="F1298" s="1491"/>
      <c r="G1298" s="235"/>
      <c r="H1298" s="235"/>
      <c r="I1298" s="235"/>
      <c r="J1298" s="235"/>
      <c r="K1298" s="235"/>
      <c r="L1298" s="235"/>
      <c r="M1298" s="235"/>
      <c r="N1298" s="235"/>
      <c r="O1298" s="235"/>
      <c r="P1298" s="235"/>
    </row>
    <row r="1299" spans="1:16" s="258" customFormat="1">
      <c r="A1299" s="257"/>
      <c r="B1299" s="235"/>
      <c r="C1299" s="253"/>
      <c r="D1299" s="253"/>
      <c r="E1299" s="1491"/>
      <c r="F1299" s="1491"/>
      <c r="G1299" s="235"/>
      <c r="H1299" s="235"/>
      <c r="I1299" s="235"/>
      <c r="J1299" s="235"/>
      <c r="K1299" s="235"/>
      <c r="L1299" s="235"/>
      <c r="M1299" s="235"/>
      <c r="N1299" s="235"/>
      <c r="O1299" s="235"/>
      <c r="P1299" s="235"/>
    </row>
    <row r="1300" spans="1:16" s="258" customFormat="1">
      <c r="A1300" s="257"/>
      <c r="B1300" s="235"/>
      <c r="C1300" s="253"/>
      <c r="D1300" s="253"/>
      <c r="E1300" s="1491"/>
      <c r="F1300" s="1491"/>
      <c r="G1300" s="235"/>
      <c r="H1300" s="235"/>
      <c r="I1300" s="235"/>
      <c r="J1300" s="235"/>
      <c r="K1300" s="235"/>
      <c r="L1300" s="235"/>
      <c r="M1300" s="235"/>
      <c r="N1300" s="235"/>
      <c r="O1300" s="235"/>
      <c r="P1300" s="235"/>
    </row>
    <row r="1301" spans="1:16" s="258" customFormat="1">
      <c r="A1301" s="257"/>
      <c r="B1301" s="235"/>
      <c r="C1301" s="253"/>
      <c r="D1301" s="253"/>
      <c r="E1301" s="1491"/>
      <c r="F1301" s="1491"/>
      <c r="G1301" s="235"/>
      <c r="H1301" s="235"/>
      <c r="I1301" s="235"/>
      <c r="J1301" s="235"/>
      <c r="K1301" s="235"/>
      <c r="L1301" s="235"/>
      <c r="M1301" s="235"/>
      <c r="N1301" s="235"/>
      <c r="O1301" s="235"/>
      <c r="P1301" s="235"/>
    </row>
    <row r="1302" spans="1:16" s="258" customFormat="1">
      <c r="A1302" s="257"/>
      <c r="B1302" s="235"/>
      <c r="C1302" s="253"/>
      <c r="D1302" s="253"/>
      <c r="E1302" s="1491"/>
      <c r="F1302" s="1491"/>
      <c r="G1302" s="235"/>
      <c r="H1302" s="235"/>
      <c r="I1302" s="235"/>
      <c r="J1302" s="235"/>
      <c r="K1302" s="235"/>
      <c r="L1302" s="235"/>
      <c r="M1302" s="235"/>
      <c r="N1302" s="235"/>
      <c r="O1302" s="235"/>
      <c r="P1302" s="235"/>
    </row>
    <row r="1303" spans="1:16" s="258" customFormat="1">
      <c r="A1303" s="257"/>
      <c r="B1303" s="235"/>
      <c r="C1303" s="253"/>
      <c r="D1303" s="253"/>
      <c r="E1303" s="1491"/>
      <c r="F1303" s="1491"/>
      <c r="G1303" s="235"/>
      <c r="H1303" s="235"/>
      <c r="I1303" s="235"/>
      <c r="J1303" s="235"/>
      <c r="K1303" s="235"/>
      <c r="L1303" s="235"/>
      <c r="M1303" s="235"/>
      <c r="N1303" s="235"/>
      <c r="O1303" s="235"/>
      <c r="P1303" s="235"/>
    </row>
    <row r="1304" spans="1:16" s="258" customFormat="1">
      <c r="A1304" s="257"/>
      <c r="B1304" s="235"/>
      <c r="C1304" s="253"/>
      <c r="D1304" s="253"/>
      <c r="E1304" s="1491"/>
      <c r="F1304" s="1491"/>
      <c r="G1304" s="235"/>
      <c r="H1304" s="235"/>
      <c r="I1304" s="235"/>
      <c r="J1304" s="235"/>
      <c r="K1304" s="235"/>
      <c r="L1304" s="235"/>
      <c r="M1304" s="235"/>
      <c r="N1304" s="235"/>
      <c r="O1304" s="235"/>
      <c r="P1304" s="235"/>
    </row>
    <row r="1305" spans="1:16" s="258" customFormat="1">
      <c r="A1305" s="257"/>
      <c r="B1305" s="235"/>
      <c r="C1305" s="253"/>
      <c r="D1305" s="253"/>
      <c r="E1305" s="1491"/>
      <c r="F1305" s="1491"/>
      <c r="G1305" s="235"/>
      <c r="H1305" s="235"/>
      <c r="I1305" s="235"/>
      <c r="J1305" s="235"/>
      <c r="K1305" s="235"/>
      <c r="L1305" s="235"/>
      <c r="M1305" s="235"/>
      <c r="N1305" s="235"/>
      <c r="O1305" s="235"/>
      <c r="P1305" s="235"/>
    </row>
    <row r="1306" spans="1:16" s="258" customFormat="1">
      <c r="A1306" s="257"/>
      <c r="B1306" s="235"/>
      <c r="C1306" s="253"/>
      <c r="D1306" s="253"/>
      <c r="E1306" s="1491"/>
      <c r="F1306" s="1491"/>
      <c r="G1306" s="235"/>
      <c r="H1306" s="235"/>
      <c r="I1306" s="235"/>
      <c r="J1306" s="235"/>
      <c r="K1306" s="235"/>
      <c r="L1306" s="235"/>
      <c r="M1306" s="235"/>
      <c r="N1306" s="235"/>
      <c r="O1306" s="235"/>
      <c r="P1306" s="235"/>
    </row>
    <row r="1307" spans="1:16" s="258" customFormat="1">
      <c r="A1307" s="257"/>
      <c r="B1307" s="235"/>
      <c r="C1307" s="253"/>
      <c r="D1307" s="253"/>
      <c r="E1307" s="1491"/>
      <c r="F1307" s="1491"/>
      <c r="G1307" s="235"/>
      <c r="H1307" s="235"/>
      <c r="I1307" s="235"/>
      <c r="J1307" s="235"/>
      <c r="K1307" s="235"/>
      <c r="L1307" s="235"/>
      <c r="M1307" s="235"/>
      <c r="N1307" s="235"/>
      <c r="O1307" s="235"/>
      <c r="P1307" s="235"/>
    </row>
    <row r="1308" spans="1:16" s="258" customFormat="1">
      <c r="A1308" s="257"/>
      <c r="B1308" s="235"/>
      <c r="C1308" s="253"/>
      <c r="D1308" s="253"/>
      <c r="E1308" s="1491"/>
      <c r="F1308" s="1491"/>
      <c r="G1308" s="235"/>
      <c r="H1308" s="235"/>
      <c r="I1308" s="235"/>
      <c r="J1308" s="235"/>
      <c r="K1308" s="235"/>
      <c r="L1308" s="235"/>
      <c r="M1308" s="235"/>
      <c r="N1308" s="235"/>
      <c r="O1308" s="235"/>
      <c r="P1308" s="235"/>
    </row>
    <row r="1309" spans="1:16" s="258" customFormat="1">
      <c r="A1309" s="257"/>
      <c r="B1309" s="235"/>
      <c r="C1309" s="253"/>
      <c r="D1309" s="253"/>
      <c r="E1309" s="1491"/>
      <c r="F1309" s="1491"/>
      <c r="G1309" s="235"/>
      <c r="H1309" s="235"/>
      <c r="I1309" s="235"/>
      <c r="J1309" s="235"/>
      <c r="K1309" s="235"/>
      <c r="L1309" s="235"/>
      <c r="M1309" s="235"/>
      <c r="N1309" s="235"/>
      <c r="O1309" s="235"/>
      <c r="P1309" s="235"/>
    </row>
    <row r="1310" spans="1:16" s="258" customFormat="1">
      <c r="A1310" s="257"/>
      <c r="B1310" s="235"/>
      <c r="C1310" s="253"/>
      <c r="D1310" s="253"/>
      <c r="E1310" s="1491"/>
      <c r="F1310" s="1491"/>
      <c r="G1310" s="235"/>
      <c r="H1310" s="235"/>
      <c r="I1310" s="235"/>
      <c r="J1310" s="235"/>
      <c r="K1310" s="235"/>
      <c r="L1310" s="235"/>
      <c r="M1310" s="235"/>
      <c r="N1310" s="235"/>
      <c r="O1310" s="235"/>
      <c r="P1310" s="235"/>
    </row>
    <row r="1311" spans="1:16" s="258" customFormat="1">
      <c r="A1311" s="257"/>
      <c r="B1311" s="235"/>
      <c r="C1311" s="253"/>
      <c r="D1311" s="253"/>
      <c r="E1311" s="1491"/>
      <c r="F1311" s="1491"/>
      <c r="G1311" s="235"/>
      <c r="H1311" s="235"/>
      <c r="I1311" s="235"/>
      <c r="J1311" s="235"/>
      <c r="K1311" s="235"/>
      <c r="L1311" s="235"/>
      <c r="M1311" s="235"/>
      <c r="N1311" s="235"/>
      <c r="O1311" s="235"/>
      <c r="P1311" s="235"/>
    </row>
    <row r="1312" spans="1:16" s="258" customFormat="1">
      <c r="A1312" s="257"/>
      <c r="B1312" s="235"/>
      <c r="C1312" s="253"/>
      <c r="D1312" s="253"/>
      <c r="E1312" s="1491"/>
      <c r="F1312" s="1491"/>
      <c r="G1312" s="235"/>
      <c r="H1312" s="235"/>
      <c r="I1312" s="235"/>
      <c r="J1312" s="235"/>
      <c r="K1312" s="235"/>
      <c r="L1312" s="235"/>
      <c r="M1312" s="235"/>
      <c r="N1312" s="235"/>
      <c r="O1312" s="235"/>
      <c r="P1312" s="235"/>
    </row>
    <row r="1313" spans="1:16" s="258" customFormat="1">
      <c r="A1313" s="257"/>
      <c r="B1313" s="235"/>
      <c r="C1313" s="253"/>
      <c r="D1313" s="253"/>
      <c r="E1313" s="1491"/>
      <c r="F1313" s="1491"/>
      <c r="G1313" s="235"/>
      <c r="H1313" s="235"/>
      <c r="I1313" s="235"/>
      <c r="J1313" s="235"/>
      <c r="K1313" s="235"/>
      <c r="L1313" s="235"/>
      <c r="M1313" s="235"/>
      <c r="N1313" s="235"/>
      <c r="O1313" s="235"/>
      <c r="P1313" s="235"/>
    </row>
    <row r="1314" spans="1:16" s="258" customFormat="1">
      <c r="A1314" s="257"/>
      <c r="B1314" s="235"/>
      <c r="C1314" s="253"/>
      <c r="D1314" s="253"/>
      <c r="E1314" s="1491"/>
      <c r="F1314" s="1491"/>
      <c r="G1314" s="235"/>
      <c r="H1314" s="235"/>
      <c r="I1314" s="235"/>
      <c r="J1314" s="235"/>
      <c r="K1314" s="235"/>
      <c r="L1314" s="235"/>
      <c r="M1314" s="235"/>
      <c r="N1314" s="235"/>
      <c r="O1314" s="235"/>
      <c r="P1314" s="235"/>
    </row>
    <row r="1315" spans="1:16" s="258" customFormat="1">
      <c r="A1315" s="257"/>
      <c r="B1315" s="235"/>
      <c r="C1315" s="253"/>
      <c r="D1315" s="253"/>
      <c r="E1315" s="1491"/>
      <c r="F1315" s="1491"/>
      <c r="G1315" s="235"/>
      <c r="H1315" s="235"/>
      <c r="I1315" s="235"/>
      <c r="J1315" s="235"/>
      <c r="K1315" s="235"/>
      <c r="L1315" s="235"/>
      <c r="M1315" s="235"/>
      <c r="N1315" s="235"/>
      <c r="O1315" s="235"/>
      <c r="P1315" s="235"/>
    </row>
    <row r="1316" spans="1:16" s="258" customFormat="1">
      <c r="A1316" s="257"/>
      <c r="B1316" s="235"/>
      <c r="C1316" s="253"/>
      <c r="D1316" s="253"/>
      <c r="E1316" s="1491"/>
      <c r="F1316" s="1491"/>
      <c r="G1316" s="235"/>
      <c r="H1316" s="235"/>
      <c r="I1316" s="235"/>
      <c r="J1316" s="235"/>
      <c r="K1316" s="235"/>
      <c r="L1316" s="235"/>
      <c r="M1316" s="235"/>
      <c r="N1316" s="235"/>
      <c r="O1316" s="235"/>
      <c r="P1316" s="235"/>
    </row>
    <row r="1317" spans="1:16" s="258" customFormat="1">
      <c r="A1317" s="257"/>
      <c r="B1317" s="235"/>
      <c r="C1317" s="253"/>
      <c r="D1317" s="253"/>
      <c r="E1317" s="1491"/>
      <c r="F1317" s="1491"/>
      <c r="G1317" s="235"/>
      <c r="H1317" s="235"/>
      <c r="I1317" s="235"/>
      <c r="J1317" s="235"/>
      <c r="K1317" s="235"/>
      <c r="L1317" s="235"/>
      <c r="M1317" s="235"/>
      <c r="N1317" s="235"/>
      <c r="O1317" s="235"/>
      <c r="P1317" s="235"/>
    </row>
    <row r="1318" spans="1:16" s="258" customFormat="1">
      <c r="A1318" s="257"/>
      <c r="B1318" s="235"/>
      <c r="C1318" s="253"/>
      <c r="D1318" s="253"/>
      <c r="E1318" s="1491"/>
      <c r="F1318" s="1491"/>
      <c r="G1318" s="235"/>
      <c r="H1318" s="235"/>
      <c r="I1318" s="235"/>
      <c r="J1318" s="235"/>
      <c r="K1318" s="235"/>
      <c r="L1318" s="235"/>
      <c r="M1318" s="235"/>
      <c r="N1318" s="235"/>
      <c r="O1318" s="235"/>
      <c r="P1318" s="235"/>
    </row>
    <row r="1319" spans="1:16" s="258" customFormat="1">
      <c r="A1319" s="257"/>
      <c r="B1319" s="235"/>
      <c r="C1319" s="253"/>
      <c r="D1319" s="253"/>
      <c r="E1319" s="1491"/>
      <c r="F1319" s="1491"/>
      <c r="G1319" s="235"/>
      <c r="H1319" s="235"/>
      <c r="I1319" s="235"/>
      <c r="J1319" s="235"/>
      <c r="K1319" s="235"/>
      <c r="L1319" s="235"/>
      <c r="M1319" s="235"/>
      <c r="N1319" s="235"/>
      <c r="O1319" s="235"/>
      <c r="P1319" s="235"/>
    </row>
    <row r="1320" spans="1:16" s="258" customFormat="1">
      <c r="A1320" s="257"/>
      <c r="B1320" s="235"/>
      <c r="C1320" s="253"/>
      <c r="D1320" s="253"/>
      <c r="E1320" s="1491"/>
      <c r="F1320" s="1491"/>
      <c r="G1320" s="235"/>
      <c r="H1320" s="235"/>
      <c r="I1320" s="235"/>
      <c r="J1320" s="235"/>
      <c r="K1320" s="235"/>
      <c r="L1320" s="235"/>
      <c r="M1320" s="235"/>
      <c r="N1320" s="235"/>
      <c r="O1320" s="235"/>
      <c r="P1320" s="235"/>
    </row>
    <row r="1321" spans="1:16" s="258" customFormat="1">
      <c r="A1321" s="257"/>
      <c r="B1321" s="235"/>
      <c r="C1321" s="253"/>
      <c r="D1321" s="253"/>
      <c r="E1321" s="1491"/>
      <c r="F1321" s="1491"/>
      <c r="G1321" s="235"/>
      <c r="H1321" s="235"/>
      <c r="I1321" s="235"/>
      <c r="J1321" s="235"/>
      <c r="K1321" s="235"/>
      <c r="L1321" s="235"/>
      <c r="M1321" s="235"/>
      <c r="N1321" s="235"/>
      <c r="O1321" s="235"/>
      <c r="P1321" s="235"/>
    </row>
    <row r="1322" spans="1:16" s="258" customFormat="1">
      <c r="A1322" s="257"/>
      <c r="B1322" s="235"/>
      <c r="C1322" s="253"/>
      <c r="D1322" s="253"/>
      <c r="E1322" s="1491"/>
      <c r="F1322" s="1491"/>
      <c r="G1322" s="235"/>
      <c r="H1322" s="235"/>
      <c r="I1322" s="235"/>
      <c r="J1322" s="235"/>
      <c r="K1322" s="235"/>
      <c r="L1322" s="235"/>
      <c r="M1322" s="235"/>
      <c r="N1322" s="235"/>
      <c r="O1322" s="235"/>
      <c r="P1322" s="235"/>
    </row>
    <row r="1323" spans="1:16" s="258" customFormat="1">
      <c r="A1323" s="257"/>
      <c r="B1323" s="235"/>
      <c r="C1323" s="253"/>
      <c r="D1323" s="253"/>
      <c r="E1323" s="1491"/>
      <c r="F1323" s="1491"/>
      <c r="G1323" s="235"/>
      <c r="H1323" s="235"/>
      <c r="I1323" s="235"/>
      <c r="J1323" s="235"/>
      <c r="K1323" s="235"/>
      <c r="L1323" s="235"/>
      <c r="M1323" s="235"/>
      <c r="N1323" s="235"/>
      <c r="O1323" s="235"/>
      <c r="P1323" s="235"/>
    </row>
    <row r="1324" spans="1:16" s="258" customFormat="1">
      <c r="A1324" s="257"/>
      <c r="B1324" s="235"/>
      <c r="C1324" s="253"/>
      <c r="D1324" s="253"/>
      <c r="E1324" s="1491"/>
      <c r="F1324" s="1491"/>
      <c r="G1324" s="235"/>
      <c r="H1324" s="235"/>
      <c r="I1324" s="235"/>
      <c r="J1324" s="235"/>
      <c r="K1324" s="235"/>
      <c r="L1324" s="235"/>
      <c r="M1324" s="235"/>
      <c r="N1324" s="235"/>
      <c r="O1324" s="235"/>
      <c r="P1324" s="235"/>
    </row>
    <row r="1325" spans="1:16" s="258" customFormat="1">
      <c r="A1325" s="257"/>
      <c r="B1325" s="235"/>
      <c r="C1325" s="253"/>
      <c r="D1325" s="253"/>
      <c r="E1325" s="1491"/>
      <c r="F1325" s="1491"/>
      <c r="G1325" s="235"/>
      <c r="H1325" s="235"/>
      <c r="I1325" s="235"/>
      <c r="J1325" s="235"/>
      <c r="K1325" s="235"/>
      <c r="L1325" s="235"/>
      <c r="M1325" s="235"/>
      <c r="N1325" s="235"/>
      <c r="O1325" s="235"/>
      <c r="P1325" s="235"/>
    </row>
    <row r="1326" spans="1:16" s="258" customFormat="1">
      <c r="A1326" s="257"/>
      <c r="B1326" s="235"/>
      <c r="C1326" s="253"/>
      <c r="D1326" s="253"/>
      <c r="E1326" s="1491"/>
      <c r="F1326" s="1491"/>
      <c r="G1326" s="235"/>
      <c r="H1326" s="235"/>
      <c r="I1326" s="235"/>
      <c r="J1326" s="235"/>
      <c r="K1326" s="235"/>
      <c r="L1326" s="235"/>
      <c r="M1326" s="235"/>
      <c r="N1326" s="235"/>
      <c r="O1326" s="235"/>
      <c r="P1326" s="235"/>
    </row>
    <row r="1327" spans="1:16" s="258" customFormat="1">
      <c r="A1327" s="257"/>
      <c r="B1327" s="235"/>
      <c r="C1327" s="253"/>
      <c r="D1327" s="253"/>
      <c r="E1327" s="1491"/>
      <c r="F1327" s="1491"/>
      <c r="G1327" s="235"/>
      <c r="H1327" s="235"/>
      <c r="I1327" s="235"/>
      <c r="J1327" s="235"/>
      <c r="K1327" s="235"/>
      <c r="L1327" s="235"/>
      <c r="M1327" s="235"/>
      <c r="N1327" s="235"/>
      <c r="O1327" s="235"/>
      <c r="P1327" s="235"/>
    </row>
    <row r="1328" spans="1:16" s="258" customFormat="1">
      <c r="A1328" s="257"/>
      <c r="B1328" s="235"/>
      <c r="C1328" s="253"/>
      <c r="D1328" s="253"/>
      <c r="E1328" s="1491"/>
      <c r="F1328" s="1491"/>
      <c r="G1328" s="235"/>
      <c r="H1328" s="235"/>
      <c r="I1328" s="235"/>
      <c r="J1328" s="235"/>
      <c r="K1328" s="235"/>
      <c r="L1328" s="235"/>
      <c r="M1328" s="235"/>
      <c r="N1328" s="235"/>
      <c r="O1328" s="235"/>
      <c r="P1328" s="235"/>
    </row>
    <row r="1329" spans="1:16" s="258" customFormat="1">
      <c r="A1329" s="257"/>
      <c r="B1329" s="235"/>
      <c r="C1329" s="253"/>
      <c r="D1329" s="253"/>
      <c r="E1329" s="1491"/>
      <c r="F1329" s="1491"/>
      <c r="G1329" s="235"/>
      <c r="H1329" s="235"/>
      <c r="I1329" s="235"/>
      <c r="J1329" s="235"/>
      <c r="K1329" s="235"/>
      <c r="L1329" s="235"/>
      <c r="M1329" s="235"/>
      <c r="N1329" s="235"/>
      <c r="O1329" s="235"/>
      <c r="P1329" s="235"/>
    </row>
    <row r="1330" spans="1:16" s="258" customFormat="1">
      <c r="A1330" s="257"/>
      <c r="B1330" s="235"/>
      <c r="C1330" s="253"/>
      <c r="D1330" s="253"/>
      <c r="E1330" s="1491"/>
      <c r="F1330" s="1491"/>
      <c r="G1330" s="235"/>
      <c r="H1330" s="235"/>
      <c r="I1330" s="235"/>
      <c r="J1330" s="235"/>
      <c r="K1330" s="235"/>
      <c r="L1330" s="235"/>
      <c r="M1330" s="235"/>
      <c r="N1330" s="235"/>
      <c r="O1330" s="235"/>
      <c r="P1330" s="235"/>
    </row>
    <row r="1331" spans="1:16" s="258" customFormat="1">
      <c r="A1331" s="257"/>
      <c r="B1331" s="235"/>
      <c r="C1331" s="253"/>
      <c r="D1331" s="253"/>
      <c r="E1331" s="1491"/>
      <c r="F1331" s="1491"/>
      <c r="G1331" s="235"/>
      <c r="H1331" s="235"/>
      <c r="I1331" s="235"/>
      <c r="J1331" s="235"/>
      <c r="K1331" s="235"/>
      <c r="L1331" s="235"/>
      <c r="M1331" s="235"/>
      <c r="N1331" s="235"/>
      <c r="O1331" s="235"/>
      <c r="P1331" s="235"/>
    </row>
    <row r="1332" spans="1:16" s="258" customFormat="1">
      <c r="A1332" s="257"/>
      <c r="B1332" s="235"/>
      <c r="C1332" s="253"/>
      <c r="D1332" s="253"/>
      <c r="E1332" s="1491"/>
      <c r="F1332" s="1491"/>
      <c r="G1332" s="235"/>
      <c r="H1332" s="235"/>
      <c r="I1332" s="235"/>
      <c r="J1332" s="235"/>
      <c r="K1332" s="235"/>
      <c r="L1332" s="235"/>
      <c r="M1332" s="235"/>
      <c r="N1332" s="235"/>
      <c r="O1332" s="235"/>
      <c r="P1332" s="235"/>
    </row>
    <row r="1333" spans="1:16" s="258" customFormat="1">
      <c r="A1333" s="257"/>
      <c r="B1333" s="235"/>
      <c r="C1333" s="253"/>
      <c r="D1333" s="253"/>
      <c r="E1333" s="1491"/>
      <c r="F1333" s="1491"/>
      <c r="G1333" s="235"/>
      <c r="H1333" s="235"/>
      <c r="I1333" s="235"/>
      <c r="J1333" s="235"/>
      <c r="K1333" s="235"/>
      <c r="L1333" s="235"/>
      <c r="M1333" s="235"/>
      <c r="N1333" s="235"/>
      <c r="O1333" s="235"/>
      <c r="P1333" s="235"/>
    </row>
    <row r="1334" spans="1:16" s="258" customFormat="1">
      <c r="A1334" s="257"/>
      <c r="B1334" s="235"/>
      <c r="C1334" s="253"/>
      <c r="D1334" s="253"/>
      <c r="E1334" s="1491"/>
      <c r="F1334" s="1491"/>
      <c r="G1334" s="235"/>
      <c r="H1334" s="235"/>
      <c r="I1334" s="235"/>
      <c r="J1334" s="235"/>
      <c r="K1334" s="235"/>
      <c r="L1334" s="235"/>
      <c r="M1334" s="235"/>
      <c r="N1334" s="235"/>
      <c r="O1334" s="235"/>
      <c r="P1334" s="235"/>
    </row>
    <row r="1335" spans="1:16" s="258" customFormat="1">
      <c r="A1335" s="257"/>
      <c r="B1335" s="235"/>
      <c r="C1335" s="253"/>
      <c r="D1335" s="253"/>
      <c r="E1335" s="1491"/>
      <c r="F1335" s="1491"/>
      <c r="G1335" s="235"/>
      <c r="H1335" s="235"/>
      <c r="I1335" s="235"/>
      <c r="J1335" s="235"/>
      <c r="K1335" s="235"/>
      <c r="L1335" s="235"/>
      <c r="M1335" s="235"/>
      <c r="N1335" s="235"/>
      <c r="O1335" s="235"/>
      <c r="P1335" s="235"/>
    </row>
    <row r="1336" spans="1:16" s="258" customFormat="1">
      <c r="A1336" s="257"/>
      <c r="B1336" s="235"/>
      <c r="C1336" s="253"/>
      <c r="D1336" s="253"/>
      <c r="E1336" s="1491"/>
      <c r="F1336" s="1491"/>
      <c r="G1336" s="235"/>
      <c r="H1336" s="235"/>
      <c r="I1336" s="235"/>
      <c r="J1336" s="235"/>
      <c r="K1336" s="235"/>
      <c r="L1336" s="235"/>
      <c r="M1336" s="235"/>
      <c r="N1336" s="235"/>
      <c r="O1336" s="235"/>
      <c r="P1336" s="235"/>
    </row>
    <row r="1337" spans="1:16" s="258" customFormat="1">
      <c r="A1337" s="257"/>
      <c r="B1337" s="235"/>
      <c r="C1337" s="253"/>
      <c r="D1337" s="253"/>
      <c r="E1337" s="1491"/>
      <c r="F1337" s="1491"/>
      <c r="G1337" s="235"/>
      <c r="H1337" s="235"/>
      <c r="I1337" s="235"/>
      <c r="J1337" s="235"/>
      <c r="K1337" s="235"/>
      <c r="L1337" s="235"/>
      <c r="M1337" s="235"/>
      <c r="N1337" s="235"/>
      <c r="O1337" s="235"/>
      <c r="P1337" s="235"/>
    </row>
    <row r="1338" spans="1:16" s="258" customFormat="1">
      <c r="A1338" s="257"/>
      <c r="B1338" s="235"/>
      <c r="C1338" s="253"/>
      <c r="D1338" s="253"/>
      <c r="E1338" s="1491"/>
      <c r="F1338" s="1491"/>
      <c r="G1338" s="235"/>
      <c r="H1338" s="235"/>
      <c r="I1338" s="235"/>
      <c r="J1338" s="235"/>
      <c r="K1338" s="235"/>
      <c r="L1338" s="235"/>
      <c r="M1338" s="235"/>
      <c r="N1338" s="235"/>
      <c r="O1338" s="235"/>
      <c r="P1338" s="235"/>
    </row>
    <row r="1339" spans="1:16" s="258" customFormat="1">
      <c r="A1339" s="257"/>
      <c r="B1339" s="235"/>
      <c r="C1339" s="253"/>
      <c r="D1339" s="253"/>
      <c r="E1339" s="1491"/>
      <c r="F1339" s="1491"/>
      <c r="G1339" s="235"/>
      <c r="H1339" s="235"/>
      <c r="I1339" s="235"/>
      <c r="J1339" s="235"/>
      <c r="K1339" s="235"/>
      <c r="L1339" s="235"/>
      <c r="M1339" s="235"/>
      <c r="N1339" s="235"/>
      <c r="O1339" s="235"/>
      <c r="P1339" s="235"/>
    </row>
    <row r="1340" spans="1:16" s="258" customFormat="1">
      <c r="A1340" s="257"/>
      <c r="B1340" s="235"/>
      <c r="C1340" s="253"/>
      <c r="D1340" s="253"/>
      <c r="E1340" s="1491"/>
      <c r="F1340" s="1491"/>
      <c r="G1340" s="235"/>
      <c r="H1340" s="235"/>
      <c r="I1340" s="235"/>
      <c r="J1340" s="235"/>
      <c r="K1340" s="235"/>
      <c r="L1340" s="235"/>
      <c r="M1340" s="235"/>
      <c r="N1340" s="235"/>
      <c r="O1340" s="235"/>
      <c r="P1340" s="235"/>
    </row>
    <row r="1341" spans="1:16" s="258" customFormat="1">
      <c r="A1341" s="257"/>
      <c r="B1341" s="235"/>
      <c r="C1341" s="253"/>
      <c r="D1341" s="253"/>
      <c r="E1341" s="1491"/>
      <c r="F1341" s="1491"/>
      <c r="G1341" s="235"/>
      <c r="H1341" s="235"/>
      <c r="I1341" s="235"/>
      <c r="J1341" s="235"/>
      <c r="K1341" s="235"/>
      <c r="L1341" s="235"/>
      <c r="M1341" s="235"/>
      <c r="N1341" s="235"/>
      <c r="O1341" s="235"/>
      <c r="P1341" s="235"/>
    </row>
    <row r="1342" spans="1:16" s="258" customFormat="1">
      <c r="A1342" s="257"/>
      <c r="B1342" s="235"/>
      <c r="C1342" s="253"/>
      <c r="D1342" s="253"/>
      <c r="E1342" s="1491"/>
      <c r="F1342" s="1491"/>
      <c r="G1342" s="235"/>
      <c r="H1342" s="235"/>
      <c r="I1342" s="235"/>
      <c r="J1342" s="235"/>
      <c r="K1342" s="235"/>
      <c r="L1342" s="235"/>
      <c r="M1342" s="235"/>
      <c r="N1342" s="235"/>
      <c r="O1342" s="235"/>
      <c r="P1342" s="235"/>
    </row>
    <row r="1343" spans="1:16" s="258" customFormat="1">
      <c r="A1343" s="257"/>
      <c r="B1343" s="235"/>
      <c r="C1343" s="253"/>
      <c r="D1343" s="253"/>
      <c r="E1343" s="1491"/>
      <c r="F1343" s="1491"/>
      <c r="G1343" s="235"/>
      <c r="H1343" s="235"/>
      <c r="I1343" s="235"/>
      <c r="J1343" s="235"/>
      <c r="K1343" s="235"/>
      <c r="L1343" s="235"/>
      <c r="M1343" s="235"/>
      <c r="N1343" s="235"/>
      <c r="O1343" s="235"/>
      <c r="P1343" s="235"/>
    </row>
    <row r="1344" spans="1:16" s="258" customFormat="1">
      <c r="A1344" s="257"/>
      <c r="B1344" s="235"/>
      <c r="C1344" s="253"/>
      <c r="D1344" s="253"/>
      <c r="E1344" s="1491"/>
      <c r="F1344" s="1491"/>
      <c r="G1344" s="235"/>
      <c r="H1344" s="235"/>
      <c r="I1344" s="235"/>
      <c r="J1344" s="235"/>
      <c r="K1344" s="235"/>
      <c r="L1344" s="235"/>
      <c r="M1344" s="235"/>
      <c r="N1344" s="235"/>
      <c r="O1344" s="235"/>
      <c r="P1344" s="235"/>
    </row>
    <row r="1345" spans="1:16" s="258" customFormat="1">
      <c r="A1345" s="257"/>
      <c r="B1345" s="235"/>
      <c r="C1345" s="253"/>
      <c r="D1345" s="253"/>
      <c r="E1345" s="1491"/>
      <c r="F1345" s="1491"/>
      <c r="G1345" s="235"/>
      <c r="H1345" s="235"/>
      <c r="I1345" s="235"/>
      <c r="J1345" s="235"/>
      <c r="K1345" s="235"/>
      <c r="L1345" s="235"/>
      <c r="M1345" s="235"/>
      <c r="N1345" s="235"/>
      <c r="O1345" s="235"/>
      <c r="P1345" s="235"/>
    </row>
    <row r="1346" spans="1:16" s="258" customFormat="1">
      <c r="A1346" s="257"/>
      <c r="B1346" s="235"/>
      <c r="C1346" s="253"/>
      <c r="D1346" s="253"/>
      <c r="E1346" s="1491"/>
      <c r="F1346" s="1491"/>
      <c r="G1346" s="235"/>
      <c r="H1346" s="235"/>
      <c r="I1346" s="235"/>
      <c r="J1346" s="235"/>
      <c r="K1346" s="235"/>
      <c r="L1346" s="235"/>
      <c r="M1346" s="235"/>
      <c r="N1346" s="235"/>
      <c r="O1346" s="235"/>
      <c r="P1346" s="235"/>
    </row>
    <row r="1347" spans="1:16" s="258" customFormat="1">
      <c r="A1347" s="257"/>
      <c r="B1347" s="235"/>
      <c r="C1347" s="253"/>
      <c r="D1347" s="253"/>
      <c r="E1347" s="1491"/>
      <c r="F1347" s="1491"/>
      <c r="G1347" s="235"/>
      <c r="H1347" s="235"/>
      <c r="I1347" s="235"/>
      <c r="J1347" s="235"/>
      <c r="K1347" s="235"/>
      <c r="L1347" s="235"/>
      <c r="M1347" s="235"/>
      <c r="N1347" s="235"/>
      <c r="O1347" s="235"/>
      <c r="P1347" s="235"/>
    </row>
    <row r="1348" spans="1:16" s="258" customFormat="1">
      <c r="A1348" s="257"/>
      <c r="B1348" s="235"/>
      <c r="C1348" s="253"/>
      <c r="D1348" s="253"/>
      <c r="E1348" s="1491"/>
      <c r="F1348" s="1491"/>
      <c r="G1348" s="235"/>
      <c r="H1348" s="235"/>
      <c r="I1348" s="235"/>
      <c r="J1348" s="235"/>
      <c r="K1348" s="235"/>
      <c r="L1348" s="235"/>
      <c r="M1348" s="235"/>
      <c r="N1348" s="235"/>
      <c r="O1348" s="235"/>
      <c r="P1348" s="235"/>
    </row>
    <row r="1349" spans="1:16" s="258" customFormat="1">
      <c r="A1349" s="257"/>
      <c r="B1349" s="235"/>
      <c r="C1349" s="253"/>
      <c r="D1349" s="253"/>
      <c r="E1349" s="1491"/>
      <c r="F1349" s="1491"/>
      <c r="G1349" s="235"/>
      <c r="H1349" s="235"/>
      <c r="I1349" s="235"/>
      <c r="J1349" s="235"/>
      <c r="K1349" s="235"/>
      <c r="L1349" s="235"/>
      <c r="M1349" s="235"/>
      <c r="N1349" s="235"/>
      <c r="O1349" s="235"/>
      <c r="P1349" s="235"/>
    </row>
    <row r="1350" spans="1:16" s="258" customFormat="1">
      <c r="A1350" s="257"/>
      <c r="B1350" s="235"/>
      <c r="C1350" s="253"/>
      <c r="D1350" s="253"/>
      <c r="E1350" s="1491"/>
      <c r="F1350" s="1491"/>
      <c r="G1350" s="235"/>
      <c r="H1350" s="235"/>
      <c r="I1350" s="235"/>
      <c r="J1350" s="235"/>
      <c r="K1350" s="235"/>
      <c r="L1350" s="235"/>
      <c r="M1350" s="235"/>
      <c r="N1350" s="235"/>
      <c r="O1350" s="235"/>
      <c r="P1350" s="235"/>
    </row>
    <row r="1351" spans="1:16" s="258" customFormat="1">
      <c r="A1351" s="257"/>
      <c r="B1351" s="235"/>
      <c r="C1351" s="253"/>
      <c r="D1351" s="253"/>
      <c r="E1351" s="1491"/>
      <c r="F1351" s="1491"/>
      <c r="G1351" s="235"/>
      <c r="H1351" s="235"/>
      <c r="I1351" s="235"/>
      <c r="J1351" s="235"/>
      <c r="K1351" s="235"/>
      <c r="L1351" s="235"/>
      <c r="M1351" s="235"/>
      <c r="N1351" s="235"/>
      <c r="O1351" s="235"/>
      <c r="P1351" s="235"/>
    </row>
    <row r="1352" spans="1:16" s="258" customFormat="1">
      <c r="A1352" s="257"/>
      <c r="B1352" s="235"/>
      <c r="C1352" s="253"/>
      <c r="D1352" s="253"/>
      <c r="E1352" s="1491"/>
      <c r="F1352" s="1491"/>
      <c r="G1352" s="235"/>
      <c r="H1352" s="235"/>
      <c r="I1352" s="235"/>
      <c r="J1352" s="235"/>
      <c r="K1352" s="235"/>
      <c r="L1352" s="235"/>
      <c r="M1352" s="235"/>
      <c r="N1352" s="235"/>
      <c r="O1352" s="235"/>
      <c r="P1352" s="235"/>
    </row>
    <row r="1353" spans="1:16" s="258" customFormat="1">
      <c r="A1353" s="257"/>
      <c r="B1353" s="235"/>
      <c r="C1353" s="253"/>
      <c r="D1353" s="253"/>
      <c r="E1353" s="1491"/>
      <c r="F1353" s="1491"/>
      <c r="G1353" s="235"/>
      <c r="H1353" s="235"/>
      <c r="I1353" s="235"/>
      <c r="J1353" s="235"/>
      <c r="K1353" s="235"/>
      <c r="L1353" s="235"/>
      <c r="M1353" s="235"/>
      <c r="N1353" s="235"/>
      <c r="O1353" s="235"/>
      <c r="P1353" s="235"/>
    </row>
    <row r="1354" spans="1:16" s="258" customFormat="1">
      <c r="A1354" s="257"/>
      <c r="B1354" s="235"/>
      <c r="C1354" s="253"/>
      <c r="D1354" s="253"/>
      <c r="E1354" s="1491"/>
      <c r="F1354" s="1491"/>
      <c r="G1354" s="235"/>
      <c r="H1354" s="235"/>
      <c r="I1354" s="235"/>
      <c r="J1354" s="235"/>
      <c r="K1354" s="235"/>
      <c r="L1354" s="235"/>
      <c r="M1354" s="235"/>
      <c r="N1354" s="235"/>
      <c r="O1354" s="235"/>
      <c r="P1354" s="235"/>
    </row>
    <row r="1355" spans="1:16" s="258" customFormat="1">
      <c r="A1355" s="257"/>
      <c r="B1355" s="235"/>
      <c r="C1355" s="253"/>
      <c r="D1355" s="253"/>
      <c r="E1355" s="1491"/>
      <c r="F1355" s="1491"/>
      <c r="G1355" s="235"/>
      <c r="H1355" s="235"/>
      <c r="I1355" s="235"/>
      <c r="J1355" s="235"/>
      <c r="K1355" s="235"/>
      <c r="L1355" s="235"/>
      <c r="M1355" s="235"/>
      <c r="N1355" s="235"/>
      <c r="O1355" s="235"/>
      <c r="P1355" s="235"/>
    </row>
    <row r="1356" spans="1:16" s="258" customFormat="1">
      <c r="A1356" s="257"/>
      <c r="B1356" s="235"/>
      <c r="C1356" s="253"/>
      <c r="D1356" s="253"/>
      <c r="E1356" s="1491"/>
      <c r="F1356" s="1491"/>
      <c r="G1356" s="235"/>
      <c r="H1356" s="235"/>
      <c r="I1356" s="235"/>
      <c r="J1356" s="235"/>
      <c r="K1356" s="235"/>
      <c r="L1356" s="235"/>
      <c r="M1356" s="235"/>
      <c r="N1356" s="235"/>
      <c r="O1356" s="235"/>
      <c r="P1356" s="235"/>
    </row>
    <row r="1357" spans="1:16" s="258" customFormat="1">
      <c r="A1357" s="257"/>
      <c r="B1357" s="235"/>
      <c r="C1357" s="253"/>
      <c r="D1357" s="253"/>
      <c r="E1357" s="1491"/>
      <c r="F1357" s="1491"/>
      <c r="G1357" s="235"/>
      <c r="H1357" s="235"/>
      <c r="I1357" s="235"/>
      <c r="J1357" s="235"/>
      <c r="K1357" s="235"/>
      <c r="L1357" s="235"/>
      <c r="M1357" s="235"/>
      <c r="N1357" s="235"/>
      <c r="O1357" s="235"/>
      <c r="P1357" s="235"/>
    </row>
    <row r="1358" spans="1:16" s="258" customFormat="1">
      <c r="A1358" s="257"/>
      <c r="B1358" s="235"/>
      <c r="C1358" s="253"/>
      <c r="D1358" s="253"/>
      <c r="E1358" s="1491"/>
      <c r="F1358" s="1491"/>
      <c r="G1358" s="235"/>
      <c r="H1358" s="235"/>
      <c r="I1358" s="235"/>
      <c r="J1358" s="235"/>
      <c r="K1358" s="235"/>
      <c r="L1358" s="235"/>
      <c r="M1358" s="235"/>
      <c r="N1358" s="235"/>
      <c r="O1358" s="235"/>
      <c r="P1358" s="235"/>
    </row>
    <row r="1359" spans="1:16" s="258" customFormat="1">
      <c r="A1359" s="257"/>
      <c r="B1359" s="235"/>
      <c r="C1359" s="253"/>
      <c r="D1359" s="253"/>
      <c r="E1359" s="1491"/>
      <c r="F1359" s="1491"/>
      <c r="G1359" s="235"/>
      <c r="H1359" s="235"/>
      <c r="I1359" s="235"/>
      <c r="J1359" s="235"/>
      <c r="K1359" s="235"/>
      <c r="L1359" s="235"/>
      <c r="M1359" s="235"/>
      <c r="N1359" s="235"/>
      <c r="O1359" s="235"/>
      <c r="P1359" s="235"/>
    </row>
    <row r="1360" spans="1:16" s="258" customFormat="1">
      <c r="A1360" s="257"/>
      <c r="B1360" s="235"/>
      <c r="C1360" s="253"/>
      <c r="D1360" s="253"/>
      <c r="E1360" s="1491"/>
      <c r="F1360" s="1491"/>
      <c r="G1360" s="235"/>
      <c r="H1360" s="235"/>
      <c r="I1360" s="235"/>
      <c r="J1360" s="235"/>
      <c r="K1360" s="235"/>
      <c r="L1360" s="235"/>
      <c r="M1360" s="235"/>
      <c r="N1360" s="235"/>
      <c r="O1360" s="235"/>
      <c r="P1360" s="235"/>
    </row>
    <row r="1361" spans="1:16" s="258" customFormat="1">
      <c r="A1361" s="257"/>
      <c r="B1361" s="235"/>
      <c r="C1361" s="253"/>
      <c r="D1361" s="253"/>
      <c r="E1361" s="1491"/>
      <c r="F1361" s="1491"/>
      <c r="G1361" s="235"/>
      <c r="H1361" s="235"/>
      <c r="I1361" s="235"/>
      <c r="J1361" s="235"/>
      <c r="K1361" s="235"/>
      <c r="L1361" s="235"/>
      <c r="M1361" s="235"/>
      <c r="N1361" s="235"/>
      <c r="O1361" s="235"/>
      <c r="P1361" s="235"/>
    </row>
    <row r="1362" spans="1:16" s="258" customFormat="1">
      <c r="A1362" s="257"/>
      <c r="B1362" s="235"/>
      <c r="C1362" s="253"/>
      <c r="D1362" s="253"/>
      <c r="E1362" s="1491"/>
      <c r="F1362" s="1491"/>
      <c r="G1362" s="235"/>
      <c r="H1362" s="235"/>
      <c r="I1362" s="235"/>
      <c r="J1362" s="235"/>
      <c r="K1362" s="235"/>
      <c r="L1362" s="235"/>
      <c r="M1362" s="235"/>
      <c r="N1362" s="235"/>
      <c r="O1362" s="235"/>
      <c r="P1362" s="235"/>
    </row>
    <row r="1363" spans="1:16" s="258" customFormat="1">
      <c r="A1363" s="257"/>
      <c r="B1363" s="235"/>
      <c r="C1363" s="253"/>
      <c r="D1363" s="253"/>
      <c r="E1363" s="1491"/>
      <c r="F1363" s="1491"/>
      <c r="G1363" s="235"/>
      <c r="H1363" s="235"/>
      <c r="I1363" s="235"/>
      <c r="J1363" s="235"/>
      <c r="K1363" s="235"/>
      <c r="L1363" s="235"/>
      <c r="M1363" s="235"/>
      <c r="N1363" s="235"/>
      <c r="O1363" s="235"/>
      <c r="P1363" s="235"/>
    </row>
    <row r="1364" spans="1:16" s="258" customFormat="1">
      <c r="A1364" s="257"/>
      <c r="B1364" s="235"/>
      <c r="C1364" s="253"/>
      <c r="D1364" s="253"/>
      <c r="E1364" s="1491"/>
      <c r="F1364" s="1491"/>
      <c r="G1364" s="235"/>
      <c r="H1364" s="235"/>
      <c r="I1364" s="235"/>
      <c r="J1364" s="235"/>
      <c r="K1364" s="235"/>
      <c r="L1364" s="235"/>
      <c r="M1364" s="235"/>
      <c r="N1364" s="235"/>
      <c r="O1364" s="235"/>
      <c r="P1364" s="235"/>
    </row>
    <row r="1365" spans="1:16" s="258" customFormat="1">
      <c r="A1365" s="257"/>
      <c r="B1365" s="235"/>
      <c r="C1365" s="253"/>
      <c r="D1365" s="253"/>
      <c r="E1365" s="1491"/>
      <c r="F1365" s="1491"/>
      <c r="G1365" s="235"/>
      <c r="H1365" s="235"/>
      <c r="I1365" s="235"/>
      <c r="J1365" s="235"/>
      <c r="K1365" s="235"/>
      <c r="L1365" s="235"/>
      <c r="M1365" s="235"/>
      <c r="N1365" s="235"/>
      <c r="O1365" s="235"/>
      <c r="P1365" s="235"/>
    </row>
    <row r="1366" spans="1:16" s="258" customFormat="1">
      <c r="A1366" s="257"/>
      <c r="B1366" s="235"/>
      <c r="C1366" s="253"/>
      <c r="D1366" s="253"/>
      <c r="E1366" s="1491"/>
      <c r="F1366" s="1491"/>
      <c r="G1366" s="235"/>
      <c r="H1366" s="235"/>
      <c r="I1366" s="235"/>
      <c r="J1366" s="235"/>
      <c r="K1366" s="235"/>
      <c r="L1366" s="235"/>
      <c r="M1366" s="235"/>
      <c r="N1366" s="235"/>
      <c r="O1366" s="235"/>
      <c r="P1366" s="235"/>
    </row>
    <row r="1367" spans="1:16" s="258" customFormat="1">
      <c r="A1367" s="257"/>
      <c r="B1367" s="235"/>
      <c r="C1367" s="253"/>
      <c r="D1367" s="253"/>
      <c r="E1367" s="1491"/>
      <c r="F1367" s="1491"/>
      <c r="G1367" s="235"/>
      <c r="H1367" s="235"/>
      <c r="I1367" s="235"/>
      <c r="J1367" s="235"/>
      <c r="K1367" s="235"/>
      <c r="L1367" s="235"/>
      <c r="M1367" s="235"/>
      <c r="N1367" s="235"/>
      <c r="O1367" s="235"/>
      <c r="P1367" s="235"/>
    </row>
    <row r="1368" spans="1:16" s="258" customFormat="1">
      <c r="A1368" s="257"/>
      <c r="B1368" s="235"/>
      <c r="C1368" s="253"/>
      <c r="D1368" s="253"/>
      <c r="E1368" s="1491"/>
      <c r="F1368" s="1491"/>
      <c r="G1368" s="235"/>
      <c r="H1368" s="235"/>
      <c r="I1368" s="235"/>
      <c r="J1368" s="235"/>
      <c r="K1368" s="235"/>
      <c r="L1368" s="235"/>
      <c r="M1368" s="235"/>
      <c r="N1368" s="235"/>
      <c r="O1368" s="235"/>
      <c r="P1368" s="235"/>
    </row>
    <row r="1369" spans="1:16" s="258" customFormat="1">
      <c r="A1369" s="257"/>
      <c r="B1369" s="235"/>
      <c r="C1369" s="253"/>
      <c r="D1369" s="253"/>
      <c r="E1369" s="1491"/>
      <c r="F1369" s="1491"/>
      <c r="G1369" s="235"/>
      <c r="H1369" s="235"/>
      <c r="I1369" s="235"/>
      <c r="J1369" s="235"/>
      <c r="K1369" s="235"/>
      <c r="L1369" s="235"/>
      <c r="M1369" s="235"/>
      <c r="N1369" s="235"/>
      <c r="O1369" s="235"/>
      <c r="P1369" s="235"/>
    </row>
    <row r="1370" spans="1:16" s="258" customFormat="1">
      <c r="A1370" s="257"/>
      <c r="B1370" s="235"/>
      <c r="C1370" s="253"/>
      <c r="D1370" s="253"/>
      <c r="E1370" s="1491"/>
      <c r="F1370" s="1491"/>
      <c r="G1370" s="235"/>
      <c r="H1370" s="235"/>
      <c r="I1370" s="235"/>
      <c r="J1370" s="235"/>
      <c r="K1370" s="235"/>
      <c r="L1370" s="235"/>
      <c r="M1370" s="235"/>
      <c r="N1370" s="235"/>
      <c r="O1370" s="235"/>
      <c r="P1370" s="235"/>
    </row>
    <row r="1371" spans="1:16" s="258" customFormat="1">
      <c r="A1371" s="257"/>
      <c r="B1371" s="235"/>
      <c r="C1371" s="253"/>
      <c r="D1371" s="253"/>
      <c r="E1371" s="1491"/>
      <c r="F1371" s="1491"/>
      <c r="G1371" s="235"/>
      <c r="H1371" s="235"/>
      <c r="I1371" s="235"/>
      <c r="J1371" s="235"/>
      <c r="K1371" s="235"/>
      <c r="L1371" s="235"/>
      <c r="M1371" s="235"/>
      <c r="N1371" s="235"/>
      <c r="O1371" s="235"/>
      <c r="P1371" s="235"/>
    </row>
    <row r="1372" spans="1:16" s="258" customFormat="1">
      <c r="A1372" s="257"/>
      <c r="B1372" s="235"/>
      <c r="C1372" s="253"/>
      <c r="D1372" s="253"/>
      <c r="E1372" s="1491"/>
      <c r="F1372" s="1491"/>
      <c r="G1372" s="235"/>
      <c r="H1372" s="235"/>
      <c r="I1372" s="235"/>
      <c r="J1372" s="235"/>
      <c r="K1372" s="235"/>
      <c r="L1372" s="235"/>
      <c r="M1372" s="235"/>
      <c r="N1372" s="235"/>
      <c r="O1372" s="235"/>
      <c r="P1372" s="235"/>
    </row>
    <row r="1373" spans="1:16" s="258" customFormat="1">
      <c r="A1373" s="257"/>
      <c r="B1373" s="235"/>
      <c r="C1373" s="253"/>
      <c r="D1373" s="253"/>
      <c r="E1373" s="1491"/>
      <c r="F1373" s="1491"/>
      <c r="G1373" s="235"/>
      <c r="H1373" s="235"/>
      <c r="I1373" s="235"/>
      <c r="J1373" s="235"/>
      <c r="K1373" s="235"/>
      <c r="L1373" s="235"/>
      <c r="M1373" s="235"/>
      <c r="N1373" s="235"/>
      <c r="O1373" s="235"/>
      <c r="P1373" s="235"/>
    </row>
    <row r="1374" spans="1:16" s="258" customFormat="1">
      <c r="A1374" s="257"/>
      <c r="B1374" s="235"/>
      <c r="C1374" s="253"/>
      <c r="D1374" s="253"/>
      <c r="E1374" s="1491"/>
      <c r="F1374" s="1491"/>
      <c r="G1374" s="235"/>
      <c r="H1374" s="235"/>
      <c r="I1374" s="235"/>
      <c r="J1374" s="235"/>
      <c r="K1374" s="235"/>
      <c r="L1374" s="235"/>
      <c r="M1374" s="235"/>
      <c r="N1374" s="235"/>
      <c r="O1374" s="235"/>
      <c r="P1374" s="235"/>
    </row>
    <row r="1375" spans="1:16" s="258" customFormat="1">
      <c r="A1375" s="257"/>
      <c r="B1375" s="235"/>
      <c r="C1375" s="253"/>
      <c r="D1375" s="253"/>
      <c r="E1375" s="1491"/>
      <c r="F1375" s="1491"/>
      <c r="G1375" s="235"/>
      <c r="H1375" s="235"/>
      <c r="I1375" s="235"/>
      <c r="J1375" s="235"/>
      <c r="K1375" s="235"/>
      <c r="L1375" s="235"/>
      <c r="M1375" s="235"/>
      <c r="N1375" s="235"/>
      <c r="O1375" s="235"/>
      <c r="P1375" s="235"/>
    </row>
    <row r="1376" spans="1:16" s="258" customFormat="1">
      <c r="A1376" s="257"/>
      <c r="B1376" s="235"/>
      <c r="C1376" s="253"/>
      <c r="D1376" s="253"/>
      <c r="E1376" s="1491"/>
      <c r="F1376" s="1491"/>
      <c r="G1376" s="235"/>
      <c r="H1376" s="235"/>
      <c r="I1376" s="235"/>
      <c r="J1376" s="235"/>
      <c r="K1376" s="235"/>
      <c r="L1376" s="235"/>
      <c r="M1376" s="235"/>
      <c r="N1376" s="235"/>
      <c r="O1376" s="235"/>
      <c r="P1376" s="235"/>
    </row>
    <row r="1377" spans="1:16" s="258" customFormat="1">
      <c r="A1377" s="257"/>
      <c r="B1377" s="235"/>
      <c r="C1377" s="253"/>
      <c r="D1377" s="253"/>
      <c r="E1377" s="1491"/>
      <c r="F1377" s="1491"/>
      <c r="G1377" s="235"/>
      <c r="H1377" s="235"/>
      <c r="I1377" s="235"/>
      <c r="J1377" s="235"/>
      <c r="K1377" s="235"/>
      <c r="L1377" s="235"/>
      <c r="M1377" s="235"/>
      <c r="N1377" s="235"/>
      <c r="O1377" s="235"/>
      <c r="P1377" s="235"/>
    </row>
    <row r="1378" spans="1:16" s="258" customFormat="1">
      <c r="A1378" s="257"/>
      <c r="B1378" s="235"/>
      <c r="C1378" s="253"/>
      <c r="D1378" s="253"/>
      <c r="E1378" s="1491"/>
      <c r="F1378" s="1491"/>
      <c r="G1378" s="235"/>
      <c r="H1378" s="235"/>
      <c r="I1378" s="235"/>
      <c r="J1378" s="235"/>
      <c r="K1378" s="235"/>
      <c r="L1378" s="235"/>
      <c r="M1378" s="235"/>
      <c r="N1378" s="235"/>
      <c r="O1378" s="235"/>
      <c r="P1378" s="235"/>
    </row>
    <row r="1379" spans="1:16" s="258" customFormat="1">
      <c r="A1379" s="257"/>
      <c r="B1379" s="235"/>
      <c r="C1379" s="253"/>
      <c r="D1379" s="253"/>
      <c r="E1379" s="1491"/>
      <c r="F1379" s="1491"/>
      <c r="G1379" s="235"/>
      <c r="H1379" s="235"/>
      <c r="I1379" s="235"/>
      <c r="J1379" s="235"/>
      <c r="K1379" s="235"/>
      <c r="L1379" s="235"/>
      <c r="M1379" s="235"/>
      <c r="N1379" s="235"/>
      <c r="O1379" s="235"/>
      <c r="P1379" s="235"/>
    </row>
    <row r="1380" spans="1:16" s="258" customFormat="1">
      <c r="A1380" s="257"/>
      <c r="B1380" s="235"/>
      <c r="C1380" s="253"/>
      <c r="D1380" s="253"/>
      <c r="E1380" s="1491"/>
      <c r="F1380" s="1491"/>
      <c r="G1380" s="235"/>
      <c r="H1380" s="235"/>
      <c r="I1380" s="235"/>
      <c r="J1380" s="235"/>
      <c r="K1380" s="235"/>
      <c r="L1380" s="235"/>
      <c r="M1380" s="235"/>
      <c r="N1380" s="235"/>
      <c r="O1380" s="235"/>
      <c r="P1380" s="235"/>
    </row>
    <row r="1381" spans="1:16" s="258" customFormat="1">
      <c r="A1381" s="257"/>
      <c r="B1381" s="235"/>
      <c r="C1381" s="253"/>
      <c r="D1381" s="253"/>
      <c r="E1381" s="1491"/>
      <c r="F1381" s="1491"/>
      <c r="G1381" s="235"/>
      <c r="H1381" s="235"/>
      <c r="I1381" s="235"/>
      <c r="J1381" s="235"/>
      <c r="K1381" s="235"/>
      <c r="L1381" s="235"/>
      <c r="M1381" s="235"/>
      <c r="N1381" s="235"/>
      <c r="O1381" s="235"/>
      <c r="P1381" s="235"/>
    </row>
    <row r="1382" spans="1:16" s="258" customFormat="1">
      <c r="A1382" s="257"/>
      <c r="B1382" s="235"/>
      <c r="C1382" s="253"/>
      <c r="D1382" s="253"/>
      <c r="E1382" s="1491"/>
      <c r="F1382" s="1491"/>
      <c r="G1382" s="235"/>
      <c r="H1382" s="235"/>
      <c r="I1382" s="235"/>
      <c r="J1382" s="235"/>
      <c r="K1382" s="235"/>
      <c r="L1382" s="235"/>
      <c r="M1382" s="235"/>
      <c r="N1382" s="235"/>
      <c r="O1382" s="235"/>
      <c r="P1382" s="235"/>
    </row>
    <row r="1383" spans="1:16" s="258" customFormat="1">
      <c r="A1383" s="257"/>
      <c r="B1383" s="235"/>
      <c r="C1383" s="253"/>
      <c r="D1383" s="253"/>
      <c r="E1383" s="1491"/>
      <c r="F1383" s="1491"/>
      <c r="G1383" s="235"/>
      <c r="H1383" s="235"/>
      <c r="I1383" s="235"/>
      <c r="J1383" s="235"/>
      <c r="K1383" s="235"/>
      <c r="L1383" s="235"/>
      <c r="M1383" s="235"/>
      <c r="N1383" s="235"/>
      <c r="O1383" s="235"/>
      <c r="P1383" s="235"/>
    </row>
    <row r="1384" spans="1:16" s="258" customFormat="1">
      <c r="A1384" s="257"/>
      <c r="B1384" s="235"/>
      <c r="C1384" s="253"/>
      <c r="D1384" s="253"/>
      <c r="E1384" s="1491"/>
      <c r="F1384" s="1491"/>
      <c r="G1384" s="235"/>
      <c r="H1384" s="235"/>
      <c r="I1384" s="235"/>
      <c r="J1384" s="235"/>
      <c r="K1384" s="235"/>
      <c r="L1384" s="235"/>
      <c r="M1384" s="235"/>
      <c r="N1384" s="235"/>
      <c r="O1384" s="235"/>
      <c r="P1384" s="235"/>
    </row>
    <row r="1385" spans="1:16" s="258" customFormat="1">
      <c r="A1385" s="257"/>
      <c r="B1385" s="235"/>
      <c r="C1385" s="253"/>
      <c r="D1385" s="253"/>
      <c r="E1385" s="1491"/>
      <c r="F1385" s="1491"/>
      <c r="G1385" s="235"/>
      <c r="H1385" s="235"/>
      <c r="I1385" s="235"/>
      <c r="J1385" s="235"/>
      <c r="K1385" s="235"/>
      <c r="L1385" s="235"/>
      <c r="M1385" s="235"/>
      <c r="N1385" s="235"/>
      <c r="O1385" s="235"/>
      <c r="P1385" s="235"/>
    </row>
    <row r="1386" spans="1:16" s="258" customFormat="1">
      <c r="A1386" s="257"/>
      <c r="B1386" s="235"/>
      <c r="C1386" s="253"/>
      <c r="D1386" s="253"/>
      <c r="E1386" s="1491"/>
      <c r="F1386" s="1491"/>
      <c r="G1386" s="235"/>
      <c r="H1386" s="235"/>
      <c r="I1386" s="235"/>
      <c r="J1386" s="235"/>
      <c r="K1386" s="235"/>
      <c r="L1386" s="235"/>
      <c r="M1386" s="235"/>
      <c r="N1386" s="235"/>
      <c r="O1386" s="235"/>
      <c r="P1386" s="235"/>
    </row>
    <row r="1387" spans="1:16" s="258" customFormat="1">
      <c r="A1387" s="257"/>
      <c r="B1387" s="235"/>
      <c r="C1387" s="253"/>
      <c r="D1387" s="253"/>
      <c r="E1387" s="1491"/>
      <c r="F1387" s="1491"/>
      <c r="G1387" s="235"/>
      <c r="H1387" s="235"/>
      <c r="I1387" s="235"/>
      <c r="J1387" s="235"/>
      <c r="K1387" s="235"/>
      <c r="L1387" s="235"/>
      <c r="M1387" s="235"/>
      <c r="N1387" s="235"/>
      <c r="O1387" s="235"/>
      <c r="P1387" s="235"/>
    </row>
    <row r="1388" spans="1:16" s="258" customFormat="1">
      <c r="A1388" s="257"/>
      <c r="B1388" s="235"/>
      <c r="C1388" s="253"/>
      <c r="D1388" s="253"/>
      <c r="E1388" s="1491"/>
      <c r="F1388" s="1491"/>
      <c r="G1388" s="235"/>
      <c r="H1388" s="235"/>
      <c r="I1388" s="235"/>
      <c r="J1388" s="235"/>
      <c r="K1388" s="235"/>
      <c r="L1388" s="235"/>
      <c r="M1388" s="235"/>
      <c r="N1388" s="235"/>
      <c r="O1388" s="235"/>
      <c r="P1388" s="235"/>
    </row>
    <row r="1389" spans="1:16" s="258" customFormat="1">
      <c r="A1389" s="257"/>
      <c r="B1389" s="235"/>
      <c r="C1389" s="253"/>
      <c r="D1389" s="253"/>
      <c r="E1389" s="1491"/>
      <c r="F1389" s="1491"/>
      <c r="G1389" s="235"/>
      <c r="H1389" s="235"/>
      <c r="I1389" s="235"/>
      <c r="J1389" s="235"/>
      <c r="K1389" s="235"/>
      <c r="L1389" s="235"/>
      <c r="M1389" s="235"/>
      <c r="N1389" s="235"/>
      <c r="O1389" s="235"/>
      <c r="P1389" s="235"/>
    </row>
    <row r="1390" spans="1:16" s="258" customFormat="1">
      <c r="A1390" s="257"/>
      <c r="B1390" s="235"/>
      <c r="C1390" s="253"/>
      <c r="D1390" s="253"/>
      <c r="E1390" s="1491"/>
      <c r="F1390" s="1491"/>
      <c r="G1390" s="235"/>
      <c r="H1390" s="235"/>
      <c r="I1390" s="235"/>
      <c r="J1390" s="235"/>
      <c r="K1390" s="235"/>
      <c r="L1390" s="235"/>
      <c r="M1390" s="235"/>
      <c r="N1390" s="235"/>
      <c r="O1390" s="235"/>
      <c r="P1390" s="235"/>
    </row>
    <row r="1391" spans="1:16" s="258" customFormat="1">
      <c r="A1391" s="257"/>
      <c r="B1391" s="235"/>
      <c r="C1391" s="253"/>
      <c r="D1391" s="253"/>
      <c r="E1391" s="1491"/>
      <c r="F1391" s="1491"/>
      <c r="G1391" s="235"/>
      <c r="H1391" s="235"/>
      <c r="I1391" s="235"/>
      <c r="J1391" s="235"/>
      <c r="K1391" s="235"/>
      <c r="L1391" s="235"/>
      <c r="M1391" s="235"/>
      <c r="N1391" s="235"/>
      <c r="O1391" s="235"/>
      <c r="P1391" s="235"/>
    </row>
    <row r="1392" spans="1:16" s="258" customFormat="1">
      <c r="A1392" s="257"/>
      <c r="B1392" s="235"/>
      <c r="C1392" s="253"/>
      <c r="D1392" s="253"/>
      <c r="E1392" s="1491"/>
      <c r="F1392" s="1491"/>
      <c r="G1392" s="235"/>
      <c r="H1392" s="235"/>
      <c r="I1392" s="235"/>
      <c r="J1392" s="235"/>
      <c r="K1392" s="235"/>
      <c r="L1392" s="235"/>
      <c r="M1392" s="235"/>
      <c r="N1392" s="235"/>
      <c r="O1392" s="235"/>
      <c r="P1392" s="235"/>
    </row>
    <row r="1393" spans="1:16" s="258" customFormat="1">
      <c r="A1393" s="257"/>
      <c r="B1393" s="235"/>
      <c r="C1393" s="253"/>
      <c r="D1393" s="253"/>
      <c r="E1393" s="1491"/>
      <c r="F1393" s="1491"/>
      <c r="G1393" s="235"/>
      <c r="H1393" s="235"/>
      <c r="I1393" s="235"/>
      <c r="J1393" s="235"/>
      <c r="K1393" s="235"/>
      <c r="L1393" s="235"/>
      <c r="M1393" s="235"/>
      <c r="N1393" s="235"/>
      <c r="O1393" s="235"/>
      <c r="P1393" s="235"/>
    </row>
    <row r="1394" spans="1:16" s="258" customFormat="1">
      <c r="A1394" s="257"/>
      <c r="B1394" s="235"/>
      <c r="C1394" s="253"/>
      <c r="D1394" s="253"/>
      <c r="E1394" s="1491"/>
      <c r="F1394" s="1491"/>
      <c r="G1394" s="235"/>
      <c r="H1394" s="235"/>
      <c r="I1394" s="235"/>
      <c r="J1394" s="235"/>
      <c r="K1394" s="235"/>
      <c r="L1394" s="235"/>
      <c r="M1394" s="235"/>
      <c r="N1394" s="235"/>
      <c r="O1394" s="235"/>
      <c r="P1394" s="235"/>
    </row>
    <row r="1395" spans="1:16" s="258" customFormat="1">
      <c r="A1395" s="257"/>
      <c r="B1395" s="235"/>
      <c r="C1395" s="253"/>
      <c r="D1395" s="253"/>
      <c r="E1395" s="1491"/>
      <c r="F1395" s="1491"/>
      <c r="G1395" s="235"/>
      <c r="H1395" s="235"/>
      <c r="I1395" s="235"/>
      <c r="J1395" s="235"/>
      <c r="K1395" s="235"/>
      <c r="L1395" s="235"/>
      <c r="M1395" s="235"/>
      <c r="N1395" s="235"/>
      <c r="O1395" s="235"/>
      <c r="P1395" s="235"/>
    </row>
    <row r="1396" spans="1:16" s="258" customFormat="1">
      <c r="A1396" s="257"/>
      <c r="B1396" s="235"/>
      <c r="C1396" s="253"/>
      <c r="D1396" s="253"/>
      <c r="E1396" s="1491"/>
      <c r="F1396" s="1491"/>
      <c r="G1396" s="235"/>
      <c r="H1396" s="235"/>
      <c r="I1396" s="235"/>
      <c r="J1396" s="235"/>
      <c r="K1396" s="235"/>
      <c r="L1396" s="235"/>
      <c r="M1396" s="235"/>
      <c r="N1396" s="235"/>
      <c r="O1396" s="235"/>
      <c r="P1396" s="235"/>
    </row>
    <row r="1397" spans="1:16" s="258" customFormat="1">
      <c r="A1397" s="257"/>
      <c r="B1397" s="235"/>
      <c r="C1397" s="253"/>
      <c r="D1397" s="253"/>
      <c r="E1397" s="1491"/>
      <c r="F1397" s="1491"/>
      <c r="G1397" s="235"/>
      <c r="H1397" s="235"/>
      <c r="I1397" s="235"/>
      <c r="J1397" s="235"/>
      <c r="K1397" s="235"/>
      <c r="L1397" s="235"/>
      <c r="M1397" s="235"/>
      <c r="N1397" s="235"/>
      <c r="O1397" s="235"/>
      <c r="P1397" s="235"/>
    </row>
    <row r="1398" spans="1:16" s="258" customFormat="1">
      <c r="A1398" s="257"/>
      <c r="B1398" s="235"/>
      <c r="C1398" s="253"/>
      <c r="D1398" s="253"/>
      <c r="E1398" s="1491"/>
      <c r="F1398" s="1491"/>
      <c r="G1398" s="235"/>
      <c r="H1398" s="235"/>
      <c r="I1398" s="235"/>
      <c r="J1398" s="235"/>
      <c r="K1398" s="235"/>
      <c r="L1398" s="235"/>
      <c r="M1398" s="235"/>
      <c r="N1398" s="235"/>
      <c r="O1398" s="235"/>
      <c r="P1398" s="235"/>
    </row>
    <row r="1399" spans="1:16" s="258" customFormat="1">
      <c r="A1399" s="257"/>
      <c r="B1399" s="235"/>
      <c r="C1399" s="253"/>
      <c r="D1399" s="253"/>
      <c r="E1399" s="1491"/>
      <c r="F1399" s="1491"/>
      <c r="G1399" s="235"/>
      <c r="H1399" s="235"/>
      <c r="I1399" s="235"/>
      <c r="J1399" s="235"/>
      <c r="K1399" s="235"/>
      <c r="L1399" s="235"/>
      <c r="M1399" s="235"/>
      <c r="N1399" s="235"/>
      <c r="O1399" s="235"/>
      <c r="P1399" s="235"/>
    </row>
    <row r="1400" spans="1:16" s="258" customFormat="1">
      <c r="A1400" s="257"/>
      <c r="B1400" s="235"/>
      <c r="C1400" s="253"/>
      <c r="D1400" s="253"/>
      <c r="E1400" s="1491"/>
      <c r="F1400" s="1491"/>
      <c r="G1400" s="235"/>
      <c r="H1400" s="235"/>
      <c r="I1400" s="235"/>
      <c r="J1400" s="235"/>
      <c r="K1400" s="235"/>
      <c r="L1400" s="235"/>
      <c r="M1400" s="235"/>
      <c r="N1400" s="235"/>
      <c r="O1400" s="235"/>
      <c r="P1400" s="235"/>
    </row>
    <row r="1401" spans="1:16" s="258" customFormat="1">
      <c r="A1401" s="257"/>
      <c r="B1401" s="235"/>
      <c r="C1401" s="253"/>
      <c r="D1401" s="253"/>
      <c r="E1401" s="1491"/>
      <c r="F1401" s="1491"/>
      <c r="G1401" s="235"/>
      <c r="H1401" s="235"/>
      <c r="I1401" s="235"/>
      <c r="J1401" s="235"/>
      <c r="K1401" s="235"/>
      <c r="L1401" s="235"/>
      <c r="M1401" s="235"/>
      <c r="N1401" s="235"/>
      <c r="O1401" s="235"/>
      <c r="P1401" s="235"/>
    </row>
    <row r="1402" spans="1:16" s="258" customFormat="1">
      <c r="A1402" s="257"/>
      <c r="B1402" s="235"/>
      <c r="C1402" s="253"/>
      <c r="D1402" s="253"/>
      <c r="E1402" s="1491"/>
      <c r="F1402" s="1491"/>
      <c r="G1402" s="235"/>
      <c r="H1402" s="235"/>
      <c r="I1402" s="235"/>
      <c r="J1402" s="235"/>
      <c r="K1402" s="235"/>
      <c r="L1402" s="235"/>
      <c r="M1402" s="235"/>
      <c r="N1402" s="235"/>
      <c r="O1402" s="235"/>
      <c r="P1402" s="235"/>
    </row>
    <row r="1403" spans="1:16" s="258" customFormat="1">
      <c r="A1403" s="257"/>
      <c r="B1403" s="235"/>
      <c r="C1403" s="253"/>
      <c r="D1403" s="253"/>
      <c r="E1403" s="1491"/>
      <c r="F1403" s="1491"/>
      <c r="G1403" s="235"/>
      <c r="H1403" s="235"/>
      <c r="I1403" s="235"/>
      <c r="J1403" s="235"/>
      <c r="K1403" s="235"/>
      <c r="L1403" s="235"/>
      <c r="M1403" s="235"/>
      <c r="N1403" s="235"/>
      <c r="O1403" s="235"/>
      <c r="P1403" s="235"/>
    </row>
    <row r="1404" spans="1:16" s="258" customFormat="1">
      <c r="A1404" s="257"/>
      <c r="B1404" s="235"/>
      <c r="C1404" s="253"/>
      <c r="D1404" s="253"/>
      <c r="E1404" s="1491"/>
      <c r="F1404" s="1491"/>
      <c r="G1404" s="235"/>
      <c r="H1404" s="235"/>
      <c r="I1404" s="235"/>
      <c r="J1404" s="235"/>
      <c r="K1404" s="235"/>
      <c r="L1404" s="235"/>
      <c r="M1404" s="235"/>
      <c r="N1404" s="235"/>
      <c r="O1404" s="235"/>
      <c r="P1404" s="235"/>
    </row>
    <row r="1405" spans="1:16" s="258" customFormat="1">
      <c r="A1405" s="257"/>
      <c r="B1405" s="235"/>
      <c r="C1405" s="253"/>
      <c r="D1405" s="253"/>
      <c r="E1405" s="1491"/>
      <c r="F1405" s="1491"/>
      <c r="G1405" s="235"/>
      <c r="H1405" s="235"/>
      <c r="I1405" s="235"/>
      <c r="J1405" s="235"/>
      <c r="K1405" s="235"/>
      <c r="L1405" s="235"/>
      <c r="M1405" s="235"/>
      <c r="N1405" s="235"/>
      <c r="O1405" s="235"/>
      <c r="P1405" s="235"/>
    </row>
    <row r="1406" spans="1:16" s="258" customFormat="1">
      <c r="A1406" s="257"/>
      <c r="B1406" s="235"/>
      <c r="C1406" s="253"/>
      <c r="D1406" s="253"/>
      <c r="E1406" s="1491"/>
      <c r="F1406" s="1491"/>
      <c r="G1406" s="235"/>
      <c r="H1406" s="235"/>
      <c r="I1406" s="235"/>
      <c r="J1406" s="235"/>
      <c r="K1406" s="235"/>
      <c r="L1406" s="235"/>
      <c r="M1406" s="235"/>
      <c r="N1406" s="235"/>
      <c r="O1406" s="235"/>
      <c r="P1406" s="235"/>
    </row>
    <row r="1407" spans="1:16" s="258" customFormat="1">
      <c r="A1407" s="257"/>
      <c r="B1407" s="235"/>
      <c r="C1407" s="253"/>
      <c r="D1407" s="253"/>
      <c r="E1407" s="1491"/>
      <c r="F1407" s="1491"/>
      <c r="G1407" s="235"/>
      <c r="H1407" s="235"/>
      <c r="I1407" s="235"/>
      <c r="J1407" s="235"/>
      <c r="K1407" s="235"/>
      <c r="L1407" s="235"/>
      <c r="M1407" s="235"/>
      <c r="N1407" s="235"/>
      <c r="O1407" s="235"/>
      <c r="P1407" s="235"/>
    </row>
    <row r="1408" spans="1:16" s="258" customFormat="1">
      <c r="A1408" s="257"/>
      <c r="B1408" s="235"/>
      <c r="C1408" s="253"/>
      <c r="D1408" s="253"/>
      <c r="E1408" s="1491"/>
      <c r="F1408" s="1491"/>
      <c r="G1408" s="235"/>
      <c r="H1408" s="235"/>
      <c r="I1408" s="235"/>
      <c r="J1408" s="235"/>
      <c r="K1408" s="235"/>
      <c r="L1408" s="235"/>
      <c r="M1408" s="235"/>
      <c r="N1408" s="235"/>
      <c r="O1408" s="235"/>
      <c r="P1408" s="235"/>
    </row>
    <row r="1409" spans="1:16" s="258" customFormat="1">
      <c r="A1409" s="257"/>
      <c r="B1409" s="235"/>
      <c r="C1409" s="253"/>
      <c r="D1409" s="253"/>
      <c r="E1409" s="1491"/>
      <c r="F1409" s="1491"/>
      <c r="G1409" s="235"/>
      <c r="H1409" s="235"/>
      <c r="I1409" s="235"/>
      <c r="J1409" s="235"/>
      <c r="K1409" s="235"/>
      <c r="L1409" s="235"/>
      <c r="M1409" s="235"/>
      <c r="N1409" s="235"/>
      <c r="O1409" s="235"/>
      <c r="P1409" s="235"/>
    </row>
    <row r="1410" spans="1:16" s="258" customFormat="1">
      <c r="A1410" s="257"/>
      <c r="B1410" s="235"/>
      <c r="C1410" s="253"/>
      <c r="D1410" s="253"/>
      <c r="E1410" s="1491"/>
      <c r="F1410" s="1491"/>
      <c r="G1410" s="235"/>
      <c r="H1410" s="235"/>
      <c r="I1410" s="235"/>
      <c r="J1410" s="235"/>
      <c r="K1410" s="235"/>
      <c r="L1410" s="235"/>
      <c r="M1410" s="235"/>
      <c r="N1410" s="235"/>
      <c r="O1410" s="235"/>
      <c r="P1410" s="235"/>
    </row>
    <row r="1411" spans="1:16" s="258" customFormat="1">
      <c r="A1411" s="257"/>
      <c r="B1411" s="235"/>
      <c r="C1411" s="253"/>
      <c r="D1411" s="253"/>
      <c r="E1411" s="1491"/>
      <c r="F1411" s="1491"/>
      <c r="G1411" s="235"/>
      <c r="H1411" s="235"/>
      <c r="I1411" s="235"/>
      <c r="J1411" s="235"/>
      <c r="K1411" s="235"/>
      <c r="L1411" s="235"/>
      <c r="M1411" s="235"/>
      <c r="N1411" s="235"/>
      <c r="O1411" s="235"/>
      <c r="P1411" s="235"/>
    </row>
    <row r="1412" spans="1:16" s="258" customFormat="1">
      <c r="A1412" s="257"/>
      <c r="B1412" s="235"/>
      <c r="C1412" s="253"/>
      <c r="D1412" s="253"/>
      <c r="E1412" s="1491"/>
      <c r="F1412" s="1491"/>
      <c r="G1412" s="235"/>
      <c r="H1412" s="235"/>
      <c r="I1412" s="235"/>
      <c r="J1412" s="235"/>
      <c r="K1412" s="235"/>
      <c r="L1412" s="235"/>
      <c r="M1412" s="235"/>
      <c r="N1412" s="235"/>
      <c r="O1412" s="235"/>
      <c r="P1412" s="235"/>
    </row>
    <row r="1413" spans="1:16" s="258" customFormat="1">
      <c r="A1413" s="257"/>
      <c r="B1413" s="235"/>
      <c r="C1413" s="253"/>
      <c r="D1413" s="253"/>
      <c r="E1413" s="1491"/>
      <c r="F1413" s="1491"/>
      <c r="G1413" s="235"/>
      <c r="H1413" s="235"/>
      <c r="I1413" s="235"/>
      <c r="J1413" s="235"/>
      <c r="K1413" s="235"/>
      <c r="L1413" s="235"/>
      <c r="M1413" s="235"/>
      <c r="N1413" s="235"/>
      <c r="O1413" s="235"/>
      <c r="P1413" s="235"/>
    </row>
    <row r="1414" spans="1:16" s="258" customFormat="1">
      <c r="A1414" s="257"/>
      <c r="B1414" s="235"/>
      <c r="C1414" s="253"/>
      <c r="D1414" s="253"/>
      <c r="E1414" s="1491"/>
      <c r="F1414" s="1491"/>
      <c r="G1414" s="235"/>
      <c r="H1414" s="235"/>
      <c r="I1414" s="235"/>
      <c r="J1414" s="235"/>
      <c r="K1414" s="235"/>
      <c r="L1414" s="235"/>
      <c r="M1414" s="235"/>
      <c r="N1414" s="235"/>
      <c r="O1414" s="235"/>
      <c r="P1414" s="235"/>
    </row>
    <row r="1415" spans="1:16" s="258" customFormat="1">
      <c r="A1415" s="257"/>
      <c r="B1415" s="235"/>
      <c r="C1415" s="253"/>
      <c r="D1415" s="253"/>
      <c r="E1415" s="1491"/>
      <c r="F1415" s="1491"/>
      <c r="G1415" s="235"/>
      <c r="H1415" s="235"/>
      <c r="I1415" s="235"/>
      <c r="J1415" s="235"/>
      <c r="K1415" s="235"/>
      <c r="L1415" s="235"/>
      <c r="M1415" s="235"/>
      <c r="N1415" s="235"/>
      <c r="O1415" s="235"/>
      <c r="P1415" s="235"/>
    </row>
    <row r="1416" spans="1:16" s="258" customFormat="1">
      <c r="A1416" s="257"/>
      <c r="B1416" s="235"/>
      <c r="C1416" s="253"/>
      <c r="D1416" s="253"/>
      <c r="E1416" s="1491"/>
      <c r="F1416" s="1491"/>
      <c r="G1416" s="235"/>
      <c r="H1416" s="235"/>
      <c r="I1416" s="235"/>
      <c r="J1416" s="235"/>
      <c r="K1416" s="235"/>
      <c r="L1416" s="235"/>
      <c r="M1416" s="235"/>
      <c r="N1416" s="235"/>
      <c r="O1416" s="235"/>
      <c r="P1416" s="235"/>
    </row>
    <row r="1417" spans="1:16" s="258" customFormat="1">
      <c r="A1417" s="257"/>
      <c r="B1417" s="235"/>
      <c r="C1417" s="253"/>
      <c r="D1417" s="253"/>
      <c r="E1417" s="1491"/>
      <c r="F1417" s="1491"/>
      <c r="G1417" s="235"/>
      <c r="H1417" s="235"/>
      <c r="I1417" s="235"/>
      <c r="J1417" s="235"/>
      <c r="K1417" s="235"/>
      <c r="L1417" s="235"/>
      <c r="M1417" s="235"/>
      <c r="N1417" s="235"/>
      <c r="O1417" s="235"/>
      <c r="P1417" s="235"/>
    </row>
    <row r="1418" spans="1:16" s="258" customFormat="1">
      <c r="A1418" s="257"/>
      <c r="B1418" s="235"/>
      <c r="C1418" s="253"/>
      <c r="D1418" s="253"/>
      <c r="E1418" s="1491"/>
      <c r="F1418" s="1491"/>
      <c r="G1418" s="235"/>
      <c r="H1418" s="235"/>
      <c r="I1418" s="235"/>
      <c r="J1418" s="235"/>
      <c r="K1418" s="235"/>
      <c r="L1418" s="235"/>
      <c r="M1418" s="235"/>
      <c r="N1418" s="235"/>
      <c r="O1418" s="235"/>
      <c r="P1418" s="235"/>
    </row>
    <row r="1419" spans="1:16" s="258" customFormat="1">
      <c r="A1419" s="257"/>
      <c r="B1419" s="235"/>
      <c r="C1419" s="253"/>
      <c r="D1419" s="253"/>
      <c r="E1419" s="1491"/>
      <c r="F1419" s="1491"/>
      <c r="G1419" s="235"/>
      <c r="H1419" s="235"/>
      <c r="I1419" s="235"/>
      <c r="J1419" s="235"/>
      <c r="K1419" s="235"/>
      <c r="L1419" s="235"/>
      <c r="M1419" s="235"/>
      <c r="N1419" s="235"/>
      <c r="O1419" s="235"/>
      <c r="P1419" s="235"/>
    </row>
    <row r="1420" spans="1:16" s="258" customFormat="1">
      <c r="A1420" s="257"/>
      <c r="B1420" s="235"/>
      <c r="C1420" s="253"/>
      <c r="D1420" s="253"/>
      <c r="E1420" s="1491"/>
      <c r="F1420" s="1491"/>
      <c r="G1420" s="235"/>
      <c r="H1420" s="235"/>
      <c r="I1420" s="235"/>
      <c r="J1420" s="235"/>
      <c r="K1420" s="235"/>
      <c r="L1420" s="235"/>
      <c r="M1420" s="235"/>
      <c r="N1420" s="235"/>
      <c r="O1420" s="235"/>
      <c r="P1420" s="235"/>
    </row>
    <row r="1421" spans="1:16" s="258" customFormat="1">
      <c r="A1421" s="257"/>
      <c r="B1421" s="235"/>
      <c r="C1421" s="253"/>
      <c r="D1421" s="253"/>
      <c r="E1421" s="1491"/>
      <c r="F1421" s="1491"/>
      <c r="G1421" s="235"/>
      <c r="H1421" s="235"/>
      <c r="I1421" s="235"/>
      <c r="J1421" s="235"/>
      <c r="K1421" s="235"/>
      <c r="L1421" s="235"/>
      <c r="M1421" s="235"/>
      <c r="N1421" s="235"/>
      <c r="O1421" s="235"/>
      <c r="P1421" s="235"/>
    </row>
    <row r="1422" spans="1:16" s="258" customFormat="1">
      <c r="A1422" s="257"/>
      <c r="B1422" s="235"/>
      <c r="C1422" s="253"/>
      <c r="D1422" s="253"/>
      <c r="E1422" s="1491"/>
      <c r="F1422" s="1491"/>
      <c r="G1422" s="235"/>
      <c r="H1422" s="235"/>
      <c r="I1422" s="235"/>
      <c r="J1422" s="235"/>
      <c r="K1422" s="235"/>
      <c r="L1422" s="235"/>
      <c r="M1422" s="235"/>
      <c r="N1422" s="235"/>
      <c r="O1422" s="235"/>
      <c r="P1422" s="235"/>
    </row>
    <row r="1423" spans="1:16" s="258" customFormat="1">
      <c r="A1423" s="257"/>
      <c r="B1423" s="235"/>
      <c r="C1423" s="253"/>
      <c r="D1423" s="253"/>
      <c r="E1423" s="1491"/>
      <c r="F1423" s="1491"/>
      <c r="G1423" s="235"/>
      <c r="H1423" s="235"/>
      <c r="I1423" s="235"/>
      <c r="J1423" s="235"/>
      <c r="K1423" s="235"/>
      <c r="L1423" s="235"/>
      <c r="M1423" s="235"/>
      <c r="N1423" s="235"/>
      <c r="O1423" s="235"/>
      <c r="P1423" s="235"/>
    </row>
    <row r="1424" spans="1:16" s="258" customFormat="1">
      <c r="A1424" s="257"/>
      <c r="B1424" s="235"/>
      <c r="C1424" s="253"/>
      <c r="D1424" s="253"/>
      <c r="E1424" s="1491"/>
      <c r="F1424" s="1491"/>
      <c r="G1424" s="235"/>
      <c r="H1424" s="235"/>
      <c r="I1424" s="235"/>
      <c r="J1424" s="235"/>
      <c r="K1424" s="235"/>
      <c r="L1424" s="235"/>
      <c r="M1424" s="235"/>
      <c r="N1424" s="235"/>
      <c r="O1424" s="235"/>
      <c r="P1424" s="235"/>
    </row>
    <row r="1425" spans="1:16" s="258" customFormat="1">
      <c r="A1425" s="257"/>
      <c r="B1425" s="235"/>
      <c r="C1425" s="253"/>
      <c r="D1425" s="253"/>
      <c r="E1425" s="1491"/>
      <c r="F1425" s="1491"/>
      <c r="G1425" s="235"/>
      <c r="H1425" s="235"/>
      <c r="I1425" s="235"/>
      <c r="J1425" s="235"/>
      <c r="K1425" s="235"/>
      <c r="L1425" s="235"/>
      <c r="M1425" s="235"/>
      <c r="N1425" s="235"/>
      <c r="O1425" s="235"/>
      <c r="P1425" s="235"/>
    </row>
    <row r="1426" spans="1:16" s="258" customFormat="1">
      <c r="A1426" s="257"/>
      <c r="B1426" s="235"/>
      <c r="C1426" s="253"/>
      <c r="D1426" s="253"/>
      <c r="E1426" s="1491"/>
      <c r="F1426" s="1491"/>
      <c r="G1426" s="235"/>
      <c r="H1426" s="235"/>
      <c r="I1426" s="235"/>
      <c r="J1426" s="235"/>
      <c r="K1426" s="235"/>
      <c r="L1426" s="235"/>
      <c r="M1426" s="235"/>
      <c r="N1426" s="235"/>
      <c r="O1426" s="235"/>
      <c r="P1426" s="235"/>
    </row>
    <row r="1427" spans="1:16" s="258" customFormat="1">
      <c r="A1427" s="257"/>
      <c r="B1427" s="235"/>
      <c r="C1427" s="253"/>
      <c r="D1427" s="253"/>
      <c r="E1427" s="1491"/>
      <c r="F1427" s="1491"/>
      <c r="G1427" s="235"/>
      <c r="H1427" s="235"/>
      <c r="I1427" s="235"/>
      <c r="J1427" s="235"/>
      <c r="K1427" s="235"/>
      <c r="L1427" s="235"/>
      <c r="M1427" s="235"/>
      <c r="N1427" s="235"/>
      <c r="O1427" s="235"/>
      <c r="P1427" s="235"/>
    </row>
    <row r="1428" spans="1:16" s="258" customFormat="1">
      <c r="A1428" s="257"/>
      <c r="B1428" s="235"/>
      <c r="C1428" s="253"/>
      <c r="D1428" s="253"/>
      <c r="E1428" s="1491"/>
      <c r="F1428" s="1491"/>
      <c r="G1428" s="235"/>
      <c r="H1428" s="235"/>
      <c r="I1428" s="235"/>
      <c r="J1428" s="235"/>
      <c r="K1428" s="235"/>
      <c r="L1428" s="235"/>
      <c r="M1428" s="235"/>
      <c r="N1428" s="235"/>
      <c r="O1428" s="235"/>
      <c r="P1428" s="235"/>
    </row>
    <row r="1429" spans="1:16" s="258" customFormat="1">
      <c r="A1429" s="257"/>
      <c r="B1429" s="235"/>
      <c r="C1429" s="253"/>
      <c r="D1429" s="253"/>
      <c r="E1429" s="1491"/>
      <c r="F1429" s="1491"/>
      <c r="G1429" s="235"/>
      <c r="H1429" s="235"/>
      <c r="I1429" s="235"/>
      <c r="J1429" s="235"/>
      <c r="K1429" s="235"/>
      <c r="L1429" s="235"/>
      <c r="M1429" s="235"/>
      <c r="N1429" s="235"/>
      <c r="O1429" s="235"/>
      <c r="P1429" s="235"/>
    </row>
    <row r="1430" spans="1:16" s="258" customFormat="1">
      <c r="A1430" s="257"/>
      <c r="B1430" s="235"/>
      <c r="C1430" s="253"/>
      <c r="D1430" s="253"/>
      <c r="E1430" s="1491"/>
      <c r="F1430" s="1491"/>
      <c r="G1430" s="235"/>
      <c r="H1430" s="235"/>
      <c r="I1430" s="235"/>
      <c r="J1430" s="235"/>
      <c r="K1430" s="235"/>
      <c r="L1430" s="235"/>
      <c r="M1430" s="235"/>
      <c r="N1430" s="235"/>
      <c r="O1430" s="235"/>
      <c r="P1430" s="235"/>
    </row>
    <row r="1431" spans="1:16" s="258" customFormat="1">
      <c r="A1431" s="257"/>
      <c r="B1431" s="235"/>
      <c r="C1431" s="253"/>
      <c r="D1431" s="253"/>
      <c r="E1431" s="1491"/>
      <c r="F1431" s="1491"/>
      <c r="G1431" s="235"/>
      <c r="H1431" s="235"/>
      <c r="I1431" s="235"/>
      <c r="J1431" s="235"/>
      <c r="K1431" s="235"/>
      <c r="L1431" s="235"/>
      <c r="M1431" s="235"/>
      <c r="N1431" s="235"/>
      <c r="O1431" s="235"/>
      <c r="P1431" s="235"/>
    </row>
    <row r="1432" spans="1:16" s="258" customFormat="1">
      <c r="A1432" s="257"/>
      <c r="B1432" s="235"/>
      <c r="C1432" s="253"/>
      <c r="D1432" s="253"/>
      <c r="E1432" s="1491"/>
      <c r="F1432" s="1491"/>
      <c r="G1432" s="235"/>
      <c r="H1432" s="235"/>
      <c r="I1432" s="235"/>
      <c r="J1432" s="235"/>
      <c r="K1432" s="235"/>
      <c r="L1432" s="235"/>
      <c r="M1432" s="235"/>
      <c r="N1432" s="235"/>
      <c r="O1432" s="235"/>
      <c r="P1432" s="235"/>
    </row>
    <row r="1433" spans="1:16" s="258" customFormat="1">
      <c r="A1433" s="257"/>
      <c r="B1433" s="235"/>
      <c r="C1433" s="253"/>
      <c r="D1433" s="253"/>
      <c r="E1433" s="1491"/>
      <c r="F1433" s="1491"/>
      <c r="G1433" s="235"/>
      <c r="H1433" s="235"/>
      <c r="I1433" s="235"/>
      <c r="J1433" s="235"/>
      <c r="K1433" s="235"/>
      <c r="L1433" s="235"/>
      <c r="M1433" s="235"/>
      <c r="N1433" s="235"/>
      <c r="O1433" s="235"/>
      <c r="P1433" s="235"/>
    </row>
    <row r="1434" spans="1:16" s="258" customFormat="1">
      <c r="A1434" s="257"/>
      <c r="B1434" s="235"/>
      <c r="C1434" s="253"/>
      <c r="D1434" s="253"/>
      <c r="E1434" s="1491"/>
      <c r="F1434" s="1491"/>
      <c r="G1434" s="235"/>
      <c r="H1434" s="235"/>
      <c r="I1434" s="235"/>
      <c r="J1434" s="235"/>
      <c r="K1434" s="235"/>
      <c r="L1434" s="235"/>
      <c r="M1434" s="235"/>
      <c r="N1434" s="235"/>
      <c r="O1434" s="235"/>
      <c r="P1434" s="235"/>
    </row>
    <row r="1435" spans="1:16" s="258" customFormat="1">
      <c r="A1435" s="257"/>
      <c r="B1435" s="235"/>
      <c r="C1435" s="253"/>
      <c r="D1435" s="253"/>
      <c r="E1435" s="1491"/>
      <c r="F1435" s="1491"/>
      <c r="G1435" s="235"/>
      <c r="H1435" s="235"/>
      <c r="I1435" s="235"/>
      <c r="J1435" s="235"/>
      <c r="K1435" s="235"/>
      <c r="L1435" s="235"/>
      <c r="M1435" s="235"/>
      <c r="N1435" s="235"/>
      <c r="O1435" s="235"/>
      <c r="P1435" s="235"/>
    </row>
    <row r="1436" spans="1:16" s="258" customFormat="1">
      <c r="A1436" s="257"/>
      <c r="B1436" s="235"/>
      <c r="C1436" s="253"/>
      <c r="D1436" s="253"/>
      <c r="E1436" s="1491"/>
      <c r="F1436" s="1491"/>
      <c r="G1436" s="235"/>
      <c r="H1436" s="235"/>
      <c r="I1436" s="235"/>
      <c r="J1436" s="235"/>
      <c r="K1436" s="235"/>
      <c r="L1436" s="235"/>
      <c r="M1436" s="235"/>
      <c r="N1436" s="235"/>
      <c r="O1436" s="235"/>
      <c r="P1436" s="235"/>
    </row>
    <row r="1437" spans="1:16" s="258" customFormat="1">
      <c r="A1437" s="257"/>
      <c r="B1437" s="235"/>
      <c r="C1437" s="253"/>
      <c r="D1437" s="253"/>
      <c r="E1437" s="1491"/>
      <c r="F1437" s="1491"/>
      <c r="G1437" s="235"/>
      <c r="H1437" s="235"/>
      <c r="I1437" s="235"/>
      <c r="J1437" s="235"/>
      <c r="K1437" s="235"/>
      <c r="L1437" s="235"/>
      <c r="M1437" s="235"/>
      <c r="N1437" s="235"/>
      <c r="O1437" s="235"/>
      <c r="P1437" s="235"/>
    </row>
    <row r="1438" spans="1:16" s="258" customFormat="1">
      <c r="A1438" s="257"/>
      <c r="B1438" s="235"/>
      <c r="C1438" s="253"/>
      <c r="D1438" s="253"/>
      <c r="E1438" s="1491"/>
      <c r="F1438" s="1491"/>
      <c r="G1438" s="235"/>
      <c r="H1438" s="235"/>
      <c r="I1438" s="235"/>
      <c r="J1438" s="235"/>
      <c r="K1438" s="235"/>
      <c r="L1438" s="235"/>
      <c r="M1438" s="235"/>
      <c r="N1438" s="235"/>
      <c r="O1438" s="235"/>
      <c r="P1438" s="235"/>
    </row>
    <row r="1439" spans="1:16" s="258" customFormat="1">
      <c r="A1439" s="257"/>
      <c r="B1439" s="235"/>
      <c r="C1439" s="253"/>
      <c r="D1439" s="253"/>
      <c r="E1439" s="1491"/>
      <c r="F1439" s="1491"/>
      <c r="G1439" s="235"/>
      <c r="H1439" s="235"/>
      <c r="I1439" s="235"/>
      <c r="J1439" s="235"/>
      <c r="K1439" s="235"/>
      <c r="L1439" s="235"/>
      <c r="M1439" s="235"/>
      <c r="N1439" s="235"/>
      <c r="O1439" s="235"/>
      <c r="P1439" s="235"/>
    </row>
    <row r="1440" spans="1:16" s="258" customFormat="1">
      <c r="A1440" s="257"/>
      <c r="B1440" s="235"/>
      <c r="C1440" s="253"/>
      <c r="D1440" s="253"/>
      <c r="E1440" s="1491"/>
      <c r="F1440" s="1491"/>
      <c r="G1440" s="235"/>
      <c r="H1440" s="235"/>
      <c r="I1440" s="235"/>
      <c r="J1440" s="235"/>
      <c r="K1440" s="235"/>
      <c r="L1440" s="235"/>
      <c r="M1440" s="235"/>
      <c r="N1440" s="235"/>
      <c r="O1440" s="235"/>
      <c r="P1440" s="235"/>
    </row>
    <row r="1441" spans="1:16" s="258" customFormat="1">
      <c r="A1441" s="257"/>
      <c r="B1441" s="235"/>
      <c r="C1441" s="253"/>
      <c r="D1441" s="253"/>
      <c r="E1441" s="1491"/>
      <c r="F1441" s="1491"/>
      <c r="G1441" s="235"/>
      <c r="H1441" s="235"/>
      <c r="I1441" s="235"/>
      <c r="J1441" s="235"/>
      <c r="K1441" s="235"/>
      <c r="L1441" s="235"/>
      <c r="M1441" s="235"/>
      <c r="N1441" s="235"/>
      <c r="O1441" s="235"/>
      <c r="P1441" s="235"/>
    </row>
    <row r="1442" spans="1:16" s="258" customFormat="1">
      <c r="A1442" s="257"/>
      <c r="B1442" s="235"/>
      <c r="C1442" s="253"/>
      <c r="D1442" s="253"/>
      <c r="E1442" s="1491"/>
      <c r="F1442" s="1491"/>
      <c r="G1442" s="235"/>
      <c r="H1442" s="235"/>
      <c r="I1442" s="235"/>
      <c r="J1442" s="235"/>
      <c r="K1442" s="235"/>
      <c r="L1442" s="235"/>
      <c r="M1442" s="235"/>
      <c r="N1442" s="235"/>
      <c r="O1442" s="235"/>
      <c r="P1442" s="235"/>
    </row>
    <row r="1443" spans="1:16" s="258" customFormat="1">
      <c r="A1443" s="257"/>
      <c r="B1443" s="235"/>
      <c r="C1443" s="253"/>
      <c r="D1443" s="253"/>
      <c r="E1443" s="1491"/>
      <c r="F1443" s="1491"/>
      <c r="G1443" s="235"/>
      <c r="H1443" s="235"/>
      <c r="I1443" s="235"/>
      <c r="J1443" s="235"/>
      <c r="K1443" s="235"/>
      <c r="L1443" s="235"/>
      <c r="M1443" s="235"/>
      <c r="N1443" s="235"/>
      <c r="O1443" s="235"/>
      <c r="P1443" s="235"/>
    </row>
    <row r="1444" spans="1:16" s="258" customFormat="1">
      <c r="A1444" s="257"/>
      <c r="B1444" s="235"/>
      <c r="C1444" s="253"/>
      <c r="D1444" s="253"/>
      <c r="E1444" s="1491"/>
      <c r="F1444" s="1491"/>
      <c r="G1444" s="235"/>
      <c r="H1444" s="235"/>
      <c r="I1444" s="235"/>
      <c r="J1444" s="235"/>
      <c r="K1444" s="235"/>
      <c r="L1444" s="235"/>
      <c r="M1444" s="235"/>
      <c r="N1444" s="235"/>
      <c r="O1444" s="235"/>
      <c r="P1444" s="235"/>
    </row>
    <row r="1445" spans="1:16" s="258" customFormat="1">
      <c r="A1445" s="257"/>
      <c r="B1445" s="235"/>
      <c r="C1445" s="253"/>
      <c r="D1445" s="253"/>
      <c r="E1445" s="1491"/>
      <c r="F1445" s="1491"/>
      <c r="G1445" s="235"/>
      <c r="H1445" s="235"/>
      <c r="I1445" s="235"/>
      <c r="J1445" s="235"/>
      <c r="K1445" s="235"/>
      <c r="L1445" s="235"/>
      <c r="M1445" s="235"/>
      <c r="N1445" s="235"/>
      <c r="O1445" s="235"/>
      <c r="P1445" s="235"/>
    </row>
    <row r="1446" spans="1:16" s="258" customFormat="1">
      <c r="A1446" s="257"/>
      <c r="B1446" s="235"/>
      <c r="C1446" s="253"/>
      <c r="D1446" s="253"/>
      <c r="E1446" s="1491"/>
      <c r="F1446" s="1491"/>
      <c r="G1446" s="235"/>
      <c r="H1446" s="235"/>
      <c r="I1446" s="235"/>
      <c r="J1446" s="235"/>
      <c r="K1446" s="235"/>
      <c r="L1446" s="235"/>
      <c r="M1446" s="235"/>
      <c r="N1446" s="235"/>
      <c r="O1446" s="235"/>
      <c r="P1446" s="235"/>
    </row>
    <row r="1447" spans="1:16" s="258" customFormat="1">
      <c r="A1447" s="257"/>
      <c r="B1447" s="235"/>
      <c r="C1447" s="253"/>
      <c r="D1447" s="253"/>
      <c r="E1447" s="1491"/>
      <c r="F1447" s="1491"/>
      <c r="G1447" s="235"/>
      <c r="H1447" s="235"/>
      <c r="I1447" s="235"/>
      <c r="J1447" s="235"/>
      <c r="K1447" s="235"/>
      <c r="L1447" s="235"/>
      <c r="M1447" s="235"/>
      <c r="N1447" s="235"/>
      <c r="O1447" s="235"/>
      <c r="P1447" s="235"/>
    </row>
    <row r="1448" spans="1:16" s="258" customFormat="1">
      <c r="A1448" s="257"/>
      <c r="B1448" s="235"/>
      <c r="C1448" s="253"/>
      <c r="D1448" s="253"/>
      <c r="E1448" s="1491"/>
      <c r="F1448" s="1491"/>
      <c r="G1448" s="235"/>
      <c r="H1448" s="235"/>
      <c r="I1448" s="235"/>
      <c r="J1448" s="235"/>
      <c r="K1448" s="235"/>
      <c r="L1448" s="235"/>
      <c r="M1448" s="235"/>
      <c r="N1448" s="235"/>
      <c r="O1448" s="235"/>
      <c r="P1448" s="235"/>
    </row>
    <row r="1449" spans="1:16" s="258" customFormat="1">
      <c r="A1449" s="257"/>
      <c r="B1449" s="235"/>
      <c r="C1449" s="253"/>
      <c r="D1449" s="253"/>
      <c r="E1449" s="1491"/>
      <c r="F1449" s="1491"/>
      <c r="G1449" s="235"/>
      <c r="H1449" s="235"/>
      <c r="I1449" s="235"/>
      <c r="J1449" s="235"/>
      <c r="K1449" s="235"/>
      <c r="L1449" s="235"/>
      <c r="M1449" s="235"/>
      <c r="N1449" s="235"/>
      <c r="O1449" s="235"/>
      <c r="P1449" s="235"/>
    </row>
    <row r="1450" spans="1:16" s="258" customFormat="1">
      <c r="A1450" s="257"/>
      <c r="B1450" s="235"/>
      <c r="C1450" s="253"/>
      <c r="D1450" s="253"/>
      <c r="E1450" s="1491"/>
      <c r="F1450" s="1491"/>
      <c r="G1450" s="235"/>
      <c r="H1450" s="235"/>
      <c r="I1450" s="235"/>
      <c r="J1450" s="235"/>
      <c r="K1450" s="235"/>
      <c r="L1450" s="235"/>
      <c r="M1450" s="235"/>
      <c r="N1450" s="235"/>
      <c r="O1450" s="235"/>
      <c r="P1450" s="235"/>
    </row>
    <row r="1451" spans="1:16" s="258" customFormat="1">
      <c r="A1451" s="257"/>
      <c r="B1451" s="235"/>
      <c r="C1451" s="253"/>
      <c r="D1451" s="253"/>
      <c r="E1451" s="1491"/>
      <c r="F1451" s="1491"/>
      <c r="G1451" s="235"/>
      <c r="H1451" s="235"/>
      <c r="I1451" s="235"/>
      <c r="J1451" s="235"/>
      <c r="K1451" s="235"/>
      <c r="L1451" s="235"/>
      <c r="M1451" s="235"/>
      <c r="N1451" s="235"/>
      <c r="O1451" s="235"/>
      <c r="P1451" s="235"/>
    </row>
    <row r="1452" spans="1:16" s="258" customFormat="1">
      <c r="A1452" s="257"/>
      <c r="B1452" s="235"/>
      <c r="C1452" s="253"/>
      <c r="D1452" s="253"/>
      <c r="E1452" s="1491"/>
      <c r="F1452" s="1491"/>
      <c r="G1452" s="235"/>
      <c r="H1452" s="235"/>
      <c r="I1452" s="235"/>
      <c r="J1452" s="235"/>
      <c r="K1452" s="235"/>
      <c r="L1452" s="235"/>
      <c r="M1452" s="235"/>
      <c r="N1452" s="235"/>
      <c r="O1452" s="235"/>
      <c r="P1452" s="235"/>
    </row>
    <row r="1453" spans="1:16" s="258" customFormat="1">
      <c r="A1453" s="257"/>
      <c r="B1453" s="235"/>
      <c r="C1453" s="253"/>
      <c r="D1453" s="253"/>
      <c r="E1453" s="1491"/>
      <c r="F1453" s="1491"/>
      <c r="G1453" s="235"/>
      <c r="H1453" s="235"/>
      <c r="I1453" s="235"/>
      <c r="J1453" s="235"/>
      <c r="K1453" s="235"/>
      <c r="L1453" s="235"/>
      <c r="M1453" s="235"/>
      <c r="N1453" s="235"/>
      <c r="O1453" s="235"/>
      <c r="P1453" s="235"/>
    </row>
    <row r="1454" spans="1:16" s="258" customFormat="1">
      <c r="A1454" s="257"/>
      <c r="B1454" s="235"/>
      <c r="C1454" s="253"/>
      <c r="D1454" s="253"/>
      <c r="E1454" s="1491"/>
      <c r="F1454" s="1491"/>
      <c r="G1454" s="235"/>
      <c r="H1454" s="235"/>
      <c r="I1454" s="235"/>
      <c r="J1454" s="235"/>
      <c r="K1454" s="235"/>
      <c r="L1454" s="235"/>
      <c r="M1454" s="235"/>
      <c r="N1454" s="235"/>
      <c r="O1454" s="235"/>
      <c r="P1454" s="235"/>
    </row>
    <row r="1455" spans="1:16" s="258" customFormat="1">
      <c r="A1455" s="257"/>
      <c r="B1455" s="235"/>
      <c r="C1455" s="253"/>
      <c r="D1455" s="253"/>
      <c r="E1455" s="1491"/>
      <c r="F1455" s="1491"/>
      <c r="G1455" s="235"/>
      <c r="H1455" s="235"/>
      <c r="I1455" s="235"/>
      <c r="J1455" s="235"/>
      <c r="K1455" s="235"/>
      <c r="L1455" s="235"/>
      <c r="M1455" s="235"/>
      <c r="N1455" s="235"/>
      <c r="O1455" s="235"/>
      <c r="P1455" s="235"/>
    </row>
    <row r="1456" spans="1:16" s="258" customFormat="1">
      <c r="A1456" s="257"/>
      <c r="B1456" s="235"/>
      <c r="C1456" s="253"/>
      <c r="D1456" s="253"/>
      <c r="E1456" s="1491"/>
      <c r="F1456" s="1491"/>
      <c r="G1456" s="235"/>
      <c r="H1456" s="235"/>
      <c r="I1456" s="235"/>
      <c r="J1456" s="235"/>
      <c r="K1456" s="235"/>
      <c r="L1456" s="235"/>
      <c r="M1456" s="235"/>
      <c r="N1456" s="235"/>
      <c r="O1456" s="235"/>
      <c r="P1456" s="235"/>
    </row>
    <row r="1457" spans="1:16" s="258" customFormat="1">
      <c r="A1457" s="257"/>
      <c r="B1457" s="235"/>
      <c r="C1457" s="253"/>
      <c r="D1457" s="253"/>
      <c r="E1457" s="1491"/>
      <c r="F1457" s="1491"/>
      <c r="G1457" s="235"/>
      <c r="H1457" s="235"/>
      <c r="I1457" s="235"/>
      <c r="J1457" s="235"/>
      <c r="K1457" s="235"/>
      <c r="L1457" s="235"/>
      <c r="M1457" s="235"/>
      <c r="N1457" s="235"/>
      <c r="O1457" s="235"/>
      <c r="P1457" s="235"/>
    </row>
    <row r="1458" spans="1:16" s="258" customFormat="1">
      <c r="A1458" s="257"/>
      <c r="B1458" s="235"/>
      <c r="C1458" s="253"/>
      <c r="D1458" s="253"/>
      <c r="E1458" s="1491"/>
      <c r="F1458" s="1491"/>
      <c r="G1458" s="235"/>
      <c r="H1458" s="235"/>
      <c r="I1458" s="235"/>
      <c r="J1458" s="235"/>
      <c r="K1458" s="235"/>
      <c r="L1458" s="235"/>
      <c r="M1458" s="235"/>
      <c r="N1458" s="235"/>
      <c r="O1458" s="235"/>
      <c r="P1458" s="235"/>
    </row>
    <row r="1459" spans="1:16" s="258" customFormat="1">
      <c r="A1459" s="257"/>
      <c r="B1459" s="235"/>
      <c r="C1459" s="253"/>
      <c r="D1459" s="253"/>
      <c r="E1459" s="1491"/>
      <c r="F1459" s="1491"/>
      <c r="G1459" s="235"/>
      <c r="H1459" s="235"/>
      <c r="I1459" s="235"/>
      <c r="J1459" s="235"/>
      <c r="K1459" s="235"/>
      <c r="L1459" s="235"/>
      <c r="M1459" s="235"/>
      <c r="N1459" s="235"/>
      <c r="O1459" s="235"/>
      <c r="P1459" s="235"/>
    </row>
    <row r="1460" spans="1:16" s="258" customFormat="1">
      <c r="A1460" s="257"/>
      <c r="B1460" s="235"/>
      <c r="C1460" s="253"/>
      <c r="D1460" s="253"/>
      <c r="E1460" s="1491"/>
      <c r="F1460" s="1491"/>
      <c r="G1460" s="235"/>
      <c r="H1460" s="235"/>
      <c r="I1460" s="235"/>
      <c r="J1460" s="235"/>
      <c r="K1460" s="235"/>
      <c r="L1460" s="235"/>
      <c r="M1460" s="235"/>
      <c r="N1460" s="235"/>
      <c r="O1460" s="235"/>
      <c r="P1460" s="235"/>
    </row>
    <row r="1461" spans="1:16" s="258" customFormat="1">
      <c r="A1461" s="257"/>
      <c r="B1461" s="235"/>
      <c r="C1461" s="253"/>
      <c r="D1461" s="253"/>
      <c r="E1461" s="1491"/>
      <c r="F1461" s="1491"/>
      <c r="G1461" s="235"/>
      <c r="H1461" s="235"/>
      <c r="I1461" s="235"/>
      <c r="J1461" s="235"/>
      <c r="K1461" s="235"/>
      <c r="L1461" s="235"/>
      <c r="M1461" s="235"/>
      <c r="N1461" s="235"/>
      <c r="O1461" s="235"/>
      <c r="P1461" s="235"/>
    </row>
    <row r="1462" spans="1:16" s="258" customFormat="1">
      <c r="A1462" s="257"/>
      <c r="B1462" s="235"/>
      <c r="C1462" s="253"/>
      <c r="D1462" s="253"/>
      <c r="E1462" s="1491"/>
      <c r="F1462" s="1491"/>
      <c r="G1462" s="235"/>
      <c r="H1462" s="235"/>
      <c r="I1462" s="235"/>
      <c r="J1462" s="235"/>
      <c r="K1462" s="235"/>
      <c r="L1462" s="235"/>
      <c r="M1462" s="235"/>
      <c r="N1462" s="235"/>
      <c r="O1462" s="235"/>
      <c r="P1462" s="235"/>
    </row>
    <row r="1463" spans="1:16" s="258" customFormat="1">
      <c r="A1463" s="257"/>
      <c r="B1463" s="235"/>
      <c r="C1463" s="253"/>
      <c r="D1463" s="253"/>
      <c r="E1463" s="1491"/>
      <c r="F1463" s="1491"/>
      <c r="G1463" s="235"/>
      <c r="H1463" s="235"/>
      <c r="I1463" s="235"/>
      <c r="J1463" s="235"/>
      <c r="K1463" s="235"/>
      <c r="L1463" s="235"/>
      <c r="M1463" s="235"/>
      <c r="N1463" s="235"/>
      <c r="O1463" s="235"/>
      <c r="P1463" s="235"/>
    </row>
    <row r="1464" spans="1:16" s="258" customFormat="1">
      <c r="A1464" s="257"/>
      <c r="B1464" s="235"/>
      <c r="C1464" s="253"/>
      <c r="D1464" s="253"/>
      <c r="E1464" s="1491"/>
      <c r="F1464" s="1491"/>
      <c r="G1464" s="235"/>
      <c r="H1464" s="235"/>
      <c r="I1464" s="235"/>
      <c r="J1464" s="235"/>
      <c r="K1464" s="235"/>
      <c r="L1464" s="235"/>
      <c r="M1464" s="235"/>
      <c r="N1464" s="235"/>
      <c r="O1464" s="235"/>
      <c r="P1464" s="235"/>
    </row>
    <row r="1465" spans="1:16" s="258" customFormat="1">
      <c r="A1465" s="257"/>
      <c r="B1465" s="235"/>
      <c r="C1465" s="253"/>
      <c r="D1465" s="253"/>
      <c r="E1465" s="1491"/>
      <c r="F1465" s="1491"/>
      <c r="G1465" s="235"/>
      <c r="H1465" s="235"/>
      <c r="I1465" s="235"/>
      <c r="J1465" s="235"/>
      <c r="K1465" s="235"/>
      <c r="L1465" s="235"/>
      <c r="M1465" s="235"/>
      <c r="N1465" s="235"/>
      <c r="O1465" s="235"/>
      <c r="P1465" s="235"/>
    </row>
    <row r="1466" spans="1:16" s="258" customFormat="1">
      <c r="A1466" s="257"/>
      <c r="B1466" s="235"/>
      <c r="C1466" s="253"/>
      <c r="D1466" s="253"/>
      <c r="E1466" s="1491"/>
      <c r="F1466" s="1491"/>
      <c r="G1466" s="235"/>
      <c r="H1466" s="235"/>
      <c r="I1466" s="235"/>
      <c r="J1466" s="235"/>
      <c r="K1466" s="235"/>
      <c r="L1466" s="235"/>
      <c r="M1466" s="235"/>
      <c r="N1466" s="235"/>
      <c r="O1466" s="235"/>
      <c r="P1466" s="235"/>
    </row>
    <row r="1467" spans="1:16" s="258" customFormat="1">
      <c r="A1467" s="257"/>
      <c r="B1467" s="235"/>
      <c r="C1467" s="253"/>
      <c r="D1467" s="253"/>
      <c r="E1467" s="1491"/>
      <c r="F1467" s="1491"/>
      <c r="G1467" s="235"/>
      <c r="H1467" s="235"/>
      <c r="I1467" s="235"/>
      <c r="J1467" s="235"/>
      <c r="K1467" s="235"/>
      <c r="L1467" s="235"/>
      <c r="M1467" s="235"/>
      <c r="N1467" s="235"/>
      <c r="O1467" s="235"/>
      <c r="P1467" s="235"/>
    </row>
    <row r="1468" spans="1:16" s="258" customFormat="1">
      <c r="A1468" s="257"/>
      <c r="B1468" s="235"/>
      <c r="C1468" s="253"/>
      <c r="D1468" s="253"/>
      <c r="E1468" s="1491"/>
      <c r="F1468" s="1491"/>
      <c r="G1468" s="235"/>
      <c r="H1468" s="235"/>
      <c r="I1468" s="235"/>
      <c r="J1468" s="235"/>
      <c r="K1468" s="235"/>
      <c r="L1468" s="235"/>
      <c r="M1468" s="235"/>
      <c r="N1468" s="235"/>
      <c r="O1468" s="235"/>
      <c r="P1468" s="235"/>
    </row>
    <row r="1469" spans="1:16" s="258" customFormat="1">
      <c r="A1469" s="257"/>
      <c r="B1469" s="235"/>
      <c r="C1469" s="253"/>
      <c r="D1469" s="253"/>
      <c r="E1469" s="1491"/>
      <c r="F1469" s="1491"/>
      <c r="G1469" s="235"/>
      <c r="H1469" s="235"/>
      <c r="I1469" s="235"/>
      <c r="J1469" s="235"/>
      <c r="K1469" s="235"/>
      <c r="L1469" s="235"/>
      <c r="M1469" s="235"/>
      <c r="N1469" s="235"/>
      <c r="O1469" s="235"/>
      <c r="P1469" s="235"/>
    </row>
    <row r="1470" spans="1:16" s="258" customFormat="1">
      <c r="A1470" s="257"/>
      <c r="B1470" s="235"/>
      <c r="C1470" s="253"/>
      <c r="D1470" s="253"/>
      <c r="E1470" s="1491"/>
      <c r="F1470" s="1491"/>
      <c r="G1470" s="235"/>
      <c r="H1470" s="235"/>
      <c r="I1470" s="235"/>
      <c r="J1470" s="235"/>
      <c r="K1470" s="235"/>
      <c r="L1470" s="235"/>
      <c r="M1470" s="235"/>
      <c r="N1470" s="235"/>
      <c r="O1470" s="235"/>
      <c r="P1470" s="235"/>
    </row>
    <row r="1471" spans="1:16" s="258" customFormat="1">
      <c r="A1471" s="257"/>
      <c r="B1471" s="235"/>
      <c r="C1471" s="253"/>
      <c r="D1471" s="253"/>
      <c r="E1471" s="1491"/>
      <c r="F1471" s="1491"/>
      <c r="G1471" s="235"/>
      <c r="H1471" s="235"/>
      <c r="I1471" s="235"/>
      <c r="J1471" s="235"/>
      <c r="K1471" s="235"/>
      <c r="L1471" s="235"/>
      <c r="M1471" s="235"/>
      <c r="N1471" s="235"/>
      <c r="O1471" s="235"/>
      <c r="P1471" s="235"/>
    </row>
    <row r="1472" spans="1:16" s="258" customFormat="1">
      <c r="A1472" s="257"/>
      <c r="B1472" s="235"/>
      <c r="C1472" s="253"/>
      <c r="D1472" s="253"/>
      <c r="E1472" s="1491"/>
      <c r="F1472" s="1491"/>
      <c r="G1472" s="235"/>
      <c r="H1472" s="235"/>
      <c r="I1472" s="235"/>
      <c r="J1472" s="235"/>
      <c r="K1472" s="235"/>
      <c r="L1472" s="235"/>
      <c r="M1472" s="235"/>
      <c r="N1472" s="235"/>
      <c r="O1472" s="235"/>
      <c r="P1472" s="235"/>
    </row>
    <row r="1473" spans="1:16" s="258" customFormat="1">
      <c r="A1473" s="257"/>
      <c r="B1473" s="235"/>
      <c r="C1473" s="253"/>
      <c r="D1473" s="253"/>
      <c r="E1473" s="1491"/>
      <c r="F1473" s="1491"/>
      <c r="G1473" s="235"/>
      <c r="H1473" s="235"/>
      <c r="I1473" s="235"/>
      <c r="J1473" s="235"/>
      <c r="K1473" s="235"/>
      <c r="L1473" s="235"/>
      <c r="M1473" s="235"/>
      <c r="N1473" s="235"/>
      <c r="O1473" s="235"/>
      <c r="P1473" s="235"/>
    </row>
    <row r="1474" spans="1:16" s="258" customFormat="1">
      <c r="A1474" s="257"/>
      <c r="B1474" s="235"/>
      <c r="C1474" s="253"/>
      <c r="D1474" s="253"/>
      <c r="E1474" s="1491"/>
      <c r="F1474" s="1491"/>
      <c r="G1474" s="235"/>
      <c r="H1474" s="235"/>
      <c r="I1474" s="235"/>
      <c r="J1474" s="235"/>
      <c r="K1474" s="235"/>
      <c r="L1474" s="235"/>
      <c r="M1474" s="235"/>
      <c r="N1474" s="235"/>
      <c r="O1474" s="235"/>
      <c r="P1474" s="235"/>
    </row>
    <row r="1475" spans="1:16" s="258" customFormat="1">
      <c r="A1475" s="257"/>
      <c r="B1475" s="235"/>
      <c r="C1475" s="253"/>
      <c r="D1475" s="253"/>
      <c r="E1475" s="1491"/>
      <c r="F1475" s="1491"/>
      <c r="G1475" s="235"/>
      <c r="H1475" s="235"/>
      <c r="I1475" s="235"/>
      <c r="J1475" s="235"/>
      <c r="K1475" s="235"/>
      <c r="L1475" s="235"/>
      <c r="M1475" s="235"/>
      <c r="N1475" s="235"/>
      <c r="O1475" s="235"/>
      <c r="P1475" s="235"/>
    </row>
    <row r="1476" spans="1:16" s="258" customFormat="1">
      <c r="A1476" s="257"/>
      <c r="B1476" s="235"/>
      <c r="C1476" s="253"/>
      <c r="D1476" s="253"/>
      <c r="E1476" s="1491"/>
      <c r="F1476" s="1491"/>
      <c r="G1476" s="235"/>
      <c r="H1476" s="235"/>
      <c r="I1476" s="235"/>
      <c r="J1476" s="235"/>
      <c r="K1476" s="235"/>
      <c r="L1476" s="235"/>
      <c r="M1476" s="235"/>
      <c r="N1476" s="235"/>
      <c r="O1476" s="235"/>
      <c r="P1476" s="235"/>
    </row>
    <row r="1477" spans="1:16" s="258" customFormat="1">
      <c r="A1477" s="257"/>
      <c r="B1477" s="235"/>
      <c r="C1477" s="253"/>
      <c r="D1477" s="253"/>
      <c r="E1477" s="1491"/>
      <c r="F1477" s="1491"/>
      <c r="G1477" s="235"/>
      <c r="H1477" s="235"/>
      <c r="I1477" s="235"/>
      <c r="J1477" s="235"/>
      <c r="K1477" s="235"/>
      <c r="L1477" s="235"/>
      <c r="M1477" s="235"/>
      <c r="N1477" s="235"/>
      <c r="O1477" s="235"/>
      <c r="P1477" s="235"/>
    </row>
    <row r="1478" spans="1:16" s="258" customFormat="1">
      <c r="A1478" s="257"/>
      <c r="B1478" s="235"/>
      <c r="C1478" s="253"/>
      <c r="D1478" s="253"/>
      <c r="E1478" s="1491"/>
      <c r="F1478" s="1491"/>
      <c r="G1478" s="235"/>
      <c r="H1478" s="235"/>
      <c r="I1478" s="235"/>
      <c r="J1478" s="235"/>
      <c r="K1478" s="235"/>
      <c r="L1478" s="235"/>
      <c r="M1478" s="235"/>
      <c r="N1478" s="235"/>
      <c r="O1478" s="235"/>
      <c r="P1478" s="235"/>
    </row>
    <row r="1479" spans="1:16" s="258" customFormat="1">
      <c r="A1479" s="257"/>
      <c r="B1479" s="235"/>
      <c r="C1479" s="253"/>
      <c r="D1479" s="253"/>
      <c r="E1479" s="1491"/>
      <c r="F1479" s="1491"/>
      <c r="G1479" s="235"/>
      <c r="H1479" s="235"/>
      <c r="I1479" s="235"/>
      <c r="J1479" s="235"/>
      <c r="K1479" s="235"/>
      <c r="L1479" s="235"/>
      <c r="M1479" s="235"/>
      <c r="N1479" s="235"/>
      <c r="O1479" s="235"/>
      <c r="P1479" s="235"/>
    </row>
    <row r="1480" spans="1:16" s="258" customFormat="1">
      <c r="A1480" s="257"/>
      <c r="B1480" s="235"/>
      <c r="C1480" s="253"/>
      <c r="D1480" s="253"/>
      <c r="E1480" s="1491"/>
      <c r="F1480" s="1491"/>
      <c r="G1480" s="235"/>
      <c r="H1480" s="235"/>
      <c r="I1480" s="235"/>
      <c r="J1480" s="235"/>
      <c r="K1480" s="235"/>
      <c r="L1480" s="235"/>
      <c r="M1480" s="235"/>
      <c r="N1480" s="235"/>
      <c r="O1480" s="235"/>
      <c r="P1480" s="235"/>
    </row>
    <row r="1481" spans="1:16" s="258" customFormat="1">
      <c r="A1481" s="257"/>
      <c r="B1481" s="235"/>
      <c r="C1481" s="253"/>
      <c r="D1481" s="253"/>
      <c r="E1481" s="1491"/>
      <c r="F1481" s="1491"/>
      <c r="G1481" s="235"/>
      <c r="H1481" s="235"/>
      <c r="I1481" s="235"/>
      <c r="J1481" s="235"/>
      <c r="K1481" s="235"/>
      <c r="L1481" s="235"/>
      <c r="M1481" s="235"/>
      <c r="N1481" s="235"/>
      <c r="O1481" s="235"/>
      <c r="P1481" s="235"/>
    </row>
    <row r="1482" spans="1:16" s="258" customFormat="1">
      <c r="A1482" s="257"/>
      <c r="B1482" s="235"/>
      <c r="C1482" s="253"/>
      <c r="D1482" s="253"/>
      <c r="E1482" s="1491"/>
      <c r="F1482" s="1491"/>
      <c r="G1482" s="235"/>
      <c r="H1482" s="235"/>
      <c r="I1482" s="235"/>
      <c r="J1482" s="235"/>
      <c r="K1482" s="235"/>
      <c r="L1482" s="235"/>
      <c r="M1482" s="235"/>
      <c r="N1482" s="235"/>
      <c r="O1482" s="235"/>
      <c r="P1482" s="235"/>
    </row>
    <row r="1483" spans="1:16" s="258" customFormat="1">
      <c r="A1483" s="257"/>
      <c r="B1483" s="235"/>
      <c r="C1483" s="253"/>
      <c r="D1483" s="253"/>
      <c r="E1483" s="1491"/>
      <c r="F1483" s="1491"/>
      <c r="G1483" s="235"/>
      <c r="H1483" s="235"/>
      <c r="I1483" s="235"/>
      <c r="J1483" s="235"/>
      <c r="K1483" s="235"/>
      <c r="L1483" s="235"/>
      <c r="M1483" s="235"/>
      <c r="N1483" s="235"/>
      <c r="O1483" s="235"/>
      <c r="P1483" s="235"/>
    </row>
    <row r="1484" spans="1:16" s="258" customFormat="1">
      <c r="A1484" s="257"/>
      <c r="B1484" s="235"/>
      <c r="C1484" s="253"/>
      <c r="D1484" s="253"/>
      <c r="E1484" s="1491"/>
      <c r="F1484" s="1491"/>
      <c r="G1484" s="235"/>
      <c r="H1484" s="235"/>
      <c r="I1484" s="235"/>
      <c r="J1484" s="235"/>
      <c r="K1484" s="235"/>
      <c r="L1484" s="235"/>
      <c r="M1484" s="235"/>
      <c r="N1484" s="235"/>
      <c r="O1484" s="235"/>
      <c r="P1484" s="235"/>
    </row>
    <row r="1485" spans="1:16" s="258" customFormat="1">
      <c r="A1485" s="257"/>
      <c r="B1485" s="235"/>
      <c r="C1485" s="253"/>
      <c r="D1485" s="253"/>
      <c r="E1485" s="1491"/>
      <c r="F1485" s="1491"/>
      <c r="G1485" s="235"/>
      <c r="H1485" s="235"/>
      <c r="I1485" s="235"/>
      <c r="J1485" s="235"/>
      <c r="K1485" s="235"/>
      <c r="L1485" s="235"/>
      <c r="M1485" s="235"/>
      <c r="N1485" s="235"/>
      <c r="O1485" s="235"/>
      <c r="P1485" s="235"/>
    </row>
    <row r="1486" spans="1:16" s="258" customFormat="1">
      <c r="A1486" s="257"/>
      <c r="B1486" s="235"/>
      <c r="C1486" s="253"/>
      <c r="D1486" s="253"/>
      <c r="E1486" s="1491"/>
      <c r="F1486" s="1491"/>
      <c r="G1486" s="235"/>
      <c r="H1486" s="235"/>
      <c r="I1486" s="235"/>
      <c r="J1486" s="235"/>
      <c r="K1486" s="235"/>
      <c r="L1486" s="235"/>
      <c r="M1486" s="235"/>
      <c r="N1486" s="235"/>
      <c r="O1486" s="235"/>
      <c r="P1486" s="235"/>
    </row>
    <row r="1487" spans="1:16" s="258" customFormat="1">
      <c r="A1487" s="257"/>
      <c r="B1487" s="235"/>
      <c r="C1487" s="253"/>
      <c r="D1487" s="253"/>
      <c r="E1487" s="1491"/>
      <c r="F1487" s="1491"/>
      <c r="G1487" s="235"/>
      <c r="H1487" s="235"/>
      <c r="I1487" s="235"/>
      <c r="J1487" s="235"/>
      <c r="K1487" s="235"/>
      <c r="L1487" s="235"/>
      <c r="M1487" s="235"/>
      <c r="N1487" s="235"/>
      <c r="O1487" s="235"/>
      <c r="P1487" s="235"/>
    </row>
    <row r="1488" spans="1:16" s="258" customFormat="1">
      <c r="A1488" s="257"/>
      <c r="B1488" s="235"/>
      <c r="C1488" s="253"/>
      <c r="D1488" s="253"/>
      <c r="E1488" s="1491"/>
      <c r="F1488" s="1491"/>
      <c r="G1488" s="235"/>
      <c r="H1488" s="235"/>
      <c r="I1488" s="235"/>
      <c r="J1488" s="235"/>
      <c r="K1488" s="235"/>
      <c r="L1488" s="235"/>
      <c r="M1488" s="235"/>
      <c r="N1488" s="235"/>
      <c r="O1488" s="235"/>
      <c r="P1488" s="235"/>
    </row>
    <row r="1489" spans="1:16" s="258" customFormat="1">
      <c r="A1489" s="257"/>
      <c r="B1489" s="235"/>
      <c r="C1489" s="253"/>
      <c r="D1489" s="253"/>
      <c r="E1489" s="1491"/>
      <c r="F1489" s="1491"/>
      <c r="G1489" s="235"/>
      <c r="H1489" s="235"/>
      <c r="I1489" s="235"/>
      <c r="J1489" s="235"/>
      <c r="K1489" s="235"/>
      <c r="L1489" s="235"/>
      <c r="M1489" s="235"/>
      <c r="N1489" s="235"/>
      <c r="O1489" s="235"/>
      <c r="P1489" s="235"/>
    </row>
    <row r="1490" spans="1:16" s="258" customFormat="1">
      <c r="A1490" s="257"/>
      <c r="B1490" s="235"/>
      <c r="C1490" s="253"/>
      <c r="D1490" s="253"/>
      <c r="E1490" s="1491"/>
      <c r="F1490" s="1491"/>
      <c r="G1490" s="235"/>
      <c r="H1490" s="235"/>
      <c r="I1490" s="235"/>
      <c r="J1490" s="235"/>
      <c r="K1490" s="235"/>
      <c r="L1490" s="235"/>
      <c r="M1490" s="235"/>
      <c r="N1490" s="235"/>
      <c r="O1490" s="235"/>
      <c r="P1490" s="235"/>
    </row>
    <row r="1491" spans="1:16" s="258" customFormat="1">
      <c r="A1491" s="257"/>
      <c r="B1491" s="235"/>
      <c r="C1491" s="253"/>
      <c r="D1491" s="253"/>
      <c r="E1491" s="1491"/>
      <c r="F1491" s="1491"/>
      <c r="G1491" s="235"/>
      <c r="H1491" s="235"/>
      <c r="I1491" s="235"/>
      <c r="J1491" s="235"/>
      <c r="K1491" s="235"/>
      <c r="L1491" s="235"/>
      <c r="M1491" s="235"/>
      <c r="N1491" s="235"/>
      <c r="O1491" s="235"/>
      <c r="P1491" s="235"/>
    </row>
    <row r="1492" spans="1:16" s="258" customFormat="1">
      <c r="A1492" s="257"/>
      <c r="B1492" s="235"/>
      <c r="C1492" s="253"/>
      <c r="D1492" s="253"/>
      <c r="E1492" s="1491"/>
      <c r="F1492" s="1491"/>
      <c r="G1492" s="235"/>
      <c r="H1492" s="235"/>
      <c r="I1492" s="235"/>
      <c r="J1492" s="235"/>
      <c r="K1492" s="235"/>
      <c r="L1492" s="235"/>
      <c r="M1492" s="235"/>
      <c r="N1492" s="235"/>
      <c r="O1492" s="235"/>
      <c r="P1492" s="235"/>
    </row>
    <row r="1493" spans="1:16" s="258" customFormat="1">
      <c r="A1493" s="257"/>
      <c r="B1493" s="235"/>
      <c r="C1493" s="253"/>
      <c r="D1493" s="253"/>
      <c r="E1493" s="1491"/>
      <c r="F1493" s="1491"/>
      <c r="G1493" s="235"/>
      <c r="H1493" s="235"/>
      <c r="I1493" s="235"/>
      <c r="J1493" s="235"/>
      <c r="K1493" s="235"/>
      <c r="L1493" s="235"/>
      <c r="M1493" s="235"/>
      <c r="N1493" s="235"/>
      <c r="O1493" s="235"/>
      <c r="P1493" s="235"/>
    </row>
    <row r="1494" spans="1:16" s="258" customFormat="1">
      <c r="A1494" s="257"/>
      <c r="B1494" s="235"/>
      <c r="C1494" s="253"/>
      <c r="D1494" s="253"/>
      <c r="E1494" s="1491"/>
      <c r="F1494" s="1491"/>
      <c r="G1494" s="235"/>
      <c r="H1494" s="235"/>
      <c r="I1494" s="235"/>
      <c r="J1494" s="235"/>
      <c r="K1494" s="235"/>
      <c r="L1494" s="235"/>
      <c r="M1494" s="235"/>
      <c r="N1494" s="235"/>
      <c r="O1494" s="235"/>
      <c r="P1494" s="235"/>
    </row>
    <row r="1495" spans="1:16" s="258" customFormat="1">
      <c r="A1495" s="257"/>
      <c r="B1495" s="235"/>
      <c r="C1495" s="253"/>
      <c r="D1495" s="253"/>
      <c r="E1495" s="1491"/>
      <c r="F1495" s="1491"/>
      <c r="G1495" s="235"/>
      <c r="H1495" s="235"/>
      <c r="I1495" s="235"/>
      <c r="J1495" s="235"/>
      <c r="K1495" s="235"/>
      <c r="L1495" s="235"/>
      <c r="M1495" s="235"/>
      <c r="N1495" s="235"/>
      <c r="O1495" s="235"/>
      <c r="P1495" s="235"/>
    </row>
    <row r="1496" spans="1:16" s="258" customFormat="1">
      <c r="A1496" s="257"/>
      <c r="B1496" s="235"/>
      <c r="C1496" s="253"/>
      <c r="D1496" s="253"/>
      <c r="E1496" s="1491"/>
      <c r="F1496" s="1491"/>
      <c r="G1496" s="235"/>
      <c r="H1496" s="235"/>
      <c r="I1496" s="235"/>
      <c r="J1496" s="235"/>
      <c r="K1496" s="235"/>
      <c r="L1496" s="235"/>
      <c r="M1496" s="235"/>
      <c r="N1496" s="235"/>
      <c r="O1496" s="235"/>
      <c r="P1496" s="235"/>
    </row>
    <row r="1497" spans="1:16" s="258" customFormat="1">
      <c r="A1497" s="257"/>
      <c r="B1497" s="235"/>
      <c r="C1497" s="253"/>
      <c r="D1497" s="253"/>
      <c r="E1497" s="1491"/>
      <c r="F1497" s="1491"/>
      <c r="G1497" s="235"/>
      <c r="H1497" s="235"/>
      <c r="I1497" s="235"/>
      <c r="J1497" s="235"/>
      <c r="K1497" s="235"/>
      <c r="L1497" s="235"/>
      <c r="M1497" s="235"/>
      <c r="N1497" s="235"/>
      <c r="O1497" s="235"/>
      <c r="P1497" s="235"/>
    </row>
    <row r="1498" spans="1:16" s="258" customFormat="1">
      <c r="A1498" s="257"/>
      <c r="B1498" s="235"/>
      <c r="C1498" s="253"/>
      <c r="D1498" s="253"/>
      <c r="E1498" s="1491"/>
      <c r="F1498" s="1491"/>
      <c r="G1498" s="235"/>
      <c r="H1498" s="235"/>
      <c r="I1498" s="235"/>
      <c r="J1498" s="235"/>
      <c r="K1498" s="235"/>
      <c r="L1498" s="235"/>
      <c r="M1498" s="235"/>
      <c r="N1498" s="235"/>
      <c r="O1498" s="235"/>
      <c r="P1498" s="235"/>
    </row>
    <row r="1499" spans="1:16" s="258" customFormat="1">
      <c r="A1499" s="257"/>
      <c r="B1499" s="235"/>
      <c r="C1499" s="253"/>
      <c r="D1499" s="253"/>
      <c r="E1499" s="1491"/>
      <c r="F1499" s="1491"/>
      <c r="G1499" s="235"/>
      <c r="H1499" s="235"/>
      <c r="I1499" s="235"/>
      <c r="J1499" s="235"/>
      <c r="K1499" s="235"/>
      <c r="L1499" s="235"/>
      <c r="M1499" s="235"/>
      <c r="N1499" s="235"/>
      <c r="O1499" s="235"/>
      <c r="P1499" s="235"/>
    </row>
    <row r="1500" spans="1:16" s="258" customFormat="1">
      <c r="A1500" s="257"/>
      <c r="B1500" s="235"/>
      <c r="C1500" s="253"/>
      <c r="D1500" s="253"/>
      <c r="E1500" s="1491"/>
      <c r="F1500" s="1491"/>
      <c r="G1500" s="235"/>
      <c r="H1500" s="235"/>
      <c r="I1500" s="235"/>
      <c r="J1500" s="235"/>
      <c r="K1500" s="235"/>
      <c r="L1500" s="235"/>
      <c r="M1500" s="235"/>
      <c r="N1500" s="235"/>
      <c r="O1500" s="235"/>
      <c r="P1500" s="235"/>
    </row>
    <row r="1501" spans="1:16" s="258" customFormat="1">
      <c r="A1501" s="257"/>
      <c r="B1501" s="235"/>
      <c r="C1501" s="253"/>
      <c r="D1501" s="253"/>
      <c r="E1501" s="1491"/>
      <c r="F1501" s="1491"/>
      <c r="G1501" s="235"/>
      <c r="H1501" s="235"/>
      <c r="I1501" s="235"/>
      <c r="J1501" s="235"/>
      <c r="K1501" s="235"/>
      <c r="L1501" s="235"/>
      <c r="M1501" s="235"/>
      <c r="N1501" s="235"/>
      <c r="O1501" s="235"/>
      <c r="P1501" s="235"/>
    </row>
    <row r="1502" spans="1:16" s="258" customFormat="1">
      <c r="A1502" s="257"/>
      <c r="B1502" s="235"/>
      <c r="C1502" s="253"/>
      <c r="D1502" s="253"/>
      <c r="E1502" s="1491"/>
      <c r="F1502" s="1491"/>
      <c r="G1502" s="235"/>
      <c r="H1502" s="235"/>
      <c r="I1502" s="235"/>
      <c r="J1502" s="235"/>
      <c r="K1502" s="235"/>
      <c r="L1502" s="235"/>
      <c r="M1502" s="235"/>
      <c r="N1502" s="235"/>
      <c r="O1502" s="235"/>
      <c r="P1502" s="235"/>
    </row>
    <row r="1503" spans="1:16" s="258" customFormat="1">
      <c r="A1503" s="257"/>
      <c r="B1503" s="235"/>
      <c r="C1503" s="253"/>
      <c r="D1503" s="253"/>
      <c r="E1503" s="1491"/>
      <c r="F1503" s="1491"/>
      <c r="G1503" s="235"/>
      <c r="H1503" s="235"/>
      <c r="I1503" s="235"/>
      <c r="J1503" s="235"/>
      <c r="K1503" s="235"/>
      <c r="L1503" s="235"/>
      <c r="M1503" s="235"/>
      <c r="N1503" s="235"/>
      <c r="O1503" s="235"/>
      <c r="P1503" s="235"/>
    </row>
    <row r="1504" spans="1:16" s="258" customFormat="1">
      <c r="A1504" s="257"/>
      <c r="B1504" s="235"/>
      <c r="C1504" s="253"/>
      <c r="D1504" s="253"/>
      <c r="E1504" s="1491"/>
      <c r="F1504" s="1491"/>
      <c r="G1504" s="235"/>
      <c r="H1504" s="235"/>
      <c r="I1504" s="235"/>
      <c r="J1504" s="235"/>
      <c r="K1504" s="235"/>
      <c r="L1504" s="235"/>
      <c r="M1504" s="235"/>
      <c r="N1504" s="235"/>
      <c r="O1504" s="235"/>
      <c r="P1504" s="235"/>
    </row>
    <row r="1505" spans="1:16" s="258" customFormat="1">
      <c r="A1505" s="257"/>
      <c r="B1505" s="235"/>
      <c r="C1505" s="253"/>
      <c r="D1505" s="253"/>
      <c r="E1505" s="1491"/>
      <c r="F1505" s="1491"/>
      <c r="G1505" s="235"/>
      <c r="H1505" s="235"/>
      <c r="I1505" s="235"/>
      <c r="J1505" s="235"/>
      <c r="K1505" s="235"/>
      <c r="L1505" s="235"/>
      <c r="M1505" s="235"/>
      <c r="N1505" s="235"/>
      <c r="O1505" s="235"/>
      <c r="P1505" s="235"/>
    </row>
    <row r="1506" spans="1:16" s="258" customFormat="1">
      <c r="A1506" s="257"/>
      <c r="B1506" s="235"/>
      <c r="C1506" s="253"/>
      <c r="D1506" s="253"/>
      <c r="E1506" s="1491"/>
      <c r="F1506" s="1491"/>
      <c r="G1506" s="235"/>
      <c r="H1506" s="235"/>
      <c r="I1506" s="235"/>
      <c r="J1506" s="235"/>
      <c r="K1506" s="235"/>
      <c r="L1506" s="235"/>
      <c r="M1506" s="235"/>
      <c r="N1506" s="235"/>
      <c r="O1506" s="235"/>
      <c r="P1506" s="235"/>
    </row>
    <row r="1507" spans="1:16" s="258" customFormat="1">
      <c r="A1507" s="257"/>
      <c r="B1507" s="235"/>
      <c r="C1507" s="253"/>
      <c r="D1507" s="253"/>
      <c r="E1507" s="1491"/>
      <c r="F1507" s="1491"/>
      <c r="G1507" s="235"/>
      <c r="H1507" s="235"/>
      <c r="I1507" s="235"/>
      <c r="J1507" s="235"/>
      <c r="K1507" s="235"/>
      <c r="L1507" s="235"/>
      <c r="M1507" s="235"/>
      <c r="N1507" s="235"/>
      <c r="O1507" s="235"/>
      <c r="P1507" s="235"/>
    </row>
    <row r="1508" spans="1:16" s="258" customFormat="1">
      <c r="A1508" s="257"/>
      <c r="B1508" s="235"/>
      <c r="C1508" s="253"/>
      <c r="D1508" s="253"/>
      <c r="E1508" s="1491"/>
      <c r="F1508" s="1491"/>
      <c r="G1508" s="235"/>
      <c r="H1508" s="235"/>
      <c r="I1508" s="235"/>
      <c r="J1508" s="235"/>
      <c r="K1508" s="235"/>
      <c r="L1508" s="235"/>
      <c r="M1508" s="235"/>
      <c r="N1508" s="235"/>
      <c r="O1508" s="235"/>
      <c r="P1508" s="235"/>
    </row>
    <row r="1509" spans="1:16" s="258" customFormat="1">
      <c r="A1509" s="257"/>
      <c r="B1509" s="235"/>
      <c r="C1509" s="253"/>
      <c r="D1509" s="253"/>
      <c r="E1509" s="1491"/>
      <c r="F1509" s="1491"/>
      <c r="G1509" s="235"/>
      <c r="H1509" s="235"/>
      <c r="I1509" s="235"/>
      <c r="J1509" s="235"/>
      <c r="K1509" s="235"/>
      <c r="L1509" s="235"/>
      <c r="M1509" s="235"/>
      <c r="N1509" s="235"/>
      <c r="O1509" s="235"/>
      <c r="P1509" s="235"/>
    </row>
    <row r="1510" spans="1:16" s="258" customFormat="1">
      <c r="A1510" s="257"/>
      <c r="B1510" s="235"/>
      <c r="C1510" s="253"/>
      <c r="D1510" s="253"/>
      <c r="E1510" s="1491"/>
      <c r="F1510" s="1491"/>
      <c r="G1510" s="235"/>
      <c r="H1510" s="235"/>
      <c r="I1510" s="235"/>
      <c r="J1510" s="235"/>
      <c r="K1510" s="235"/>
      <c r="L1510" s="235"/>
      <c r="M1510" s="235"/>
      <c r="N1510" s="235"/>
      <c r="O1510" s="235"/>
      <c r="P1510" s="235"/>
    </row>
    <row r="1511" spans="1:16" s="258" customFormat="1">
      <c r="A1511" s="257"/>
      <c r="B1511" s="235"/>
      <c r="C1511" s="253"/>
      <c r="D1511" s="253"/>
      <c r="E1511" s="1491"/>
      <c r="F1511" s="1491"/>
      <c r="G1511" s="235"/>
      <c r="H1511" s="235"/>
      <c r="I1511" s="235"/>
      <c r="J1511" s="235"/>
      <c r="K1511" s="235"/>
      <c r="L1511" s="235"/>
      <c r="M1511" s="235"/>
      <c r="N1511" s="235"/>
      <c r="O1511" s="235"/>
      <c r="P1511" s="235"/>
    </row>
    <row r="1512" spans="1:16" s="258" customFormat="1">
      <c r="A1512" s="257"/>
      <c r="B1512" s="235"/>
      <c r="C1512" s="253"/>
      <c r="D1512" s="253"/>
      <c r="E1512" s="1491"/>
      <c r="F1512" s="1491"/>
      <c r="G1512" s="235"/>
      <c r="H1512" s="235"/>
      <c r="I1512" s="235"/>
      <c r="J1512" s="235"/>
      <c r="K1512" s="235"/>
      <c r="L1512" s="235"/>
      <c r="M1512" s="235"/>
      <c r="N1512" s="235"/>
      <c r="O1512" s="235"/>
      <c r="P1512" s="235"/>
    </row>
    <row r="1513" spans="1:16" s="258" customFormat="1">
      <c r="A1513" s="257"/>
      <c r="B1513" s="235"/>
      <c r="C1513" s="253"/>
      <c r="D1513" s="253"/>
      <c r="E1513" s="1491"/>
      <c r="F1513" s="1491"/>
      <c r="G1513" s="235"/>
      <c r="H1513" s="235"/>
      <c r="I1513" s="235"/>
      <c r="J1513" s="235"/>
      <c r="K1513" s="235"/>
      <c r="L1513" s="235"/>
      <c r="M1513" s="235"/>
      <c r="N1513" s="235"/>
      <c r="O1513" s="235"/>
      <c r="P1513" s="235"/>
    </row>
    <row r="1514" spans="1:16" s="258" customFormat="1">
      <c r="A1514" s="257"/>
      <c r="B1514" s="235"/>
      <c r="C1514" s="253"/>
      <c r="D1514" s="253"/>
      <c r="E1514" s="1491"/>
      <c r="F1514" s="1491"/>
      <c r="G1514" s="235"/>
      <c r="H1514" s="235"/>
      <c r="I1514" s="235"/>
      <c r="J1514" s="235"/>
      <c r="K1514" s="235"/>
      <c r="L1514" s="235"/>
      <c r="M1514" s="235"/>
      <c r="N1514" s="235"/>
      <c r="O1514" s="235"/>
      <c r="P1514" s="235"/>
    </row>
    <row r="1515" spans="1:16" s="258" customFormat="1">
      <c r="A1515" s="257"/>
      <c r="B1515" s="235"/>
      <c r="C1515" s="253"/>
      <c r="D1515" s="253"/>
      <c r="E1515" s="1491"/>
      <c r="F1515" s="1491"/>
      <c r="G1515" s="235"/>
      <c r="H1515" s="235"/>
      <c r="I1515" s="235"/>
      <c r="J1515" s="235"/>
      <c r="K1515" s="235"/>
      <c r="L1515" s="235"/>
      <c r="M1515" s="235"/>
      <c r="N1515" s="235"/>
      <c r="O1515" s="235"/>
      <c r="P1515" s="235"/>
    </row>
    <row r="1516" spans="1:16" s="258" customFormat="1">
      <c r="A1516" s="257"/>
      <c r="B1516" s="235"/>
      <c r="C1516" s="253"/>
      <c r="D1516" s="253"/>
      <c r="E1516" s="1491"/>
      <c r="F1516" s="1491"/>
      <c r="G1516" s="235"/>
      <c r="H1516" s="235"/>
      <c r="I1516" s="235"/>
      <c r="J1516" s="235"/>
      <c r="K1516" s="235"/>
      <c r="L1516" s="235"/>
      <c r="M1516" s="235"/>
      <c r="N1516" s="235"/>
      <c r="O1516" s="235"/>
      <c r="P1516" s="235"/>
    </row>
    <row r="1517" spans="1:16" s="258" customFormat="1">
      <c r="A1517" s="257"/>
      <c r="B1517" s="235"/>
      <c r="C1517" s="253"/>
      <c r="D1517" s="253"/>
      <c r="E1517" s="1491"/>
      <c r="F1517" s="1491"/>
      <c r="G1517" s="235"/>
      <c r="H1517" s="235"/>
      <c r="I1517" s="235"/>
      <c r="J1517" s="235"/>
      <c r="K1517" s="235"/>
      <c r="L1517" s="235"/>
      <c r="M1517" s="235"/>
      <c r="N1517" s="235"/>
      <c r="O1517" s="235"/>
      <c r="P1517" s="235"/>
    </row>
    <row r="1518" spans="1:16" s="258" customFormat="1">
      <c r="A1518" s="257"/>
      <c r="B1518" s="235"/>
      <c r="C1518" s="253"/>
      <c r="D1518" s="253"/>
      <c r="E1518" s="1491"/>
      <c r="F1518" s="1491"/>
      <c r="G1518" s="235"/>
      <c r="H1518" s="235"/>
      <c r="I1518" s="235"/>
      <c r="J1518" s="235"/>
      <c r="K1518" s="235"/>
      <c r="L1518" s="235"/>
      <c r="M1518" s="235"/>
      <c r="N1518" s="235"/>
      <c r="O1518" s="235"/>
      <c r="P1518" s="235"/>
    </row>
    <row r="1519" spans="1:16" s="258" customFormat="1">
      <c r="A1519" s="257"/>
      <c r="B1519" s="235"/>
      <c r="C1519" s="253"/>
      <c r="D1519" s="253"/>
      <c r="E1519" s="1491"/>
      <c r="F1519" s="1491"/>
      <c r="G1519" s="235"/>
      <c r="H1519" s="235"/>
      <c r="I1519" s="235"/>
      <c r="J1519" s="235"/>
      <c r="K1519" s="235"/>
      <c r="L1519" s="235"/>
      <c r="M1519" s="235"/>
      <c r="N1519" s="235"/>
      <c r="O1519" s="235"/>
      <c r="P1519" s="235"/>
    </row>
    <row r="1520" spans="1:16" s="258" customFormat="1">
      <c r="A1520" s="257"/>
      <c r="B1520" s="235"/>
      <c r="C1520" s="253"/>
      <c r="D1520" s="253"/>
      <c r="E1520" s="1491"/>
      <c r="F1520" s="1491"/>
      <c r="G1520" s="235"/>
      <c r="H1520" s="235"/>
      <c r="I1520" s="235"/>
      <c r="J1520" s="235"/>
      <c r="K1520" s="235"/>
      <c r="L1520" s="235"/>
      <c r="M1520" s="235"/>
      <c r="N1520" s="235"/>
      <c r="O1520" s="235"/>
      <c r="P1520" s="235"/>
    </row>
    <row r="1521" spans="1:16" s="258" customFormat="1">
      <c r="A1521" s="257"/>
      <c r="B1521" s="235"/>
      <c r="C1521" s="253"/>
      <c r="D1521" s="253"/>
      <c r="E1521" s="1491"/>
      <c r="F1521" s="1491"/>
      <c r="G1521" s="235"/>
      <c r="H1521" s="235"/>
      <c r="I1521" s="235"/>
      <c r="J1521" s="235"/>
      <c r="K1521" s="235"/>
      <c r="L1521" s="235"/>
      <c r="M1521" s="235"/>
      <c r="N1521" s="235"/>
      <c r="O1521" s="235"/>
      <c r="P1521" s="235"/>
    </row>
    <row r="1522" spans="1:16" s="258" customFormat="1">
      <c r="A1522" s="257"/>
      <c r="B1522" s="235"/>
      <c r="C1522" s="253"/>
      <c r="D1522" s="253"/>
      <c r="E1522" s="1491"/>
      <c r="F1522" s="1491"/>
      <c r="G1522" s="235"/>
      <c r="H1522" s="235"/>
      <c r="I1522" s="235"/>
      <c r="J1522" s="235"/>
      <c r="K1522" s="235"/>
      <c r="L1522" s="235"/>
      <c r="M1522" s="235"/>
      <c r="N1522" s="235"/>
      <c r="O1522" s="235"/>
      <c r="P1522" s="235"/>
    </row>
    <row r="1523" spans="1:16" s="258" customFormat="1">
      <c r="A1523" s="257"/>
      <c r="B1523" s="235"/>
      <c r="C1523" s="253"/>
      <c r="D1523" s="253"/>
      <c r="E1523" s="1491"/>
      <c r="F1523" s="1491"/>
      <c r="G1523" s="235"/>
      <c r="H1523" s="235"/>
      <c r="I1523" s="235"/>
      <c r="J1523" s="235"/>
      <c r="K1523" s="235"/>
      <c r="L1523" s="235"/>
      <c r="M1523" s="235"/>
      <c r="N1523" s="235"/>
      <c r="O1523" s="235"/>
      <c r="P1523" s="235"/>
    </row>
    <row r="1524" spans="1:16" s="258" customFormat="1">
      <c r="A1524" s="257"/>
      <c r="B1524" s="235"/>
      <c r="C1524" s="253"/>
      <c r="D1524" s="253"/>
      <c r="E1524" s="1491"/>
      <c r="F1524" s="1491"/>
      <c r="G1524" s="235"/>
      <c r="H1524" s="235"/>
      <c r="I1524" s="235"/>
      <c r="J1524" s="235"/>
      <c r="K1524" s="235"/>
      <c r="L1524" s="235"/>
      <c r="M1524" s="235"/>
      <c r="N1524" s="235"/>
      <c r="O1524" s="235"/>
      <c r="P1524" s="235"/>
    </row>
    <row r="1525" spans="1:16" s="258" customFormat="1">
      <c r="A1525" s="257"/>
      <c r="B1525" s="235"/>
      <c r="C1525" s="253"/>
      <c r="D1525" s="253"/>
      <c r="E1525" s="1491"/>
      <c r="F1525" s="1491"/>
      <c r="G1525" s="235"/>
      <c r="H1525" s="235"/>
      <c r="I1525" s="235"/>
      <c r="J1525" s="235"/>
      <c r="K1525" s="235"/>
      <c r="L1525" s="235"/>
      <c r="M1525" s="235"/>
      <c r="N1525" s="235"/>
      <c r="O1525" s="235"/>
      <c r="P1525" s="235"/>
    </row>
    <row r="1526" spans="1:16" s="258" customFormat="1">
      <c r="A1526" s="257"/>
      <c r="B1526" s="235"/>
      <c r="C1526" s="253"/>
      <c r="D1526" s="253"/>
      <c r="E1526" s="1491"/>
      <c r="F1526" s="1491"/>
      <c r="G1526" s="235"/>
      <c r="H1526" s="235"/>
      <c r="I1526" s="235"/>
      <c r="J1526" s="235"/>
      <c r="K1526" s="235"/>
      <c r="L1526" s="235"/>
      <c r="M1526" s="235"/>
      <c r="N1526" s="235"/>
      <c r="O1526" s="235"/>
      <c r="P1526" s="235"/>
    </row>
    <row r="1527" spans="1:16" s="258" customFormat="1">
      <c r="A1527" s="257"/>
      <c r="B1527" s="235"/>
      <c r="C1527" s="253"/>
      <c r="D1527" s="253"/>
      <c r="E1527" s="1491"/>
      <c r="F1527" s="1491"/>
      <c r="G1527" s="235"/>
      <c r="H1527" s="235"/>
      <c r="I1527" s="235"/>
      <c r="J1527" s="235"/>
      <c r="K1527" s="235"/>
      <c r="L1527" s="235"/>
      <c r="M1527" s="235"/>
      <c r="N1527" s="235"/>
      <c r="O1527" s="235"/>
      <c r="P1527" s="235"/>
    </row>
    <row r="1528" spans="1:16" s="258" customFormat="1">
      <c r="A1528" s="257"/>
      <c r="B1528" s="235"/>
      <c r="C1528" s="253"/>
      <c r="D1528" s="253"/>
      <c r="E1528" s="1491"/>
      <c r="F1528" s="1491"/>
      <c r="G1528" s="235"/>
      <c r="H1528" s="235"/>
      <c r="I1528" s="235"/>
      <c r="J1528" s="235"/>
      <c r="K1528" s="235"/>
      <c r="L1528" s="235"/>
      <c r="M1528" s="235"/>
      <c r="N1528" s="235"/>
      <c r="O1528" s="235"/>
      <c r="P1528" s="235"/>
    </row>
    <row r="1529" spans="1:16" s="258" customFormat="1">
      <c r="A1529" s="257"/>
      <c r="B1529" s="235"/>
      <c r="C1529" s="253"/>
      <c r="D1529" s="253"/>
      <c r="E1529" s="1491"/>
      <c r="F1529" s="1491"/>
      <c r="G1529" s="235"/>
      <c r="H1529" s="235"/>
      <c r="I1529" s="235"/>
      <c r="J1529" s="235"/>
      <c r="K1529" s="235"/>
      <c r="L1529" s="235"/>
      <c r="M1529" s="235"/>
      <c r="N1529" s="235"/>
      <c r="O1529" s="235"/>
      <c r="P1529" s="235"/>
    </row>
    <row r="1530" spans="1:16" s="258" customFormat="1">
      <c r="A1530" s="257"/>
      <c r="B1530" s="235"/>
      <c r="C1530" s="253"/>
      <c r="D1530" s="253"/>
      <c r="E1530" s="1491"/>
      <c r="F1530" s="1491"/>
      <c r="G1530" s="235"/>
      <c r="H1530" s="235"/>
      <c r="I1530" s="235"/>
      <c r="J1530" s="235"/>
      <c r="K1530" s="235"/>
      <c r="L1530" s="235"/>
      <c r="M1530" s="235"/>
      <c r="N1530" s="235"/>
      <c r="O1530" s="235"/>
      <c r="P1530" s="235"/>
    </row>
    <row r="1531" spans="1:16" s="258" customFormat="1">
      <c r="A1531" s="257"/>
      <c r="B1531" s="235"/>
      <c r="C1531" s="253"/>
      <c r="D1531" s="253"/>
      <c r="E1531" s="1491"/>
      <c r="F1531" s="1491"/>
      <c r="G1531" s="235"/>
      <c r="H1531" s="235"/>
      <c r="I1531" s="235"/>
      <c r="J1531" s="235"/>
      <c r="K1531" s="235"/>
      <c r="L1531" s="235"/>
      <c r="M1531" s="235"/>
      <c r="N1531" s="235"/>
      <c r="O1531" s="235"/>
      <c r="P1531" s="235"/>
    </row>
    <row r="1532" spans="1:16" s="258" customFormat="1">
      <c r="A1532" s="257"/>
      <c r="B1532" s="235"/>
      <c r="C1532" s="253"/>
      <c r="D1532" s="253"/>
      <c r="E1532" s="1491"/>
      <c r="F1532" s="1491"/>
      <c r="G1532" s="235"/>
      <c r="H1532" s="235"/>
      <c r="I1532" s="235"/>
      <c r="J1532" s="235"/>
      <c r="K1532" s="235"/>
      <c r="L1532" s="235"/>
      <c r="M1532" s="235"/>
      <c r="N1532" s="235"/>
      <c r="O1532" s="235"/>
      <c r="P1532" s="235"/>
    </row>
    <row r="1533" spans="1:16" s="258" customFormat="1">
      <c r="A1533" s="257"/>
      <c r="B1533" s="235"/>
      <c r="C1533" s="253"/>
      <c r="D1533" s="253"/>
      <c r="E1533" s="1491"/>
      <c r="F1533" s="1491"/>
      <c r="G1533" s="235"/>
      <c r="H1533" s="235"/>
      <c r="I1533" s="235"/>
      <c r="J1533" s="235"/>
      <c r="K1533" s="235"/>
      <c r="L1533" s="235"/>
      <c r="M1533" s="235"/>
      <c r="N1533" s="235"/>
      <c r="O1533" s="235"/>
      <c r="P1533" s="235"/>
    </row>
    <row r="1534" spans="1:16" s="258" customFormat="1">
      <c r="A1534" s="257"/>
      <c r="B1534" s="235"/>
      <c r="C1534" s="253"/>
      <c r="D1534" s="253"/>
      <c r="E1534" s="1491"/>
      <c r="F1534" s="1491"/>
      <c r="G1534" s="235"/>
      <c r="H1534" s="235"/>
      <c r="I1534" s="235"/>
      <c r="J1534" s="235"/>
      <c r="K1534" s="235"/>
      <c r="L1534" s="235"/>
      <c r="M1534" s="235"/>
      <c r="N1534" s="235"/>
      <c r="O1534" s="235"/>
      <c r="P1534" s="235"/>
    </row>
    <row r="1535" spans="1:16" s="258" customFormat="1">
      <c r="A1535" s="257"/>
      <c r="B1535" s="235"/>
      <c r="C1535" s="253"/>
      <c r="D1535" s="253"/>
      <c r="E1535" s="1491"/>
      <c r="F1535" s="1491"/>
      <c r="G1535" s="235"/>
      <c r="H1535" s="235"/>
      <c r="I1535" s="235"/>
      <c r="J1535" s="235"/>
      <c r="K1535" s="235"/>
      <c r="L1535" s="235"/>
      <c r="M1535" s="235"/>
      <c r="N1535" s="235"/>
      <c r="O1535" s="235"/>
      <c r="P1535" s="235"/>
    </row>
    <row r="1536" spans="1:16" s="258" customFormat="1">
      <c r="A1536" s="257"/>
      <c r="B1536" s="235"/>
      <c r="C1536" s="253"/>
      <c r="D1536" s="253"/>
      <c r="E1536" s="1491"/>
      <c r="F1536" s="1491"/>
      <c r="G1536" s="235"/>
      <c r="H1536" s="235"/>
      <c r="I1536" s="235"/>
      <c r="J1536" s="235"/>
      <c r="K1536" s="235"/>
      <c r="L1536" s="235"/>
      <c r="M1536" s="235"/>
      <c r="N1536" s="235"/>
      <c r="O1536" s="235"/>
      <c r="P1536" s="235"/>
    </row>
    <row r="1537" spans="1:16" s="258" customFormat="1">
      <c r="A1537" s="257"/>
      <c r="B1537" s="235"/>
      <c r="C1537" s="253"/>
      <c r="D1537" s="253"/>
      <c r="E1537" s="1491"/>
      <c r="F1537" s="1491"/>
      <c r="G1537" s="235"/>
      <c r="H1537" s="235"/>
      <c r="I1537" s="235"/>
      <c r="J1537" s="235"/>
      <c r="K1537" s="235"/>
      <c r="L1537" s="235"/>
      <c r="M1537" s="235"/>
      <c r="N1537" s="235"/>
      <c r="O1537" s="235"/>
      <c r="P1537" s="235"/>
    </row>
    <row r="1538" spans="1:16" s="258" customFormat="1">
      <c r="A1538" s="257"/>
      <c r="B1538" s="235"/>
      <c r="C1538" s="253"/>
      <c r="D1538" s="253"/>
      <c r="E1538" s="1491"/>
      <c r="F1538" s="1491"/>
      <c r="G1538" s="235"/>
      <c r="H1538" s="235"/>
      <c r="I1538" s="235"/>
      <c r="J1538" s="235"/>
      <c r="K1538" s="235"/>
      <c r="L1538" s="235"/>
      <c r="M1538" s="235"/>
      <c r="N1538" s="235"/>
      <c r="O1538" s="235"/>
      <c r="P1538" s="235"/>
    </row>
    <row r="1539" spans="1:16" s="258" customFormat="1">
      <c r="A1539" s="257"/>
      <c r="B1539" s="235"/>
      <c r="C1539" s="253"/>
      <c r="D1539" s="253"/>
      <c r="E1539" s="1491"/>
      <c r="F1539" s="1491"/>
      <c r="G1539" s="235"/>
      <c r="H1539" s="235"/>
      <c r="I1539" s="235"/>
      <c r="J1539" s="235"/>
      <c r="K1539" s="235"/>
      <c r="L1539" s="235"/>
      <c r="M1539" s="235"/>
      <c r="N1539" s="235"/>
      <c r="O1539" s="235"/>
      <c r="P1539" s="235"/>
    </row>
    <row r="1540" spans="1:16" s="258" customFormat="1">
      <c r="A1540" s="257"/>
      <c r="B1540" s="235"/>
      <c r="C1540" s="253"/>
      <c r="D1540" s="253"/>
      <c r="E1540" s="1491"/>
      <c r="F1540" s="1491"/>
      <c r="G1540" s="235"/>
      <c r="H1540" s="235"/>
      <c r="I1540" s="235"/>
      <c r="J1540" s="235"/>
      <c r="K1540" s="235"/>
      <c r="L1540" s="235"/>
      <c r="M1540" s="235"/>
      <c r="N1540" s="235"/>
      <c r="O1540" s="235"/>
      <c r="P1540" s="235"/>
    </row>
    <row r="1541" spans="1:16" s="258" customFormat="1">
      <c r="A1541" s="257"/>
      <c r="B1541" s="235"/>
      <c r="C1541" s="253"/>
      <c r="D1541" s="253"/>
      <c r="E1541" s="1491"/>
      <c r="F1541" s="1491"/>
      <c r="G1541" s="235"/>
      <c r="H1541" s="235"/>
      <c r="I1541" s="235"/>
      <c r="J1541" s="235"/>
      <c r="K1541" s="235"/>
      <c r="L1541" s="235"/>
      <c r="M1541" s="235"/>
      <c r="N1541" s="235"/>
      <c r="O1541" s="235"/>
      <c r="P1541" s="235"/>
    </row>
    <row r="1542" spans="1:16" s="258" customFormat="1">
      <c r="A1542" s="257"/>
      <c r="B1542" s="235"/>
      <c r="C1542" s="253"/>
      <c r="D1542" s="253"/>
      <c r="E1542" s="1491"/>
      <c r="F1542" s="1491"/>
      <c r="G1542" s="235"/>
      <c r="H1542" s="235"/>
      <c r="I1542" s="235"/>
      <c r="J1542" s="235"/>
      <c r="K1542" s="235"/>
      <c r="L1542" s="235"/>
      <c r="M1542" s="235"/>
      <c r="N1542" s="235"/>
      <c r="O1542" s="235"/>
      <c r="P1542" s="235"/>
    </row>
    <row r="1543" spans="1:16" s="258" customFormat="1">
      <c r="A1543" s="257"/>
      <c r="B1543" s="235"/>
      <c r="C1543" s="253"/>
      <c r="D1543" s="253"/>
      <c r="E1543" s="1491"/>
      <c r="F1543" s="1491"/>
      <c r="G1543" s="235"/>
      <c r="H1543" s="235"/>
      <c r="I1543" s="235"/>
      <c r="J1543" s="235"/>
      <c r="K1543" s="235"/>
      <c r="L1543" s="235"/>
      <c r="M1543" s="235"/>
      <c r="N1543" s="235"/>
      <c r="O1543" s="235"/>
      <c r="P1543" s="235"/>
    </row>
    <row r="1544" spans="1:16" s="258" customFormat="1">
      <c r="A1544" s="257"/>
      <c r="B1544" s="235"/>
      <c r="C1544" s="253"/>
      <c r="D1544" s="253"/>
      <c r="E1544" s="1491"/>
      <c r="F1544" s="1491"/>
      <c r="G1544" s="235"/>
      <c r="H1544" s="235"/>
      <c r="I1544" s="235"/>
      <c r="J1544" s="235"/>
      <c r="K1544" s="235"/>
      <c r="L1544" s="235"/>
      <c r="M1544" s="235"/>
      <c r="N1544" s="235"/>
      <c r="O1544" s="235"/>
      <c r="P1544" s="235"/>
    </row>
    <row r="1545" spans="1:16" s="258" customFormat="1">
      <c r="A1545" s="257"/>
      <c r="B1545" s="235"/>
      <c r="C1545" s="253"/>
      <c r="D1545" s="253"/>
      <c r="E1545" s="1491"/>
      <c r="F1545" s="1491"/>
      <c r="G1545" s="235"/>
      <c r="H1545" s="235"/>
      <c r="I1545" s="235"/>
      <c r="J1545" s="235"/>
      <c r="K1545" s="235"/>
      <c r="L1545" s="235"/>
      <c r="M1545" s="235"/>
      <c r="N1545" s="235"/>
      <c r="O1545" s="235"/>
      <c r="P1545" s="235"/>
    </row>
    <row r="1546" spans="1:16" s="258" customFormat="1">
      <c r="A1546" s="257"/>
      <c r="B1546" s="235"/>
      <c r="C1546" s="253"/>
      <c r="D1546" s="253"/>
      <c r="E1546" s="1491"/>
      <c r="F1546" s="1491"/>
      <c r="G1546" s="235"/>
      <c r="H1546" s="235"/>
      <c r="I1546" s="235"/>
      <c r="J1546" s="235"/>
      <c r="K1546" s="235"/>
      <c r="L1546" s="235"/>
      <c r="M1546" s="235"/>
      <c r="N1546" s="235"/>
      <c r="O1546" s="235"/>
      <c r="P1546" s="235"/>
    </row>
    <row r="1547" spans="1:16" s="258" customFormat="1">
      <c r="A1547" s="257"/>
      <c r="B1547" s="235"/>
      <c r="C1547" s="253"/>
      <c r="D1547" s="253"/>
      <c r="E1547" s="1491"/>
      <c r="F1547" s="1491"/>
      <c r="G1547" s="235"/>
      <c r="H1547" s="235"/>
      <c r="I1547" s="235"/>
      <c r="J1547" s="235"/>
      <c r="K1547" s="235"/>
      <c r="L1547" s="235"/>
      <c r="M1547" s="235"/>
      <c r="N1547" s="235"/>
      <c r="O1547" s="235"/>
      <c r="P1547" s="235"/>
    </row>
    <row r="1548" spans="1:16" s="258" customFormat="1">
      <c r="A1548" s="257"/>
      <c r="B1548" s="235"/>
      <c r="C1548" s="253"/>
      <c r="D1548" s="253"/>
      <c r="E1548" s="1491"/>
      <c r="F1548" s="1491"/>
      <c r="G1548" s="235"/>
      <c r="H1548" s="235"/>
      <c r="I1548" s="235"/>
      <c r="J1548" s="235"/>
      <c r="K1548" s="235"/>
      <c r="L1548" s="235"/>
      <c r="M1548" s="235"/>
      <c r="N1548" s="235"/>
      <c r="O1548" s="235"/>
      <c r="P1548" s="235"/>
    </row>
    <row r="1549" spans="1:16" s="258" customFormat="1">
      <c r="A1549" s="257"/>
      <c r="B1549" s="235"/>
      <c r="C1549" s="253"/>
      <c r="D1549" s="253"/>
      <c r="E1549" s="1491"/>
      <c r="F1549" s="1491"/>
      <c r="G1549" s="235"/>
      <c r="H1549" s="235"/>
      <c r="I1549" s="235"/>
      <c r="J1549" s="235"/>
      <c r="K1549" s="235"/>
      <c r="L1549" s="235"/>
      <c r="M1549" s="235"/>
      <c r="N1549" s="235"/>
      <c r="O1549" s="235"/>
      <c r="P1549" s="235"/>
    </row>
    <row r="1550" spans="1:16" s="258" customFormat="1">
      <c r="A1550" s="257"/>
      <c r="B1550" s="235"/>
      <c r="C1550" s="253"/>
      <c r="D1550" s="253"/>
      <c r="E1550" s="1491"/>
      <c r="F1550" s="1491"/>
      <c r="G1550" s="235"/>
      <c r="H1550" s="235"/>
      <c r="I1550" s="235"/>
      <c r="J1550" s="235"/>
      <c r="K1550" s="235"/>
      <c r="L1550" s="235"/>
      <c r="M1550" s="235"/>
      <c r="N1550" s="235"/>
      <c r="O1550" s="235"/>
      <c r="P1550" s="235"/>
    </row>
    <row r="1551" spans="1:16" s="258" customFormat="1">
      <c r="A1551" s="257"/>
      <c r="B1551" s="235"/>
      <c r="C1551" s="253"/>
      <c r="D1551" s="253"/>
      <c r="E1551" s="1491"/>
      <c r="F1551" s="1491"/>
      <c r="G1551" s="235"/>
      <c r="H1551" s="235"/>
      <c r="I1551" s="235"/>
      <c r="J1551" s="235"/>
      <c r="K1551" s="235"/>
      <c r="L1551" s="235"/>
      <c r="M1551" s="235"/>
      <c r="N1551" s="235"/>
      <c r="O1551" s="235"/>
      <c r="P1551" s="235"/>
    </row>
    <row r="1552" spans="1:16" s="258" customFormat="1">
      <c r="A1552" s="257"/>
      <c r="B1552" s="235"/>
      <c r="C1552" s="253"/>
      <c r="D1552" s="253"/>
      <c r="E1552" s="1491"/>
      <c r="F1552" s="1491"/>
      <c r="G1552" s="235"/>
      <c r="H1552" s="235"/>
      <c r="I1552" s="235"/>
      <c r="J1552" s="235"/>
      <c r="K1552" s="235"/>
      <c r="L1552" s="235"/>
      <c r="M1552" s="235"/>
      <c r="N1552" s="235"/>
      <c r="O1552" s="235"/>
      <c r="P1552" s="235"/>
    </row>
    <row r="1553" spans="1:16" s="258" customFormat="1">
      <c r="A1553" s="257"/>
      <c r="B1553" s="235"/>
      <c r="C1553" s="253"/>
      <c r="D1553" s="253"/>
      <c r="E1553" s="1491"/>
      <c r="F1553" s="1491"/>
      <c r="G1553" s="235"/>
      <c r="H1553" s="235"/>
      <c r="I1553" s="235"/>
      <c r="J1553" s="235"/>
      <c r="K1553" s="235"/>
      <c r="L1553" s="235"/>
      <c r="M1553" s="235"/>
      <c r="N1553" s="235"/>
      <c r="O1553" s="235"/>
      <c r="P1553" s="235"/>
    </row>
    <row r="1554" spans="1:16" s="258" customFormat="1">
      <c r="A1554" s="257"/>
      <c r="B1554" s="235"/>
      <c r="C1554" s="253"/>
      <c r="D1554" s="253"/>
      <c r="E1554" s="1491"/>
      <c r="F1554" s="1491"/>
      <c r="G1554" s="235"/>
      <c r="H1554" s="235"/>
      <c r="I1554" s="235"/>
      <c r="J1554" s="235"/>
      <c r="K1554" s="235"/>
      <c r="L1554" s="235"/>
      <c r="M1554" s="235"/>
      <c r="N1554" s="235"/>
      <c r="O1554" s="235"/>
      <c r="P1554" s="235"/>
    </row>
    <row r="1555" spans="1:16" s="258" customFormat="1">
      <c r="A1555" s="257"/>
      <c r="B1555" s="235"/>
      <c r="C1555" s="253"/>
      <c r="D1555" s="253"/>
      <c r="E1555" s="1491"/>
      <c r="F1555" s="1491"/>
      <c r="G1555" s="235"/>
      <c r="H1555" s="235"/>
      <c r="I1555" s="235"/>
      <c r="J1555" s="235"/>
      <c r="K1555" s="235"/>
      <c r="L1555" s="235"/>
      <c r="M1555" s="235"/>
      <c r="N1555" s="235"/>
      <c r="O1555" s="235"/>
      <c r="P1555" s="235"/>
    </row>
    <row r="1556" spans="1:16" s="258" customFormat="1">
      <c r="A1556" s="257"/>
      <c r="B1556" s="235"/>
      <c r="C1556" s="253"/>
      <c r="D1556" s="253"/>
      <c r="E1556" s="1491"/>
      <c r="F1556" s="1491"/>
      <c r="G1556" s="235"/>
      <c r="H1556" s="235"/>
      <c r="I1556" s="235"/>
      <c r="J1556" s="235"/>
      <c r="K1556" s="235"/>
      <c r="L1556" s="235"/>
      <c r="M1556" s="235"/>
      <c r="N1556" s="235"/>
      <c r="O1556" s="235"/>
      <c r="P1556" s="235"/>
    </row>
    <row r="1557" spans="1:16" s="258" customFormat="1">
      <c r="A1557" s="257"/>
      <c r="B1557" s="235"/>
      <c r="C1557" s="253"/>
      <c r="D1557" s="253"/>
      <c r="E1557" s="1491"/>
      <c r="F1557" s="1491"/>
      <c r="G1557" s="235"/>
      <c r="H1557" s="235"/>
      <c r="I1557" s="235"/>
      <c r="J1557" s="235"/>
      <c r="K1557" s="235"/>
      <c r="L1557" s="235"/>
      <c r="M1557" s="235"/>
      <c r="N1557" s="235"/>
      <c r="O1557" s="235"/>
      <c r="P1557" s="235"/>
    </row>
    <row r="1558" spans="1:16" s="258" customFormat="1">
      <c r="A1558" s="257"/>
      <c r="B1558" s="235"/>
      <c r="C1558" s="253"/>
      <c r="D1558" s="253"/>
      <c r="E1558" s="1491"/>
      <c r="F1558" s="1491"/>
      <c r="G1558" s="235"/>
      <c r="H1558" s="235"/>
      <c r="I1558" s="235"/>
      <c r="J1558" s="235"/>
      <c r="K1558" s="235"/>
      <c r="L1558" s="235"/>
      <c r="M1558" s="235"/>
      <c r="N1558" s="235"/>
      <c r="O1558" s="235"/>
      <c r="P1558" s="235"/>
    </row>
    <row r="1559" spans="1:16" s="258" customFormat="1">
      <c r="A1559" s="257"/>
      <c r="B1559" s="235"/>
      <c r="C1559" s="253"/>
      <c r="D1559" s="253"/>
      <c r="E1559" s="1491"/>
      <c r="F1559" s="1491"/>
      <c r="G1559" s="235"/>
      <c r="H1559" s="235"/>
      <c r="I1559" s="235"/>
      <c r="J1559" s="235"/>
      <c r="K1559" s="235"/>
      <c r="L1559" s="235"/>
      <c r="M1559" s="235"/>
      <c r="N1559" s="235"/>
      <c r="O1559" s="235"/>
      <c r="P1559" s="235"/>
    </row>
    <row r="1560" spans="1:16" s="258" customFormat="1">
      <c r="A1560" s="257"/>
      <c r="B1560" s="235"/>
      <c r="C1560" s="253"/>
      <c r="D1560" s="253"/>
      <c r="E1560" s="1491"/>
      <c r="F1560" s="1491"/>
      <c r="G1560" s="235"/>
      <c r="H1560" s="235"/>
      <c r="I1560" s="235"/>
      <c r="J1560" s="235"/>
      <c r="K1560" s="235"/>
      <c r="L1560" s="235"/>
      <c r="M1560" s="235"/>
      <c r="N1560" s="235"/>
      <c r="O1560" s="235"/>
      <c r="P1560" s="235"/>
    </row>
    <row r="1561" spans="1:16" s="258" customFormat="1">
      <c r="A1561" s="257"/>
      <c r="B1561" s="235"/>
      <c r="C1561" s="253"/>
      <c r="D1561" s="253"/>
      <c r="E1561" s="1491"/>
      <c r="F1561" s="1491"/>
      <c r="G1561" s="235"/>
      <c r="H1561" s="235"/>
      <c r="I1561" s="235"/>
      <c r="J1561" s="235"/>
      <c r="K1561" s="235"/>
      <c r="L1561" s="235"/>
      <c r="M1561" s="235"/>
      <c r="N1561" s="235"/>
      <c r="O1561" s="235"/>
      <c r="P1561" s="235"/>
    </row>
    <row r="1562" spans="1:16" s="258" customFormat="1">
      <c r="A1562" s="257"/>
      <c r="B1562" s="235"/>
      <c r="C1562" s="253"/>
      <c r="D1562" s="253"/>
      <c r="E1562" s="1491"/>
      <c r="F1562" s="1491"/>
      <c r="G1562" s="235"/>
      <c r="H1562" s="235"/>
      <c r="I1562" s="235"/>
      <c r="J1562" s="235"/>
      <c r="K1562" s="235"/>
      <c r="L1562" s="235"/>
      <c r="M1562" s="235"/>
      <c r="N1562" s="235"/>
      <c r="O1562" s="235"/>
      <c r="P1562" s="235"/>
    </row>
    <row r="1563" spans="1:16" s="258" customFormat="1">
      <c r="A1563" s="257"/>
      <c r="B1563" s="235"/>
      <c r="C1563" s="253"/>
      <c r="D1563" s="253"/>
      <c r="E1563" s="1491"/>
      <c r="F1563" s="1491"/>
      <c r="G1563" s="235"/>
      <c r="H1563" s="235"/>
      <c r="I1563" s="235"/>
      <c r="J1563" s="235"/>
      <c r="K1563" s="235"/>
      <c r="L1563" s="235"/>
      <c r="M1563" s="235"/>
      <c r="N1563" s="235"/>
      <c r="O1563" s="235"/>
      <c r="P1563" s="235"/>
    </row>
    <row r="1564" spans="1:16" s="258" customFormat="1">
      <c r="A1564" s="257"/>
      <c r="B1564" s="235"/>
      <c r="C1564" s="253"/>
      <c r="D1564" s="253"/>
      <c r="E1564" s="1491"/>
      <c r="F1564" s="1491"/>
      <c r="G1564" s="235"/>
      <c r="H1564" s="235"/>
      <c r="I1564" s="235"/>
      <c r="J1564" s="235"/>
      <c r="K1564" s="235"/>
      <c r="L1564" s="235"/>
      <c r="M1564" s="235"/>
      <c r="N1564" s="235"/>
      <c r="O1564" s="235"/>
      <c r="P1564" s="235"/>
    </row>
    <row r="1565" spans="1:16" s="258" customFormat="1">
      <c r="A1565" s="257"/>
      <c r="B1565" s="235"/>
      <c r="C1565" s="253"/>
      <c r="D1565" s="253"/>
      <c r="E1565" s="1491"/>
      <c r="F1565" s="1491"/>
      <c r="G1565" s="235"/>
      <c r="H1565" s="235"/>
      <c r="I1565" s="235"/>
      <c r="J1565" s="235"/>
      <c r="K1565" s="235"/>
      <c r="L1565" s="235"/>
      <c r="M1565" s="235"/>
      <c r="N1565" s="235"/>
      <c r="O1565" s="235"/>
      <c r="P1565" s="235"/>
    </row>
    <row r="1566" spans="1:16" s="258" customFormat="1">
      <c r="A1566" s="257"/>
      <c r="B1566" s="235"/>
      <c r="C1566" s="253"/>
      <c r="D1566" s="253"/>
      <c r="E1566" s="1491"/>
      <c r="F1566" s="1491"/>
      <c r="G1566" s="235"/>
      <c r="H1566" s="235"/>
      <c r="I1566" s="235"/>
      <c r="J1566" s="235"/>
      <c r="K1566" s="235"/>
      <c r="L1566" s="235"/>
      <c r="M1566" s="235"/>
      <c r="N1566" s="235"/>
      <c r="O1566" s="235"/>
      <c r="P1566" s="235"/>
    </row>
    <row r="1567" spans="1:16" s="258" customFormat="1">
      <c r="A1567" s="257"/>
      <c r="B1567" s="235"/>
      <c r="C1567" s="253"/>
      <c r="D1567" s="253"/>
      <c r="E1567" s="1491"/>
      <c r="F1567" s="1491"/>
      <c r="G1567" s="235"/>
      <c r="H1567" s="235"/>
      <c r="I1567" s="235"/>
      <c r="J1567" s="235"/>
      <c r="K1567" s="235"/>
      <c r="L1567" s="235"/>
      <c r="M1567" s="235"/>
      <c r="N1567" s="235"/>
      <c r="O1567" s="235"/>
      <c r="P1567" s="235"/>
    </row>
    <row r="1568" spans="1:16" s="258" customFormat="1">
      <c r="A1568" s="257"/>
      <c r="B1568" s="235"/>
      <c r="C1568" s="253"/>
      <c r="D1568" s="253"/>
      <c r="E1568" s="1491"/>
      <c r="F1568" s="1491"/>
      <c r="G1568" s="235"/>
      <c r="H1568" s="235"/>
      <c r="I1568" s="235"/>
      <c r="J1568" s="235"/>
      <c r="K1568" s="235"/>
      <c r="L1568" s="235"/>
      <c r="M1568" s="235"/>
      <c r="N1568" s="235"/>
      <c r="O1568" s="235"/>
      <c r="P1568" s="235"/>
    </row>
    <row r="1569" spans="1:16" s="258" customFormat="1">
      <c r="A1569" s="257"/>
      <c r="B1569" s="235"/>
      <c r="C1569" s="253"/>
      <c r="D1569" s="253"/>
      <c r="E1569" s="1491"/>
      <c r="F1569" s="1491"/>
      <c r="G1569" s="235"/>
      <c r="H1569" s="235"/>
      <c r="I1569" s="235"/>
      <c r="J1569" s="235"/>
      <c r="K1569" s="235"/>
      <c r="L1569" s="235"/>
      <c r="M1569" s="235"/>
      <c r="N1569" s="235"/>
      <c r="O1569" s="235"/>
      <c r="P1569" s="235"/>
    </row>
    <row r="1570" spans="1:16" s="258" customFormat="1">
      <c r="A1570" s="257"/>
      <c r="B1570" s="235"/>
      <c r="C1570" s="253"/>
      <c r="D1570" s="253"/>
      <c r="E1570" s="1491"/>
      <c r="F1570" s="1491"/>
      <c r="G1570" s="235"/>
      <c r="H1570" s="235"/>
      <c r="I1570" s="235"/>
      <c r="J1570" s="235"/>
      <c r="K1570" s="235"/>
      <c r="L1570" s="235"/>
      <c r="M1570" s="235"/>
      <c r="N1570" s="235"/>
      <c r="O1570" s="235"/>
      <c r="P1570" s="235"/>
    </row>
    <row r="1571" spans="1:16" s="258" customFormat="1">
      <c r="A1571" s="257"/>
      <c r="B1571" s="235"/>
      <c r="C1571" s="253"/>
      <c r="D1571" s="253"/>
      <c r="E1571" s="1491"/>
      <c r="F1571" s="1491"/>
      <c r="G1571" s="235"/>
      <c r="H1571" s="235"/>
      <c r="I1571" s="235"/>
      <c r="J1571" s="235"/>
      <c r="K1571" s="235"/>
      <c r="L1571" s="235"/>
      <c r="M1571" s="235"/>
      <c r="N1571" s="235"/>
      <c r="O1571" s="235"/>
      <c r="P1571" s="235"/>
    </row>
    <row r="1572" spans="1:16" s="258" customFormat="1">
      <c r="A1572" s="257"/>
      <c r="B1572" s="235"/>
      <c r="C1572" s="253"/>
      <c r="D1572" s="253"/>
      <c r="E1572" s="1491"/>
      <c r="F1572" s="1491"/>
      <c r="G1572" s="235"/>
      <c r="H1572" s="235"/>
      <c r="I1572" s="235"/>
      <c r="J1572" s="235"/>
      <c r="K1572" s="235"/>
      <c r="L1572" s="235"/>
      <c r="M1572" s="235"/>
      <c r="N1572" s="235"/>
      <c r="O1572" s="235"/>
      <c r="P1572" s="235"/>
    </row>
    <row r="1573" spans="1:16" s="258" customFormat="1">
      <c r="A1573" s="257"/>
      <c r="B1573" s="235"/>
      <c r="C1573" s="253"/>
      <c r="D1573" s="253"/>
      <c r="E1573" s="1491"/>
      <c r="F1573" s="1491"/>
      <c r="G1573" s="235"/>
      <c r="H1573" s="235"/>
      <c r="I1573" s="235"/>
      <c r="J1573" s="235"/>
      <c r="K1573" s="235"/>
      <c r="L1573" s="235"/>
      <c r="M1573" s="235"/>
      <c r="N1573" s="235"/>
      <c r="O1573" s="235"/>
      <c r="P1573" s="235"/>
    </row>
    <row r="1574" spans="1:16" s="258" customFormat="1">
      <c r="A1574" s="257"/>
      <c r="B1574" s="235"/>
      <c r="C1574" s="253"/>
      <c r="D1574" s="253"/>
      <c r="E1574" s="1491"/>
      <c r="F1574" s="1491"/>
      <c r="G1574" s="235"/>
      <c r="H1574" s="235"/>
      <c r="I1574" s="235"/>
      <c r="J1574" s="235"/>
      <c r="K1574" s="235"/>
      <c r="L1574" s="235"/>
      <c r="M1574" s="235"/>
      <c r="N1574" s="235"/>
      <c r="O1574" s="235"/>
      <c r="P1574" s="235"/>
    </row>
    <row r="1575" spans="1:16" s="258" customFormat="1">
      <c r="A1575" s="257"/>
      <c r="B1575" s="235"/>
      <c r="C1575" s="253"/>
      <c r="D1575" s="253"/>
      <c r="E1575" s="1491"/>
      <c r="F1575" s="1491"/>
      <c r="G1575" s="235"/>
      <c r="H1575" s="235"/>
      <c r="I1575" s="235"/>
      <c r="J1575" s="235"/>
      <c r="K1575" s="235"/>
      <c r="L1575" s="235"/>
      <c r="M1575" s="235"/>
      <c r="N1575" s="235"/>
      <c r="O1575" s="235"/>
      <c r="P1575" s="235"/>
    </row>
    <row r="1576" spans="1:16" s="258" customFormat="1">
      <c r="A1576" s="257"/>
      <c r="B1576" s="235"/>
      <c r="C1576" s="253"/>
      <c r="D1576" s="253"/>
      <c r="E1576" s="1491"/>
      <c r="F1576" s="1491"/>
      <c r="G1576" s="235"/>
      <c r="H1576" s="235"/>
      <c r="I1576" s="235"/>
      <c r="J1576" s="235"/>
      <c r="K1576" s="235"/>
      <c r="L1576" s="235"/>
      <c r="M1576" s="235"/>
      <c r="N1576" s="235"/>
      <c r="O1576" s="235"/>
      <c r="P1576" s="235"/>
    </row>
    <row r="1577" spans="1:16" s="258" customFormat="1">
      <c r="A1577" s="257"/>
      <c r="B1577" s="235"/>
      <c r="C1577" s="253"/>
      <c r="D1577" s="253"/>
      <c r="E1577" s="1491"/>
      <c r="F1577" s="1491"/>
      <c r="G1577" s="235"/>
      <c r="H1577" s="235"/>
      <c r="I1577" s="235"/>
      <c r="J1577" s="235"/>
      <c r="K1577" s="235"/>
      <c r="L1577" s="235"/>
      <c r="M1577" s="235"/>
      <c r="N1577" s="235"/>
      <c r="O1577" s="235"/>
      <c r="P1577" s="235"/>
    </row>
    <row r="1578" spans="1:16" s="258" customFormat="1">
      <c r="A1578" s="257"/>
      <c r="B1578" s="235"/>
      <c r="C1578" s="253"/>
      <c r="D1578" s="253"/>
      <c r="E1578" s="1491"/>
      <c r="F1578" s="1491"/>
      <c r="G1578" s="235"/>
      <c r="H1578" s="235"/>
      <c r="I1578" s="235"/>
      <c r="J1578" s="235"/>
      <c r="K1578" s="235"/>
      <c r="L1578" s="235"/>
      <c r="M1578" s="235"/>
      <c r="N1578" s="235"/>
      <c r="O1578" s="235"/>
      <c r="P1578" s="235"/>
    </row>
    <row r="1579" spans="1:16" s="258" customFormat="1">
      <c r="A1579" s="257"/>
      <c r="B1579" s="235"/>
      <c r="C1579" s="253"/>
      <c r="D1579" s="253"/>
      <c r="E1579" s="1491"/>
      <c r="F1579" s="1491"/>
      <c r="G1579" s="235"/>
      <c r="H1579" s="235"/>
      <c r="I1579" s="235"/>
      <c r="J1579" s="235"/>
      <c r="K1579" s="235"/>
      <c r="L1579" s="235"/>
      <c r="M1579" s="235"/>
      <c r="N1579" s="235"/>
      <c r="O1579" s="235"/>
      <c r="P1579" s="235"/>
    </row>
    <row r="1580" spans="1:16" s="258" customFormat="1">
      <c r="A1580" s="257"/>
      <c r="B1580" s="235"/>
      <c r="C1580" s="253"/>
      <c r="D1580" s="253"/>
      <c r="E1580" s="1491"/>
      <c r="F1580" s="1491"/>
      <c r="G1580" s="235"/>
      <c r="H1580" s="235"/>
      <c r="I1580" s="235"/>
      <c r="J1580" s="235"/>
      <c r="K1580" s="235"/>
      <c r="L1580" s="235"/>
      <c r="M1580" s="235"/>
      <c r="N1580" s="235"/>
      <c r="O1580" s="235"/>
      <c r="P1580" s="235"/>
    </row>
    <row r="1581" spans="1:16" s="258" customFormat="1">
      <c r="A1581" s="257"/>
      <c r="B1581" s="235"/>
      <c r="C1581" s="253"/>
      <c r="D1581" s="253"/>
      <c r="E1581" s="1491"/>
      <c r="F1581" s="1491"/>
      <c r="G1581" s="235"/>
      <c r="H1581" s="235"/>
      <c r="I1581" s="235"/>
      <c r="J1581" s="235"/>
      <c r="K1581" s="235"/>
      <c r="L1581" s="235"/>
      <c r="M1581" s="235"/>
      <c r="N1581" s="235"/>
      <c r="O1581" s="235"/>
      <c r="P1581" s="235"/>
    </row>
    <row r="1582" spans="1:16" s="258" customFormat="1">
      <c r="A1582" s="257"/>
      <c r="B1582" s="235"/>
      <c r="C1582" s="253"/>
      <c r="D1582" s="253"/>
      <c r="E1582" s="1491"/>
      <c r="F1582" s="1491"/>
      <c r="G1582" s="235"/>
      <c r="H1582" s="235"/>
      <c r="I1582" s="235"/>
      <c r="J1582" s="235"/>
      <c r="K1582" s="235"/>
      <c r="L1582" s="235"/>
      <c r="M1582" s="235"/>
      <c r="N1582" s="235"/>
      <c r="O1582" s="235"/>
      <c r="P1582" s="235"/>
    </row>
    <row r="1583" spans="1:16" s="258" customFormat="1">
      <c r="A1583" s="257"/>
      <c r="B1583" s="235"/>
      <c r="C1583" s="253"/>
      <c r="D1583" s="253"/>
      <c r="E1583" s="1491"/>
      <c r="F1583" s="1491"/>
      <c r="G1583" s="235"/>
      <c r="H1583" s="235"/>
      <c r="I1583" s="235"/>
      <c r="J1583" s="235"/>
      <c r="K1583" s="235"/>
      <c r="L1583" s="235"/>
      <c r="M1583" s="235"/>
      <c r="N1583" s="235"/>
      <c r="O1583" s="235"/>
      <c r="P1583" s="235"/>
    </row>
    <row r="1584" spans="1:16" s="258" customFormat="1">
      <c r="A1584" s="257"/>
      <c r="B1584" s="235"/>
      <c r="C1584" s="253"/>
      <c r="D1584" s="253"/>
      <c r="E1584" s="1491"/>
      <c r="F1584" s="1491"/>
      <c r="G1584" s="235"/>
      <c r="H1584" s="235"/>
      <c r="I1584" s="235"/>
      <c r="J1584" s="235"/>
      <c r="K1584" s="235"/>
      <c r="L1584" s="235"/>
      <c r="M1584" s="235"/>
      <c r="N1584" s="235"/>
      <c r="O1584" s="235"/>
      <c r="P1584" s="235"/>
    </row>
    <row r="1585" spans="1:16" s="258" customFormat="1">
      <c r="A1585" s="257"/>
      <c r="B1585" s="235"/>
      <c r="C1585" s="253"/>
      <c r="D1585" s="253"/>
      <c r="E1585" s="1491"/>
      <c r="F1585" s="1491"/>
      <c r="G1585" s="235"/>
      <c r="H1585" s="235"/>
      <c r="I1585" s="235"/>
      <c r="J1585" s="235"/>
      <c r="K1585" s="235"/>
      <c r="L1585" s="235"/>
      <c r="M1585" s="235"/>
      <c r="N1585" s="235"/>
      <c r="O1585" s="235"/>
      <c r="P1585" s="235"/>
    </row>
    <row r="1586" spans="1:16" s="258" customFormat="1">
      <c r="A1586" s="257"/>
      <c r="B1586" s="235"/>
      <c r="C1586" s="253"/>
      <c r="D1586" s="253"/>
      <c r="E1586" s="1491"/>
      <c r="F1586" s="1491"/>
      <c r="G1586" s="235"/>
      <c r="H1586" s="235"/>
      <c r="I1586" s="235"/>
      <c r="J1586" s="235"/>
      <c r="K1586" s="235"/>
      <c r="L1586" s="235"/>
      <c r="M1586" s="235"/>
      <c r="N1586" s="235"/>
      <c r="O1586" s="235"/>
      <c r="P1586" s="235"/>
    </row>
    <row r="1587" spans="1:16" s="258" customFormat="1">
      <c r="A1587" s="257"/>
      <c r="B1587" s="235"/>
      <c r="C1587" s="253"/>
      <c r="D1587" s="253"/>
      <c r="E1587" s="1491"/>
      <c r="F1587" s="1491"/>
      <c r="G1587" s="235"/>
      <c r="H1587" s="235"/>
      <c r="I1587" s="235"/>
      <c r="J1587" s="235"/>
      <c r="K1587" s="235"/>
      <c r="L1587" s="235"/>
      <c r="M1587" s="235"/>
      <c r="N1587" s="235"/>
      <c r="O1587" s="235"/>
      <c r="P1587" s="235"/>
    </row>
    <row r="1588" spans="1:16" s="258" customFormat="1">
      <c r="A1588" s="257"/>
      <c r="B1588" s="235"/>
      <c r="C1588" s="253"/>
      <c r="D1588" s="253"/>
      <c r="E1588" s="1491"/>
      <c r="F1588" s="1491"/>
      <c r="G1588" s="235"/>
      <c r="H1588" s="235"/>
      <c r="I1588" s="235"/>
      <c r="J1588" s="235"/>
      <c r="K1588" s="235"/>
      <c r="L1588" s="235"/>
      <c r="M1588" s="235"/>
      <c r="N1588" s="235"/>
      <c r="O1588" s="235"/>
      <c r="P1588" s="235"/>
    </row>
    <row r="1589" spans="1:16" s="258" customFormat="1">
      <c r="A1589" s="257"/>
      <c r="B1589" s="235"/>
      <c r="C1589" s="253"/>
      <c r="D1589" s="253"/>
      <c r="E1589" s="1491"/>
      <c r="F1589" s="1491"/>
      <c r="G1589" s="235"/>
      <c r="H1589" s="235"/>
      <c r="I1589" s="235"/>
      <c r="J1589" s="235"/>
      <c r="K1589" s="235"/>
      <c r="L1589" s="235"/>
      <c r="M1589" s="235"/>
      <c r="N1589" s="235"/>
      <c r="O1589" s="235"/>
      <c r="P1589" s="235"/>
    </row>
    <row r="1590" spans="1:16" s="258" customFormat="1">
      <c r="A1590" s="257"/>
      <c r="B1590" s="235"/>
      <c r="C1590" s="253"/>
      <c r="D1590" s="253"/>
      <c r="E1590" s="1491"/>
      <c r="F1590" s="1491"/>
      <c r="G1590" s="235"/>
      <c r="H1590" s="235"/>
      <c r="I1590" s="235"/>
      <c r="J1590" s="235"/>
      <c r="K1590" s="235"/>
      <c r="L1590" s="235"/>
      <c r="M1590" s="235"/>
      <c r="N1590" s="235"/>
      <c r="O1590" s="235"/>
      <c r="P1590" s="235"/>
    </row>
    <row r="1591" spans="1:16" s="258" customFormat="1">
      <c r="A1591" s="257"/>
      <c r="B1591" s="235"/>
      <c r="C1591" s="253"/>
      <c r="D1591" s="253"/>
      <c r="E1591" s="1491"/>
      <c r="F1591" s="1491"/>
      <c r="G1591" s="235"/>
      <c r="H1591" s="235"/>
      <c r="I1591" s="235"/>
      <c r="J1591" s="235"/>
      <c r="K1591" s="235"/>
      <c r="L1591" s="235"/>
      <c r="M1591" s="235"/>
      <c r="N1591" s="235"/>
      <c r="O1591" s="235"/>
      <c r="P1591" s="235"/>
    </row>
    <row r="1592" spans="1:16" s="258" customFormat="1">
      <c r="A1592" s="257"/>
      <c r="B1592" s="235"/>
      <c r="C1592" s="253"/>
      <c r="D1592" s="253"/>
      <c r="E1592" s="1491"/>
      <c r="F1592" s="1491"/>
      <c r="G1592" s="235"/>
      <c r="H1592" s="235"/>
      <c r="I1592" s="235"/>
      <c r="J1592" s="235"/>
      <c r="K1592" s="235"/>
      <c r="L1592" s="235"/>
      <c r="M1592" s="235"/>
      <c r="N1592" s="235"/>
      <c r="O1592" s="235"/>
      <c r="P1592" s="235"/>
    </row>
    <row r="1593" spans="1:16" s="258" customFormat="1">
      <c r="A1593" s="257"/>
      <c r="B1593" s="235"/>
      <c r="C1593" s="253"/>
      <c r="D1593" s="253"/>
      <c r="E1593" s="1491"/>
      <c r="F1593" s="1491"/>
      <c r="G1593" s="235"/>
      <c r="H1593" s="235"/>
      <c r="I1593" s="235"/>
      <c r="J1593" s="235"/>
      <c r="K1593" s="235"/>
      <c r="L1593" s="235"/>
      <c r="M1593" s="235"/>
      <c r="N1593" s="235"/>
      <c r="O1593" s="235"/>
      <c r="P1593" s="235"/>
    </row>
    <row r="1594" spans="1:16" s="258" customFormat="1">
      <c r="A1594" s="257"/>
      <c r="B1594" s="235"/>
      <c r="C1594" s="253"/>
      <c r="D1594" s="253"/>
      <c r="E1594" s="1491"/>
      <c r="F1594" s="1491"/>
      <c r="G1594" s="235"/>
      <c r="H1594" s="235"/>
      <c r="I1594" s="235"/>
      <c r="J1594" s="235"/>
      <c r="K1594" s="235"/>
      <c r="L1594" s="235"/>
      <c r="M1594" s="235"/>
      <c r="N1594" s="235"/>
      <c r="O1594" s="235"/>
      <c r="P1594" s="235"/>
    </row>
    <row r="1595" spans="1:16" s="258" customFormat="1">
      <c r="A1595" s="257"/>
      <c r="B1595" s="235"/>
      <c r="C1595" s="253"/>
      <c r="D1595" s="253"/>
      <c r="E1595" s="1491"/>
      <c r="F1595" s="1491"/>
      <c r="G1595" s="235"/>
      <c r="H1595" s="235"/>
      <c r="I1595" s="235"/>
      <c r="J1595" s="235"/>
      <c r="K1595" s="235"/>
      <c r="L1595" s="235"/>
      <c r="M1595" s="235"/>
      <c r="N1595" s="235"/>
      <c r="O1595" s="235"/>
      <c r="P1595" s="235"/>
    </row>
    <row r="1596" spans="1:16" s="258" customFormat="1">
      <c r="A1596" s="257"/>
      <c r="B1596" s="235"/>
      <c r="C1596" s="253"/>
      <c r="D1596" s="253"/>
      <c r="E1596" s="1491"/>
      <c r="F1596" s="1491"/>
      <c r="G1596" s="235"/>
      <c r="H1596" s="235"/>
      <c r="I1596" s="235"/>
      <c r="J1596" s="235"/>
      <c r="K1596" s="235"/>
      <c r="L1596" s="235"/>
      <c r="M1596" s="235"/>
      <c r="N1596" s="235"/>
      <c r="O1596" s="235"/>
      <c r="P1596" s="235"/>
    </row>
    <row r="1597" spans="1:16" s="258" customFormat="1">
      <c r="A1597" s="257"/>
      <c r="B1597" s="235"/>
      <c r="C1597" s="253"/>
      <c r="D1597" s="253"/>
      <c r="E1597" s="1491"/>
      <c r="F1597" s="1491"/>
      <c r="G1597" s="235"/>
      <c r="H1597" s="235"/>
      <c r="I1597" s="235"/>
      <c r="J1597" s="235"/>
      <c r="K1597" s="235"/>
      <c r="L1597" s="235"/>
      <c r="M1597" s="235"/>
      <c r="N1597" s="235"/>
      <c r="O1597" s="235"/>
      <c r="P1597" s="235"/>
    </row>
    <row r="1598" spans="1:16" s="258" customFormat="1">
      <c r="A1598" s="257"/>
      <c r="B1598" s="235"/>
      <c r="C1598" s="253"/>
      <c r="D1598" s="253"/>
      <c r="E1598" s="1491"/>
      <c r="F1598" s="1491"/>
      <c r="G1598" s="235"/>
      <c r="H1598" s="235"/>
      <c r="I1598" s="235"/>
      <c r="J1598" s="235"/>
      <c r="K1598" s="235"/>
      <c r="L1598" s="235"/>
      <c r="M1598" s="235"/>
      <c r="N1598" s="235"/>
      <c r="O1598" s="235"/>
      <c r="P1598" s="235"/>
    </row>
    <row r="1599" spans="1:16" s="258" customFormat="1">
      <c r="A1599" s="257"/>
      <c r="B1599" s="235"/>
      <c r="C1599" s="253"/>
      <c r="D1599" s="253"/>
      <c r="E1599" s="1491"/>
      <c r="F1599" s="1491"/>
      <c r="G1599" s="235"/>
      <c r="H1599" s="235"/>
      <c r="I1599" s="235"/>
      <c r="J1599" s="235"/>
      <c r="K1599" s="235"/>
      <c r="L1599" s="235"/>
      <c r="M1599" s="235"/>
      <c r="N1599" s="235"/>
      <c r="O1599" s="235"/>
      <c r="P1599" s="235"/>
    </row>
    <row r="1600" spans="1:16" s="258" customFormat="1">
      <c r="A1600" s="257"/>
      <c r="B1600" s="235"/>
      <c r="C1600" s="253"/>
      <c r="D1600" s="253"/>
      <c r="E1600" s="1491"/>
      <c r="F1600" s="1491"/>
      <c r="G1600" s="235"/>
      <c r="H1600" s="235"/>
      <c r="I1600" s="235"/>
      <c r="J1600" s="235"/>
      <c r="K1600" s="235"/>
      <c r="L1600" s="235"/>
      <c r="M1600" s="235"/>
      <c r="N1600" s="235"/>
      <c r="O1600" s="235"/>
      <c r="P1600" s="235"/>
    </row>
    <row r="1601" spans="1:16" s="258" customFormat="1">
      <c r="A1601" s="257"/>
      <c r="B1601" s="235"/>
      <c r="C1601" s="253"/>
      <c r="D1601" s="253"/>
      <c r="E1601" s="1491"/>
      <c r="F1601" s="1491"/>
      <c r="G1601" s="235"/>
      <c r="H1601" s="235"/>
      <c r="I1601" s="235"/>
      <c r="J1601" s="235"/>
      <c r="K1601" s="235"/>
      <c r="L1601" s="235"/>
      <c r="M1601" s="235"/>
      <c r="N1601" s="235"/>
      <c r="O1601" s="235"/>
      <c r="P1601" s="235"/>
    </row>
    <row r="1602" spans="1:16" s="258" customFormat="1">
      <c r="A1602" s="257"/>
      <c r="B1602" s="235"/>
      <c r="C1602" s="253"/>
      <c r="D1602" s="253"/>
      <c r="E1602" s="1491"/>
      <c r="F1602" s="1491"/>
      <c r="G1602" s="235"/>
      <c r="H1602" s="235"/>
      <c r="I1602" s="235"/>
      <c r="J1602" s="235"/>
      <c r="K1602" s="235"/>
      <c r="L1602" s="235"/>
      <c r="M1602" s="235"/>
      <c r="N1602" s="235"/>
      <c r="O1602" s="235"/>
      <c r="P1602" s="235"/>
    </row>
    <row r="1603" spans="1:16" s="258" customFormat="1">
      <c r="A1603" s="257"/>
      <c r="B1603" s="235"/>
      <c r="C1603" s="253"/>
      <c r="D1603" s="253"/>
      <c r="E1603" s="1491"/>
      <c r="F1603" s="1491"/>
      <c r="G1603" s="235"/>
      <c r="H1603" s="235"/>
      <c r="I1603" s="235"/>
      <c r="J1603" s="235"/>
      <c r="K1603" s="235"/>
      <c r="L1603" s="235"/>
      <c r="M1603" s="235"/>
      <c r="N1603" s="235"/>
      <c r="O1603" s="235"/>
      <c r="P1603" s="235"/>
    </row>
    <row r="1604" spans="1:16" s="258" customFormat="1">
      <c r="A1604" s="257"/>
      <c r="B1604" s="235"/>
      <c r="C1604" s="253"/>
      <c r="D1604" s="253"/>
      <c r="E1604" s="1491"/>
      <c r="F1604" s="1491"/>
      <c r="G1604" s="235"/>
      <c r="H1604" s="235"/>
      <c r="I1604" s="235"/>
      <c r="J1604" s="235"/>
      <c r="K1604" s="235"/>
      <c r="L1604" s="235"/>
      <c r="M1604" s="235"/>
      <c r="N1604" s="235"/>
      <c r="O1604" s="235"/>
      <c r="P1604" s="235"/>
    </row>
    <row r="1605" spans="1:16" s="258" customFormat="1">
      <c r="A1605" s="257"/>
      <c r="B1605" s="235"/>
      <c r="C1605" s="253"/>
      <c r="D1605" s="253"/>
      <c r="E1605" s="1491"/>
      <c r="F1605" s="1491"/>
      <c r="G1605" s="235"/>
      <c r="H1605" s="235"/>
      <c r="I1605" s="235"/>
      <c r="J1605" s="235"/>
      <c r="K1605" s="235"/>
      <c r="L1605" s="235"/>
      <c r="M1605" s="235"/>
      <c r="N1605" s="235"/>
      <c r="O1605" s="235"/>
      <c r="P1605" s="235"/>
    </row>
    <row r="1606" spans="1:16" s="258" customFormat="1">
      <c r="A1606" s="257"/>
      <c r="B1606" s="235"/>
      <c r="C1606" s="253"/>
      <c r="D1606" s="253"/>
      <c r="E1606" s="1491"/>
      <c r="F1606" s="1491"/>
      <c r="G1606" s="235"/>
      <c r="H1606" s="235"/>
      <c r="I1606" s="235"/>
      <c r="J1606" s="235"/>
      <c r="K1606" s="235"/>
      <c r="L1606" s="235"/>
      <c r="M1606" s="235"/>
      <c r="N1606" s="235"/>
      <c r="O1606" s="235"/>
      <c r="P1606" s="235"/>
    </row>
    <row r="1607" spans="1:16" s="258" customFormat="1">
      <c r="A1607" s="257"/>
      <c r="B1607" s="235"/>
      <c r="C1607" s="253"/>
      <c r="D1607" s="253"/>
      <c r="E1607" s="1491"/>
      <c r="F1607" s="1491"/>
      <c r="G1607" s="235"/>
      <c r="H1607" s="235"/>
      <c r="I1607" s="235"/>
      <c r="J1607" s="235"/>
      <c r="K1607" s="235"/>
      <c r="L1607" s="235"/>
      <c r="M1607" s="235"/>
      <c r="N1607" s="235"/>
      <c r="O1607" s="235"/>
      <c r="P1607" s="235"/>
    </row>
    <row r="1608" spans="1:16" s="258" customFormat="1">
      <c r="A1608" s="257"/>
      <c r="B1608" s="235"/>
      <c r="C1608" s="253"/>
      <c r="D1608" s="253"/>
      <c r="E1608" s="1491"/>
      <c r="F1608" s="1491"/>
      <c r="G1608" s="235"/>
      <c r="H1608" s="235"/>
      <c r="I1608" s="235"/>
      <c r="J1608" s="235"/>
      <c r="K1608" s="235"/>
      <c r="L1608" s="235"/>
      <c r="M1608" s="235"/>
      <c r="N1608" s="235"/>
      <c r="O1608" s="235"/>
      <c r="P1608" s="235"/>
    </row>
    <row r="1609" spans="1:16" s="258" customFormat="1">
      <c r="A1609" s="257"/>
      <c r="B1609" s="235"/>
      <c r="C1609" s="253"/>
      <c r="D1609" s="253"/>
      <c r="E1609" s="1491"/>
      <c r="F1609" s="1491"/>
      <c r="G1609" s="235"/>
      <c r="H1609" s="235"/>
      <c r="I1609" s="235"/>
      <c r="J1609" s="235"/>
      <c r="K1609" s="235"/>
      <c r="L1609" s="235"/>
      <c r="M1609" s="235"/>
      <c r="N1609" s="235"/>
      <c r="O1609" s="235"/>
      <c r="P1609" s="235"/>
    </row>
    <row r="1610" spans="1:16" s="258" customFormat="1">
      <c r="A1610" s="257"/>
      <c r="B1610" s="235"/>
      <c r="C1610" s="253"/>
      <c r="D1610" s="253"/>
      <c r="E1610" s="1491"/>
      <c r="F1610" s="1491"/>
      <c r="G1610" s="235"/>
      <c r="H1610" s="235"/>
      <c r="I1610" s="235"/>
      <c r="J1610" s="235"/>
      <c r="K1610" s="235"/>
      <c r="L1610" s="235"/>
      <c r="M1610" s="235"/>
      <c r="N1610" s="235"/>
      <c r="O1610" s="235"/>
      <c r="P1610" s="235"/>
    </row>
    <row r="1611" spans="1:16" s="258" customFormat="1">
      <c r="A1611" s="257"/>
      <c r="B1611" s="235"/>
      <c r="C1611" s="253"/>
      <c r="D1611" s="253"/>
      <c r="E1611" s="1491"/>
      <c r="F1611" s="1491"/>
      <c r="G1611" s="235"/>
      <c r="H1611" s="235"/>
      <c r="I1611" s="235"/>
      <c r="J1611" s="235"/>
      <c r="K1611" s="235"/>
      <c r="L1611" s="235"/>
      <c r="M1611" s="235"/>
      <c r="N1611" s="235"/>
      <c r="O1611" s="235"/>
      <c r="P1611" s="235"/>
    </row>
    <row r="1612" spans="1:16" s="258" customFormat="1">
      <c r="A1612" s="257"/>
      <c r="B1612" s="235"/>
      <c r="C1612" s="253"/>
      <c r="D1612" s="253"/>
      <c r="E1612" s="1491"/>
      <c r="F1612" s="1491"/>
      <c r="G1612" s="235"/>
      <c r="H1612" s="235"/>
      <c r="I1612" s="235"/>
      <c r="J1612" s="235"/>
      <c r="K1612" s="235"/>
      <c r="L1612" s="235"/>
      <c r="M1612" s="235"/>
      <c r="N1612" s="235"/>
      <c r="O1612" s="235"/>
      <c r="P1612" s="235"/>
    </row>
    <row r="1613" spans="1:16" s="258" customFormat="1">
      <c r="A1613" s="257"/>
      <c r="B1613" s="235"/>
      <c r="C1613" s="253"/>
      <c r="D1613" s="253"/>
      <c r="E1613" s="1491"/>
      <c r="F1613" s="1491"/>
      <c r="G1613" s="235"/>
      <c r="H1613" s="235"/>
      <c r="I1613" s="235"/>
      <c r="J1613" s="235"/>
      <c r="K1613" s="235"/>
      <c r="L1613" s="235"/>
      <c r="M1613" s="235"/>
      <c r="N1613" s="235"/>
      <c r="O1613" s="235"/>
      <c r="P1613" s="235"/>
    </row>
    <row r="1614" spans="1:16" s="258" customFormat="1">
      <c r="A1614" s="257"/>
      <c r="B1614" s="235"/>
      <c r="C1614" s="253"/>
      <c r="D1614" s="253"/>
      <c r="E1614" s="1491"/>
      <c r="F1614" s="1491"/>
      <c r="G1614" s="235"/>
      <c r="H1614" s="235"/>
      <c r="I1614" s="235"/>
      <c r="J1614" s="235"/>
      <c r="K1614" s="235"/>
      <c r="L1614" s="235"/>
      <c r="M1614" s="235"/>
      <c r="N1614" s="235"/>
      <c r="O1614" s="235"/>
      <c r="P1614" s="235"/>
    </row>
    <row r="1615" spans="1:16" s="258" customFormat="1">
      <c r="A1615" s="257"/>
      <c r="B1615" s="235"/>
      <c r="C1615" s="253"/>
      <c r="D1615" s="253"/>
      <c r="E1615" s="1491"/>
      <c r="F1615" s="1491"/>
      <c r="G1615" s="235"/>
      <c r="H1615" s="235"/>
      <c r="I1615" s="235"/>
      <c r="J1615" s="235"/>
      <c r="K1615" s="235"/>
      <c r="L1615" s="235"/>
      <c r="M1615" s="235"/>
      <c r="N1615" s="235"/>
      <c r="O1615" s="235"/>
      <c r="P1615" s="235"/>
    </row>
    <row r="1616" spans="1:16" s="258" customFormat="1">
      <c r="A1616" s="257"/>
      <c r="B1616" s="235"/>
      <c r="C1616" s="253"/>
      <c r="D1616" s="253"/>
      <c r="E1616" s="1491"/>
      <c r="F1616" s="1491"/>
      <c r="G1616" s="235"/>
      <c r="H1616" s="235"/>
      <c r="I1616" s="235"/>
      <c r="J1616" s="235"/>
      <c r="K1616" s="235"/>
      <c r="L1616" s="235"/>
      <c r="M1616" s="235"/>
      <c r="N1616" s="235"/>
      <c r="O1616" s="235"/>
      <c r="P1616" s="235"/>
    </row>
    <row r="1617" spans="1:16" s="258" customFormat="1">
      <c r="A1617" s="257"/>
      <c r="B1617" s="235"/>
      <c r="C1617" s="253"/>
      <c r="D1617" s="253"/>
      <c r="E1617" s="1491"/>
      <c r="F1617" s="1491"/>
      <c r="G1617" s="235"/>
      <c r="H1617" s="235"/>
      <c r="I1617" s="235"/>
      <c r="J1617" s="235"/>
      <c r="K1617" s="235"/>
      <c r="L1617" s="235"/>
      <c r="M1617" s="235"/>
      <c r="N1617" s="235"/>
      <c r="O1617" s="235"/>
      <c r="P1617" s="235"/>
    </row>
    <row r="1618" spans="1:16" s="258" customFormat="1">
      <c r="A1618" s="257"/>
      <c r="B1618" s="235"/>
      <c r="C1618" s="253"/>
      <c r="D1618" s="253"/>
      <c r="E1618" s="1491"/>
      <c r="F1618" s="1491"/>
      <c r="G1618" s="235"/>
      <c r="H1618" s="235"/>
      <c r="I1618" s="235"/>
      <c r="J1618" s="235"/>
      <c r="K1618" s="235"/>
      <c r="L1618" s="235"/>
      <c r="M1618" s="235"/>
      <c r="N1618" s="235"/>
      <c r="O1618" s="235"/>
      <c r="P1618" s="235"/>
    </row>
    <row r="1619" spans="1:16" s="258" customFormat="1">
      <c r="A1619" s="257"/>
      <c r="B1619" s="235"/>
      <c r="C1619" s="253"/>
      <c r="D1619" s="253"/>
      <c r="E1619" s="1491"/>
      <c r="F1619" s="1491"/>
      <c r="G1619" s="235"/>
      <c r="H1619" s="235"/>
      <c r="I1619" s="235"/>
      <c r="J1619" s="235"/>
      <c r="K1619" s="235"/>
      <c r="L1619" s="235"/>
      <c r="M1619" s="235"/>
      <c r="N1619" s="235"/>
      <c r="O1619" s="235"/>
      <c r="P1619" s="235"/>
    </row>
    <row r="1620" spans="1:16" s="258" customFormat="1">
      <c r="A1620" s="257"/>
      <c r="B1620" s="235"/>
      <c r="C1620" s="253"/>
      <c r="D1620" s="253"/>
      <c r="E1620" s="1491"/>
      <c r="F1620" s="1491"/>
      <c r="G1620" s="235"/>
      <c r="H1620" s="235"/>
      <c r="I1620" s="235"/>
      <c r="J1620" s="235"/>
      <c r="K1620" s="235"/>
      <c r="L1620" s="235"/>
      <c r="M1620" s="235"/>
      <c r="N1620" s="235"/>
      <c r="O1620" s="235"/>
      <c r="P1620" s="235"/>
    </row>
    <row r="1621" spans="1:16" s="258" customFormat="1">
      <c r="A1621" s="257"/>
      <c r="B1621" s="235"/>
      <c r="C1621" s="253"/>
      <c r="D1621" s="253"/>
      <c r="E1621" s="1491"/>
      <c r="F1621" s="1491"/>
      <c r="G1621" s="235"/>
      <c r="H1621" s="235"/>
      <c r="I1621" s="235"/>
      <c r="J1621" s="235"/>
      <c r="K1621" s="235"/>
      <c r="L1621" s="235"/>
      <c r="M1621" s="235"/>
      <c r="N1621" s="235"/>
      <c r="O1621" s="235"/>
      <c r="P1621" s="235"/>
    </row>
    <row r="1622" spans="1:16" s="258" customFormat="1">
      <c r="A1622" s="257"/>
      <c r="B1622" s="235"/>
      <c r="C1622" s="253"/>
      <c r="D1622" s="253"/>
      <c r="E1622" s="1491"/>
      <c r="F1622" s="1491"/>
      <c r="G1622" s="235"/>
      <c r="H1622" s="235"/>
      <c r="I1622" s="235"/>
      <c r="J1622" s="235"/>
      <c r="K1622" s="235"/>
      <c r="L1622" s="235"/>
      <c r="M1622" s="235"/>
      <c r="N1622" s="235"/>
      <c r="O1622" s="235"/>
      <c r="P1622" s="235"/>
    </row>
    <row r="1623" spans="1:16" s="258" customFormat="1">
      <c r="A1623" s="257"/>
      <c r="B1623" s="235"/>
      <c r="C1623" s="253"/>
      <c r="D1623" s="253"/>
      <c r="E1623" s="1491"/>
      <c r="F1623" s="1491"/>
      <c r="G1623" s="235"/>
      <c r="H1623" s="235"/>
      <c r="I1623" s="235"/>
      <c r="J1623" s="235"/>
      <c r="K1623" s="235"/>
      <c r="L1623" s="235"/>
      <c r="M1623" s="235"/>
      <c r="N1623" s="235"/>
      <c r="O1623" s="235"/>
      <c r="P1623" s="235"/>
    </row>
    <row r="1624" spans="1:16" s="258" customFormat="1">
      <c r="A1624" s="257"/>
      <c r="B1624" s="235"/>
      <c r="C1624" s="253"/>
      <c r="D1624" s="253"/>
      <c r="E1624" s="1491"/>
      <c r="F1624" s="1491"/>
      <c r="G1624" s="235"/>
      <c r="H1624" s="235"/>
      <c r="I1624" s="235"/>
      <c r="J1624" s="235"/>
      <c r="K1624" s="235"/>
      <c r="L1624" s="235"/>
      <c r="M1624" s="235"/>
      <c r="N1624" s="235"/>
      <c r="O1624" s="235"/>
      <c r="P1624" s="235"/>
    </row>
    <row r="1625" spans="1:16" s="258" customFormat="1">
      <c r="A1625" s="257"/>
      <c r="B1625" s="235"/>
      <c r="C1625" s="253"/>
      <c r="D1625" s="253"/>
      <c r="E1625" s="1491"/>
      <c r="F1625" s="1491"/>
      <c r="G1625" s="235"/>
      <c r="H1625" s="235"/>
      <c r="I1625" s="235"/>
      <c r="J1625" s="235"/>
      <c r="K1625" s="235"/>
      <c r="L1625" s="235"/>
      <c r="M1625" s="235"/>
      <c r="N1625" s="235"/>
      <c r="O1625" s="235"/>
      <c r="P1625" s="235"/>
    </row>
    <row r="1626" spans="1:16" s="258" customFormat="1">
      <c r="A1626" s="257"/>
      <c r="B1626" s="235"/>
      <c r="C1626" s="253"/>
      <c r="D1626" s="253"/>
      <c r="E1626" s="1491"/>
      <c r="F1626" s="1491"/>
      <c r="G1626" s="235"/>
      <c r="H1626" s="235"/>
      <c r="I1626" s="235"/>
      <c r="J1626" s="235"/>
      <c r="K1626" s="235"/>
      <c r="L1626" s="235"/>
      <c r="M1626" s="235"/>
      <c r="N1626" s="235"/>
      <c r="O1626" s="235"/>
      <c r="P1626" s="235"/>
    </row>
    <row r="1627" spans="1:16" s="258" customFormat="1">
      <c r="A1627" s="257"/>
      <c r="B1627" s="235"/>
      <c r="C1627" s="253"/>
      <c r="D1627" s="253"/>
      <c r="E1627" s="1491"/>
      <c r="F1627" s="1491"/>
      <c r="G1627" s="235"/>
      <c r="H1627" s="235"/>
      <c r="I1627" s="235"/>
      <c r="J1627" s="235"/>
      <c r="K1627" s="235"/>
      <c r="L1627" s="235"/>
      <c r="M1627" s="235"/>
      <c r="N1627" s="235"/>
      <c r="O1627" s="235"/>
      <c r="P1627" s="235"/>
    </row>
    <row r="1628" spans="1:16" s="258" customFormat="1">
      <c r="A1628" s="257"/>
      <c r="B1628" s="235"/>
      <c r="C1628" s="253"/>
      <c r="D1628" s="253"/>
      <c r="E1628" s="1491"/>
      <c r="F1628" s="1491"/>
      <c r="G1628" s="235"/>
      <c r="H1628" s="235"/>
      <c r="I1628" s="235"/>
      <c r="J1628" s="235"/>
      <c r="K1628" s="235"/>
      <c r="L1628" s="235"/>
      <c r="M1628" s="235"/>
      <c r="N1628" s="235"/>
      <c r="O1628" s="235"/>
      <c r="P1628" s="235"/>
    </row>
    <row r="1629" spans="1:16" s="258" customFormat="1">
      <c r="A1629" s="257"/>
      <c r="B1629" s="235"/>
      <c r="C1629" s="253"/>
      <c r="D1629" s="253"/>
      <c r="E1629" s="1491"/>
      <c r="F1629" s="1491"/>
      <c r="G1629" s="235"/>
      <c r="H1629" s="235"/>
      <c r="I1629" s="235"/>
      <c r="J1629" s="235"/>
      <c r="K1629" s="235"/>
      <c r="L1629" s="235"/>
      <c r="M1629" s="235"/>
      <c r="N1629" s="235"/>
      <c r="O1629" s="235"/>
      <c r="P1629" s="235"/>
    </row>
    <row r="1630" spans="1:16" s="258" customFormat="1">
      <c r="A1630" s="257"/>
      <c r="B1630" s="235"/>
      <c r="C1630" s="253"/>
      <c r="D1630" s="253"/>
      <c r="E1630" s="1491"/>
      <c r="F1630" s="1491"/>
      <c r="G1630" s="235"/>
      <c r="H1630" s="235"/>
      <c r="I1630" s="235"/>
      <c r="J1630" s="235"/>
      <c r="K1630" s="235"/>
      <c r="L1630" s="235"/>
      <c r="M1630" s="235"/>
      <c r="N1630" s="235"/>
      <c r="O1630" s="235"/>
      <c r="P1630" s="235"/>
    </row>
    <row r="1631" spans="1:16" s="258" customFormat="1">
      <c r="A1631" s="257"/>
      <c r="B1631" s="235"/>
      <c r="C1631" s="253"/>
      <c r="D1631" s="253"/>
      <c r="E1631" s="1491"/>
      <c r="F1631" s="1491"/>
      <c r="G1631" s="235"/>
      <c r="H1631" s="235"/>
      <c r="I1631" s="235"/>
      <c r="J1631" s="235"/>
      <c r="K1631" s="235"/>
      <c r="L1631" s="235"/>
      <c r="M1631" s="235"/>
      <c r="N1631" s="235"/>
      <c r="O1631" s="235"/>
      <c r="P1631" s="235"/>
    </row>
    <row r="1632" spans="1:16" s="258" customFormat="1">
      <c r="A1632" s="257"/>
      <c r="B1632" s="235"/>
      <c r="C1632" s="253"/>
      <c r="D1632" s="253"/>
      <c r="E1632" s="1491"/>
      <c r="F1632" s="1491"/>
      <c r="G1632" s="235"/>
      <c r="H1632" s="235"/>
      <c r="I1632" s="235"/>
      <c r="J1632" s="235"/>
      <c r="K1632" s="235"/>
      <c r="L1632" s="235"/>
      <c r="M1632" s="235"/>
      <c r="N1632" s="235"/>
      <c r="O1632" s="235"/>
      <c r="P1632" s="235"/>
    </row>
    <row r="1633" spans="1:16" s="258" customFormat="1">
      <c r="A1633" s="257"/>
      <c r="B1633" s="235"/>
      <c r="C1633" s="253"/>
      <c r="D1633" s="253"/>
      <c r="E1633" s="1491"/>
      <c r="F1633" s="1491"/>
      <c r="G1633" s="235"/>
      <c r="H1633" s="235"/>
      <c r="I1633" s="235"/>
      <c r="J1633" s="235"/>
      <c r="K1633" s="235"/>
      <c r="L1633" s="235"/>
      <c r="M1633" s="235"/>
      <c r="N1633" s="235"/>
      <c r="O1633" s="235"/>
      <c r="P1633" s="235"/>
    </row>
    <row r="1634" spans="1:16" s="258" customFormat="1">
      <c r="A1634" s="257"/>
      <c r="B1634" s="235"/>
      <c r="C1634" s="253"/>
      <c r="D1634" s="253"/>
      <c r="E1634" s="1491"/>
      <c r="F1634" s="1491"/>
      <c r="G1634" s="235"/>
      <c r="H1634" s="235"/>
      <c r="I1634" s="235"/>
      <c r="J1634" s="235"/>
      <c r="K1634" s="235"/>
      <c r="L1634" s="235"/>
      <c r="M1634" s="235"/>
      <c r="N1634" s="235"/>
      <c r="O1634" s="235"/>
      <c r="P1634" s="235"/>
    </row>
    <row r="1635" spans="1:16" s="258" customFormat="1">
      <c r="A1635" s="257"/>
      <c r="B1635" s="235"/>
      <c r="C1635" s="253"/>
      <c r="D1635" s="253"/>
      <c r="E1635" s="1491"/>
      <c r="F1635" s="1491"/>
      <c r="G1635" s="235"/>
      <c r="H1635" s="235"/>
      <c r="I1635" s="235"/>
      <c r="J1635" s="235"/>
      <c r="K1635" s="235"/>
      <c r="L1635" s="235"/>
      <c r="M1635" s="235"/>
      <c r="N1635" s="235"/>
      <c r="O1635" s="235"/>
      <c r="P1635" s="235"/>
    </row>
    <row r="1636" spans="1:16" s="258" customFormat="1">
      <c r="A1636" s="257"/>
      <c r="B1636" s="235"/>
      <c r="C1636" s="253"/>
      <c r="D1636" s="253"/>
      <c r="E1636" s="1491"/>
      <c r="F1636" s="1491"/>
      <c r="G1636" s="235"/>
      <c r="H1636" s="235"/>
      <c r="I1636" s="235"/>
      <c r="J1636" s="235"/>
      <c r="K1636" s="235"/>
      <c r="L1636" s="235"/>
      <c r="M1636" s="235"/>
      <c r="N1636" s="235"/>
      <c r="O1636" s="235"/>
      <c r="P1636" s="235"/>
    </row>
    <row r="1637" spans="1:16" s="258" customFormat="1">
      <c r="A1637" s="257"/>
      <c r="B1637" s="235"/>
      <c r="C1637" s="253"/>
      <c r="D1637" s="253"/>
      <c r="E1637" s="1491"/>
      <c r="F1637" s="1491"/>
      <c r="G1637" s="235"/>
      <c r="H1637" s="235"/>
      <c r="I1637" s="235"/>
      <c r="J1637" s="235"/>
      <c r="K1637" s="235"/>
      <c r="L1637" s="235"/>
      <c r="M1637" s="235"/>
      <c r="N1637" s="235"/>
      <c r="O1637" s="235"/>
      <c r="P1637" s="235"/>
    </row>
    <row r="1638" spans="1:16" s="258" customFormat="1">
      <c r="A1638" s="257"/>
      <c r="B1638" s="235"/>
      <c r="C1638" s="253"/>
      <c r="D1638" s="253"/>
      <c r="E1638" s="1491"/>
      <c r="F1638" s="1491"/>
      <c r="G1638" s="235"/>
      <c r="H1638" s="235"/>
      <c r="I1638" s="235"/>
      <c r="J1638" s="235"/>
      <c r="K1638" s="235"/>
      <c r="L1638" s="235"/>
      <c r="M1638" s="235"/>
      <c r="N1638" s="235"/>
      <c r="O1638" s="235"/>
      <c r="P1638" s="235"/>
    </row>
    <row r="1639" spans="1:16" s="258" customFormat="1">
      <c r="A1639" s="257"/>
      <c r="B1639" s="235"/>
      <c r="C1639" s="253"/>
      <c r="D1639" s="253"/>
      <c r="E1639" s="1491"/>
      <c r="F1639" s="1491"/>
      <c r="G1639" s="235"/>
      <c r="H1639" s="235"/>
      <c r="I1639" s="235"/>
      <c r="J1639" s="235"/>
      <c r="K1639" s="235"/>
      <c r="L1639" s="235"/>
      <c r="M1639" s="235"/>
      <c r="N1639" s="235"/>
      <c r="O1639" s="235"/>
      <c r="P1639" s="235"/>
    </row>
    <row r="1640" spans="1:16" s="258" customFormat="1">
      <c r="A1640" s="257"/>
      <c r="B1640" s="235"/>
      <c r="C1640" s="253"/>
      <c r="D1640" s="253"/>
      <c r="E1640" s="1491"/>
      <c r="F1640" s="1491"/>
      <c r="G1640" s="235"/>
      <c r="H1640" s="235"/>
      <c r="I1640" s="235"/>
      <c r="J1640" s="235"/>
      <c r="K1640" s="235"/>
      <c r="L1640" s="235"/>
      <c r="M1640" s="235"/>
      <c r="N1640" s="235"/>
      <c r="O1640" s="235"/>
      <c r="P1640" s="235"/>
    </row>
    <row r="1641" spans="1:16" s="258" customFormat="1">
      <c r="A1641" s="257"/>
      <c r="B1641" s="235"/>
      <c r="C1641" s="253"/>
      <c r="D1641" s="253"/>
      <c r="E1641" s="1491"/>
      <c r="F1641" s="1491"/>
      <c r="G1641" s="235"/>
      <c r="H1641" s="235"/>
      <c r="I1641" s="235"/>
      <c r="J1641" s="235"/>
      <c r="K1641" s="235"/>
      <c r="L1641" s="235"/>
      <c r="M1641" s="235"/>
      <c r="N1641" s="235"/>
      <c r="O1641" s="235"/>
      <c r="P1641" s="235"/>
    </row>
    <row r="1642" spans="1:16" s="258" customFormat="1">
      <c r="A1642" s="257"/>
      <c r="B1642" s="235"/>
      <c r="C1642" s="253"/>
      <c r="D1642" s="253"/>
      <c r="E1642" s="1491"/>
      <c r="F1642" s="1491"/>
      <c r="G1642" s="235"/>
      <c r="H1642" s="235"/>
      <c r="I1642" s="235"/>
      <c r="J1642" s="235"/>
      <c r="K1642" s="235"/>
      <c r="L1642" s="235"/>
      <c r="M1642" s="235"/>
      <c r="N1642" s="235"/>
      <c r="O1642" s="235"/>
      <c r="P1642" s="235"/>
    </row>
    <row r="1643" spans="1:16" s="258" customFormat="1">
      <c r="A1643" s="257"/>
      <c r="B1643" s="235"/>
      <c r="C1643" s="253"/>
      <c r="D1643" s="253"/>
      <c r="E1643" s="1491"/>
      <c r="F1643" s="1491"/>
      <c r="G1643" s="235"/>
      <c r="H1643" s="235"/>
      <c r="I1643" s="235"/>
      <c r="J1643" s="235"/>
      <c r="K1643" s="235"/>
      <c r="L1643" s="235"/>
      <c r="M1643" s="235"/>
      <c r="N1643" s="235"/>
      <c r="O1643" s="235"/>
      <c r="P1643" s="235"/>
    </row>
    <row r="1644" spans="1:16" s="258" customFormat="1">
      <c r="A1644" s="257"/>
      <c r="B1644" s="235"/>
      <c r="C1644" s="253"/>
      <c r="D1644" s="253"/>
      <c r="E1644" s="1491"/>
      <c r="F1644" s="1491"/>
      <c r="G1644" s="235"/>
      <c r="H1644" s="235"/>
      <c r="I1644" s="235"/>
      <c r="J1644" s="235"/>
      <c r="K1644" s="235"/>
      <c r="L1644" s="235"/>
      <c r="M1644" s="235"/>
      <c r="N1644" s="235"/>
      <c r="O1644" s="235"/>
      <c r="P1644" s="235"/>
    </row>
    <row r="1645" spans="1:16" s="258" customFormat="1">
      <c r="A1645" s="257"/>
      <c r="B1645" s="235"/>
      <c r="C1645" s="253"/>
      <c r="D1645" s="253"/>
      <c r="E1645" s="1491"/>
      <c r="F1645" s="1491"/>
      <c r="G1645" s="235"/>
      <c r="H1645" s="235"/>
      <c r="I1645" s="235"/>
      <c r="J1645" s="235"/>
      <c r="K1645" s="235"/>
      <c r="L1645" s="235"/>
      <c r="M1645" s="235"/>
      <c r="N1645" s="235"/>
      <c r="O1645" s="235"/>
      <c r="P1645" s="235"/>
    </row>
    <row r="1646" spans="1:16" s="258" customFormat="1">
      <c r="A1646" s="257"/>
      <c r="B1646" s="235"/>
      <c r="C1646" s="253"/>
      <c r="D1646" s="253"/>
      <c r="E1646" s="1491"/>
      <c r="F1646" s="1491"/>
      <c r="G1646" s="235"/>
      <c r="H1646" s="235"/>
      <c r="I1646" s="235"/>
      <c r="J1646" s="235"/>
      <c r="K1646" s="235"/>
      <c r="L1646" s="235"/>
      <c r="M1646" s="235"/>
      <c r="N1646" s="235"/>
      <c r="O1646" s="235"/>
      <c r="P1646" s="235"/>
    </row>
    <row r="1647" spans="1:16" s="258" customFormat="1">
      <c r="A1647" s="257"/>
      <c r="B1647" s="235"/>
      <c r="C1647" s="253"/>
      <c r="D1647" s="253"/>
      <c r="E1647" s="1491"/>
      <c r="F1647" s="1491"/>
      <c r="G1647" s="235"/>
      <c r="H1647" s="235"/>
      <c r="I1647" s="235"/>
      <c r="J1647" s="235"/>
      <c r="K1647" s="235"/>
      <c r="L1647" s="235"/>
      <c r="M1647" s="235"/>
      <c r="N1647" s="235"/>
      <c r="O1647" s="235"/>
      <c r="P1647" s="235"/>
    </row>
    <row r="1648" spans="1:16" s="258" customFormat="1">
      <c r="A1648" s="257"/>
      <c r="B1648" s="235"/>
      <c r="C1648" s="253"/>
      <c r="D1648" s="253"/>
      <c r="E1648" s="1491"/>
      <c r="F1648" s="1491"/>
      <c r="G1648" s="235"/>
      <c r="H1648" s="235"/>
      <c r="I1648" s="235"/>
      <c r="J1648" s="235"/>
      <c r="K1648" s="235"/>
      <c r="L1648" s="235"/>
      <c r="M1648" s="235"/>
      <c r="N1648" s="235"/>
      <c r="O1648" s="235"/>
      <c r="P1648" s="235"/>
    </row>
    <row r="1649" spans="1:16" s="258" customFormat="1">
      <c r="A1649" s="257"/>
      <c r="B1649" s="235"/>
      <c r="C1649" s="253"/>
      <c r="D1649" s="253"/>
      <c r="E1649" s="1491"/>
      <c r="F1649" s="1491"/>
      <c r="G1649" s="235"/>
      <c r="H1649" s="235"/>
      <c r="I1649" s="235"/>
      <c r="J1649" s="235"/>
      <c r="K1649" s="235"/>
      <c r="L1649" s="235"/>
      <c r="M1649" s="235"/>
      <c r="N1649" s="235"/>
      <c r="O1649" s="235"/>
      <c r="P1649" s="235"/>
    </row>
    <row r="1650" spans="1:16" s="258" customFormat="1">
      <c r="A1650" s="257"/>
      <c r="B1650" s="235"/>
      <c r="C1650" s="253"/>
      <c r="D1650" s="253"/>
      <c r="E1650" s="1491"/>
      <c r="F1650" s="1491"/>
      <c r="G1650" s="235"/>
      <c r="H1650" s="235"/>
      <c r="I1650" s="235"/>
      <c r="J1650" s="235"/>
      <c r="K1650" s="235"/>
      <c r="L1650" s="235"/>
      <c r="M1650" s="235"/>
      <c r="N1650" s="235"/>
      <c r="O1650" s="235"/>
      <c r="P1650" s="235"/>
    </row>
    <row r="1651" spans="1:16" s="258" customFormat="1">
      <c r="A1651" s="257"/>
      <c r="B1651" s="235"/>
      <c r="C1651" s="253"/>
      <c r="D1651" s="253"/>
      <c r="E1651" s="1491"/>
      <c r="F1651" s="1491"/>
      <c r="G1651" s="235"/>
      <c r="H1651" s="235"/>
      <c r="I1651" s="235"/>
      <c r="J1651" s="235"/>
      <c r="K1651" s="235"/>
      <c r="L1651" s="235"/>
      <c r="M1651" s="235"/>
      <c r="N1651" s="235"/>
      <c r="O1651" s="235"/>
      <c r="P1651" s="235"/>
    </row>
    <row r="1652" spans="1:16" s="258" customFormat="1">
      <c r="A1652" s="257"/>
      <c r="B1652" s="235"/>
      <c r="C1652" s="253"/>
      <c r="D1652" s="253"/>
      <c r="E1652" s="1491"/>
      <c r="F1652" s="1491"/>
      <c r="G1652" s="235"/>
      <c r="H1652" s="235"/>
      <c r="I1652" s="235"/>
      <c r="J1652" s="235"/>
      <c r="K1652" s="235"/>
      <c r="L1652" s="235"/>
      <c r="M1652" s="235"/>
      <c r="N1652" s="235"/>
      <c r="O1652" s="235"/>
      <c r="P1652" s="235"/>
    </row>
    <row r="1653" spans="1:16" s="258" customFormat="1">
      <c r="A1653" s="257"/>
      <c r="B1653" s="235"/>
      <c r="C1653" s="253"/>
      <c r="D1653" s="253"/>
      <c r="E1653" s="1491"/>
      <c r="F1653" s="1491"/>
      <c r="G1653" s="235"/>
      <c r="H1653" s="235"/>
      <c r="I1653" s="235"/>
      <c r="J1653" s="235"/>
      <c r="K1653" s="235"/>
      <c r="L1653" s="235"/>
      <c r="M1653" s="235"/>
      <c r="N1653" s="235"/>
      <c r="O1653" s="235"/>
      <c r="P1653" s="235"/>
    </row>
    <row r="1654" spans="1:16" s="258" customFormat="1">
      <c r="A1654" s="257"/>
      <c r="B1654" s="235"/>
      <c r="C1654" s="253"/>
      <c r="D1654" s="253"/>
      <c r="E1654" s="1491"/>
      <c r="F1654" s="1491"/>
      <c r="G1654" s="235"/>
      <c r="H1654" s="235"/>
      <c r="I1654" s="235"/>
      <c r="J1654" s="235"/>
      <c r="K1654" s="235"/>
      <c r="L1654" s="235"/>
      <c r="M1654" s="235"/>
      <c r="N1654" s="235"/>
      <c r="O1654" s="235"/>
      <c r="P1654" s="235"/>
    </row>
    <row r="1655" spans="1:16" s="258" customFormat="1">
      <c r="A1655" s="257"/>
      <c r="B1655" s="235"/>
      <c r="C1655" s="253"/>
      <c r="D1655" s="253"/>
      <c r="E1655" s="1491"/>
      <c r="F1655" s="1491"/>
      <c r="G1655" s="235"/>
      <c r="H1655" s="235"/>
      <c r="I1655" s="235"/>
      <c r="J1655" s="235"/>
      <c r="K1655" s="235"/>
      <c r="L1655" s="235"/>
      <c r="M1655" s="235"/>
      <c r="N1655" s="235"/>
      <c r="O1655" s="235"/>
      <c r="P1655" s="235"/>
    </row>
    <row r="1656" spans="1:16" s="258" customFormat="1">
      <c r="A1656" s="257"/>
      <c r="B1656" s="235"/>
      <c r="C1656" s="253"/>
      <c r="D1656" s="253"/>
      <c r="E1656" s="1491"/>
      <c r="F1656" s="1491"/>
      <c r="G1656" s="235"/>
      <c r="H1656" s="235"/>
      <c r="I1656" s="235"/>
      <c r="J1656" s="235"/>
      <c r="K1656" s="235"/>
      <c r="L1656" s="235"/>
      <c r="M1656" s="235"/>
      <c r="N1656" s="235"/>
      <c r="O1656" s="235"/>
      <c r="P1656" s="235"/>
    </row>
    <row r="1657" spans="1:16" s="258" customFormat="1">
      <c r="A1657" s="257"/>
      <c r="B1657" s="235"/>
      <c r="C1657" s="253"/>
      <c r="D1657" s="253"/>
      <c r="E1657" s="1491"/>
      <c r="F1657" s="1491"/>
      <c r="G1657" s="235"/>
      <c r="H1657" s="235"/>
      <c r="I1657" s="235"/>
      <c r="J1657" s="235"/>
      <c r="K1657" s="235"/>
      <c r="L1657" s="235"/>
      <c r="M1657" s="235"/>
      <c r="N1657" s="235"/>
      <c r="O1657" s="235"/>
      <c r="P1657" s="235"/>
    </row>
    <row r="1658" spans="1:16" s="258" customFormat="1">
      <c r="A1658" s="257"/>
      <c r="B1658" s="235"/>
      <c r="C1658" s="253"/>
      <c r="D1658" s="253"/>
      <c r="E1658" s="1491"/>
      <c r="F1658" s="1491"/>
      <c r="G1658" s="235"/>
      <c r="H1658" s="235"/>
      <c r="I1658" s="235"/>
      <c r="J1658" s="235"/>
      <c r="K1658" s="235"/>
      <c r="L1658" s="235"/>
      <c r="M1658" s="235"/>
      <c r="N1658" s="235"/>
      <c r="O1658" s="235"/>
      <c r="P1658" s="235"/>
    </row>
    <row r="1659" spans="1:16" s="258" customFormat="1">
      <c r="A1659" s="257"/>
      <c r="B1659" s="235"/>
      <c r="C1659" s="253"/>
      <c r="D1659" s="253"/>
      <c r="E1659" s="1491"/>
      <c r="F1659" s="1491"/>
      <c r="G1659" s="235"/>
      <c r="H1659" s="235"/>
      <c r="I1659" s="235"/>
      <c r="J1659" s="235"/>
      <c r="K1659" s="235"/>
      <c r="L1659" s="235"/>
      <c r="M1659" s="235"/>
      <c r="N1659" s="235"/>
      <c r="O1659" s="235"/>
      <c r="P1659" s="235"/>
    </row>
    <row r="1660" spans="1:16" s="258" customFormat="1">
      <c r="A1660" s="257"/>
      <c r="B1660" s="235"/>
      <c r="C1660" s="253"/>
      <c r="D1660" s="253"/>
      <c r="E1660" s="1491"/>
      <c r="F1660" s="1491"/>
      <c r="G1660" s="235"/>
      <c r="H1660" s="235"/>
      <c r="I1660" s="235"/>
      <c r="J1660" s="235"/>
      <c r="K1660" s="235"/>
      <c r="L1660" s="235"/>
      <c r="M1660" s="235"/>
      <c r="N1660" s="235"/>
      <c r="O1660" s="235"/>
      <c r="P1660" s="235"/>
    </row>
    <row r="1661" spans="1:16" s="258" customFormat="1">
      <c r="A1661" s="257"/>
      <c r="B1661" s="235"/>
      <c r="C1661" s="253"/>
      <c r="D1661" s="253"/>
      <c r="E1661" s="1491"/>
      <c r="F1661" s="1491"/>
      <c r="G1661" s="235"/>
      <c r="H1661" s="235"/>
      <c r="I1661" s="235"/>
      <c r="J1661" s="235"/>
      <c r="K1661" s="235"/>
      <c r="L1661" s="235"/>
      <c r="M1661" s="235"/>
      <c r="N1661" s="235"/>
      <c r="O1661" s="235"/>
      <c r="P1661" s="235"/>
    </row>
    <row r="1662" spans="1:16" s="258" customFormat="1">
      <c r="A1662" s="257"/>
      <c r="B1662" s="235"/>
      <c r="C1662" s="253"/>
      <c r="D1662" s="253"/>
      <c r="E1662" s="1491"/>
      <c r="F1662" s="1491"/>
      <c r="G1662" s="235"/>
      <c r="H1662" s="235"/>
      <c r="I1662" s="235"/>
      <c r="J1662" s="235"/>
      <c r="K1662" s="235"/>
      <c r="L1662" s="235"/>
      <c r="M1662" s="235"/>
      <c r="N1662" s="235"/>
      <c r="O1662" s="235"/>
      <c r="P1662" s="235"/>
    </row>
    <row r="1663" spans="1:16" s="258" customFormat="1">
      <c r="A1663" s="257"/>
      <c r="B1663" s="235"/>
      <c r="C1663" s="253"/>
      <c r="D1663" s="253"/>
      <c r="E1663" s="1491"/>
      <c r="F1663" s="1491"/>
      <c r="G1663" s="235"/>
      <c r="H1663" s="235"/>
      <c r="I1663" s="235"/>
      <c r="J1663" s="235"/>
      <c r="K1663" s="235"/>
      <c r="L1663" s="235"/>
      <c r="M1663" s="235"/>
      <c r="N1663" s="235"/>
      <c r="O1663" s="235"/>
      <c r="P1663" s="235"/>
    </row>
    <row r="1664" spans="1:16" s="258" customFormat="1">
      <c r="A1664" s="257"/>
      <c r="B1664" s="235"/>
      <c r="C1664" s="253"/>
      <c r="D1664" s="253"/>
      <c r="E1664" s="1491"/>
      <c r="F1664" s="1491"/>
      <c r="G1664" s="235"/>
      <c r="H1664" s="235"/>
      <c r="I1664" s="235"/>
      <c r="J1664" s="235"/>
      <c r="K1664" s="235"/>
      <c r="L1664" s="235"/>
      <c r="M1664" s="235"/>
      <c r="N1664" s="235"/>
      <c r="O1664" s="235"/>
      <c r="P1664" s="235"/>
    </row>
    <row r="1665" spans="1:16" s="258" customFormat="1">
      <c r="A1665" s="257"/>
      <c r="B1665" s="235"/>
      <c r="C1665" s="253"/>
      <c r="D1665" s="253"/>
      <c r="E1665" s="1491"/>
      <c r="F1665" s="1491"/>
      <c r="G1665" s="235"/>
      <c r="H1665" s="235"/>
      <c r="I1665" s="235"/>
      <c r="J1665" s="235"/>
      <c r="K1665" s="235"/>
      <c r="L1665" s="235"/>
      <c r="M1665" s="235"/>
      <c r="N1665" s="235"/>
      <c r="O1665" s="235"/>
      <c r="P1665" s="235"/>
    </row>
    <row r="1666" spans="1:16" s="258" customFormat="1">
      <c r="A1666" s="257"/>
      <c r="B1666" s="235"/>
      <c r="C1666" s="253"/>
      <c r="D1666" s="253"/>
      <c r="E1666" s="1491"/>
      <c r="F1666" s="1491"/>
      <c r="G1666" s="235"/>
      <c r="H1666" s="235"/>
      <c r="I1666" s="235"/>
      <c r="J1666" s="235"/>
      <c r="K1666" s="235"/>
      <c r="L1666" s="235"/>
      <c r="M1666" s="235"/>
      <c r="N1666" s="235"/>
      <c r="O1666" s="235"/>
      <c r="P1666" s="235"/>
    </row>
    <row r="1667" spans="1:16" s="258" customFormat="1">
      <c r="A1667" s="257"/>
      <c r="B1667" s="235"/>
      <c r="C1667" s="253"/>
      <c r="D1667" s="253"/>
      <c r="E1667" s="1491"/>
      <c r="F1667" s="1491"/>
      <c r="G1667" s="235"/>
      <c r="H1667" s="235"/>
      <c r="I1667" s="235"/>
      <c r="J1667" s="235"/>
      <c r="K1667" s="235"/>
      <c r="L1667" s="235"/>
      <c r="M1667" s="235"/>
      <c r="N1667" s="235"/>
      <c r="O1667" s="235"/>
      <c r="P1667" s="235"/>
    </row>
    <row r="1668" spans="1:16" s="258" customFormat="1">
      <c r="A1668" s="257"/>
      <c r="B1668" s="235"/>
      <c r="C1668" s="253"/>
      <c r="D1668" s="253"/>
      <c r="E1668" s="1491"/>
      <c r="F1668" s="1491"/>
      <c r="G1668" s="235"/>
      <c r="H1668" s="235"/>
      <c r="I1668" s="235"/>
      <c r="J1668" s="235"/>
      <c r="K1668" s="235"/>
      <c r="L1668" s="235"/>
      <c r="M1668" s="235"/>
      <c r="N1668" s="235"/>
      <c r="O1668" s="235"/>
      <c r="P1668" s="235"/>
    </row>
    <row r="1669" spans="1:16" s="258" customFormat="1">
      <c r="A1669" s="257"/>
      <c r="B1669" s="235"/>
      <c r="C1669" s="253"/>
      <c r="D1669" s="253"/>
      <c r="E1669" s="1491"/>
      <c r="F1669" s="1491"/>
      <c r="G1669" s="235"/>
      <c r="H1669" s="235"/>
      <c r="I1669" s="235"/>
      <c r="J1669" s="235"/>
      <c r="K1669" s="235"/>
      <c r="L1669" s="235"/>
      <c r="M1669" s="235"/>
      <c r="N1669" s="235"/>
      <c r="O1669" s="235"/>
      <c r="P1669" s="235"/>
    </row>
    <row r="1670" spans="1:16" s="258" customFormat="1">
      <c r="A1670" s="257"/>
      <c r="B1670" s="235"/>
      <c r="C1670" s="253"/>
      <c r="D1670" s="253"/>
      <c r="E1670" s="1491"/>
      <c r="F1670" s="1491"/>
      <c r="G1670" s="235"/>
      <c r="H1670" s="235"/>
      <c r="I1670" s="235"/>
      <c r="J1670" s="235"/>
      <c r="K1670" s="235"/>
      <c r="L1670" s="235"/>
      <c r="M1670" s="235"/>
      <c r="N1670" s="235"/>
      <c r="O1670" s="235"/>
      <c r="P1670" s="235"/>
    </row>
    <row r="1671" spans="1:16" s="258" customFormat="1">
      <c r="A1671" s="257"/>
      <c r="B1671" s="235"/>
      <c r="C1671" s="253"/>
      <c r="D1671" s="253"/>
      <c r="E1671" s="1491"/>
      <c r="F1671" s="1491"/>
      <c r="G1671" s="235"/>
      <c r="H1671" s="235"/>
      <c r="I1671" s="235"/>
      <c r="J1671" s="235"/>
      <c r="K1671" s="235"/>
      <c r="L1671" s="235"/>
      <c r="M1671" s="235"/>
      <c r="N1671" s="235"/>
      <c r="O1671" s="235"/>
      <c r="P1671" s="235"/>
    </row>
    <row r="1672" spans="1:16" s="258" customFormat="1">
      <c r="A1672" s="257"/>
      <c r="B1672" s="235"/>
      <c r="C1672" s="253"/>
      <c r="D1672" s="253"/>
      <c r="E1672" s="1491"/>
      <c r="F1672" s="1491"/>
      <c r="G1672" s="235"/>
      <c r="H1672" s="235"/>
      <c r="I1672" s="235"/>
      <c r="J1672" s="235"/>
      <c r="K1672" s="235"/>
      <c r="L1672" s="235"/>
      <c r="M1672" s="235"/>
      <c r="N1672" s="235"/>
      <c r="O1672" s="235"/>
      <c r="P1672" s="235"/>
    </row>
    <row r="1673" spans="1:16" s="258" customFormat="1">
      <c r="A1673" s="257"/>
      <c r="B1673" s="235"/>
      <c r="C1673" s="253"/>
      <c r="D1673" s="253"/>
      <c r="E1673" s="1491"/>
      <c r="F1673" s="1491"/>
      <c r="G1673" s="235"/>
      <c r="H1673" s="235"/>
      <c r="I1673" s="235"/>
      <c r="J1673" s="235"/>
      <c r="K1673" s="235"/>
      <c r="L1673" s="235"/>
      <c r="M1673" s="235"/>
      <c r="N1673" s="235"/>
      <c r="O1673" s="235"/>
      <c r="P1673" s="235"/>
    </row>
    <row r="1674" spans="1:16" s="258" customFormat="1">
      <c r="A1674" s="257"/>
      <c r="B1674" s="235"/>
      <c r="C1674" s="253"/>
      <c r="D1674" s="253"/>
      <c r="E1674" s="1491"/>
      <c r="F1674" s="1491"/>
      <c r="G1674" s="235"/>
      <c r="H1674" s="235"/>
      <c r="I1674" s="235"/>
      <c r="J1674" s="235"/>
      <c r="K1674" s="235"/>
      <c r="L1674" s="235"/>
      <c r="M1674" s="235"/>
      <c r="N1674" s="235"/>
      <c r="O1674" s="235"/>
      <c r="P1674" s="235"/>
    </row>
    <row r="1675" spans="1:16" s="258" customFormat="1">
      <c r="A1675" s="257"/>
      <c r="B1675" s="235"/>
      <c r="C1675" s="253"/>
      <c r="D1675" s="253"/>
      <c r="E1675" s="1491"/>
      <c r="F1675" s="1491"/>
      <c r="G1675" s="235"/>
      <c r="H1675" s="235"/>
      <c r="I1675" s="235"/>
      <c r="J1675" s="235"/>
      <c r="K1675" s="235"/>
      <c r="L1675" s="235"/>
      <c r="M1675" s="235"/>
      <c r="N1675" s="235"/>
      <c r="O1675" s="235"/>
      <c r="P1675" s="235"/>
    </row>
    <row r="1676" spans="1:16" s="258" customFormat="1">
      <c r="A1676" s="257"/>
      <c r="B1676" s="235"/>
      <c r="C1676" s="253"/>
      <c r="D1676" s="253"/>
      <c r="E1676" s="1491"/>
      <c r="F1676" s="1491"/>
      <c r="G1676" s="235"/>
      <c r="H1676" s="235"/>
      <c r="I1676" s="235"/>
      <c r="J1676" s="235"/>
      <c r="K1676" s="235"/>
      <c r="L1676" s="235"/>
      <c r="M1676" s="235"/>
      <c r="N1676" s="235"/>
      <c r="O1676" s="235"/>
      <c r="P1676" s="235"/>
    </row>
    <row r="1677" spans="1:16" s="258" customFormat="1">
      <c r="A1677" s="257"/>
      <c r="B1677" s="235"/>
      <c r="C1677" s="253"/>
      <c r="D1677" s="253"/>
      <c r="E1677" s="1491"/>
      <c r="F1677" s="1491"/>
      <c r="G1677" s="235"/>
      <c r="H1677" s="235"/>
      <c r="I1677" s="235"/>
      <c r="J1677" s="235"/>
      <c r="K1677" s="235"/>
      <c r="L1677" s="235"/>
      <c r="M1677" s="235"/>
      <c r="N1677" s="235"/>
      <c r="O1677" s="235"/>
      <c r="P1677" s="235"/>
    </row>
    <row r="1678" spans="1:16" s="258" customFormat="1">
      <c r="A1678" s="257"/>
      <c r="B1678" s="235"/>
      <c r="C1678" s="253"/>
      <c r="D1678" s="253"/>
      <c r="E1678" s="1491"/>
      <c r="F1678" s="1491"/>
      <c r="G1678" s="235"/>
      <c r="H1678" s="235"/>
      <c r="I1678" s="235"/>
      <c r="J1678" s="235"/>
      <c r="K1678" s="235"/>
      <c r="L1678" s="235"/>
      <c r="M1678" s="235"/>
      <c r="N1678" s="235"/>
      <c r="O1678" s="235"/>
      <c r="P1678" s="235"/>
    </row>
    <row r="1679" spans="1:16" s="258" customFormat="1">
      <c r="A1679" s="257"/>
      <c r="B1679" s="235"/>
      <c r="C1679" s="253"/>
      <c r="D1679" s="253"/>
      <c r="E1679" s="1491"/>
      <c r="F1679" s="1491"/>
      <c r="G1679" s="235"/>
      <c r="H1679" s="235"/>
      <c r="I1679" s="235"/>
      <c r="J1679" s="235"/>
      <c r="K1679" s="235"/>
      <c r="L1679" s="235"/>
      <c r="M1679" s="235"/>
      <c r="N1679" s="235"/>
      <c r="O1679" s="235"/>
      <c r="P1679" s="235"/>
    </row>
    <row r="1680" spans="1:16" s="258" customFormat="1">
      <c r="A1680" s="257"/>
      <c r="B1680" s="235"/>
      <c r="C1680" s="253"/>
      <c r="D1680" s="253"/>
      <c r="E1680" s="1491"/>
      <c r="F1680" s="1491"/>
      <c r="G1680" s="235"/>
      <c r="H1680" s="235"/>
      <c r="I1680" s="235"/>
      <c r="J1680" s="235"/>
      <c r="K1680" s="235"/>
      <c r="L1680" s="235"/>
      <c r="M1680" s="235"/>
      <c r="N1680" s="235"/>
      <c r="O1680" s="235"/>
      <c r="P1680" s="235"/>
    </row>
    <row r="1681" spans="1:16" s="258" customFormat="1">
      <c r="A1681" s="257"/>
      <c r="B1681" s="235"/>
      <c r="C1681" s="253"/>
      <c r="D1681" s="253"/>
      <c r="E1681" s="1491"/>
      <c r="F1681" s="1491"/>
      <c r="G1681" s="235"/>
      <c r="H1681" s="235"/>
      <c r="I1681" s="235"/>
      <c r="J1681" s="235"/>
      <c r="K1681" s="235"/>
      <c r="L1681" s="235"/>
      <c r="M1681" s="235"/>
      <c r="N1681" s="235"/>
      <c r="O1681" s="235"/>
      <c r="P1681" s="235"/>
    </row>
    <row r="1682" spans="1:16" s="258" customFormat="1">
      <c r="A1682" s="257"/>
      <c r="B1682" s="235"/>
      <c r="C1682" s="253"/>
      <c r="D1682" s="253"/>
      <c r="E1682" s="1491"/>
      <c r="F1682" s="1491"/>
      <c r="G1682" s="235"/>
      <c r="H1682" s="235"/>
      <c r="I1682" s="235"/>
      <c r="J1682" s="235"/>
      <c r="K1682" s="235"/>
      <c r="L1682" s="235"/>
      <c r="M1682" s="235"/>
      <c r="N1682" s="235"/>
      <c r="O1682" s="235"/>
      <c r="P1682" s="235"/>
    </row>
    <row r="1683" spans="1:16" s="258" customFormat="1">
      <c r="A1683" s="257"/>
      <c r="B1683" s="235"/>
      <c r="C1683" s="253"/>
      <c r="D1683" s="253"/>
      <c r="E1683" s="1491"/>
      <c r="F1683" s="1491"/>
      <c r="G1683" s="235"/>
      <c r="H1683" s="235"/>
      <c r="I1683" s="235"/>
      <c r="J1683" s="235"/>
      <c r="K1683" s="235"/>
      <c r="L1683" s="235"/>
      <c r="M1683" s="235"/>
      <c r="N1683" s="235"/>
      <c r="O1683" s="235"/>
      <c r="P1683" s="235"/>
    </row>
    <row r="1684" spans="1:16" s="258" customFormat="1">
      <c r="A1684" s="257"/>
      <c r="B1684" s="235"/>
      <c r="C1684" s="253"/>
      <c r="D1684" s="253"/>
      <c r="E1684" s="1491"/>
      <c r="F1684" s="1491"/>
      <c r="G1684" s="235"/>
      <c r="H1684" s="235"/>
      <c r="I1684" s="235"/>
      <c r="J1684" s="235"/>
      <c r="K1684" s="235"/>
      <c r="L1684" s="235"/>
      <c r="M1684" s="235"/>
      <c r="N1684" s="235"/>
      <c r="O1684" s="235"/>
      <c r="P1684" s="235"/>
    </row>
    <row r="1685" spans="1:16" s="258" customFormat="1">
      <c r="A1685" s="257"/>
      <c r="B1685" s="235"/>
      <c r="C1685" s="253"/>
      <c r="D1685" s="253"/>
      <c r="E1685" s="1491"/>
      <c r="F1685" s="1491"/>
      <c r="G1685" s="235"/>
      <c r="H1685" s="235"/>
      <c r="I1685" s="235"/>
      <c r="J1685" s="235"/>
      <c r="K1685" s="235"/>
      <c r="L1685" s="235"/>
      <c r="M1685" s="235"/>
      <c r="N1685" s="235"/>
      <c r="O1685" s="235"/>
      <c r="P1685" s="235"/>
    </row>
    <row r="1686" spans="1:16" s="258" customFormat="1">
      <c r="A1686" s="257"/>
      <c r="B1686" s="235"/>
      <c r="C1686" s="253"/>
      <c r="D1686" s="253"/>
      <c r="E1686" s="1491"/>
      <c r="F1686" s="1491"/>
      <c r="G1686" s="235"/>
      <c r="H1686" s="235"/>
      <c r="I1686" s="235"/>
      <c r="J1686" s="235"/>
      <c r="K1686" s="235"/>
      <c r="L1686" s="235"/>
      <c r="M1686" s="235"/>
      <c r="N1686" s="235"/>
      <c r="O1686" s="235"/>
      <c r="P1686" s="235"/>
    </row>
    <row r="1687" spans="1:16" s="258" customFormat="1">
      <c r="A1687" s="257"/>
      <c r="B1687" s="235"/>
      <c r="C1687" s="253"/>
      <c r="D1687" s="253"/>
      <c r="E1687" s="1491"/>
      <c r="F1687" s="1491"/>
      <c r="G1687" s="235"/>
      <c r="H1687" s="235"/>
      <c r="I1687" s="235"/>
      <c r="J1687" s="235"/>
      <c r="K1687" s="235"/>
      <c r="L1687" s="235"/>
      <c r="M1687" s="235"/>
      <c r="N1687" s="235"/>
      <c r="O1687" s="235"/>
      <c r="P1687" s="235"/>
    </row>
    <row r="1688" spans="1:16" s="258" customFormat="1">
      <c r="A1688" s="257"/>
      <c r="B1688" s="235"/>
      <c r="C1688" s="253"/>
      <c r="D1688" s="253"/>
      <c r="E1688" s="1491"/>
      <c r="F1688" s="1491"/>
      <c r="G1688" s="235"/>
      <c r="H1688" s="235"/>
      <c r="I1688" s="235"/>
      <c r="J1688" s="235"/>
      <c r="K1688" s="235"/>
      <c r="L1688" s="235"/>
      <c r="M1688" s="235"/>
      <c r="N1688" s="235"/>
      <c r="O1688" s="235"/>
      <c r="P1688" s="235"/>
    </row>
    <row r="1689" spans="1:16" s="258" customFormat="1">
      <c r="A1689" s="257"/>
      <c r="B1689" s="235"/>
      <c r="C1689" s="253"/>
      <c r="D1689" s="253"/>
      <c r="E1689" s="1491"/>
      <c r="F1689" s="1491"/>
      <c r="G1689" s="235"/>
      <c r="H1689" s="235"/>
      <c r="I1689" s="235"/>
      <c r="J1689" s="235"/>
      <c r="K1689" s="235"/>
      <c r="L1689" s="235"/>
      <c r="M1689" s="235"/>
      <c r="N1689" s="235"/>
      <c r="O1689" s="235"/>
      <c r="P1689" s="235"/>
    </row>
    <row r="1690" spans="1:16" s="258" customFormat="1">
      <c r="A1690" s="257"/>
      <c r="B1690" s="235"/>
      <c r="C1690" s="253"/>
      <c r="D1690" s="253"/>
      <c r="E1690" s="1491"/>
      <c r="F1690" s="1491"/>
      <c r="G1690" s="235"/>
      <c r="H1690" s="235"/>
      <c r="I1690" s="235"/>
      <c r="J1690" s="235"/>
      <c r="K1690" s="235"/>
      <c r="L1690" s="235"/>
      <c r="M1690" s="235"/>
      <c r="N1690" s="235"/>
      <c r="O1690" s="235"/>
      <c r="P1690" s="235"/>
    </row>
    <row r="1691" spans="1:16" s="258" customFormat="1">
      <c r="A1691" s="257"/>
      <c r="B1691" s="235"/>
      <c r="C1691" s="253"/>
      <c r="D1691" s="253"/>
      <c r="E1691" s="1491"/>
      <c r="F1691" s="1491"/>
      <c r="G1691" s="235"/>
      <c r="H1691" s="235"/>
      <c r="I1691" s="235"/>
      <c r="J1691" s="235"/>
      <c r="K1691" s="235"/>
      <c r="L1691" s="235"/>
      <c r="M1691" s="235"/>
      <c r="N1691" s="235"/>
      <c r="O1691" s="235"/>
      <c r="P1691" s="235"/>
    </row>
    <row r="1692" spans="1:16" s="258" customFormat="1">
      <c r="A1692" s="257"/>
      <c r="B1692" s="235"/>
      <c r="C1692" s="253"/>
      <c r="D1692" s="253"/>
      <c r="E1692" s="1491"/>
      <c r="F1692" s="1491"/>
      <c r="G1692" s="235"/>
      <c r="H1692" s="235"/>
      <c r="I1692" s="235"/>
      <c r="J1692" s="235"/>
      <c r="K1692" s="235"/>
      <c r="L1692" s="235"/>
      <c r="M1692" s="235"/>
      <c r="N1692" s="235"/>
      <c r="O1692" s="235"/>
      <c r="P1692" s="235"/>
    </row>
    <row r="1693" spans="1:16" s="258" customFormat="1">
      <c r="A1693" s="257"/>
      <c r="B1693" s="235"/>
      <c r="C1693" s="253"/>
      <c r="D1693" s="253"/>
      <c r="E1693" s="1491"/>
      <c r="F1693" s="1491"/>
      <c r="G1693" s="235"/>
      <c r="H1693" s="235"/>
      <c r="I1693" s="235"/>
      <c r="J1693" s="235"/>
      <c r="K1693" s="235"/>
      <c r="L1693" s="235"/>
      <c r="M1693" s="235"/>
      <c r="N1693" s="235"/>
      <c r="O1693" s="235"/>
      <c r="P1693" s="235"/>
    </row>
    <row r="1694" spans="1:16" s="258" customFormat="1">
      <c r="A1694" s="257"/>
      <c r="B1694" s="235"/>
      <c r="C1694" s="253"/>
      <c r="D1694" s="253"/>
      <c r="E1694" s="1491"/>
      <c r="F1694" s="1491"/>
      <c r="G1694" s="235"/>
      <c r="H1694" s="235"/>
      <c r="I1694" s="235"/>
      <c r="J1694" s="235"/>
      <c r="K1694" s="235"/>
      <c r="L1694" s="235"/>
      <c r="M1694" s="235"/>
      <c r="N1694" s="235"/>
      <c r="O1694" s="235"/>
      <c r="P1694" s="235"/>
    </row>
    <row r="1695" spans="1:16" s="258" customFormat="1">
      <c r="A1695" s="257"/>
      <c r="B1695" s="235"/>
      <c r="C1695" s="253"/>
      <c r="D1695" s="253"/>
      <c r="E1695" s="1491"/>
      <c r="F1695" s="1491"/>
      <c r="G1695" s="235"/>
      <c r="H1695" s="235"/>
      <c r="I1695" s="235"/>
      <c r="J1695" s="235"/>
      <c r="K1695" s="235"/>
      <c r="L1695" s="235"/>
      <c r="M1695" s="235"/>
      <c r="N1695" s="235"/>
      <c r="O1695" s="235"/>
      <c r="P1695" s="235"/>
    </row>
    <row r="1696" spans="1:16" s="258" customFormat="1">
      <c r="A1696" s="257"/>
      <c r="B1696" s="235"/>
      <c r="C1696" s="253"/>
      <c r="D1696" s="253"/>
      <c r="E1696" s="1491"/>
      <c r="F1696" s="1491"/>
      <c r="G1696" s="235"/>
      <c r="H1696" s="235"/>
      <c r="I1696" s="235"/>
      <c r="J1696" s="235"/>
      <c r="K1696" s="235"/>
      <c r="L1696" s="235"/>
      <c r="M1696" s="235"/>
      <c r="N1696" s="235"/>
      <c r="O1696" s="235"/>
      <c r="P1696" s="235"/>
    </row>
    <row r="1697" spans="1:16" s="258" customFormat="1">
      <c r="A1697" s="257"/>
      <c r="B1697" s="235"/>
      <c r="C1697" s="253"/>
      <c r="D1697" s="253"/>
      <c r="E1697" s="1491"/>
      <c r="F1697" s="1491"/>
      <c r="G1697" s="235"/>
      <c r="H1697" s="235"/>
      <c r="I1697" s="235"/>
      <c r="J1697" s="235"/>
      <c r="K1697" s="235"/>
      <c r="L1697" s="235"/>
      <c r="M1697" s="235"/>
      <c r="N1697" s="235"/>
      <c r="O1697" s="235"/>
      <c r="P1697" s="235"/>
    </row>
    <row r="1698" spans="1:16" s="258" customFormat="1">
      <c r="A1698" s="257"/>
      <c r="B1698" s="235"/>
      <c r="C1698" s="253"/>
      <c r="D1698" s="253"/>
      <c r="E1698" s="1491"/>
      <c r="F1698" s="1491"/>
      <c r="G1698" s="235"/>
      <c r="H1698" s="235"/>
      <c r="I1698" s="235"/>
      <c r="J1698" s="235"/>
      <c r="K1698" s="235"/>
      <c r="L1698" s="235"/>
      <c r="M1698" s="235"/>
      <c r="N1698" s="235"/>
      <c r="O1698" s="235"/>
      <c r="P1698" s="235"/>
    </row>
    <row r="1699" spans="1:16" s="258" customFormat="1">
      <c r="A1699" s="257"/>
      <c r="B1699" s="235"/>
      <c r="C1699" s="253"/>
      <c r="D1699" s="253"/>
      <c r="E1699" s="1491"/>
      <c r="F1699" s="1491"/>
      <c r="G1699" s="235"/>
      <c r="H1699" s="235"/>
      <c r="I1699" s="235"/>
      <c r="J1699" s="235"/>
      <c r="K1699" s="235"/>
      <c r="L1699" s="235"/>
      <c r="M1699" s="235"/>
      <c r="N1699" s="235"/>
      <c r="O1699" s="235"/>
      <c r="P1699" s="235"/>
    </row>
    <row r="1700" spans="1:16" s="258" customFormat="1">
      <c r="A1700" s="257"/>
      <c r="B1700" s="235"/>
      <c r="C1700" s="253"/>
      <c r="D1700" s="253"/>
      <c r="E1700" s="1491"/>
      <c r="F1700" s="1491"/>
      <c r="G1700" s="235"/>
      <c r="H1700" s="235"/>
      <c r="I1700" s="235"/>
      <c r="J1700" s="235"/>
      <c r="K1700" s="235"/>
      <c r="L1700" s="235"/>
      <c r="M1700" s="235"/>
      <c r="N1700" s="235"/>
      <c r="O1700" s="235"/>
      <c r="P1700" s="235"/>
    </row>
    <row r="1701" spans="1:16" s="258" customFormat="1">
      <c r="A1701" s="257"/>
      <c r="B1701" s="235"/>
      <c r="C1701" s="253"/>
      <c r="D1701" s="253"/>
      <c r="E1701" s="1491"/>
      <c r="F1701" s="1491"/>
      <c r="G1701" s="235"/>
      <c r="H1701" s="235"/>
      <c r="I1701" s="235"/>
      <c r="J1701" s="235"/>
      <c r="K1701" s="235"/>
      <c r="L1701" s="235"/>
      <c r="M1701" s="235"/>
      <c r="N1701" s="235"/>
      <c r="O1701" s="235"/>
      <c r="P1701" s="235"/>
    </row>
    <row r="1702" spans="1:16" s="258" customFormat="1">
      <c r="A1702" s="257"/>
      <c r="B1702" s="235"/>
      <c r="C1702" s="253"/>
      <c r="D1702" s="253"/>
      <c r="E1702" s="1491"/>
      <c r="F1702" s="1491"/>
      <c r="G1702" s="235"/>
      <c r="H1702" s="235"/>
      <c r="I1702" s="235"/>
      <c r="J1702" s="235"/>
      <c r="K1702" s="235"/>
      <c r="L1702" s="235"/>
      <c r="M1702" s="235"/>
      <c r="N1702" s="235"/>
      <c r="O1702" s="235"/>
      <c r="P1702" s="235"/>
    </row>
    <row r="1703" spans="1:16" s="258" customFormat="1">
      <c r="A1703" s="257"/>
      <c r="B1703" s="235"/>
      <c r="C1703" s="253"/>
      <c r="D1703" s="253"/>
      <c r="E1703" s="1491"/>
      <c r="F1703" s="1491"/>
      <c r="G1703" s="235"/>
      <c r="H1703" s="235"/>
      <c r="I1703" s="235"/>
      <c r="J1703" s="235"/>
      <c r="K1703" s="235"/>
      <c r="L1703" s="235"/>
      <c r="M1703" s="235"/>
      <c r="N1703" s="235"/>
      <c r="O1703" s="235"/>
      <c r="P1703" s="235"/>
    </row>
    <row r="1704" spans="1:16" s="258" customFormat="1">
      <c r="A1704" s="257"/>
      <c r="B1704" s="235"/>
      <c r="C1704" s="253"/>
      <c r="D1704" s="253"/>
      <c r="E1704" s="1491"/>
      <c r="F1704" s="1491"/>
      <c r="G1704" s="235"/>
      <c r="H1704" s="235"/>
      <c r="I1704" s="235"/>
      <c r="J1704" s="235"/>
      <c r="K1704" s="235"/>
      <c r="L1704" s="235"/>
      <c r="M1704" s="235"/>
      <c r="N1704" s="235"/>
      <c r="O1704" s="235"/>
      <c r="P1704" s="235"/>
    </row>
    <row r="1705" spans="1:16" s="258" customFormat="1">
      <c r="A1705" s="257"/>
      <c r="B1705" s="235"/>
      <c r="C1705" s="253"/>
      <c r="D1705" s="253"/>
      <c r="E1705" s="1491"/>
      <c r="F1705" s="1491"/>
      <c r="G1705" s="235"/>
      <c r="H1705" s="235"/>
      <c r="I1705" s="235"/>
      <c r="J1705" s="235"/>
      <c r="K1705" s="235"/>
      <c r="L1705" s="235"/>
      <c r="M1705" s="235"/>
      <c r="N1705" s="235"/>
      <c r="O1705" s="235"/>
      <c r="P1705" s="235"/>
    </row>
    <row r="1706" spans="1:16" s="258" customFormat="1">
      <c r="A1706" s="257"/>
      <c r="B1706" s="235"/>
      <c r="C1706" s="253"/>
      <c r="D1706" s="253"/>
      <c r="E1706" s="1491"/>
      <c r="F1706" s="1491"/>
      <c r="G1706" s="235"/>
      <c r="H1706" s="235"/>
      <c r="I1706" s="235"/>
      <c r="J1706" s="235"/>
      <c r="K1706" s="235"/>
      <c r="L1706" s="235"/>
      <c r="M1706" s="235"/>
      <c r="N1706" s="235"/>
      <c r="O1706" s="235"/>
      <c r="P1706" s="235"/>
    </row>
    <row r="1707" spans="1:16" s="258" customFormat="1">
      <c r="A1707" s="257"/>
      <c r="B1707" s="235"/>
      <c r="C1707" s="253"/>
      <c r="D1707" s="253"/>
      <c r="E1707" s="1491"/>
      <c r="F1707" s="1491"/>
      <c r="G1707" s="235"/>
      <c r="H1707" s="235"/>
      <c r="I1707" s="235"/>
      <c r="J1707" s="235"/>
      <c r="K1707" s="235"/>
      <c r="L1707" s="235"/>
      <c r="M1707" s="235"/>
      <c r="N1707" s="235"/>
      <c r="O1707" s="235"/>
      <c r="P1707" s="235"/>
    </row>
    <row r="1708" spans="1:16" s="258" customFormat="1">
      <c r="A1708" s="257"/>
      <c r="B1708" s="235"/>
      <c r="C1708" s="253"/>
      <c r="D1708" s="253"/>
      <c r="E1708" s="1491"/>
      <c r="F1708" s="1491"/>
      <c r="G1708" s="235"/>
      <c r="H1708" s="235"/>
      <c r="I1708" s="235"/>
      <c r="J1708" s="235"/>
      <c r="K1708" s="235"/>
      <c r="L1708" s="235"/>
      <c r="M1708" s="235"/>
      <c r="N1708" s="235"/>
      <c r="O1708" s="235"/>
      <c r="P1708" s="235"/>
    </row>
    <row r="1709" spans="1:16" s="258" customFormat="1">
      <c r="A1709" s="257"/>
      <c r="B1709" s="235"/>
      <c r="C1709" s="253"/>
      <c r="D1709" s="253"/>
      <c r="E1709" s="1491"/>
      <c r="F1709" s="1491"/>
      <c r="G1709" s="235"/>
      <c r="H1709" s="235"/>
      <c r="I1709" s="235"/>
      <c r="J1709" s="235"/>
      <c r="K1709" s="235"/>
      <c r="L1709" s="235"/>
      <c r="M1709" s="235"/>
      <c r="N1709" s="235"/>
      <c r="O1709" s="235"/>
      <c r="P1709" s="235"/>
    </row>
    <row r="1710" spans="1:16" s="258" customFormat="1">
      <c r="A1710" s="257"/>
      <c r="B1710" s="235"/>
      <c r="C1710" s="253"/>
      <c r="D1710" s="253"/>
      <c r="E1710" s="1491"/>
      <c r="F1710" s="1491"/>
      <c r="G1710" s="235"/>
      <c r="H1710" s="235"/>
      <c r="I1710" s="235"/>
      <c r="J1710" s="235"/>
      <c r="K1710" s="235"/>
      <c r="L1710" s="235"/>
      <c r="M1710" s="235"/>
      <c r="N1710" s="235"/>
      <c r="O1710" s="235"/>
      <c r="P1710" s="235"/>
    </row>
    <row r="1711" spans="1:16" s="258" customFormat="1">
      <c r="A1711" s="257"/>
      <c r="B1711" s="235"/>
      <c r="C1711" s="253"/>
      <c r="D1711" s="253"/>
      <c r="E1711" s="1491"/>
      <c r="F1711" s="1491"/>
      <c r="G1711" s="235"/>
      <c r="H1711" s="235"/>
      <c r="I1711" s="235"/>
      <c r="J1711" s="235"/>
      <c r="K1711" s="235"/>
      <c r="L1711" s="235"/>
      <c r="M1711" s="235"/>
      <c r="N1711" s="235"/>
      <c r="O1711" s="235"/>
      <c r="P1711" s="235"/>
    </row>
    <row r="1712" spans="1:16" s="258" customFormat="1">
      <c r="A1712" s="257"/>
      <c r="B1712" s="235"/>
      <c r="C1712" s="253"/>
      <c r="D1712" s="253"/>
      <c r="E1712" s="1491"/>
      <c r="F1712" s="1491"/>
      <c r="G1712" s="235"/>
      <c r="H1712" s="235"/>
      <c r="I1712" s="235"/>
      <c r="J1712" s="235"/>
      <c r="K1712" s="235"/>
      <c r="L1712" s="235"/>
      <c r="M1712" s="235"/>
      <c r="N1712" s="235"/>
      <c r="O1712" s="235"/>
      <c r="P1712" s="235"/>
    </row>
    <row r="1713" spans="1:16" s="258" customFormat="1">
      <c r="A1713" s="257"/>
      <c r="B1713" s="235"/>
      <c r="C1713" s="253"/>
      <c r="D1713" s="253"/>
      <c r="E1713" s="1491"/>
      <c r="F1713" s="1491"/>
      <c r="G1713" s="235"/>
      <c r="H1713" s="235"/>
      <c r="I1713" s="235"/>
      <c r="J1713" s="235"/>
      <c r="K1713" s="235"/>
      <c r="L1713" s="235"/>
      <c r="M1713" s="235"/>
      <c r="N1713" s="235"/>
      <c r="O1713" s="235"/>
      <c r="P1713" s="235"/>
    </row>
    <row r="1714" spans="1:16" s="258" customFormat="1">
      <c r="A1714" s="257"/>
      <c r="B1714" s="235"/>
      <c r="C1714" s="253"/>
      <c r="D1714" s="253"/>
      <c r="E1714" s="1491"/>
      <c r="F1714" s="1491"/>
      <c r="G1714" s="235"/>
      <c r="H1714" s="235"/>
      <c r="I1714" s="235"/>
      <c r="J1714" s="235"/>
      <c r="K1714" s="235"/>
      <c r="L1714" s="235"/>
      <c r="M1714" s="235"/>
      <c r="N1714" s="235"/>
      <c r="O1714" s="235"/>
      <c r="P1714" s="235"/>
    </row>
    <row r="1715" spans="1:16" s="258" customFormat="1">
      <c r="A1715" s="257"/>
      <c r="B1715" s="235"/>
      <c r="C1715" s="253"/>
      <c r="D1715" s="253"/>
      <c r="E1715" s="1491"/>
      <c r="F1715" s="1491"/>
      <c r="G1715" s="235"/>
      <c r="H1715" s="235"/>
      <c r="I1715" s="235"/>
      <c r="J1715" s="235"/>
      <c r="K1715" s="235"/>
      <c r="L1715" s="235"/>
      <c r="M1715" s="235"/>
      <c r="N1715" s="235"/>
      <c r="O1715" s="235"/>
      <c r="P1715" s="235"/>
    </row>
    <row r="1716" spans="1:16" s="258" customFormat="1">
      <c r="A1716" s="257"/>
      <c r="B1716" s="235"/>
      <c r="C1716" s="253"/>
      <c r="D1716" s="253"/>
      <c r="E1716" s="1491"/>
      <c r="F1716" s="1491"/>
      <c r="G1716" s="235"/>
      <c r="H1716" s="235"/>
      <c r="I1716" s="235"/>
      <c r="J1716" s="235"/>
      <c r="K1716" s="235"/>
      <c r="L1716" s="235"/>
      <c r="M1716" s="235"/>
      <c r="N1716" s="235"/>
      <c r="O1716" s="235"/>
      <c r="P1716" s="235"/>
    </row>
    <row r="1717" spans="1:16" s="258" customFormat="1">
      <c r="A1717" s="257"/>
      <c r="B1717" s="235"/>
      <c r="C1717" s="253"/>
      <c r="D1717" s="253"/>
      <c r="E1717" s="1491"/>
      <c r="F1717" s="1491"/>
      <c r="G1717" s="235"/>
      <c r="H1717" s="235"/>
      <c r="I1717" s="235"/>
      <c r="J1717" s="235"/>
      <c r="K1717" s="235"/>
      <c r="L1717" s="235"/>
      <c r="M1717" s="235"/>
      <c r="N1717" s="235"/>
      <c r="O1717" s="235"/>
      <c r="P1717" s="235"/>
    </row>
    <row r="1718" spans="1:16" s="258" customFormat="1">
      <c r="A1718" s="257"/>
      <c r="B1718" s="235"/>
      <c r="C1718" s="253"/>
      <c r="D1718" s="253"/>
      <c r="E1718" s="1491"/>
      <c r="F1718" s="1491"/>
      <c r="G1718" s="235"/>
      <c r="H1718" s="235"/>
      <c r="I1718" s="235"/>
      <c r="J1718" s="235"/>
      <c r="K1718" s="235"/>
      <c r="L1718" s="235"/>
      <c r="M1718" s="235"/>
      <c r="N1718" s="235"/>
      <c r="O1718" s="235"/>
      <c r="P1718" s="235"/>
    </row>
    <row r="1719" spans="1:16" s="258" customFormat="1">
      <c r="A1719" s="257"/>
      <c r="B1719" s="235"/>
      <c r="C1719" s="253"/>
      <c r="D1719" s="253"/>
      <c r="E1719" s="1491"/>
      <c r="F1719" s="1491"/>
      <c r="G1719" s="235"/>
      <c r="H1719" s="235"/>
      <c r="I1719" s="235"/>
      <c r="J1719" s="235"/>
      <c r="K1719" s="235"/>
      <c r="L1719" s="235"/>
      <c r="M1719" s="235"/>
      <c r="N1719" s="235"/>
      <c r="O1719" s="235"/>
      <c r="P1719" s="235"/>
    </row>
    <row r="1720" spans="1:16" s="258" customFormat="1">
      <c r="A1720" s="257"/>
      <c r="B1720" s="235"/>
      <c r="C1720" s="253"/>
      <c r="D1720" s="253"/>
      <c r="E1720" s="1491"/>
      <c r="F1720" s="1491"/>
      <c r="G1720" s="235"/>
      <c r="H1720" s="235"/>
      <c r="I1720" s="235"/>
      <c r="J1720" s="235"/>
      <c r="K1720" s="235"/>
      <c r="L1720" s="235"/>
      <c r="M1720" s="235"/>
      <c r="N1720" s="235"/>
      <c r="O1720" s="235"/>
      <c r="P1720" s="235"/>
    </row>
    <row r="1721" spans="1:16" s="258" customFormat="1">
      <c r="A1721" s="257"/>
      <c r="B1721" s="235"/>
      <c r="C1721" s="253"/>
      <c r="D1721" s="253"/>
      <c r="E1721" s="1491"/>
      <c r="F1721" s="1491"/>
      <c r="G1721" s="235"/>
      <c r="H1721" s="235"/>
      <c r="I1721" s="235"/>
      <c r="J1721" s="235"/>
      <c r="K1721" s="235"/>
      <c r="L1721" s="235"/>
      <c r="M1721" s="235"/>
      <c r="N1721" s="235"/>
      <c r="O1721" s="235"/>
      <c r="P1721" s="235"/>
    </row>
    <row r="1722" spans="1:16" s="258" customFormat="1">
      <c r="A1722" s="257"/>
      <c r="B1722" s="235"/>
      <c r="C1722" s="253"/>
      <c r="D1722" s="253"/>
      <c r="E1722" s="1491"/>
      <c r="F1722" s="1491"/>
      <c r="G1722" s="235"/>
      <c r="H1722" s="235"/>
      <c r="I1722" s="235"/>
      <c r="J1722" s="235"/>
      <c r="K1722" s="235"/>
      <c r="L1722" s="235"/>
      <c r="M1722" s="235"/>
      <c r="N1722" s="235"/>
      <c r="O1722" s="235"/>
      <c r="P1722" s="235"/>
    </row>
    <row r="1723" spans="1:16" s="258" customFormat="1">
      <c r="A1723" s="257"/>
      <c r="B1723" s="235"/>
      <c r="C1723" s="253"/>
      <c r="D1723" s="253"/>
      <c r="E1723" s="1491"/>
      <c r="F1723" s="1491"/>
      <c r="G1723" s="235"/>
      <c r="H1723" s="235"/>
      <c r="I1723" s="235"/>
      <c r="J1723" s="235"/>
      <c r="K1723" s="235"/>
      <c r="L1723" s="235"/>
      <c r="M1723" s="235"/>
      <c r="N1723" s="235"/>
      <c r="O1723" s="235"/>
      <c r="P1723" s="235"/>
    </row>
    <row r="1724" spans="1:16" s="258" customFormat="1">
      <c r="A1724" s="257"/>
      <c r="B1724" s="235"/>
      <c r="C1724" s="253"/>
      <c r="D1724" s="253"/>
      <c r="E1724" s="1491"/>
      <c r="F1724" s="1491"/>
      <c r="G1724" s="235"/>
      <c r="H1724" s="235"/>
      <c r="I1724" s="235"/>
      <c r="J1724" s="235"/>
      <c r="K1724" s="235"/>
      <c r="L1724" s="235"/>
      <c r="M1724" s="235"/>
      <c r="N1724" s="235"/>
      <c r="O1724" s="235"/>
      <c r="P1724" s="235"/>
    </row>
    <row r="1725" spans="1:16" s="258" customFormat="1">
      <c r="A1725" s="257"/>
      <c r="B1725" s="235"/>
      <c r="C1725" s="253"/>
      <c r="D1725" s="253"/>
      <c r="E1725" s="1491"/>
      <c r="F1725" s="1491"/>
      <c r="G1725" s="235"/>
      <c r="H1725" s="235"/>
      <c r="I1725" s="235"/>
      <c r="J1725" s="235"/>
      <c r="K1725" s="235"/>
      <c r="L1725" s="235"/>
      <c r="M1725" s="235"/>
      <c r="N1725" s="235"/>
      <c r="O1725" s="235"/>
      <c r="P1725" s="235"/>
    </row>
    <row r="1726" spans="1:16" s="258" customFormat="1">
      <c r="A1726" s="257"/>
      <c r="B1726" s="235"/>
      <c r="C1726" s="253"/>
      <c r="D1726" s="253"/>
      <c r="E1726" s="1491"/>
      <c r="F1726" s="1491"/>
      <c r="G1726" s="235"/>
      <c r="H1726" s="235"/>
      <c r="I1726" s="235"/>
      <c r="J1726" s="235"/>
      <c r="K1726" s="235"/>
      <c r="L1726" s="235"/>
      <c r="M1726" s="235"/>
      <c r="N1726" s="235"/>
      <c r="O1726" s="235"/>
      <c r="P1726" s="235"/>
    </row>
    <row r="1727" spans="1:16" s="258" customFormat="1">
      <c r="A1727" s="257"/>
      <c r="B1727" s="235"/>
      <c r="C1727" s="253"/>
      <c r="D1727" s="253"/>
      <c r="E1727" s="1491"/>
      <c r="F1727" s="1491"/>
      <c r="G1727" s="235"/>
      <c r="H1727" s="235"/>
      <c r="I1727" s="235"/>
      <c r="J1727" s="235"/>
      <c r="K1727" s="235"/>
      <c r="L1727" s="235"/>
      <c r="M1727" s="235"/>
      <c r="N1727" s="235"/>
      <c r="O1727" s="235"/>
      <c r="P1727" s="235"/>
    </row>
    <row r="1728" spans="1:16" s="258" customFormat="1">
      <c r="A1728" s="257"/>
      <c r="B1728" s="235"/>
      <c r="C1728" s="253"/>
      <c r="D1728" s="253"/>
      <c r="E1728" s="1491"/>
      <c r="F1728" s="1491"/>
      <c r="G1728" s="235"/>
      <c r="H1728" s="235"/>
      <c r="I1728" s="235"/>
      <c r="J1728" s="235"/>
      <c r="K1728" s="235"/>
      <c r="L1728" s="235"/>
      <c r="M1728" s="235"/>
      <c r="N1728" s="235"/>
      <c r="O1728" s="235"/>
      <c r="P1728" s="235"/>
    </row>
    <row r="1729" spans="1:16" s="258" customFormat="1">
      <c r="A1729" s="257"/>
      <c r="B1729" s="235"/>
      <c r="C1729" s="253"/>
      <c r="D1729" s="253"/>
      <c r="E1729" s="1491"/>
      <c r="F1729" s="1491"/>
      <c r="G1729" s="235"/>
      <c r="H1729" s="235"/>
      <c r="I1729" s="235"/>
      <c r="J1729" s="235"/>
      <c r="K1729" s="235"/>
      <c r="L1729" s="235"/>
      <c r="M1729" s="235"/>
      <c r="N1729" s="235"/>
      <c r="O1729" s="235"/>
      <c r="P1729" s="235"/>
    </row>
    <row r="1730" spans="1:16" s="258" customFormat="1">
      <c r="A1730" s="257"/>
      <c r="B1730" s="235"/>
      <c r="C1730" s="253"/>
      <c r="D1730" s="253"/>
      <c r="E1730" s="1491"/>
      <c r="F1730" s="1491"/>
      <c r="G1730" s="235"/>
      <c r="H1730" s="235"/>
      <c r="I1730" s="235"/>
      <c r="J1730" s="235"/>
      <c r="K1730" s="235"/>
      <c r="L1730" s="235"/>
      <c r="M1730" s="235"/>
      <c r="N1730" s="235"/>
      <c r="O1730" s="235"/>
      <c r="P1730" s="235"/>
    </row>
    <row r="1731" spans="1:16" s="258" customFormat="1">
      <c r="A1731" s="257"/>
      <c r="B1731" s="235"/>
      <c r="C1731" s="253"/>
      <c r="D1731" s="253"/>
      <c r="E1731" s="1491"/>
      <c r="F1731" s="1491"/>
      <c r="G1731" s="235"/>
      <c r="H1731" s="235"/>
      <c r="I1731" s="235"/>
      <c r="J1731" s="235"/>
      <c r="K1731" s="235"/>
      <c r="L1731" s="235"/>
      <c r="M1731" s="235"/>
      <c r="N1731" s="235"/>
      <c r="O1731" s="235"/>
      <c r="P1731" s="235"/>
    </row>
    <row r="1732" spans="1:16" s="258" customFormat="1">
      <c r="A1732" s="257"/>
      <c r="B1732" s="235"/>
      <c r="C1732" s="253"/>
      <c r="D1732" s="253"/>
      <c r="E1732" s="1491"/>
      <c r="F1732" s="1491"/>
      <c r="G1732" s="235"/>
      <c r="H1732" s="235"/>
      <c r="I1732" s="235"/>
      <c r="J1732" s="235"/>
      <c r="K1732" s="235"/>
      <c r="L1732" s="235"/>
      <c r="M1732" s="235"/>
      <c r="N1732" s="235"/>
      <c r="O1732" s="235"/>
      <c r="P1732" s="235"/>
    </row>
    <row r="1733" spans="1:16" s="258" customFormat="1">
      <c r="A1733" s="257"/>
      <c r="B1733" s="235"/>
      <c r="C1733" s="253"/>
      <c r="D1733" s="253"/>
      <c r="E1733" s="1491"/>
      <c r="F1733" s="1491"/>
      <c r="G1733" s="235"/>
      <c r="H1733" s="235"/>
      <c r="I1733" s="235"/>
      <c r="J1733" s="235"/>
      <c r="K1733" s="235"/>
      <c r="L1733" s="235"/>
      <c r="M1733" s="235"/>
      <c r="N1733" s="235"/>
      <c r="O1733" s="235"/>
      <c r="P1733" s="235"/>
    </row>
    <row r="1734" spans="1:16" s="258" customFormat="1">
      <c r="A1734" s="257"/>
      <c r="B1734" s="235"/>
      <c r="C1734" s="253"/>
      <c r="D1734" s="253"/>
      <c r="E1734" s="1491"/>
      <c r="F1734" s="1491"/>
      <c r="G1734" s="235"/>
      <c r="H1734" s="235"/>
      <c r="I1734" s="235"/>
      <c r="J1734" s="235"/>
      <c r="K1734" s="235"/>
      <c r="L1734" s="235"/>
      <c r="M1734" s="235"/>
      <c r="N1734" s="235"/>
      <c r="O1734" s="235"/>
      <c r="P1734" s="235"/>
    </row>
    <row r="1735" spans="1:16" s="258" customFormat="1">
      <c r="A1735" s="257"/>
      <c r="B1735" s="235"/>
      <c r="C1735" s="253"/>
      <c r="D1735" s="253"/>
      <c r="E1735" s="1491"/>
      <c r="F1735" s="1491"/>
      <c r="G1735" s="235"/>
      <c r="H1735" s="235"/>
      <c r="I1735" s="235"/>
      <c r="J1735" s="235"/>
      <c r="K1735" s="235"/>
      <c r="L1735" s="235"/>
      <c r="M1735" s="235"/>
      <c r="N1735" s="235"/>
      <c r="O1735" s="235"/>
      <c r="P1735" s="235"/>
    </row>
    <row r="1736" spans="1:16" s="258" customFormat="1">
      <c r="A1736" s="257"/>
      <c r="B1736" s="235"/>
      <c r="C1736" s="253"/>
      <c r="D1736" s="253"/>
      <c r="E1736" s="1491"/>
      <c r="F1736" s="1491"/>
      <c r="G1736" s="235"/>
      <c r="H1736" s="235"/>
      <c r="I1736" s="235"/>
      <c r="J1736" s="235"/>
      <c r="K1736" s="235"/>
      <c r="L1736" s="235"/>
      <c r="M1736" s="235"/>
      <c r="N1736" s="235"/>
      <c r="O1736" s="235"/>
      <c r="P1736" s="235"/>
    </row>
    <row r="1737" spans="1:16" s="258" customFormat="1">
      <c r="A1737" s="257"/>
      <c r="B1737" s="235"/>
      <c r="C1737" s="253"/>
      <c r="D1737" s="253"/>
      <c r="E1737" s="1491"/>
      <c r="F1737" s="1491"/>
      <c r="G1737" s="235"/>
      <c r="H1737" s="235"/>
      <c r="I1737" s="235"/>
      <c r="J1737" s="235"/>
      <c r="K1737" s="235"/>
      <c r="L1737" s="235"/>
      <c r="M1737" s="235"/>
      <c r="N1737" s="235"/>
      <c r="O1737" s="235"/>
      <c r="P1737" s="235"/>
    </row>
    <row r="1738" spans="1:16" s="258" customFormat="1">
      <c r="A1738" s="257"/>
      <c r="B1738" s="235"/>
      <c r="C1738" s="253"/>
      <c r="D1738" s="253"/>
      <c r="E1738" s="1491"/>
      <c r="F1738" s="1491"/>
      <c r="G1738" s="235"/>
      <c r="H1738" s="235"/>
      <c r="I1738" s="235"/>
      <c r="J1738" s="235"/>
      <c r="K1738" s="235"/>
      <c r="L1738" s="235"/>
      <c r="M1738" s="235"/>
      <c r="N1738" s="235"/>
      <c r="O1738" s="235"/>
      <c r="P1738" s="235"/>
    </row>
    <row r="1739" spans="1:16" s="258" customFormat="1">
      <c r="A1739" s="257"/>
      <c r="B1739" s="235"/>
      <c r="C1739" s="253"/>
      <c r="D1739" s="253"/>
      <c r="E1739" s="1491"/>
      <c r="F1739" s="1491"/>
      <c r="G1739" s="235"/>
      <c r="H1739" s="235"/>
      <c r="I1739" s="235"/>
      <c r="J1739" s="235"/>
      <c r="K1739" s="235"/>
      <c r="L1739" s="235"/>
      <c r="M1739" s="235"/>
      <c r="N1739" s="235"/>
      <c r="O1739" s="235"/>
      <c r="P1739" s="235"/>
    </row>
    <row r="1740" spans="1:16" s="258" customFormat="1">
      <c r="A1740" s="257"/>
      <c r="B1740" s="235"/>
      <c r="C1740" s="253"/>
      <c r="D1740" s="253"/>
      <c r="E1740" s="1491"/>
      <c r="F1740" s="1491"/>
      <c r="G1740" s="235"/>
      <c r="H1740" s="235"/>
      <c r="I1740" s="235"/>
      <c r="J1740" s="235"/>
      <c r="K1740" s="235"/>
      <c r="L1740" s="235"/>
      <c r="M1740" s="235"/>
      <c r="N1740" s="235"/>
      <c r="O1740" s="235"/>
      <c r="P1740" s="235"/>
    </row>
    <row r="1741" spans="1:16" s="258" customFormat="1">
      <c r="A1741" s="257"/>
      <c r="B1741" s="235"/>
      <c r="C1741" s="253"/>
      <c r="D1741" s="253"/>
      <c r="E1741" s="1491"/>
      <c r="F1741" s="1491"/>
      <c r="G1741" s="235"/>
      <c r="H1741" s="235"/>
      <c r="I1741" s="235"/>
      <c r="J1741" s="235"/>
      <c r="K1741" s="235"/>
      <c r="L1741" s="235"/>
      <c r="M1741" s="235"/>
      <c r="N1741" s="235"/>
      <c r="O1741" s="235"/>
      <c r="P1741" s="235"/>
    </row>
    <row r="1742" spans="1:16" s="258" customFormat="1">
      <c r="A1742" s="257"/>
      <c r="B1742" s="235"/>
      <c r="C1742" s="253"/>
      <c r="D1742" s="253"/>
      <c r="E1742" s="1491"/>
      <c r="F1742" s="1491"/>
      <c r="G1742" s="235"/>
      <c r="H1742" s="235"/>
      <c r="I1742" s="235"/>
      <c r="J1742" s="235"/>
      <c r="K1742" s="235"/>
      <c r="L1742" s="235"/>
      <c r="M1742" s="235"/>
      <c r="N1742" s="235"/>
      <c r="O1742" s="235"/>
      <c r="P1742" s="235"/>
    </row>
    <row r="1743" spans="1:16" s="258" customFormat="1">
      <c r="A1743" s="257"/>
      <c r="B1743" s="235"/>
      <c r="C1743" s="253"/>
      <c r="D1743" s="253"/>
      <c r="E1743" s="1491"/>
      <c r="F1743" s="1491"/>
      <c r="G1743" s="235"/>
      <c r="H1743" s="235"/>
      <c r="I1743" s="235"/>
      <c r="J1743" s="235"/>
      <c r="K1743" s="235"/>
      <c r="L1743" s="235"/>
      <c r="M1743" s="235"/>
      <c r="N1743" s="235"/>
      <c r="O1743" s="235"/>
      <c r="P1743" s="235"/>
    </row>
    <row r="1744" spans="1:16" s="258" customFormat="1">
      <c r="A1744" s="257"/>
      <c r="B1744" s="235"/>
      <c r="C1744" s="253"/>
      <c r="D1744" s="253"/>
      <c r="E1744" s="1491"/>
      <c r="F1744" s="1491"/>
      <c r="G1744" s="235"/>
      <c r="H1744" s="235"/>
      <c r="I1744" s="235"/>
      <c r="J1744" s="235"/>
      <c r="K1744" s="235"/>
      <c r="L1744" s="235"/>
      <c r="M1744" s="235"/>
      <c r="N1744" s="235"/>
      <c r="O1744" s="235"/>
      <c r="P1744" s="235"/>
    </row>
    <row r="1745" spans="1:16" s="258" customFormat="1">
      <c r="A1745" s="257"/>
      <c r="B1745" s="235"/>
      <c r="C1745" s="253"/>
      <c r="D1745" s="253"/>
      <c r="E1745" s="1491"/>
      <c r="F1745" s="1491"/>
      <c r="G1745" s="235"/>
      <c r="H1745" s="235"/>
      <c r="I1745" s="235"/>
      <c r="J1745" s="235"/>
      <c r="K1745" s="235"/>
      <c r="L1745" s="235"/>
      <c r="M1745" s="235"/>
      <c r="N1745" s="235"/>
      <c r="O1745" s="235"/>
      <c r="P1745" s="235"/>
    </row>
    <row r="1746" spans="1:16" s="258" customFormat="1">
      <c r="A1746" s="257"/>
      <c r="B1746" s="235"/>
      <c r="C1746" s="253"/>
      <c r="D1746" s="253"/>
      <c r="E1746" s="1491"/>
      <c r="F1746" s="1491"/>
      <c r="G1746" s="235"/>
      <c r="H1746" s="235"/>
      <c r="I1746" s="235"/>
      <c r="J1746" s="235"/>
      <c r="K1746" s="235"/>
      <c r="L1746" s="235"/>
      <c r="M1746" s="235"/>
      <c r="N1746" s="235"/>
      <c r="O1746" s="235"/>
      <c r="P1746" s="235"/>
    </row>
    <row r="1747" spans="1:16" s="258" customFormat="1">
      <c r="A1747" s="257"/>
      <c r="B1747" s="235"/>
      <c r="C1747" s="253"/>
      <c r="D1747" s="253"/>
      <c r="E1747" s="1491"/>
      <c r="F1747" s="1491"/>
      <c r="G1747" s="235"/>
      <c r="H1747" s="235"/>
      <c r="I1747" s="235"/>
      <c r="J1747" s="235"/>
      <c r="K1747" s="235"/>
      <c r="L1747" s="235"/>
      <c r="M1747" s="235"/>
      <c r="N1747" s="235"/>
      <c r="O1747" s="235"/>
      <c r="P1747" s="235"/>
    </row>
    <row r="1748" spans="1:16" s="258" customFormat="1">
      <c r="A1748" s="257"/>
      <c r="B1748" s="235"/>
      <c r="C1748" s="253"/>
      <c r="D1748" s="253"/>
      <c r="E1748" s="1491"/>
      <c r="F1748" s="1491"/>
      <c r="G1748" s="235"/>
      <c r="H1748" s="235"/>
      <c r="I1748" s="235"/>
      <c r="J1748" s="235"/>
      <c r="K1748" s="235"/>
      <c r="L1748" s="235"/>
      <c r="M1748" s="235"/>
      <c r="N1748" s="235"/>
      <c r="O1748" s="235"/>
      <c r="P1748" s="235"/>
    </row>
    <row r="1749" spans="1:16" s="258" customFormat="1">
      <c r="A1749" s="257"/>
      <c r="B1749" s="235"/>
      <c r="C1749" s="253"/>
      <c r="D1749" s="253"/>
      <c r="E1749" s="1491"/>
      <c r="F1749" s="1491"/>
      <c r="G1749" s="235"/>
      <c r="H1749" s="235"/>
      <c r="I1749" s="235"/>
      <c r="J1749" s="235"/>
      <c r="K1749" s="235"/>
      <c r="L1749" s="235"/>
      <c r="M1749" s="235"/>
      <c r="N1749" s="235"/>
      <c r="O1749" s="235"/>
      <c r="P1749" s="235"/>
    </row>
    <row r="1750" spans="1:16" s="258" customFormat="1">
      <c r="A1750" s="257"/>
      <c r="B1750" s="235"/>
      <c r="C1750" s="253"/>
      <c r="D1750" s="253"/>
      <c r="E1750" s="1491"/>
      <c r="F1750" s="1491"/>
      <c r="G1750" s="235"/>
      <c r="H1750" s="235"/>
      <c r="I1750" s="235"/>
      <c r="J1750" s="235"/>
      <c r="K1750" s="235"/>
      <c r="L1750" s="235"/>
      <c r="M1750" s="235"/>
      <c r="N1750" s="235"/>
      <c r="O1750" s="235"/>
      <c r="P1750" s="235"/>
    </row>
    <row r="1751" spans="1:16" s="258" customFormat="1">
      <c r="A1751" s="257"/>
      <c r="B1751" s="235"/>
      <c r="C1751" s="253"/>
      <c r="D1751" s="253"/>
      <c r="E1751" s="1491"/>
      <c r="F1751" s="1491"/>
      <c r="G1751" s="235"/>
      <c r="H1751" s="235"/>
      <c r="I1751" s="235"/>
      <c r="J1751" s="235"/>
      <c r="K1751" s="235"/>
      <c r="L1751" s="235"/>
      <c r="M1751" s="235"/>
      <c r="N1751" s="235"/>
      <c r="O1751" s="235"/>
      <c r="P1751" s="235"/>
    </row>
    <row r="1752" spans="1:16" s="258" customFormat="1">
      <c r="A1752" s="257"/>
      <c r="B1752" s="235"/>
      <c r="C1752" s="253"/>
      <c r="D1752" s="253"/>
      <c r="E1752" s="1491"/>
      <c r="F1752" s="1491"/>
      <c r="G1752" s="235"/>
      <c r="H1752" s="235"/>
      <c r="I1752" s="235"/>
      <c r="J1752" s="235"/>
      <c r="K1752" s="235"/>
      <c r="L1752" s="235"/>
      <c r="M1752" s="235"/>
      <c r="N1752" s="235"/>
      <c r="O1752" s="235"/>
      <c r="P1752" s="235"/>
    </row>
    <row r="1753" spans="1:16" s="258" customFormat="1">
      <c r="A1753" s="257"/>
      <c r="B1753" s="235"/>
      <c r="C1753" s="253"/>
      <c r="D1753" s="253"/>
      <c r="E1753" s="1491"/>
      <c r="F1753" s="1491"/>
      <c r="G1753" s="235"/>
      <c r="H1753" s="235"/>
      <c r="I1753" s="235"/>
      <c r="J1753" s="235"/>
      <c r="K1753" s="235"/>
      <c r="L1753" s="235"/>
      <c r="M1753" s="235"/>
      <c r="N1753" s="235"/>
      <c r="O1753" s="235"/>
      <c r="P1753" s="235"/>
    </row>
    <row r="1754" spans="1:16" s="258" customFormat="1">
      <c r="A1754" s="257"/>
      <c r="B1754" s="235"/>
      <c r="C1754" s="253"/>
      <c r="D1754" s="253"/>
      <c r="E1754" s="1491"/>
      <c r="F1754" s="1491"/>
      <c r="G1754" s="235"/>
      <c r="H1754" s="235"/>
      <c r="I1754" s="235"/>
      <c r="J1754" s="235"/>
      <c r="K1754" s="235"/>
      <c r="L1754" s="235"/>
      <c r="M1754" s="235"/>
      <c r="N1754" s="235"/>
      <c r="O1754" s="235"/>
      <c r="P1754" s="235"/>
    </row>
    <row r="1755" spans="1:16" s="258" customFormat="1">
      <c r="A1755" s="257"/>
      <c r="B1755" s="235"/>
      <c r="C1755" s="253"/>
      <c r="D1755" s="253"/>
      <c r="E1755" s="1491"/>
      <c r="F1755" s="1491"/>
      <c r="G1755" s="235"/>
      <c r="H1755" s="235"/>
      <c r="I1755" s="235"/>
      <c r="J1755" s="235"/>
      <c r="K1755" s="235"/>
      <c r="L1755" s="235"/>
      <c r="M1755" s="235"/>
      <c r="N1755" s="235"/>
      <c r="O1755" s="235"/>
      <c r="P1755" s="235"/>
    </row>
    <row r="1756" spans="1:16" s="258" customFormat="1">
      <c r="A1756" s="257"/>
      <c r="B1756" s="235"/>
      <c r="C1756" s="253"/>
      <c r="D1756" s="253"/>
      <c r="E1756" s="1491"/>
      <c r="F1756" s="1491"/>
      <c r="G1756" s="235"/>
      <c r="H1756" s="235"/>
      <c r="I1756" s="235"/>
      <c r="J1756" s="235"/>
      <c r="K1756" s="235"/>
      <c r="L1756" s="235"/>
      <c r="M1756" s="235"/>
      <c r="N1756" s="235"/>
      <c r="O1756" s="235"/>
      <c r="P1756" s="235"/>
    </row>
    <row r="1757" spans="1:16" s="258" customFormat="1">
      <c r="A1757" s="257"/>
      <c r="B1757" s="235"/>
      <c r="C1757" s="253"/>
      <c r="D1757" s="253"/>
      <c r="E1757" s="1491"/>
      <c r="F1757" s="1491"/>
      <c r="G1757" s="235"/>
      <c r="H1757" s="235"/>
      <c r="I1757" s="235"/>
      <c r="J1757" s="235"/>
      <c r="K1757" s="235"/>
      <c r="L1757" s="235"/>
      <c r="M1757" s="235"/>
      <c r="N1757" s="235"/>
      <c r="O1757" s="235"/>
      <c r="P1757" s="235"/>
    </row>
    <row r="1758" spans="1:16" s="258" customFormat="1">
      <c r="A1758" s="257"/>
      <c r="B1758" s="235"/>
      <c r="C1758" s="253"/>
      <c r="D1758" s="253"/>
      <c r="E1758" s="1491"/>
      <c r="F1758" s="1491"/>
      <c r="G1758" s="235"/>
      <c r="H1758" s="235"/>
      <c r="I1758" s="235"/>
      <c r="J1758" s="235"/>
      <c r="K1758" s="235"/>
      <c r="L1758" s="235"/>
      <c r="M1758" s="235"/>
      <c r="N1758" s="235"/>
      <c r="O1758" s="235"/>
      <c r="P1758" s="235"/>
    </row>
    <row r="1759" spans="1:16" s="258" customFormat="1">
      <c r="A1759" s="257"/>
      <c r="B1759" s="235"/>
      <c r="C1759" s="253"/>
      <c r="D1759" s="253"/>
      <c r="E1759" s="1491"/>
      <c r="F1759" s="1491"/>
      <c r="G1759" s="235"/>
      <c r="H1759" s="235"/>
      <c r="I1759" s="235"/>
      <c r="J1759" s="235"/>
      <c r="K1759" s="235"/>
      <c r="L1759" s="235"/>
      <c r="M1759" s="235"/>
      <c r="N1759" s="235"/>
      <c r="O1759" s="235"/>
      <c r="P1759" s="235"/>
    </row>
    <row r="1760" spans="1:16" s="258" customFormat="1">
      <c r="A1760" s="257"/>
      <c r="B1760" s="235"/>
      <c r="C1760" s="253"/>
      <c r="D1760" s="253"/>
      <c r="E1760" s="1491"/>
      <c r="F1760" s="1491"/>
      <c r="G1760" s="235"/>
      <c r="H1760" s="235"/>
      <c r="I1760" s="235"/>
      <c r="J1760" s="235"/>
      <c r="K1760" s="235"/>
      <c r="L1760" s="235"/>
      <c r="M1760" s="235"/>
      <c r="N1760" s="235"/>
      <c r="O1760" s="235"/>
      <c r="P1760" s="235"/>
    </row>
    <row r="1761" spans="1:16" s="258" customFormat="1">
      <c r="A1761" s="257"/>
      <c r="B1761" s="235"/>
      <c r="C1761" s="253"/>
      <c r="D1761" s="253"/>
      <c r="E1761" s="1491"/>
      <c r="F1761" s="1491"/>
      <c r="G1761" s="235"/>
      <c r="H1761" s="235"/>
      <c r="I1761" s="235"/>
      <c r="J1761" s="235"/>
      <c r="K1761" s="235"/>
      <c r="L1761" s="235"/>
      <c r="M1761" s="235"/>
      <c r="N1761" s="235"/>
      <c r="O1761" s="235"/>
      <c r="P1761" s="235"/>
    </row>
    <row r="1762" spans="1:16" s="258" customFormat="1">
      <c r="A1762" s="257"/>
      <c r="B1762" s="235"/>
      <c r="C1762" s="253"/>
      <c r="D1762" s="253"/>
      <c r="E1762" s="1491"/>
      <c r="F1762" s="1491"/>
      <c r="G1762" s="235"/>
      <c r="H1762" s="235"/>
      <c r="I1762" s="235"/>
      <c r="J1762" s="235"/>
      <c r="K1762" s="235"/>
      <c r="L1762" s="235"/>
      <c r="M1762" s="235"/>
      <c r="N1762" s="235"/>
      <c r="O1762" s="235"/>
      <c r="P1762" s="235"/>
    </row>
    <row r="1763" spans="1:16" s="258" customFormat="1">
      <c r="A1763" s="257"/>
      <c r="B1763" s="235"/>
      <c r="C1763" s="253"/>
      <c r="D1763" s="253"/>
      <c r="E1763" s="1491"/>
      <c r="F1763" s="1491"/>
      <c r="G1763" s="235"/>
      <c r="H1763" s="235"/>
      <c r="I1763" s="235"/>
      <c r="J1763" s="235"/>
      <c r="K1763" s="235"/>
      <c r="L1763" s="235"/>
      <c r="M1763" s="235"/>
      <c r="N1763" s="235"/>
      <c r="O1763" s="235"/>
      <c r="P1763" s="235"/>
    </row>
    <row r="1764" spans="1:16" s="258" customFormat="1">
      <c r="A1764" s="257"/>
      <c r="B1764" s="235"/>
      <c r="C1764" s="253"/>
      <c r="D1764" s="253"/>
      <c r="E1764" s="1491"/>
      <c r="F1764" s="1491"/>
      <c r="G1764" s="235"/>
      <c r="H1764" s="235"/>
      <c r="I1764" s="235"/>
      <c r="J1764" s="235"/>
      <c r="K1764" s="235"/>
      <c r="L1764" s="235"/>
      <c r="M1764" s="235"/>
      <c r="N1764" s="235"/>
      <c r="O1764" s="235"/>
      <c r="P1764" s="235"/>
    </row>
    <row r="1765" spans="1:16" s="258" customFormat="1">
      <c r="A1765" s="257"/>
      <c r="B1765" s="235"/>
      <c r="C1765" s="253"/>
      <c r="D1765" s="253"/>
      <c r="E1765" s="1491"/>
      <c r="F1765" s="1491"/>
      <c r="G1765" s="235"/>
      <c r="H1765" s="235"/>
      <c r="I1765" s="235"/>
      <c r="J1765" s="235"/>
      <c r="K1765" s="235"/>
      <c r="L1765" s="235"/>
      <c r="M1765" s="235"/>
      <c r="N1765" s="235"/>
      <c r="O1765" s="235"/>
      <c r="P1765" s="235"/>
    </row>
    <row r="1766" spans="1:16" s="258" customFormat="1">
      <c r="A1766" s="257"/>
      <c r="B1766" s="235"/>
      <c r="C1766" s="253"/>
      <c r="D1766" s="253"/>
      <c r="E1766" s="1491"/>
      <c r="F1766" s="1491"/>
      <c r="G1766" s="235"/>
      <c r="H1766" s="235"/>
      <c r="I1766" s="235"/>
      <c r="J1766" s="235"/>
      <c r="K1766" s="235"/>
      <c r="L1766" s="235"/>
      <c r="M1766" s="235"/>
      <c r="N1766" s="235"/>
      <c r="O1766" s="235"/>
      <c r="P1766" s="235"/>
    </row>
    <row r="1767" spans="1:16" s="258" customFormat="1">
      <c r="A1767" s="257"/>
      <c r="B1767" s="235"/>
      <c r="C1767" s="253"/>
      <c r="D1767" s="253"/>
      <c r="E1767" s="1491"/>
      <c r="F1767" s="1491"/>
      <c r="G1767" s="235"/>
      <c r="H1767" s="235"/>
      <c r="I1767" s="235"/>
      <c r="J1767" s="235"/>
      <c r="K1767" s="235"/>
      <c r="L1767" s="235"/>
      <c r="M1767" s="235"/>
      <c r="N1767" s="235"/>
      <c r="O1767" s="235"/>
      <c r="P1767" s="235"/>
    </row>
    <row r="1768" spans="1:16" s="258" customFormat="1">
      <c r="A1768" s="257"/>
      <c r="B1768" s="235"/>
      <c r="C1768" s="253"/>
      <c r="D1768" s="253"/>
      <c r="E1768" s="1491"/>
      <c r="F1768" s="1491"/>
      <c r="G1768" s="235"/>
      <c r="H1768" s="235"/>
      <c r="I1768" s="235"/>
      <c r="J1768" s="235"/>
      <c r="K1768" s="235"/>
      <c r="L1768" s="235"/>
      <c r="M1768" s="235"/>
      <c r="N1768" s="235"/>
      <c r="O1768" s="235"/>
      <c r="P1768" s="235"/>
    </row>
    <row r="1769" spans="1:16" s="258" customFormat="1">
      <c r="A1769" s="257"/>
      <c r="B1769" s="235"/>
      <c r="C1769" s="253"/>
      <c r="D1769" s="253"/>
      <c r="E1769" s="1491"/>
      <c r="F1769" s="1491"/>
      <c r="G1769" s="235"/>
      <c r="H1769" s="235"/>
      <c r="I1769" s="235"/>
      <c r="J1769" s="235"/>
      <c r="K1769" s="235"/>
      <c r="L1769" s="235"/>
      <c r="M1769" s="235"/>
      <c r="N1769" s="235"/>
      <c r="O1769" s="235"/>
      <c r="P1769" s="235"/>
    </row>
    <row r="1770" spans="1:16" s="258" customFormat="1">
      <c r="A1770" s="257"/>
      <c r="B1770" s="235"/>
      <c r="C1770" s="253"/>
      <c r="D1770" s="253"/>
      <c r="E1770" s="1491"/>
      <c r="F1770" s="1491"/>
      <c r="G1770" s="235"/>
      <c r="H1770" s="235"/>
      <c r="I1770" s="235"/>
      <c r="J1770" s="235"/>
      <c r="K1770" s="235"/>
      <c r="L1770" s="235"/>
      <c r="M1770" s="235"/>
      <c r="N1770" s="235"/>
      <c r="O1770" s="235"/>
      <c r="P1770" s="235"/>
    </row>
    <row r="1771" spans="1:16" s="258" customFormat="1">
      <c r="A1771" s="257"/>
      <c r="B1771" s="235"/>
      <c r="C1771" s="253"/>
      <c r="D1771" s="253"/>
      <c r="E1771" s="1491"/>
      <c r="F1771" s="1491"/>
      <c r="G1771" s="235"/>
      <c r="H1771" s="235"/>
      <c r="I1771" s="235"/>
      <c r="J1771" s="235"/>
      <c r="K1771" s="235"/>
      <c r="L1771" s="235"/>
      <c r="M1771" s="235"/>
      <c r="N1771" s="235"/>
      <c r="O1771" s="235"/>
      <c r="P1771" s="235"/>
    </row>
    <row r="1772" spans="1:16" s="258" customFormat="1">
      <c r="A1772" s="257"/>
      <c r="B1772" s="235"/>
      <c r="C1772" s="253"/>
      <c r="D1772" s="253"/>
      <c r="E1772" s="1491"/>
      <c r="F1772" s="1491"/>
      <c r="G1772" s="235"/>
      <c r="H1772" s="235"/>
      <c r="I1772" s="235"/>
      <c r="J1772" s="235"/>
      <c r="K1772" s="235"/>
      <c r="L1772" s="235"/>
      <c r="M1772" s="235"/>
      <c r="N1772" s="235"/>
      <c r="O1772" s="235"/>
      <c r="P1772" s="235"/>
    </row>
    <row r="1773" spans="1:16" s="258" customFormat="1">
      <c r="A1773" s="257"/>
      <c r="B1773" s="235"/>
      <c r="C1773" s="253"/>
      <c r="D1773" s="253"/>
      <c r="E1773" s="1491"/>
      <c r="F1773" s="1491"/>
      <c r="G1773" s="235"/>
      <c r="H1773" s="235"/>
      <c r="I1773" s="235"/>
      <c r="J1773" s="235"/>
      <c r="K1773" s="235"/>
      <c r="L1773" s="235"/>
      <c r="M1773" s="235"/>
      <c r="N1773" s="235"/>
      <c r="O1773" s="235"/>
      <c r="P1773" s="235"/>
    </row>
    <row r="1774" spans="1:16" s="258" customFormat="1">
      <c r="A1774" s="257"/>
      <c r="B1774" s="235"/>
      <c r="C1774" s="253"/>
      <c r="D1774" s="253"/>
      <c r="E1774" s="1491"/>
      <c r="F1774" s="1491"/>
      <c r="G1774" s="235"/>
      <c r="H1774" s="235"/>
      <c r="I1774" s="235"/>
      <c r="J1774" s="235"/>
      <c r="K1774" s="235"/>
      <c r="L1774" s="235"/>
      <c r="M1774" s="235"/>
      <c r="N1774" s="235"/>
      <c r="O1774" s="235"/>
      <c r="P1774" s="235"/>
    </row>
    <row r="1775" spans="1:16" s="258" customFormat="1">
      <c r="A1775" s="257"/>
      <c r="B1775" s="235"/>
      <c r="C1775" s="253"/>
      <c r="D1775" s="253"/>
      <c r="E1775" s="1491"/>
      <c r="F1775" s="1491"/>
      <c r="G1775" s="235"/>
      <c r="H1775" s="235"/>
      <c r="I1775" s="235"/>
      <c r="J1775" s="235"/>
      <c r="K1775" s="235"/>
      <c r="L1775" s="235"/>
      <c r="M1775" s="235"/>
      <c r="N1775" s="235"/>
      <c r="O1775" s="235"/>
      <c r="P1775" s="235"/>
    </row>
    <row r="1776" spans="1:16" s="258" customFormat="1">
      <c r="A1776" s="257"/>
      <c r="B1776" s="235"/>
      <c r="C1776" s="253"/>
      <c r="D1776" s="253"/>
      <c r="E1776" s="1491"/>
      <c r="F1776" s="1491"/>
      <c r="G1776" s="235"/>
      <c r="H1776" s="235"/>
      <c r="I1776" s="235"/>
      <c r="J1776" s="235"/>
      <c r="K1776" s="235"/>
      <c r="L1776" s="235"/>
      <c r="M1776" s="235"/>
      <c r="N1776" s="235"/>
      <c r="O1776" s="235"/>
      <c r="P1776" s="235"/>
    </row>
    <row r="1777" spans="1:16" s="258" customFormat="1">
      <c r="A1777" s="257"/>
      <c r="B1777" s="235"/>
      <c r="C1777" s="253"/>
      <c r="D1777" s="253"/>
      <c r="E1777" s="1491"/>
      <c r="F1777" s="1491"/>
      <c r="G1777" s="235"/>
      <c r="H1777" s="235"/>
      <c r="I1777" s="235"/>
      <c r="J1777" s="235"/>
      <c r="K1777" s="235"/>
      <c r="L1777" s="235"/>
      <c r="M1777" s="235"/>
      <c r="N1777" s="235"/>
      <c r="O1777" s="235"/>
      <c r="P1777" s="235"/>
    </row>
    <row r="1778" spans="1:16" s="258" customFormat="1">
      <c r="A1778" s="257"/>
      <c r="B1778" s="235"/>
      <c r="C1778" s="253"/>
      <c r="D1778" s="253"/>
      <c r="E1778" s="1491"/>
      <c r="F1778" s="1491"/>
      <c r="G1778" s="235"/>
      <c r="H1778" s="235"/>
      <c r="I1778" s="235"/>
      <c r="J1778" s="235"/>
      <c r="K1778" s="235"/>
      <c r="L1778" s="235"/>
      <c r="M1778" s="235"/>
      <c r="N1778" s="235"/>
      <c r="O1778" s="235"/>
      <c r="P1778" s="235"/>
    </row>
    <row r="1779" spans="1:16" s="258" customFormat="1">
      <c r="A1779" s="257"/>
      <c r="B1779" s="235"/>
      <c r="C1779" s="253"/>
      <c r="D1779" s="253"/>
      <c r="E1779" s="1491"/>
      <c r="F1779" s="1491"/>
      <c r="G1779" s="235"/>
      <c r="H1779" s="235"/>
      <c r="I1779" s="235"/>
      <c r="J1779" s="235"/>
      <c r="K1779" s="235"/>
      <c r="L1779" s="235"/>
      <c r="M1779" s="235"/>
      <c r="N1779" s="235"/>
      <c r="O1779" s="235"/>
      <c r="P1779" s="235"/>
    </row>
    <row r="1780" spans="1:16" s="258" customFormat="1">
      <c r="A1780" s="257"/>
      <c r="B1780" s="235"/>
      <c r="C1780" s="253"/>
      <c r="D1780" s="253"/>
      <c r="E1780" s="1491"/>
      <c r="F1780" s="1491"/>
      <c r="G1780" s="235"/>
      <c r="H1780" s="235"/>
      <c r="I1780" s="235"/>
      <c r="J1780" s="235"/>
      <c r="K1780" s="235"/>
      <c r="L1780" s="235"/>
      <c r="M1780" s="235"/>
      <c r="N1780" s="235"/>
      <c r="O1780" s="235"/>
      <c r="P1780" s="235"/>
    </row>
    <row r="1781" spans="1:16" s="258" customFormat="1">
      <c r="A1781" s="257"/>
      <c r="B1781" s="235"/>
      <c r="C1781" s="253"/>
      <c r="D1781" s="253"/>
      <c r="E1781" s="1491"/>
      <c r="F1781" s="1491"/>
      <c r="G1781" s="235"/>
      <c r="H1781" s="235"/>
      <c r="I1781" s="235"/>
      <c r="J1781" s="235"/>
      <c r="K1781" s="235"/>
      <c r="L1781" s="235"/>
      <c r="M1781" s="235"/>
      <c r="N1781" s="235"/>
      <c r="O1781" s="235"/>
      <c r="P1781" s="235"/>
    </row>
    <row r="1782" spans="1:16" s="258" customFormat="1">
      <c r="A1782" s="257"/>
      <c r="B1782" s="235"/>
      <c r="C1782" s="253"/>
      <c r="D1782" s="253"/>
      <c r="E1782" s="1491"/>
      <c r="F1782" s="1491"/>
      <c r="G1782" s="235"/>
      <c r="H1782" s="235"/>
      <c r="I1782" s="235"/>
      <c r="J1782" s="235"/>
      <c r="K1782" s="235"/>
      <c r="L1782" s="235"/>
      <c r="M1782" s="235"/>
      <c r="N1782" s="235"/>
      <c r="O1782" s="235"/>
      <c r="P1782" s="235"/>
    </row>
    <row r="1783" spans="1:16" s="258" customFormat="1">
      <c r="A1783" s="257"/>
      <c r="B1783" s="235"/>
      <c r="C1783" s="253"/>
      <c r="D1783" s="253"/>
      <c r="E1783" s="1491"/>
      <c r="F1783" s="1491"/>
      <c r="G1783" s="235"/>
      <c r="H1783" s="235"/>
      <c r="I1783" s="235"/>
      <c r="J1783" s="235"/>
      <c r="K1783" s="235"/>
      <c r="L1783" s="235"/>
      <c r="M1783" s="235"/>
      <c r="N1783" s="235"/>
      <c r="O1783" s="235"/>
      <c r="P1783" s="235"/>
    </row>
    <row r="1784" spans="1:16" s="258" customFormat="1">
      <c r="A1784" s="257"/>
      <c r="B1784" s="235"/>
      <c r="C1784" s="253"/>
      <c r="D1784" s="253"/>
      <c r="E1784" s="1491"/>
      <c r="F1784" s="1491"/>
      <c r="G1784" s="235"/>
      <c r="H1784" s="235"/>
      <c r="I1784" s="235"/>
      <c r="J1784" s="235"/>
      <c r="K1784" s="235"/>
      <c r="L1784" s="235"/>
      <c r="M1784" s="235"/>
      <c r="N1784" s="235"/>
      <c r="O1784" s="235"/>
      <c r="P1784" s="235"/>
    </row>
    <row r="1785" spans="1:16" s="258" customFormat="1">
      <c r="A1785" s="257"/>
      <c r="B1785" s="235"/>
      <c r="C1785" s="253"/>
      <c r="D1785" s="253"/>
      <c r="E1785" s="1491"/>
      <c r="F1785" s="1491"/>
      <c r="G1785" s="235"/>
      <c r="H1785" s="235"/>
      <c r="I1785" s="235"/>
      <c r="J1785" s="235"/>
      <c r="K1785" s="235"/>
      <c r="L1785" s="235"/>
      <c r="M1785" s="235"/>
      <c r="N1785" s="235"/>
      <c r="O1785" s="235"/>
      <c r="P1785" s="235"/>
    </row>
    <row r="1786" spans="1:16" s="258" customFormat="1">
      <c r="A1786" s="257"/>
      <c r="B1786" s="235"/>
      <c r="C1786" s="253"/>
      <c r="D1786" s="253"/>
      <c r="E1786" s="1491"/>
      <c r="F1786" s="1491"/>
      <c r="G1786" s="235"/>
      <c r="H1786" s="235"/>
      <c r="I1786" s="235"/>
      <c r="J1786" s="235"/>
      <c r="K1786" s="235"/>
      <c r="L1786" s="235"/>
      <c r="M1786" s="235"/>
      <c r="N1786" s="235"/>
      <c r="O1786" s="235"/>
      <c r="P1786" s="235"/>
    </row>
    <row r="1787" spans="1:16" s="258" customFormat="1">
      <c r="A1787" s="257"/>
      <c r="B1787" s="235"/>
      <c r="C1787" s="253"/>
      <c r="D1787" s="253"/>
      <c r="E1787" s="1491"/>
      <c r="F1787" s="1491"/>
      <c r="G1787" s="235"/>
      <c r="H1787" s="235"/>
      <c r="I1787" s="235"/>
      <c r="J1787" s="235"/>
      <c r="K1787" s="235"/>
      <c r="L1787" s="235"/>
      <c r="M1787" s="235"/>
      <c r="N1787" s="235"/>
      <c r="O1787" s="235"/>
      <c r="P1787" s="235"/>
    </row>
    <row r="1788" spans="1:16" s="258" customFormat="1">
      <c r="A1788" s="257"/>
      <c r="B1788" s="235"/>
      <c r="C1788" s="253"/>
      <c r="D1788" s="253"/>
      <c r="E1788" s="1491"/>
      <c r="F1788" s="1491"/>
      <c r="G1788" s="235"/>
      <c r="H1788" s="235"/>
      <c r="I1788" s="235"/>
      <c r="J1788" s="235"/>
      <c r="K1788" s="235"/>
      <c r="L1788" s="235"/>
      <c r="M1788" s="235"/>
      <c r="N1788" s="235"/>
      <c r="O1788" s="235"/>
      <c r="P1788" s="235"/>
    </row>
    <row r="1789" spans="1:16" s="258" customFormat="1">
      <c r="A1789" s="257"/>
      <c r="B1789" s="235"/>
      <c r="C1789" s="253"/>
      <c r="D1789" s="253"/>
      <c r="E1789" s="1491"/>
      <c r="F1789" s="1491"/>
      <c r="G1789" s="235"/>
      <c r="H1789" s="235"/>
      <c r="I1789" s="235"/>
      <c r="J1789" s="235"/>
      <c r="K1789" s="235"/>
      <c r="L1789" s="235"/>
      <c r="M1789" s="235"/>
      <c r="N1789" s="235"/>
      <c r="O1789" s="235"/>
      <c r="P1789" s="235"/>
    </row>
    <row r="1790" spans="1:16" s="258" customFormat="1">
      <c r="A1790" s="257"/>
      <c r="B1790" s="235"/>
      <c r="C1790" s="253"/>
      <c r="D1790" s="253"/>
      <c r="E1790" s="1491"/>
      <c r="F1790" s="1491"/>
      <c r="G1790" s="235"/>
      <c r="H1790" s="235"/>
      <c r="I1790" s="235"/>
      <c r="J1790" s="235"/>
      <c r="K1790" s="235"/>
      <c r="L1790" s="235"/>
      <c r="M1790" s="235"/>
      <c r="N1790" s="235"/>
      <c r="O1790" s="235"/>
      <c r="P1790" s="235"/>
    </row>
    <row r="1791" spans="1:16" s="258" customFormat="1">
      <c r="A1791" s="257"/>
      <c r="B1791" s="235"/>
      <c r="C1791" s="253"/>
      <c r="D1791" s="253"/>
      <c r="E1791" s="1491"/>
      <c r="F1791" s="1491"/>
      <c r="G1791" s="235"/>
      <c r="H1791" s="235"/>
      <c r="I1791" s="235"/>
      <c r="J1791" s="235"/>
      <c r="K1791" s="235"/>
      <c r="L1791" s="235"/>
      <c r="M1791" s="235"/>
      <c r="N1791" s="235"/>
      <c r="O1791" s="235"/>
      <c r="P1791" s="235"/>
    </row>
    <row r="1792" spans="1:16" s="258" customFormat="1">
      <c r="A1792" s="257"/>
      <c r="B1792" s="235"/>
      <c r="C1792" s="253"/>
      <c r="D1792" s="253"/>
      <c r="E1792" s="1491"/>
      <c r="F1792" s="1491"/>
      <c r="G1792" s="235"/>
      <c r="H1792" s="235"/>
      <c r="I1792" s="235"/>
      <c r="J1792" s="235"/>
      <c r="K1792" s="235"/>
      <c r="L1792" s="235"/>
      <c r="M1792" s="235"/>
      <c r="N1792" s="235"/>
      <c r="O1792" s="235"/>
      <c r="P1792" s="235"/>
    </row>
    <row r="1793" spans="1:16" s="258" customFormat="1">
      <c r="A1793" s="257"/>
      <c r="B1793" s="235"/>
      <c r="C1793" s="253"/>
      <c r="D1793" s="253"/>
      <c r="E1793" s="1491"/>
      <c r="F1793" s="1491"/>
      <c r="G1793" s="235"/>
      <c r="H1793" s="235"/>
      <c r="I1793" s="235"/>
      <c r="J1793" s="235"/>
      <c r="K1793" s="235"/>
      <c r="L1793" s="235"/>
      <c r="M1793" s="235"/>
      <c r="N1793" s="235"/>
      <c r="O1793" s="235"/>
      <c r="P1793" s="235"/>
    </row>
    <row r="1794" spans="1:16" s="258" customFormat="1">
      <c r="A1794" s="257"/>
      <c r="B1794" s="235"/>
      <c r="C1794" s="253"/>
      <c r="D1794" s="253"/>
      <c r="E1794" s="1491"/>
      <c r="F1794" s="1491"/>
      <c r="G1794" s="235"/>
      <c r="H1794" s="235"/>
      <c r="I1794" s="235"/>
      <c r="J1794" s="235"/>
      <c r="K1794" s="235"/>
      <c r="L1794" s="235"/>
      <c r="M1794" s="235"/>
      <c r="N1794" s="235"/>
      <c r="O1794" s="235"/>
      <c r="P1794" s="235"/>
    </row>
    <row r="1795" spans="1:16" s="258" customFormat="1">
      <c r="A1795" s="257"/>
      <c r="B1795" s="235"/>
      <c r="C1795" s="253"/>
      <c r="D1795" s="253"/>
      <c r="E1795" s="1491"/>
      <c r="F1795" s="1491"/>
      <c r="G1795" s="235"/>
      <c r="H1795" s="235"/>
      <c r="I1795" s="235"/>
      <c r="J1795" s="235"/>
      <c r="K1795" s="235"/>
      <c r="L1795" s="235"/>
      <c r="M1795" s="235"/>
      <c r="N1795" s="235"/>
      <c r="O1795" s="235"/>
      <c r="P1795" s="235"/>
    </row>
    <row r="1796" spans="1:16" s="258" customFormat="1">
      <c r="A1796" s="257"/>
      <c r="B1796" s="235"/>
      <c r="C1796" s="253"/>
      <c r="D1796" s="253"/>
      <c r="E1796" s="1491"/>
      <c r="F1796" s="1491"/>
      <c r="G1796" s="235"/>
      <c r="H1796" s="235"/>
      <c r="I1796" s="235"/>
      <c r="J1796" s="235"/>
      <c r="K1796" s="235"/>
      <c r="L1796" s="235"/>
      <c r="M1796" s="235"/>
      <c r="N1796" s="235"/>
      <c r="O1796" s="235"/>
      <c r="P1796" s="235"/>
    </row>
    <row r="1797" spans="1:16" s="258" customFormat="1">
      <c r="A1797" s="257"/>
      <c r="B1797" s="235"/>
      <c r="C1797" s="253"/>
      <c r="D1797" s="253"/>
      <c r="E1797" s="1491"/>
      <c r="F1797" s="1491"/>
      <c r="G1797" s="235"/>
      <c r="H1797" s="235"/>
      <c r="I1797" s="235"/>
      <c r="J1797" s="235"/>
      <c r="K1797" s="235"/>
      <c r="L1797" s="235"/>
      <c r="M1797" s="235"/>
      <c r="N1797" s="235"/>
      <c r="O1797" s="235"/>
      <c r="P1797" s="235"/>
    </row>
    <row r="1798" spans="1:16" s="258" customFormat="1">
      <c r="A1798" s="257"/>
      <c r="B1798" s="235"/>
      <c r="C1798" s="253"/>
      <c r="D1798" s="253"/>
      <c r="E1798" s="1491"/>
      <c r="F1798" s="1491"/>
      <c r="G1798" s="235"/>
      <c r="H1798" s="235"/>
      <c r="I1798" s="235"/>
      <c r="J1798" s="235"/>
      <c r="K1798" s="235"/>
      <c r="L1798" s="235"/>
      <c r="M1798" s="235"/>
      <c r="N1798" s="235"/>
      <c r="O1798" s="235"/>
      <c r="P1798" s="235"/>
    </row>
    <row r="1799" spans="1:16" s="258" customFormat="1">
      <c r="A1799" s="257"/>
      <c r="B1799" s="235"/>
      <c r="C1799" s="253"/>
      <c r="D1799" s="253"/>
      <c r="E1799" s="1491"/>
      <c r="F1799" s="1491"/>
      <c r="G1799" s="235"/>
      <c r="H1799" s="235"/>
      <c r="I1799" s="235"/>
      <c r="J1799" s="235"/>
      <c r="K1799" s="235"/>
      <c r="L1799" s="235"/>
      <c r="M1799" s="235"/>
      <c r="N1799" s="235"/>
      <c r="O1799" s="235"/>
      <c r="P1799" s="235"/>
    </row>
    <row r="1800" spans="1:16" s="258" customFormat="1">
      <c r="A1800" s="257"/>
      <c r="B1800" s="235"/>
      <c r="C1800" s="253"/>
      <c r="D1800" s="253"/>
      <c r="E1800" s="1491"/>
      <c r="F1800" s="1491"/>
      <c r="G1800" s="235"/>
      <c r="H1800" s="235"/>
      <c r="I1800" s="235"/>
      <c r="J1800" s="235"/>
      <c r="K1800" s="235"/>
      <c r="L1800" s="235"/>
      <c r="M1800" s="235"/>
      <c r="N1800" s="235"/>
      <c r="O1800" s="235"/>
      <c r="P1800" s="235"/>
    </row>
    <row r="1801" spans="1:16" s="258" customFormat="1">
      <c r="A1801" s="257"/>
      <c r="B1801" s="235"/>
      <c r="C1801" s="253"/>
      <c r="D1801" s="253"/>
      <c r="E1801" s="1491"/>
      <c r="F1801" s="1491"/>
      <c r="G1801" s="235"/>
      <c r="H1801" s="235"/>
      <c r="I1801" s="235"/>
      <c r="J1801" s="235"/>
      <c r="K1801" s="235"/>
      <c r="L1801" s="235"/>
      <c r="M1801" s="235"/>
      <c r="N1801" s="235"/>
      <c r="O1801" s="235"/>
      <c r="P1801" s="235"/>
    </row>
    <row r="1802" spans="1:16" s="258" customFormat="1">
      <c r="A1802" s="257"/>
      <c r="B1802" s="235"/>
      <c r="C1802" s="253"/>
      <c r="D1802" s="253"/>
      <c r="E1802" s="1491"/>
      <c r="F1802" s="1491"/>
      <c r="G1802" s="235"/>
      <c r="H1802" s="235"/>
      <c r="I1802" s="235"/>
      <c r="J1802" s="235"/>
      <c r="K1802" s="235"/>
      <c r="L1802" s="235"/>
      <c r="M1802" s="235"/>
      <c r="N1802" s="235"/>
      <c r="O1802" s="235"/>
      <c r="P1802" s="235"/>
    </row>
    <row r="1803" spans="1:16" s="258" customFormat="1">
      <c r="A1803" s="257"/>
      <c r="B1803" s="235"/>
      <c r="C1803" s="253"/>
      <c r="D1803" s="253"/>
      <c r="E1803" s="1491"/>
      <c r="F1803" s="1491"/>
      <c r="G1803" s="235"/>
      <c r="H1803" s="235"/>
      <c r="I1803" s="235"/>
      <c r="J1803" s="235"/>
      <c r="K1803" s="235"/>
      <c r="L1803" s="235"/>
      <c r="M1803" s="235"/>
      <c r="N1803" s="235"/>
      <c r="O1803" s="235"/>
      <c r="P1803" s="235"/>
    </row>
    <row r="1804" spans="1:16" s="258" customFormat="1">
      <c r="A1804" s="257"/>
      <c r="B1804" s="235"/>
      <c r="C1804" s="253"/>
      <c r="D1804" s="253"/>
      <c r="E1804" s="1491"/>
      <c r="F1804" s="1491"/>
      <c r="G1804" s="235"/>
      <c r="H1804" s="235"/>
      <c r="I1804" s="235"/>
      <c r="J1804" s="235"/>
      <c r="K1804" s="235"/>
      <c r="L1804" s="235"/>
      <c r="M1804" s="235"/>
      <c r="N1804" s="235"/>
      <c r="O1804" s="235"/>
      <c r="P1804" s="235"/>
    </row>
    <row r="1805" spans="1:16" s="258" customFormat="1">
      <c r="A1805" s="257"/>
      <c r="B1805" s="235"/>
      <c r="C1805" s="253"/>
      <c r="D1805" s="253"/>
      <c r="E1805" s="1491"/>
      <c r="F1805" s="1491"/>
      <c r="G1805" s="235"/>
      <c r="H1805" s="235"/>
      <c r="I1805" s="235"/>
      <c r="J1805" s="235"/>
      <c r="K1805" s="235"/>
      <c r="L1805" s="235"/>
      <c r="M1805" s="235"/>
      <c r="N1805" s="235"/>
      <c r="O1805" s="235"/>
      <c r="P1805" s="235"/>
    </row>
    <row r="1806" spans="1:16" s="258" customFormat="1">
      <c r="A1806" s="257"/>
      <c r="B1806" s="235"/>
      <c r="C1806" s="253"/>
      <c r="D1806" s="253"/>
      <c r="E1806" s="1491"/>
      <c r="F1806" s="1491"/>
      <c r="G1806" s="235"/>
      <c r="H1806" s="235"/>
      <c r="I1806" s="235"/>
      <c r="J1806" s="235"/>
      <c r="K1806" s="235"/>
      <c r="L1806" s="235"/>
      <c r="M1806" s="235"/>
      <c r="N1806" s="235"/>
      <c r="O1806" s="235"/>
      <c r="P1806" s="235"/>
    </row>
    <row r="1807" spans="1:16" s="258" customFormat="1">
      <c r="A1807" s="257"/>
      <c r="B1807" s="235"/>
      <c r="C1807" s="253"/>
      <c r="D1807" s="253"/>
      <c r="E1807" s="1491"/>
      <c r="F1807" s="1491"/>
      <c r="G1807" s="235"/>
      <c r="H1807" s="235"/>
      <c r="I1807" s="235"/>
      <c r="J1807" s="235"/>
      <c r="K1807" s="235"/>
      <c r="L1807" s="235"/>
      <c r="M1807" s="235"/>
      <c r="N1807" s="235"/>
      <c r="O1807" s="235"/>
      <c r="P1807" s="235"/>
    </row>
    <row r="1808" spans="1:16" s="258" customFormat="1">
      <c r="A1808" s="257"/>
      <c r="B1808" s="235"/>
      <c r="C1808" s="253"/>
      <c r="D1808" s="253"/>
      <c r="E1808" s="1491"/>
      <c r="F1808" s="1491"/>
      <c r="G1808" s="235"/>
      <c r="H1808" s="235"/>
      <c r="I1808" s="235"/>
      <c r="J1808" s="235"/>
      <c r="K1808" s="235"/>
      <c r="L1808" s="235"/>
      <c r="M1808" s="235"/>
      <c r="N1808" s="235"/>
      <c r="O1808" s="235"/>
      <c r="P1808" s="235"/>
    </row>
    <row r="1809" spans="1:16" s="258" customFormat="1">
      <c r="A1809" s="257"/>
      <c r="B1809" s="235"/>
      <c r="C1809" s="253"/>
      <c r="D1809" s="253"/>
      <c r="E1809" s="1491"/>
      <c r="F1809" s="1491"/>
      <c r="G1809" s="235"/>
      <c r="H1809" s="235"/>
      <c r="I1809" s="235"/>
      <c r="J1809" s="235"/>
      <c r="K1809" s="235"/>
      <c r="L1809" s="235"/>
      <c r="M1809" s="235"/>
      <c r="N1809" s="235"/>
      <c r="O1809" s="235"/>
      <c r="P1809" s="235"/>
    </row>
    <row r="1810" spans="1:16" s="258" customFormat="1">
      <c r="A1810" s="257"/>
      <c r="B1810" s="235"/>
      <c r="C1810" s="253"/>
      <c r="D1810" s="253"/>
      <c r="E1810" s="1491"/>
      <c r="F1810" s="1491"/>
      <c r="G1810" s="235"/>
      <c r="H1810" s="235"/>
      <c r="I1810" s="235"/>
      <c r="J1810" s="235"/>
      <c r="K1810" s="235"/>
      <c r="L1810" s="235"/>
      <c r="M1810" s="235"/>
      <c r="N1810" s="235"/>
      <c r="O1810" s="235"/>
      <c r="P1810" s="235"/>
    </row>
    <row r="1811" spans="1:16" s="258" customFormat="1">
      <c r="A1811" s="257"/>
      <c r="B1811" s="235"/>
      <c r="C1811" s="253"/>
      <c r="D1811" s="253"/>
      <c r="E1811" s="1491"/>
      <c r="F1811" s="1491"/>
      <c r="G1811" s="235"/>
      <c r="H1811" s="235"/>
      <c r="I1811" s="235"/>
      <c r="J1811" s="235"/>
      <c r="K1811" s="235"/>
      <c r="L1811" s="235"/>
      <c r="M1811" s="235"/>
      <c r="N1811" s="235"/>
      <c r="O1811" s="235"/>
      <c r="P1811" s="235"/>
    </row>
    <row r="1812" spans="1:16" s="258" customFormat="1">
      <c r="A1812" s="257"/>
      <c r="B1812" s="235"/>
      <c r="C1812" s="253"/>
      <c r="D1812" s="253"/>
      <c r="E1812" s="1491"/>
      <c r="F1812" s="1491"/>
      <c r="G1812" s="235"/>
      <c r="H1812" s="235"/>
      <c r="I1812" s="235"/>
      <c r="J1812" s="235"/>
      <c r="K1812" s="235"/>
      <c r="L1812" s="235"/>
      <c r="M1812" s="235"/>
      <c r="N1812" s="235"/>
      <c r="O1812" s="235"/>
      <c r="P1812" s="235"/>
    </row>
    <row r="1813" spans="1:16" s="258" customFormat="1">
      <c r="A1813" s="257"/>
      <c r="B1813" s="235"/>
      <c r="C1813" s="253"/>
      <c r="D1813" s="253"/>
      <c r="E1813" s="1491"/>
      <c r="F1813" s="1491"/>
      <c r="G1813" s="235"/>
      <c r="H1813" s="235"/>
      <c r="I1813" s="235"/>
      <c r="J1813" s="235"/>
      <c r="K1813" s="235"/>
      <c r="L1813" s="235"/>
      <c r="M1813" s="235"/>
      <c r="N1813" s="235"/>
      <c r="O1813" s="235"/>
      <c r="P1813" s="235"/>
    </row>
    <row r="1814" spans="1:16" s="258" customFormat="1">
      <c r="A1814" s="257"/>
      <c r="B1814" s="235"/>
      <c r="C1814" s="253"/>
      <c r="D1814" s="253"/>
      <c r="E1814" s="1491"/>
      <c r="F1814" s="1491"/>
      <c r="G1814" s="235"/>
      <c r="H1814" s="235"/>
      <c r="I1814" s="235"/>
      <c r="J1814" s="235"/>
      <c r="K1814" s="235"/>
      <c r="L1814" s="235"/>
      <c r="M1814" s="235"/>
      <c r="N1814" s="235"/>
      <c r="O1814" s="235"/>
      <c r="P1814" s="235"/>
    </row>
    <row r="1815" spans="1:16" s="258" customFormat="1">
      <c r="A1815" s="257"/>
      <c r="B1815" s="235"/>
      <c r="C1815" s="253"/>
      <c r="D1815" s="253"/>
      <c r="E1815" s="1491"/>
      <c r="F1815" s="1491"/>
      <c r="G1815" s="235"/>
      <c r="H1815" s="235"/>
      <c r="I1815" s="235"/>
      <c r="J1815" s="235"/>
      <c r="K1815" s="235"/>
      <c r="L1815" s="235"/>
      <c r="M1815" s="235"/>
      <c r="N1815" s="235"/>
      <c r="O1815" s="235"/>
      <c r="P1815" s="235"/>
    </row>
    <row r="1816" spans="1:16" s="258" customFormat="1">
      <c r="A1816" s="257"/>
      <c r="B1816" s="235"/>
      <c r="C1816" s="253"/>
      <c r="D1816" s="253"/>
      <c r="E1816" s="1491"/>
      <c r="F1816" s="1491"/>
      <c r="G1816" s="235"/>
      <c r="H1816" s="235"/>
      <c r="I1816" s="235"/>
      <c r="J1816" s="235"/>
      <c r="K1816" s="235"/>
      <c r="L1816" s="235"/>
      <c r="M1816" s="235"/>
      <c r="N1816" s="235"/>
      <c r="O1816" s="235"/>
      <c r="P1816" s="235"/>
    </row>
    <row r="1817" spans="1:16" s="258" customFormat="1">
      <c r="A1817" s="257"/>
      <c r="B1817" s="235"/>
      <c r="C1817" s="253"/>
      <c r="D1817" s="253"/>
      <c r="E1817" s="1491"/>
      <c r="F1817" s="1491"/>
      <c r="G1817" s="235"/>
      <c r="H1817" s="235"/>
      <c r="I1817" s="235"/>
      <c r="J1817" s="235"/>
      <c r="K1817" s="235"/>
      <c r="L1817" s="235"/>
      <c r="M1817" s="235"/>
      <c r="N1817" s="235"/>
      <c r="O1817" s="235"/>
      <c r="P1817" s="235"/>
    </row>
    <row r="1818" spans="1:16" s="258" customFormat="1">
      <c r="A1818" s="257"/>
      <c r="B1818" s="235"/>
      <c r="C1818" s="253"/>
      <c r="D1818" s="253"/>
      <c r="E1818" s="1491"/>
      <c r="F1818" s="1491"/>
      <c r="G1818" s="235"/>
      <c r="H1818" s="235"/>
      <c r="I1818" s="235"/>
      <c r="J1818" s="235"/>
      <c r="K1818" s="235"/>
      <c r="L1818" s="235"/>
      <c r="M1818" s="235"/>
      <c r="N1818" s="235"/>
      <c r="O1818" s="235"/>
      <c r="P1818" s="235"/>
    </row>
    <row r="1819" spans="1:16" s="258" customFormat="1">
      <c r="A1819" s="257"/>
      <c r="B1819" s="235"/>
      <c r="C1819" s="253"/>
      <c r="D1819" s="253"/>
      <c r="E1819" s="1491"/>
      <c r="F1819" s="1491"/>
      <c r="G1819" s="235"/>
      <c r="H1819" s="235"/>
      <c r="I1819" s="235"/>
      <c r="J1819" s="235"/>
      <c r="K1819" s="235"/>
      <c r="L1819" s="235"/>
      <c r="M1819" s="235"/>
      <c r="N1819" s="235"/>
      <c r="O1819" s="235"/>
      <c r="P1819" s="235"/>
    </row>
    <row r="1820" spans="1:16" s="258" customFormat="1">
      <c r="A1820" s="257"/>
      <c r="B1820" s="235"/>
      <c r="C1820" s="253"/>
      <c r="D1820" s="253"/>
      <c r="E1820" s="1491"/>
      <c r="F1820" s="1491"/>
      <c r="G1820" s="235"/>
      <c r="H1820" s="235"/>
      <c r="I1820" s="235"/>
      <c r="J1820" s="235"/>
      <c r="K1820" s="235"/>
      <c r="L1820" s="235"/>
      <c r="M1820" s="235"/>
      <c r="N1820" s="235"/>
      <c r="O1820" s="235"/>
      <c r="P1820" s="235"/>
    </row>
    <row r="1821" spans="1:16" s="258" customFormat="1">
      <c r="A1821" s="257"/>
      <c r="B1821" s="235"/>
      <c r="C1821" s="253"/>
      <c r="D1821" s="253"/>
      <c r="E1821" s="1491"/>
      <c r="F1821" s="1491"/>
      <c r="G1821" s="235"/>
      <c r="H1821" s="235"/>
      <c r="I1821" s="235"/>
      <c r="J1821" s="235"/>
      <c r="K1821" s="235"/>
      <c r="L1821" s="235"/>
      <c r="M1821" s="235"/>
      <c r="N1821" s="235"/>
      <c r="O1821" s="235"/>
      <c r="P1821" s="235"/>
    </row>
    <row r="1822" spans="1:16" s="258" customFormat="1">
      <c r="A1822" s="257"/>
      <c r="B1822" s="235"/>
      <c r="C1822" s="253"/>
      <c r="D1822" s="253"/>
      <c r="E1822" s="1491"/>
      <c r="F1822" s="1491"/>
      <c r="G1822" s="235"/>
      <c r="H1822" s="235"/>
      <c r="I1822" s="235"/>
      <c r="J1822" s="235"/>
      <c r="K1822" s="235"/>
      <c r="L1822" s="235"/>
      <c r="M1822" s="235"/>
      <c r="N1822" s="235"/>
      <c r="O1822" s="235"/>
      <c r="P1822" s="235"/>
    </row>
    <row r="1823" spans="1:16" s="258" customFormat="1">
      <c r="A1823" s="257"/>
      <c r="B1823" s="235"/>
      <c r="C1823" s="253"/>
      <c r="D1823" s="253"/>
      <c r="E1823" s="1491"/>
      <c r="F1823" s="1491"/>
      <c r="G1823" s="235"/>
      <c r="H1823" s="235"/>
      <c r="I1823" s="235"/>
      <c r="J1823" s="235"/>
      <c r="K1823" s="235"/>
      <c r="L1823" s="235"/>
      <c r="M1823" s="235"/>
      <c r="N1823" s="235"/>
      <c r="O1823" s="235"/>
      <c r="P1823" s="235"/>
    </row>
    <row r="1824" spans="1:16" s="258" customFormat="1">
      <c r="A1824" s="257"/>
      <c r="B1824" s="235"/>
      <c r="C1824" s="253"/>
      <c r="D1824" s="253"/>
      <c r="E1824" s="1491"/>
      <c r="F1824" s="1491"/>
      <c r="G1824" s="235"/>
      <c r="H1824" s="235"/>
      <c r="I1824" s="235"/>
      <c r="J1824" s="235"/>
      <c r="K1824" s="235"/>
      <c r="L1824" s="235"/>
      <c r="M1824" s="235"/>
      <c r="N1824" s="235"/>
      <c r="O1824" s="235"/>
      <c r="P1824" s="235"/>
    </row>
    <row r="1825" spans="1:16" s="258" customFormat="1">
      <c r="A1825" s="257"/>
      <c r="B1825" s="235"/>
      <c r="C1825" s="253"/>
      <c r="D1825" s="253"/>
      <c r="E1825" s="1491"/>
      <c r="F1825" s="1491"/>
      <c r="G1825" s="235"/>
      <c r="H1825" s="235"/>
      <c r="I1825" s="235"/>
      <c r="J1825" s="235"/>
      <c r="K1825" s="235"/>
      <c r="L1825" s="235"/>
      <c r="M1825" s="235"/>
      <c r="N1825" s="235"/>
      <c r="O1825" s="235"/>
      <c r="P1825" s="235"/>
    </row>
    <row r="1826" spans="1:16" s="258" customFormat="1">
      <c r="A1826" s="257"/>
      <c r="B1826" s="235"/>
      <c r="C1826" s="253"/>
      <c r="D1826" s="253"/>
      <c r="E1826" s="1491"/>
      <c r="F1826" s="1491"/>
      <c r="G1826" s="235"/>
      <c r="H1826" s="235"/>
      <c r="I1826" s="235"/>
      <c r="J1826" s="235"/>
      <c r="K1826" s="235"/>
      <c r="L1826" s="235"/>
      <c r="M1826" s="235"/>
      <c r="N1826" s="235"/>
      <c r="O1826" s="235"/>
      <c r="P1826" s="235"/>
    </row>
    <row r="1827" spans="1:16" s="258" customFormat="1">
      <c r="A1827" s="257"/>
      <c r="B1827" s="235"/>
      <c r="C1827" s="253"/>
      <c r="D1827" s="253"/>
      <c r="E1827" s="1491"/>
      <c r="F1827" s="1491"/>
      <c r="G1827" s="235"/>
      <c r="H1827" s="235"/>
      <c r="I1827" s="235"/>
      <c r="J1827" s="235"/>
      <c r="K1827" s="235"/>
      <c r="L1827" s="235"/>
      <c r="M1827" s="235"/>
      <c r="N1827" s="235"/>
      <c r="O1827" s="235"/>
      <c r="P1827" s="235"/>
    </row>
    <row r="1828" spans="1:16" s="258" customFormat="1">
      <c r="A1828" s="257"/>
      <c r="B1828" s="235"/>
      <c r="C1828" s="253"/>
      <c r="D1828" s="253"/>
      <c r="E1828" s="1491"/>
      <c r="F1828" s="1491"/>
      <c r="G1828" s="235"/>
      <c r="H1828" s="235"/>
      <c r="I1828" s="235"/>
      <c r="J1828" s="235"/>
      <c r="K1828" s="235"/>
      <c r="L1828" s="235"/>
      <c r="M1828" s="235"/>
      <c r="N1828" s="235"/>
      <c r="O1828" s="235"/>
      <c r="P1828" s="235"/>
    </row>
    <row r="1829" spans="1:16" s="258" customFormat="1">
      <c r="A1829" s="257"/>
      <c r="B1829" s="235"/>
      <c r="C1829" s="253"/>
      <c r="D1829" s="253"/>
      <c r="E1829" s="1491"/>
      <c r="F1829" s="1491"/>
      <c r="G1829" s="235"/>
      <c r="H1829" s="235"/>
      <c r="I1829" s="235"/>
      <c r="J1829" s="235"/>
      <c r="K1829" s="235"/>
      <c r="L1829" s="235"/>
      <c r="M1829" s="235"/>
      <c r="N1829" s="235"/>
      <c r="O1829" s="235"/>
      <c r="P1829" s="235"/>
    </row>
    <row r="1830" spans="1:16" s="258" customFormat="1">
      <c r="A1830" s="257"/>
      <c r="B1830" s="235"/>
      <c r="C1830" s="253"/>
      <c r="D1830" s="253"/>
      <c r="E1830" s="1491"/>
      <c r="F1830" s="1491"/>
      <c r="G1830" s="235"/>
      <c r="H1830" s="235"/>
      <c r="I1830" s="235"/>
      <c r="J1830" s="235"/>
      <c r="K1830" s="235"/>
      <c r="L1830" s="235"/>
      <c r="M1830" s="235"/>
      <c r="N1830" s="235"/>
      <c r="O1830" s="235"/>
      <c r="P1830" s="235"/>
    </row>
    <row r="1831" spans="1:16" s="258" customFormat="1">
      <c r="A1831" s="257"/>
      <c r="B1831" s="235"/>
      <c r="C1831" s="253"/>
      <c r="D1831" s="253"/>
      <c r="E1831" s="1491"/>
      <c r="F1831" s="1491"/>
      <c r="G1831" s="235"/>
      <c r="H1831" s="235"/>
      <c r="I1831" s="235"/>
      <c r="J1831" s="235"/>
      <c r="K1831" s="235"/>
      <c r="L1831" s="235"/>
      <c r="M1831" s="235"/>
      <c r="N1831" s="235"/>
      <c r="O1831" s="235"/>
      <c r="P1831" s="235"/>
    </row>
    <row r="1832" spans="1:16" s="258" customFormat="1">
      <c r="A1832" s="257"/>
      <c r="B1832" s="235"/>
      <c r="C1832" s="253"/>
      <c r="D1832" s="253"/>
      <c r="E1832" s="1491"/>
      <c r="F1832" s="1491"/>
      <c r="G1832" s="235"/>
      <c r="H1832" s="235"/>
      <c r="I1832" s="235"/>
      <c r="J1832" s="235"/>
      <c r="K1832" s="235"/>
      <c r="L1832" s="235"/>
      <c r="M1832" s="235"/>
      <c r="N1832" s="235"/>
      <c r="O1832" s="235"/>
      <c r="P1832" s="235"/>
    </row>
    <row r="1833" spans="1:16" s="258" customFormat="1">
      <c r="A1833" s="257"/>
      <c r="B1833" s="235"/>
      <c r="C1833" s="253"/>
      <c r="D1833" s="253"/>
      <c r="E1833" s="1491"/>
      <c r="F1833" s="1491"/>
      <c r="G1833" s="235"/>
      <c r="H1833" s="235"/>
      <c r="I1833" s="235"/>
      <c r="J1833" s="235"/>
      <c r="K1833" s="235"/>
      <c r="L1833" s="235"/>
      <c r="M1833" s="235"/>
      <c r="N1833" s="235"/>
      <c r="O1833" s="235"/>
      <c r="P1833" s="235"/>
    </row>
    <row r="1834" spans="1:16" s="258" customFormat="1">
      <c r="A1834" s="257"/>
      <c r="B1834" s="235"/>
      <c r="C1834" s="253"/>
      <c r="D1834" s="253"/>
      <c r="E1834" s="1491"/>
      <c r="F1834" s="1491"/>
      <c r="G1834" s="235"/>
      <c r="H1834" s="235"/>
      <c r="I1834" s="235"/>
      <c r="J1834" s="235"/>
      <c r="K1834" s="235"/>
      <c r="L1834" s="235"/>
      <c r="M1834" s="235"/>
      <c r="N1834" s="235"/>
      <c r="O1834" s="235"/>
      <c r="P1834" s="235"/>
    </row>
    <row r="1835" spans="1:16" s="258" customFormat="1">
      <c r="A1835" s="257"/>
      <c r="B1835" s="235"/>
      <c r="C1835" s="253"/>
      <c r="D1835" s="253"/>
      <c r="E1835" s="1491"/>
      <c r="F1835" s="1491"/>
      <c r="G1835" s="235"/>
      <c r="H1835" s="235"/>
      <c r="I1835" s="235"/>
      <c r="J1835" s="235"/>
      <c r="K1835" s="235"/>
      <c r="L1835" s="235"/>
      <c r="M1835" s="235"/>
      <c r="N1835" s="235"/>
      <c r="O1835" s="235"/>
      <c r="P1835" s="235"/>
    </row>
    <row r="1836" spans="1:16" s="258" customFormat="1">
      <c r="A1836" s="257"/>
      <c r="B1836" s="235"/>
      <c r="C1836" s="253"/>
      <c r="D1836" s="253"/>
      <c r="E1836" s="1491"/>
      <c r="F1836" s="1491"/>
      <c r="G1836" s="235"/>
      <c r="H1836" s="235"/>
      <c r="I1836" s="235"/>
      <c r="J1836" s="235"/>
      <c r="K1836" s="235"/>
      <c r="L1836" s="235"/>
      <c r="M1836" s="235"/>
      <c r="N1836" s="235"/>
      <c r="O1836" s="235"/>
      <c r="P1836" s="235"/>
    </row>
    <row r="1837" spans="1:16" s="258" customFormat="1">
      <c r="A1837" s="257"/>
      <c r="B1837" s="235"/>
      <c r="C1837" s="253"/>
      <c r="D1837" s="253"/>
      <c r="E1837" s="1491"/>
      <c r="F1837" s="1491"/>
      <c r="G1837" s="235"/>
      <c r="H1837" s="235"/>
      <c r="I1837" s="235"/>
      <c r="J1837" s="235"/>
      <c r="K1837" s="235"/>
      <c r="L1837" s="235"/>
      <c r="M1837" s="235"/>
      <c r="N1837" s="235"/>
      <c r="O1837" s="235"/>
      <c r="P1837" s="235"/>
    </row>
    <row r="1838" spans="1:16" s="258" customFormat="1">
      <c r="A1838" s="257"/>
      <c r="B1838" s="235"/>
      <c r="C1838" s="253"/>
      <c r="D1838" s="253"/>
      <c r="E1838" s="1491"/>
      <c r="F1838" s="1491"/>
      <c r="G1838" s="235"/>
      <c r="H1838" s="235"/>
      <c r="I1838" s="235"/>
      <c r="J1838" s="235"/>
      <c r="K1838" s="235"/>
      <c r="L1838" s="235"/>
      <c r="M1838" s="235"/>
      <c r="N1838" s="235"/>
      <c r="O1838" s="235"/>
      <c r="P1838" s="235"/>
    </row>
    <row r="1839" spans="1:16" s="258" customFormat="1">
      <c r="A1839" s="257"/>
      <c r="B1839" s="235"/>
      <c r="C1839" s="253"/>
      <c r="D1839" s="253"/>
      <c r="E1839" s="1491"/>
      <c r="F1839" s="1491"/>
      <c r="G1839" s="235"/>
      <c r="H1839" s="235"/>
      <c r="I1839" s="235"/>
      <c r="J1839" s="235"/>
      <c r="K1839" s="235"/>
      <c r="L1839" s="235"/>
      <c r="M1839" s="235"/>
      <c r="N1839" s="235"/>
      <c r="O1839" s="235"/>
      <c r="P1839" s="235"/>
    </row>
    <row r="1840" spans="1:16" s="258" customFormat="1">
      <c r="A1840" s="257"/>
      <c r="B1840" s="235"/>
      <c r="C1840" s="253"/>
      <c r="D1840" s="253"/>
      <c r="E1840" s="1491"/>
      <c r="F1840" s="1491"/>
      <c r="G1840" s="235"/>
      <c r="H1840" s="235"/>
      <c r="I1840" s="235"/>
      <c r="J1840" s="235"/>
      <c r="K1840" s="235"/>
      <c r="L1840" s="235"/>
      <c r="M1840" s="235"/>
      <c r="N1840" s="235"/>
      <c r="O1840" s="235"/>
      <c r="P1840" s="235"/>
    </row>
    <row r="1841" spans="1:16" s="258" customFormat="1">
      <c r="A1841" s="257"/>
      <c r="B1841" s="235"/>
      <c r="C1841" s="253"/>
      <c r="D1841" s="253"/>
      <c r="E1841" s="1491"/>
      <c r="F1841" s="1491"/>
      <c r="G1841" s="235"/>
      <c r="H1841" s="235"/>
      <c r="I1841" s="235"/>
      <c r="J1841" s="235"/>
      <c r="K1841" s="235"/>
      <c r="L1841" s="235"/>
      <c r="M1841" s="235"/>
      <c r="N1841" s="235"/>
      <c r="O1841" s="235"/>
      <c r="P1841" s="235"/>
    </row>
    <row r="1842" spans="1:16" s="258" customFormat="1">
      <c r="A1842" s="257"/>
      <c r="B1842" s="235"/>
      <c r="C1842" s="253"/>
      <c r="D1842" s="253"/>
      <c r="E1842" s="1491"/>
      <c r="F1842" s="1491"/>
      <c r="G1842" s="235"/>
      <c r="H1842" s="235"/>
      <c r="I1842" s="235"/>
      <c r="J1842" s="235"/>
      <c r="K1842" s="235"/>
      <c r="L1842" s="235"/>
      <c r="M1842" s="235"/>
      <c r="N1842" s="235"/>
      <c r="O1842" s="235"/>
      <c r="P1842" s="235"/>
    </row>
    <row r="1843" spans="1:16" s="258" customFormat="1">
      <c r="A1843" s="257"/>
      <c r="B1843" s="235"/>
      <c r="C1843" s="253"/>
      <c r="D1843" s="253"/>
      <c r="E1843" s="1491"/>
      <c r="F1843" s="1491"/>
      <c r="G1843" s="235"/>
      <c r="H1843" s="235"/>
      <c r="I1843" s="235"/>
      <c r="J1843" s="235"/>
      <c r="K1843" s="235"/>
      <c r="L1843" s="235"/>
      <c r="M1843" s="235"/>
      <c r="N1843" s="235"/>
      <c r="O1843" s="235"/>
      <c r="P1843" s="235"/>
    </row>
    <row r="1844" spans="1:16" s="258" customFormat="1">
      <c r="A1844" s="257"/>
      <c r="B1844" s="235"/>
      <c r="C1844" s="253"/>
      <c r="D1844" s="253"/>
      <c r="E1844" s="1491"/>
      <c r="F1844" s="1491"/>
      <c r="G1844" s="235"/>
      <c r="H1844" s="235"/>
      <c r="I1844" s="235"/>
      <c r="J1844" s="235"/>
      <c r="K1844" s="235"/>
      <c r="L1844" s="235"/>
      <c r="M1844" s="235"/>
      <c r="N1844" s="235"/>
      <c r="O1844" s="235"/>
      <c r="P1844" s="235"/>
    </row>
    <row r="1845" spans="1:16" s="258" customFormat="1">
      <c r="A1845" s="257"/>
      <c r="B1845" s="235"/>
      <c r="C1845" s="253"/>
      <c r="D1845" s="253"/>
      <c r="E1845" s="1491"/>
      <c r="F1845" s="1491"/>
      <c r="G1845" s="235"/>
      <c r="H1845" s="235"/>
      <c r="I1845" s="235"/>
      <c r="J1845" s="235"/>
      <c r="K1845" s="235"/>
      <c r="L1845" s="235"/>
      <c r="M1845" s="235"/>
      <c r="N1845" s="235"/>
      <c r="O1845" s="235"/>
      <c r="P1845" s="235"/>
    </row>
    <row r="1846" spans="1:16" s="258" customFormat="1">
      <c r="A1846" s="257"/>
      <c r="B1846" s="235"/>
      <c r="C1846" s="253"/>
      <c r="D1846" s="253"/>
      <c r="E1846" s="1491"/>
      <c r="F1846" s="1491"/>
      <c r="G1846" s="235"/>
      <c r="H1846" s="235"/>
      <c r="I1846" s="235"/>
      <c r="J1846" s="235"/>
      <c r="K1846" s="235"/>
      <c r="L1846" s="235"/>
      <c r="M1846" s="235"/>
      <c r="N1846" s="235"/>
      <c r="O1846" s="235"/>
      <c r="P1846" s="235"/>
    </row>
    <row r="1847" spans="1:16" s="258" customFormat="1">
      <c r="A1847" s="257"/>
      <c r="B1847" s="235"/>
      <c r="C1847" s="253"/>
      <c r="D1847" s="253"/>
      <c r="E1847" s="1491"/>
      <c r="F1847" s="1491"/>
      <c r="G1847" s="235"/>
      <c r="H1847" s="235"/>
      <c r="I1847" s="235"/>
      <c r="J1847" s="235"/>
      <c r="K1847" s="235"/>
      <c r="L1847" s="235"/>
      <c r="M1847" s="235"/>
      <c r="N1847" s="235"/>
      <c r="O1847" s="235"/>
      <c r="P1847" s="235"/>
    </row>
    <row r="1848" spans="1:16" s="258" customFormat="1">
      <c r="A1848" s="257"/>
      <c r="B1848" s="235"/>
      <c r="C1848" s="253"/>
      <c r="D1848" s="253"/>
      <c r="E1848" s="1491"/>
      <c r="F1848" s="1491"/>
      <c r="G1848" s="235"/>
      <c r="H1848" s="235"/>
      <c r="I1848" s="235"/>
      <c r="J1848" s="235"/>
      <c r="K1848" s="235"/>
      <c r="L1848" s="235"/>
      <c r="M1848" s="235"/>
      <c r="N1848" s="235"/>
      <c r="O1848" s="235"/>
      <c r="P1848" s="235"/>
    </row>
    <row r="1849" spans="1:16" s="258" customFormat="1">
      <c r="A1849" s="257"/>
      <c r="B1849" s="235"/>
      <c r="C1849" s="253"/>
      <c r="D1849" s="253"/>
      <c r="E1849" s="1491"/>
      <c r="F1849" s="1491"/>
      <c r="G1849" s="235"/>
      <c r="H1849" s="235"/>
      <c r="I1849" s="235"/>
      <c r="J1849" s="235"/>
      <c r="K1849" s="235"/>
      <c r="L1849" s="235"/>
      <c r="M1849" s="235"/>
      <c r="N1849" s="235"/>
      <c r="O1849" s="235"/>
      <c r="P1849" s="235"/>
    </row>
    <row r="1850" spans="1:16">
      <c r="B1850" s="235"/>
      <c r="C1850" s="253"/>
    </row>
    <row r="1851" spans="1:16">
      <c r="B1851" s="235"/>
      <c r="C1851" s="253"/>
    </row>
    <row r="1852" spans="1:16">
      <c r="B1852" s="235"/>
      <c r="C1852" s="253"/>
    </row>
    <row r="1853" spans="1:16">
      <c r="B1853" s="235"/>
      <c r="C1853" s="253"/>
    </row>
    <row r="1854" spans="1:16">
      <c r="B1854" s="235"/>
      <c r="C1854" s="253"/>
    </row>
    <row r="1855" spans="1:16">
      <c r="B1855" s="235"/>
      <c r="C1855" s="253"/>
    </row>
    <row r="1856" spans="1:16">
      <c r="B1856" s="235"/>
      <c r="C1856" s="253"/>
    </row>
    <row r="1857" spans="1:16">
      <c r="B1857" s="235"/>
      <c r="C1857" s="253"/>
    </row>
    <row r="1858" spans="1:16">
      <c r="B1858" s="235"/>
      <c r="C1858" s="253"/>
    </row>
    <row r="1859" spans="1:16">
      <c r="B1859" s="235"/>
      <c r="C1859" s="253"/>
    </row>
    <row r="1860" spans="1:16" s="258" customFormat="1">
      <c r="A1860" s="257"/>
      <c r="B1860" s="235"/>
      <c r="C1860" s="253"/>
      <c r="D1860" s="253"/>
      <c r="E1860" s="1491"/>
      <c r="F1860" s="1491"/>
      <c r="G1860" s="235"/>
      <c r="H1860" s="235"/>
      <c r="I1860" s="235"/>
      <c r="J1860" s="235"/>
      <c r="K1860" s="235"/>
      <c r="L1860" s="235"/>
      <c r="M1860" s="235"/>
      <c r="N1860" s="235"/>
      <c r="O1860" s="235"/>
      <c r="P1860" s="235"/>
    </row>
    <row r="1861" spans="1:16" s="258" customFormat="1">
      <c r="A1861" s="257"/>
      <c r="B1861" s="235"/>
      <c r="C1861" s="253"/>
      <c r="D1861" s="253"/>
      <c r="E1861" s="1491"/>
      <c r="F1861" s="1491"/>
      <c r="G1861" s="235"/>
      <c r="H1861" s="235"/>
      <c r="I1861" s="235"/>
      <c r="J1861" s="235"/>
      <c r="K1861" s="235"/>
      <c r="L1861" s="235"/>
      <c r="M1861" s="235"/>
      <c r="N1861" s="235"/>
      <c r="O1861" s="235"/>
      <c r="P1861" s="235"/>
    </row>
    <row r="1862" spans="1:16" s="258" customFormat="1">
      <c r="A1862" s="257"/>
      <c r="B1862" s="235"/>
      <c r="C1862" s="253"/>
      <c r="D1862" s="253"/>
      <c r="E1862" s="1491"/>
      <c r="F1862" s="1491"/>
      <c r="G1862" s="235"/>
      <c r="H1862" s="235"/>
      <c r="I1862" s="235"/>
      <c r="J1862" s="235"/>
      <c r="K1862" s="235"/>
      <c r="L1862" s="235"/>
      <c r="M1862" s="235"/>
      <c r="N1862" s="235"/>
      <c r="O1862" s="235"/>
      <c r="P1862" s="235"/>
    </row>
    <row r="1863" spans="1:16" s="258" customFormat="1">
      <c r="A1863" s="257"/>
      <c r="B1863" s="235"/>
      <c r="C1863" s="253"/>
      <c r="D1863" s="253"/>
      <c r="E1863" s="1491"/>
      <c r="F1863" s="1491"/>
      <c r="G1863" s="235"/>
      <c r="H1863" s="235"/>
      <c r="I1863" s="235"/>
      <c r="J1863" s="235"/>
      <c r="K1863" s="235"/>
      <c r="L1863" s="235"/>
      <c r="M1863" s="235"/>
      <c r="N1863" s="235"/>
      <c r="O1863" s="235"/>
      <c r="P1863" s="235"/>
    </row>
    <row r="1864" spans="1:16" s="258" customFormat="1">
      <c r="A1864" s="257"/>
      <c r="B1864" s="235"/>
      <c r="C1864" s="253"/>
      <c r="D1864" s="253"/>
      <c r="E1864" s="1491"/>
      <c r="F1864" s="1491"/>
      <c r="G1864" s="235"/>
      <c r="H1864" s="235"/>
      <c r="I1864" s="235"/>
      <c r="J1864" s="235"/>
      <c r="K1864" s="235"/>
      <c r="L1864" s="235"/>
      <c r="M1864" s="235"/>
      <c r="N1864" s="235"/>
      <c r="O1864" s="235"/>
      <c r="P1864" s="235"/>
    </row>
    <row r="1865" spans="1:16" s="258" customFormat="1">
      <c r="A1865" s="257"/>
      <c r="B1865" s="235"/>
      <c r="C1865" s="253"/>
      <c r="D1865" s="253"/>
      <c r="E1865" s="1491"/>
      <c r="F1865" s="1491"/>
      <c r="G1865" s="235"/>
      <c r="H1865" s="235"/>
      <c r="I1865" s="235"/>
      <c r="J1865" s="235"/>
      <c r="K1865" s="235"/>
      <c r="L1865" s="235"/>
      <c r="M1865" s="235"/>
      <c r="N1865" s="235"/>
      <c r="O1865" s="235"/>
      <c r="P1865" s="235"/>
    </row>
    <row r="1866" spans="1:16" s="258" customFormat="1">
      <c r="A1866" s="257"/>
      <c r="B1866" s="235"/>
      <c r="C1866" s="253"/>
      <c r="D1866" s="253"/>
      <c r="E1866" s="1491"/>
      <c r="F1866" s="1491"/>
      <c r="G1866" s="235"/>
      <c r="H1866" s="235"/>
      <c r="I1866" s="235"/>
      <c r="J1866" s="235"/>
      <c r="K1866" s="235"/>
      <c r="L1866" s="235"/>
      <c r="M1866" s="235"/>
      <c r="N1866" s="235"/>
      <c r="O1866" s="235"/>
      <c r="P1866" s="235"/>
    </row>
    <row r="1867" spans="1:16" s="258" customFormat="1">
      <c r="A1867" s="257"/>
      <c r="B1867" s="235"/>
      <c r="C1867" s="253"/>
      <c r="D1867" s="253"/>
      <c r="E1867" s="1491"/>
      <c r="F1867" s="1491"/>
      <c r="G1867" s="235"/>
      <c r="H1867" s="235"/>
      <c r="I1867" s="235"/>
      <c r="J1867" s="235"/>
      <c r="K1867" s="235"/>
      <c r="L1867" s="235"/>
      <c r="M1867" s="235"/>
      <c r="N1867" s="235"/>
      <c r="O1867" s="235"/>
      <c r="P1867" s="235"/>
    </row>
    <row r="1868" spans="1:16" s="258" customFormat="1">
      <c r="A1868" s="257"/>
      <c r="B1868" s="235"/>
      <c r="C1868" s="253"/>
      <c r="D1868" s="253"/>
      <c r="E1868" s="1491"/>
      <c r="F1868" s="1491"/>
      <c r="G1868" s="235"/>
      <c r="H1868" s="235"/>
      <c r="I1868" s="235"/>
      <c r="J1868" s="235"/>
      <c r="K1868" s="235"/>
      <c r="L1868" s="235"/>
      <c r="M1868" s="235"/>
      <c r="N1868" s="235"/>
      <c r="O1868" s="235"/>
      <c r="P1868" s="235"/>
    </row>
    <row r="1869" spans="1:16" s="258" customFormat="1">
      <c r="A1869" s="257"/>
      <c r="B1869" s="235"/>
      <c r="C1869" s="253"/>
      <c r="D1869" s="253"/>
      <c r="E1869" s="1491"/>
      <c r="F1869" s="1491"/>
      <c r="G1869" s="235"/>
      <c r="H1869" s="235"/>
      <c r="I1869" s="235"/>
      <c r="J1869" s="235"/>
      <c r="K1869" s="235"/>
      <c r="L1869" s="235"/>
      <c r="M1869" s="235"/>
      <c r="N1869" s="235"/>
      <c r="O1869" s="235"/>
      <c r="P1869" s="235"/>
    </row>
    <row r="1870" spans="1:16" s="258" customFormat="1">
      <c r="A1870" s="257"/>
      <c r="B1870" s="235"/>
      <c r="C1870" s="253"/>
      <c r="D1870" s="253"/>
      <c r="E1870" s="1491"/>
      <c r="F1870" s="1491"/>
      <c r="G1870" s="235"/>
      <c r="H1870" s="235"/>
      <c r="I1870" s="235"/>
      <c r="J1870" s="235"/>
      <c r="K1870" s="235"/>
      <c r="L1870" s="235"/>
      <c r="M1870" s="235"/>
      <c r="N1870" s="235"/>
      <c r="O1870" s="235"/>
      <c r="P1870" s="235"/>
    </row>
    <row r="1871" spans="1:16" s="258" customFormat="1">
      <c r="A1871" s="257"/>
      <c r="B1871" s="235"/>
      <c r="C1871" s="253"/>
      <c r="D1871" s="253"/>
      <c r="E1871" s="1491"/>
      <c r="F1871" s="1491"/>
      <c r="G1871" s="235"/>
      <c r="H1871" s="235"/>
      <c r="I1871" s="235"/>
      <c r="J1871" s="235"/>
      <c r="K1871" s="235"/>
      <c r="L1871" s="235"/>
      <c r="M1871" s="235"/>
      <c r="N1871" s="235"/>
      <c r="O1871" s="235"/>
      <c r="P1871" s="235"/>
    </row>
    <row r="1872" spans="1:16" s="258" customFormat="1">
      <c r="A1872" s="257"/>
      <c r="B1872" s="235"/>
      <c r="C1872" s="253"/>
      <c r="D1872" s="253"/>
      <c r="E1872" s="1491"/>
      <c r="F1872" s="1491"/>
      <c r="G1872" s="235"/>
      <c r="H1872" s="235"/>
      <c r="I1872" s="235"/>
      <c r="J1872" s="235"/>
      <c r="K1872" s="235"/>
      <c r="L1872" s="235"/>
      <c r="M1872" s="235"/>
      <c r="N1872" s="235"/>
      <c r="O1872" s="235"/>
      <c r="P1872" s="235"/>
    </row>
    <row r="1873" spans="1:16" s="258" customFormat="1">
      <c r="A1873" s="257"/>
      <c r="B1873" s="235"/>
      <c r="C1873" s="253"/>
      <c r="D1873" s="253"/>
      <c r="E1873" s="1491"/>
      <c r="F1873" s="1491"/>
      <c r="G1873" s="235"/>
      <c r="H1873" s="235"/>
      <c r="I1873" s="235"/>
      <c r="J1873" s="235"/>
      <c r="K1873" s="235"/>
      <c r="L1873" s="235"/>
      <c r="M1873" s="235"/>
      <c r="N1873" s="235"/>
      <c r="O1873" s="235"/>
      <c r="P1873" s="235"/>
    </row>
    <row r="1874" spans="1:16" s="258" customFormat="1">
      <c r="A1874" s="257"/>
      <c r="B1874" s="235"/>
      <c r="C1874" s="253"/>
      <c r="D1874" s="253"/>
      <c r="E1874" s="1491"/>
      <c r="F1874" s="1491"/>
      <c r="G1874" s="235"/>
      <c r="H1874" s="235"/>
      <c r="I1874" s="235"/>
      <c r="J1874" s="235"/>
      <c r="K1874" s="235"/>
      <c r="L1874" s="235"/>
      <c r="M1874" s="235"/>
      <c r="N1874" s="235"/>
      <c r="O1874" s="235"/>
      <c r="P1874" s="235"/>
    </row>
    <row r="1875" spans="1:16" s="258" customFormat="1">
      <c r="A1875" s="257"/>
      <c r="B1875" s="235"/>
      <c r="C1875" s="253"/>
      <c r="D1875" s="253"/>
      <c r="E1875" s="1491"/>
      <c r="F1875" s="1491"/>
      <c r="G1875" s="235"/>
      <c r="H1875" s="235"/>
      <c r="I1875" s="235"/>
      <c r="J1875" s="235"/>
      <c r="K1875" s="235"/>
      <c r="L1875" s="235"/>
      <c r="M1875" s="235"/>
      <c r="N1875" s="235"/>
      <c r="O1875" s="235"/>
      <c r="P1875" s="235"/>
    </row>
    <row r="1876" spans="1:16" s="258" customFormat="1">
      <c r="A1876" s="257"/>
      <c r="B1876" s="235"/>
      <c r="C1876" s="253"/>
      <c r="D1876" s="253"/>
      <c r="E1876" s="1491"/>
      <c r="F1876" s="1491"/>
      <c r="G1876" s="235"/>
      <c r="H1876" s="235"/>
      <c r="I1876" s="235"/>
      <c r="J1876" s="235"/>
      <c r="K1876" s="235"/>
      <c r="L1876" s="235"/>
      <c r="M1876" s="235"/>
      <c r="N1876" s="235"/>
      <c r="O1876" s="235"/>
      <c r="P1876" s="235"/>
    </row>
    <row r="1877" spans="1:16" s="258" customFormat="1">
      <c r="A1877" s="257"/>
      <c r="B1877" s="235"/>
      <c r="C1877" s="253"/>
      <c r="D1877" s="253"/>
      <c r="E1877" s="1491"/>
      <c r="F1877" s="1491"/>
      <c r="G1877" s="235"/>
      <c r="H1877" s="235"/>
      <c r="I1877" s="235"/>
      <c r="J1877" s="235"/>
      <c r="K1877" s="235"/>
      <c r="L1877" s="235"/>
      <c r="M1877" s="235"/>
      <c r="N1877" s="235"/>
      <c r="O1877" s="235"/>
      <c r="P1877" s="235"/>
    </row>
    <row r="1878" spans="1:16" s="258" customFormat="1">
      <c r="A1878" s="257"/>
      <c r="B1878" s="235"/>
      <c r="C1878" s="253"/>
      <c r="D1878" s="253"/>
      <c r="E1878" s="1491"/>
      <c r="F1878" s="1491"/>
      <c r="G1878" s="235"/>
      <c r="H1878" s="235"/>
      <c r="I1878" s="235"/>
      <c r="J1878" s="235"/>
      <c r="K1878" s="235"/>
      <c r="L1878" s="235"/>
      <c r="M1878" s="235"/>
      <c r="N1878" s="235"/>
      <c r="O1878" s="235"/>
      <c r="P1878" s="235"/>
    </row>
    <row r="1879" spans="1:16" s="258" customFormat="1">
      <c r="A1879" s="257"/>
      <c r="B1879" s="235"/>
      <c r="C1879" s="253"/>
      <c r="D1879" s="253"/>
      <c r="E1879" s="1491"/>
      <c r="F1879" s="1491"/>
      <c r="G1879" s="235"/>
      <c r="H1879" s="235"/>
      <c r="I1879" s="235"/>
      <c r="J1879" s="235"/>
      <c r="K1879" s="235"/>
      <c r="L1879" s="235"/>
      <c r="M1879" s="235"/>
      <c r="N1879" s="235"/>
      <c r="O1879" s="235"/>
      <c r="P1879" s="235"/>
    </row>
    <row r="1880" spans="1:16" s="258" customFormat="1">
      <c r="A1880" s="257"/>
      <c r="B1880" s="235"/>
      <c r="C1880" s="253"/>
      <c r="D1880" s="253"/>
      <c r="E1880" s="1491"/>
      <c r="F1880" s="1491"/>
      <c r="G1880" s="235"/>
      <c r="H1880" s="235"/>
      <c r="I1880" s="235"/>
      <c r="J1880" s="235"/>
      <c r="K1880" s="235"/>
      <c r="L1880" s="235"/>
      <c r="M1880" s="235"/>
      <c r="N1880" s="235"/>
      <c r="O1880" s="235"/>
      <c r="P1880" s="235"/>
    </row>
    <row r="1881" spans="1:16" s="258" customFormat="1">
      <c r="A1881" s="257"/>
      <c r="B1881" s="235"/>
      <c r="C1881" s="253"/>
      <c r="D1881" s="253"/>
      <c r="E1881" s="1491"/>
      <c r="F1881" s="1491"/>
      <c r="G1881" s="235"/>
      <c r="H1881" s="235"/>
      <c r="I1881" s="235"/>
      <c r="J1881" s="235"/>
      <c r="K1881" s="235"/>
      <c r="L1881" s="235"/>
      <c r="M1881" s="235"/>
      <c r="N1881" s="235"/>
      <c r="O1881" s="235"/>
      <c r="P1881" s="235"/>
    </row>
    <row r="1882" spans="1:16" s="258" customFormat="1">
      <c r="A1882" s="257"/>
      <c r="B1882" s="235"/>
      <c r="C1882" s="253"/>
      <c r="D1882" s="253"/>
      <c r="E1882" s="1491"/>
      <c r="F1882" s="1491"/>
      <c r="G1882" s="235"/>
      <c r="H1882" s="235"/>
      <c r="I1882" s="235"/>
      <c r="J1882" s="235"/>
      <c r="K1882" s="235"/>
      <c r="L1882" s="235"/>
      <c r="M1882" s="235"/>
      <c r="N1882" s="235"/>
      <c r="O1882" s="235"/>
      <c r="P1882" s="235"/>
    </row>
    <row r="1883" spans="1:16" s="258" customFormat="1">
      <c r="A1883" s="257"/>
      <c r="B1883" s="235"/>
      <c r="C1883" s="253"/>
      <c r="D1883" s="253"/>
      <c r="E1883" s="1491"/>
      <c r="F1883" s="1491"/>
      <c r="G1883" s="235"/>
      <c r="H1883" s="235"/>
      <c r="I1883" s="235"/>
      <c r="J1883" s="235"/>
      <c r="K1883" s="235"/>
      <c r="L1883" s="235"/>
      <c r="M1883" s="235"/>
      <c r="N1883" s="235"/>
      <c r="O1883" s="235"/>
      <c r="P1883" s="235"/>
    </row>
    <row r="1884" spans="1:16" s="258" customFormat="1">
      <c r="A1884" s="257"/>
      <c r="B1884" s="235"/>
      <c r="C1884" s="253"/>
      <c r="D1884" s="253"/>
      <c r="E1884" s="1491"/>
      <c r="F1884" s="1491"/>
      <c r="G1884" s="235"/>
      <c r="H1884" s="235"/>
      <c r="I1884" s="235"/>
      <c r="J1884" s="235"/>
      <c r="K1884" s="235"/>
      <c r="L1884" s="235"/>
      <c r="M1884" s="235"/>
      <c r="N1884" s="235"/>
      <c r="O1884" s="235"/>
      <c r="P1884" s="235"/>
    </row>
    <row r="1885" spans="1:16" s="258" customFormat="1">
      <c r="A1885" s="257"/>
      <c r="B1885" s="235"/>
      <c r="C1885" s="253"/>
      <c r="D1885" s="253"/>
      <c r="E1885" s="1491"/>
      <c r="F1885" s="1491"/>
      <c r="G1885" s="235"/>
      <c r="H1885" s="235"/>
      <c r="I1885" s="235"/>
      <c r="J1885" s="235"/>
      <c r="K1885" s="235"/>
      <c r="L1885" s="235"/>
      <c r="M1885" s="235"/>
      <c r="N1885" s="235"/>
      <c r="O1885" s="235"/>
      <c r="P1885" s="235"/>
    </row>
    <row r="1886" spans="1:16" s="258" customFormat="1">
      <c r="A1886" s="257"/>
      <c r="B1886" s="235"/>
      <c r="C1886" s="253"/>
      <c r="D1886" s="253"/>
      <c r="E1886" s="1491"/>
      <c r="F1886" s="1491"/>
      <c r="G1886" s="235"/>
      <c r="H1886" s="235"/>
      <c r="I1886" s="235"/>
      <c r="J1886" s="235"/>
      <c r="K1886" s="235"/>
      <c r="L1886" s="235"/>
      <c r="M1886" s="235"/>
      <c r="N1886" s="235"/>
      <c r="O1886" s="235"/>
      <c r="P1886" s="235"/>
    </row>
    <row r="1887" spans="1:16" s="258" customFormat="1">
      <c r="A1887" s="257"/>
      <c r="B1887" s="235"/>
      <c r="C1887" s="253"/>
      <c r="D1887" s="253"/>
      <c r="E1887" s="1491"/>
      <c r="F1887" s="1491"/>
      <c r="G1887" s="235"/>
      <c r="H1887" s="235"/>
      <c r="I1887" s="235"/>
      <c r="J1887" s="235"/>
      <c r="K1887" s="235"/>
      <c r="L1887" s="235"/>
      <c r="M1887" s="235"/>
      <c r="N1887" s="235"/>
      <c r="O1887" s="235"/>
      <c r="P1887" s="235"/>
    </row>
    <row r="1888" spans="1:16" s="258" customFormat="1">
      <c r="A1888" s="257"/>
      <c r="B1888" s="235"/>
      <c r="C1888" s="253"/>
      <c r="D1888" s="253"/>
      <c r="E1888" s="1491"/>
      <c r="F1888" s="1491"/>
      <c r="G1888" s="235"/>
      <c r="H1888" s="235"/>
      <c r="I1888" s="235"/>
      <c r="J1888" s="235"/>
      <c r="K1888" s="235"/>
      <c r="L1888" s="235"/>
      <c r="M1888" s="235"/>
      <c r="N1888" s="235"/>
      <c r="O1888" s="235"/>
      <c r="P1888" s="235"/>
    </row>
    <row r="1889" spans="1:16" s="258" customFormat="1">
      <c r="A1889" s="257"/>
      <c r="B1889" s="235"/>
      <c r="C1889" s="253"/>
      <c r="D1889" s="253"/>
      <c r="E1889" s="1491"/>
      <c r="F1889" s="1491"/>
      <c r="G1889" s="235"/>
      <c r="H1889" s="235"/>
      <c r="I1889" s="235"/>
      <c r="J1889" s="235"/>
      <c r="K1889" s="235"/>
      <c r="L1889" s="235"/>
      <c r="M1889" s="235"/>
      <c r="N1889" s="235"/>
      <c r="O1889" s="235"/>
      <c r="P1889" s="235"/>
    </row>
    <row r="1890" spans="1:16" s="258" customFormat="1">
      <c r="A1890" s="257"/>
      <c r="B1890" s="235"/>
      <c r="C1890" s="253"/>
      <c r="D1890" s="253"/>
      <c r="E1890" s="1491"/>
      <c r="F1890" s="1491"/>
      <c r="G1890" s="235"/>
      <c r="H1890" s="235"/>
      <c r="I1890" s="235"/>
      <c r="J1890" s="235"/>
      <c r="K1890" s="235"/>
      <c r="L1890" s="235"/>
      <c r="M1890" s="235"/>
      <c r="N1890" s="235"/>
      <c r="O1890" s="235"/>
      <c r="P1890" s="235"/>
    </row>
    <row r="1891" spans="1:16" s="258" customFormat="1">
      <c r="A1891" s="257"/>
      <c r="B1891" s="235"/>
      <c r="C1891" s="253"/>
      <c r="D1891" s="253"/>
      <c r="E1891" s="1491"/>
      <c r="F1891" s="1491"/>
      <c r="G1891" s="235"/>
      <c r="H1891" s="235"/>
      <c r="I1891" s="235"/>
      <c r="J1891" s="235"/>
      <c r="K1891" s="235"/>
      <c r="L1891" s="235"/>
      <c r="M1891" s="235"/>
      <c r="N1891" s="235"/>
      <c r="O1891" s="235"/>
      <c r="P1891" s="235"/>
    </row>
    <row r="1892" spans="1:16" s="258" customFormat="1">
      <c r="A1892" s="257"/>
      <c r="B1892" s="235"/>
      <c r="C1892" s="253"/>
      <c r="D1892" s="253"/>
      <c r="E1892" s="1491"/>
      <c r="F1892" s="1491"/>
      <c r="G1892" s="235"/>
      <c r="H1892" s="235"/>
      <c r="I1892" s="235"/>
      <c r="J1892" s="235"/>
      <c r="K1892" s="235"/>
      <c r="L1892" s="235"/>
      <c r="M1892" s="235"/>
      <c r="N1892" s="235"/>
      <c r="O1892" s="235"/>
      <c r="P1892" s="235"/>
    </row>
    <row r="1893" spans="1:16" s="258" customFormat="1">
      <c r="A1893" s="257"/>
      <c r="B1893" s="235"/>
      <c r="C1893" s="253"/>
      <c r="D1893" s="253"/>
      <c r="E1893" s="1491"/>
      <c r="F1893" s="1491"/>
      <c r="G1893" s="235"/>
      <c r="H1893" s="235"/>
      <c r="I1893" s="235"/>
      <c r="J1893" s="235"/>
      <c r="K1893" s="235"/>
      <c r="L1893" s="235"/>
      <c r="M1893" s="235"/>
      <c r="N1893" s="235"/>
      <c r="O1893" s="235"/>
      <c r="P1893" s="235"/>
    </row>
    <row r="1894" spans="1:16" s="258" customFormat="1">
      <c r="A1894" s="257"/>
      <c r="B1894" s="235"/>
      <c r="C1894" s="253"/>
      <c r="D1894" s="253"/>
      <c r="E1894" s="1491"/>
      <c r="F1894" s="1491"/>
      <c r="G1894" s="235"/>
      <c r="H1894" s="235"/>
      <c r="I1894" s="235"/>
      <c r="J1894" s="235"/>
      <c r="K1894" s="235"/>
      <c r="L1894" s="235"/>
      <c r="M1894" s="235"/>
      <c r="N1894" s="235"/>
      <c r="O1894" s="235"/>
      <c r="P1894" s="235"/>
    </row>
    <row r="1895" spans="1:16" s="258" customFormat="1">
      <c r="A1895" s="257"/>
      <c r="B1895" s="235"/>
      <c r="C1895" s="253"/>
      <c r="D1895" s="253"/>
      <c r="E1895" s="1491"/>
      <c r="F1895" s="1491"/>
      <c r="G1895" s="235"/>
      <c r="H1895" s="235"/>
      <c r="I1895" s="235"/>
      <c r="J1895" s="235"/>
      <c r="K1895" s="235"/>
      <c r="L1895" s="235"/>
      <c r="M1895" s="235"/>
      <c r="N1895" s="235"/>
      <c r="O1895" s="235"/>
      <c r="P1895" s="235"/>
    </row>
    <row r="1896" spans="1:16" s="258" customFormat="1">
      <c r="A1896" s="257"/>
      <c r="B1896" s="235"/>
      <c r="C1896" s="253"/>
      <c r="D1896" s="253"/>
      <c r="E1896" s="1491"/>
      <c r="F1896" s="1491"/>
      <c r="G1896" s="235"/>
      <c r="H1896" s="235"/>
      <c r="I1896" s="235"/>
      <c r="J1896" s="235"/>
      <c r="K1896" s="235"/>
      <c r="L1896" s="235"/>
      <c r="M1896" s="235"/>
      <c r="N1896" s="235"/>
      <c r="O1896" s="235"/>
      <c r="P1896" s="235"/>
    </row>
    <row r="1897" spans="1:16" s="258" customFormat="1">
      <c r="A1897" s="257"/>
      <c r="B1897" s="235"/>
      <c r="C1897" s="253"/>
      <c r="D1897" s="253"/>
      <c r="E1897" s="1491"/>
      <c r="F1897" s="1491"/>
      <c r="G1897" s="235"/>
      <c r="H1897" s="235"/>
      <c r="I1897" s="235"/>
      <c r="J1897" s="235"/>
      <c r="K1897" s="235"/>
      <c r="L1897" s="235"/>
      <c r="M1897" s="235"/>
      <c r="N1897" s="235"/>
      <c r="O1897" s="235"/>
      <c r="P1897" s="235"/>
    </row>
    <row r="1898" spans="1:16" s="258" customFormat="1">
      <c r="A1898" s="257"/>
      <c r="B1898" s="235"/>
      <c r="C1898" s="253"/>
      <c r="D1898" s="253"/>
      <c r="E1898" s="1491"/>
      <c r="F1898" s="1491"/>
      <c r="G1898" s="235"/>
      <c r="H1898" s="235"/>
      <c r="I1898" s="235"/>
      <c r="J1898" s="235"/>
      <c r="K1898" s="235"/>
      <c r="L1898" s="235"/>
      <c r="M1898" s="235"/>
      <c r="N1898" s="235"/>
      <c r="O1898" s="235"/>
      <c r="P1898" s="235"/>
    </row>
    <row r="1899" spans="1:16" s="258" customFormat="1">
      <c r="A1899" s="257"/>
      <c r="B1899" s="235"/>
      <c r="C1899" s="253"/>
      <c r="D1899" s="253"/>
      <c r="E1899" s="1491"/>
      <c r="F1899" s="1491"/>
      <c r="G1899" s="235"/>
      <c r="H1899" s="235"/>
      <c r="I1899" s="235"/>
      <c r="J1899" s="235"/>
      <c r="K1899" s="235"/>
      <c r="L1899" s="235"/>
      <c r="M1899" s="235"/>
      <c r="N1899" s="235"/>
      <c r="O1899" s="235"/>
      <c r="P1899" s="235"/>
    </row>
    <row r="1900" spans="1:16" s="258" customFormat="1">
      <c r="A1900" s="257"/>
      <c r="B1900" s="235"/>
      <c r="C1900" s="253"/>
      <c r="D1900" s="253"/>
      <c r="E1900" s="1491"/>
      <c r="F1900" s="1491"/>
      <c r="G1900" s="235"/>
      <c r="H1900" s="235"/>
      <c r="I1900" s="235"/>
      <c r="J1900" s="235"/>
      <c r="K1900" s="235"/>
      <c r="L1900" s="235"/>
      <c r="M1900" s="235"/>
      <c r="N1900" s="235"/>
      <c r="O1900" s="235"/>
      <c r="P1900" s="235"/>
    </row>
    <row r="1901" spans="1:16" s="258" customFormat="1">
      <c r="A1901" s="257"/>
      <c r="B1901" s="235"/>
      <c r="C1901" s="253"/>
      <c r="D1901" s="253"/>
      <c r="E1901" s="1491"/>
      <c r="F1901" s="1491"/>
      <c r="G1901" s="235"/>
      <c r="H1901" s="235"/>
      <c r="I1901" s="235"/>
      <c r="J1901" s="235"/>
      <c r="K1901" s="235"/>
      <c r="L1901" s="235"/>
      <c r="M1901" s="235"/>
      <c r="N1901" s="235"/>
      <c r="O1901" s="235"/>
      <c r="P1901" s="235"/>
    </row>
    <row r="1902" spans="1:16" s="258" customFormat="1">
      <c r="A1902" s="257"/>
      <c r="B1902" s="235"/>
      <c r="C1902" s="253"/>
      <c r="D1902" s="253"/>
      <c r="E1902" s="1491"/>
      <c r="F1902" s="1491"/>
      <c r="G1902" s="235"/>
      <c r="H1902" s="235"/>
      <c r="I1902" s="235"/>
      <c r="J1902" s="235"/>
      <c r="K1902" s="235"/>
      <c r="L1902" s="235"/>
      <c r="M1902" s="235"/>
      <c r="N1902" s="235"/>
      <c r="O1902" s="235"/>
      <c r="P1902" s="235"/>
    </row>
    <row r="1903" spans="1:16" s="258" customFormat="1">
      <c r="A1903" s="257"/>
      <c r="B1903" s="235"/>
      <c r="C1903" s="253"/>
      <c r="D1903" s="253"/>
      <c r="E1903" s="1491"/>
      <c r="F1903" s="1491"/>
      <c r="G1903" s="235"/>
      <c r="H1903" s="235"/>
      <c r="I1903" s="235"/>
      <c r="J1903" s="235"/>
      <c r="K1903" s="235"/>
      <c r="L1903" s="235"/>
      <c r="M1903" s="235"/>
      <c r="N1903" s="235"/>
      <c r="O1903" s="235"/>
      <c r="P1903" s="235"/>
    </row>
    <row r="1904" spans="1:16" s="258" customFormat="1">
      <c r="A1904" s="257"/>
      <c r="B1904" s="235"/>
      <c r="C1904" s="253"/>
      <c r="D1904" s="253"/>
      <c r="E1904" s="1491"/>
      <c r="F1904" s="1491"/>
      <c r="G1904" s="235"/>
      <c r="H1904" s="235"/>
      <c r="I1904" s="235"/>
      <c r="J1904" s="235"/>
      <c r="K1904" s="235"/>
      <c r="L1904" s="235"/>
      <c r="M1904" s="235"/>
      <c r="N1904" s="235"/>
      <c r="O1904" s="235"/>
      <c r="P1904" s="235"/>
    </row>
    <row r="1905" spans="1:16" s="258" customFormat="1">
      <c r="A1905" s="257"/>
      <c r="B1905" s="235"/>
      <c r="C1905" s="253"/>
      <c r="D1905" s="253"/>
      <c r="E1905" s="1491"/>
      <c r="F1905" s="1491"/>
      <c r="G1905" s="235"/>
      <c r="H1905" s="235"/>
      <c r="I1905" s="235"/>
      <c r="J1905" s="235"/>
      <c r="K1905" s="235"/>
      <c r="L1905" s="235"/>
      <c r="M1905" s="235"/>
      <c r="N1905" s="235"/>
      <c r="O1905" s="235"/>
      <c r="P1905" s="235"/>
    </row>
    <row r="1906" spans="1:16" s="258" customFormat="1">
      <c r="A1906" s="257"/>
      <c r="B1906" s="235"/>
      <c r="C1906" s="253"/>
      <c r="D1906" s="253"/>
      <c r="E1906" s="1491"/>
      <c r="F1906" s="1491"/>
      <c r="G1906" s="235"/>
      <c r="H1906" s="235"/>
      <c r="I1906" s="235"/>
      <c r="J1906" s="235"/>
      <c r="K1906" s="235"/>
      <c r="L1906" s="235"/>
      <c r="M1906" s="235"/>
      <c r="N1906" s="235"/>
      <c r="O1906" s="235"/>
      <c r="P1906" s="235"/>
    </row>
    <row r="1907" spans="1:16" s="258" customFormat="1">
      <c r="A1907" s="257"/>
      <c r="B1907" s="235"/>
      <c r="C1907" s="253"/>
      <c r="D1907" s="253"/>
      <c r="E1907" s="1491"/>
      <c r="F1907" s="1491"/>
      <c r="G1907" s="235"/>
      <c r="H1907" s="235"/>
      <c r="I1907" s="235"/>
      <c r="J1907" s="235"/>
      <c r="K1907" s="235"/>
      <c r="L1907" s="235"/>
      <c r="M1907" s="235"/>
      <c r="N1907" s="235"/>
      <c r="O1907" s="235"/>
      <c r="P1907" s="235"/>
    </row>
    <row r="1908" spans="1:16" s="258" customFormat="1">
      <c r="A1908" s="257"/>
      <c r="B1908" s="235"/>
      <c r="C1908" s="253"/>
      <c r="D1908" s="253"/>
      <c r="E1908" s="1491"/>
      <c r="F1908" s="1491"/>
      <c r="G1908" s="235"/>
      <c r="H1908" s="235"/>
      <c r="I1908" s="235"/>
      <c r="J1908" s="235"/>
      <c r="K1908" s="235"/>
      <c r="L1908" s="235"/>
      <c r="M1908" s="235"/>
      <c r="N1908" s="235"/>
      <c r="O1908" s="235"/>
      <c r="P1908" s="235"/>
    </row>
    <row r="1909" spans="1:16" s="258" customFormat="1">
      <c r="A1909" s="257"/>
      <c r="B1909" s="235"/>
      <c r="C1909" s="253"/>
      <c r="D1909" s="253"/>
      <c r="E1909" s="1491"/>
      <c r="F1909" s="1491"/>
      <c r="G1909" s="235"/>
      <c r="H1909" s="235"/>
      <c r="I1909" s="235"/>
      <c r="J1909" s="235"/>
      <c r="K1909" s="235"/>
      <c r="L1909" s="235"/>
      <c r="M1909" s="235"/>
      <c r="N1909" s="235"/>
      <c r="O1909" s="235"/>
      <c r="P1909" s="235"/>
    </row>
    <row r="1910" spans="1:16" s="258" customFormat="1">
      <c r="A1910" s="257"/>
      <c r="B1910" s="235"/>
      <c r="C1910" s="253"/>
      <c r="D1910" s="253"/>
      <c r="E1910" s="1491"/>
      <c r="F1910" s="1491"/>
      <c r="G1910" s="235"/>
      <c r="H1910" s="235"/>
      <c r="I1910" s="235"/>
      <c r="J1910" s="235"/>
      <c r="K1910" s="235"/>
      <c r="L1910" s="235"/>
      <c r="M1910" s="235"/>
      <c r="N1910" s="235"/>
      <c r="O1910" s="235"/>
      <c r="P1910" s="235"/>
    </row>
    <row r="1911" spans="1:16" s="258" customFormat="1">
      <c r="A1911" s="257"/>
      <c r="B1911" s="235"/>
      <c r="C1911" s="253"/>
      <c r="D1911" s="253"/>
      <c r="E1911" s="1491"/>
      <c r="F1911" s="1491"/>
      <c r="G1911" s="235"/>
      <c r="H1911" s="235"/>
      <c r="I1911" s="235"/>
      <c r="J1911" s="235"/>
      <c r="K1911" s="235"/>
      <c r="L1911" s="235"/>
      <c r="M1911" s="235"/>
      <c r="N1911" s="235"/>
      <c r="O1911" s="235"/>
      <c r="P1911" s="235"/>
    </row>
    <row r="1912" spans="1:16" s="258" customFormat="1">
      <c r="A1912" s="257"/>
      <c r="B1912" s="235"/>
      <c r="C1912" s="253"/>
      <c r="D1912" s="253"/>
      <c r="E1912" s="1491"/>
      <c r="F1912" s="1491"/>
      <c r="G1912" s="235"/>
      <c r="H1912" s="235"/>
      <c r="I1912" s="235"/>
      <c r="J1912" s="235"/>
      <c r="K1912" s="235"/>
      <c r="L1912" s="235"/>
      <c r="M1912" s="235"/>
      <c r="N1912" s="235"/>
      <c r="O1912" s="235"/>
      <c r="P1912" s="235"/>
    </row>
    <row r="1913" spans="1:16" s="258" customFormat="1">
      <c r="A1913" s="257"/>
      <c r="B1913" s="235"/>
      <c r="C1913" s="253"/>
      <c r="D1913" s="253"/>
      <c r="E1913" s="1491"/>
      <c r="F1913" s="1491"/>
      <c r="G1913" s="235"/>
      <c r="H1913" s="235"/>
      <c r="I1913" s="235"/>
      <c r="J1913" s="235"/>
      <c r="K1913" s="235"/>
      <c r="L1913" s="235"/>
      <c r="M1913" s="235"/>
      <c r="N1913" s="235"/>
      <c r="O1913" s="235"/>
      <c r="P1913" s="235"/>
    </row>
    <row r="1914" spans="1:16" s="258" customFormat="1">
      <c r="A1914" s="257"/>
      <c r="B1914" s="235"/>
      <c r="C1914" s="253"/>
      <c r="D1914" s="253"/>
      <c r="E1914" s="1491"/>
      <c r="F1914" s="1491"/>
      <c r="G1914" s="235"/>
      <c r="H1914" s="235"/>
      <c r="I1914" s="235"/>
      <c r="J1914" s="235"/>
      <c r="K1914" s="235"/>
      <c r="L1914" s="235"/>
      <c r="M1914" s="235"/>
      <c r="N1914" s="235"/>
      <c r="O1914" s="235"/>
      <c r="P1914" s="235"/>
    </row>
    <row r="1915" spans="1:16" s="258" customFormat="1">
      <c r="A1915" s="257"/>
      <c r="B1915" s="235"/>
      <c r="C1915" s="253"/>
      <c r="D1915" s="253"/>
      <c r="E1915" s="1491"/>
      <c r="F1915" s="1491"/>
      <c r="G1915" s="235"/>
      <c r="H1915" s="235"/>
      <c r="I1915" s="235"/>
      <c r="J1915" s="235"/>
      <c r="K1915" s="235"/>
      <c r="L1915" s="235"/>
      <c r="M1915" s="235"/>
      <c r="N1915" s="235"/>
      <c r="O1915" s="235"/>
      <c r="P1915" s="235"/>
    </row>
    <row r="1916" spans="1:16" s="258" customFormat="1">
      <c r="A1916" s="257"/>
      <c r="B1916" s="235"/>
      <c r="C1916" s="253"/>
      <c r="D1916" s="253"/>
      <c r="E1916" s="1491"/>
      <c r="F1916" s="1491"/>
      <c r="G1916" s="235"/>
      <c r="H1916" s="235"/>
      <c r="I1916" s="235"/>
      <c r="J1916" s="235"/>
      <c r="K1916" s="235"/>
      <c r="L1916" s="235"/>
      <c r="M1916" s="235"/>
      <c r="N1916" s="235"/>
      <c r="O1916" s="235"/>
      <c r="P1916" s="235"/>
    </row>
    <row r="1917" spans="1:16" s="258" customFormat="1">
      <c r="A1917" s="257"/>
      <c r="B1917" s="235"/>
      <c r="C1917" s="253"/>
      <c r="D1917" s="253"/>
      <c r="E1917" s="1491"/>
      <c r="F1917" s="1491"/>
      <c r="G1917" s="235"/>
      <c r="H1917" s="235"/>
      <c r="I1917" s="235"/>
      <c r="J1917" s="235"/>
      <c r="K1917" s="235"/>
      <c r="L1917" s="235"/>
      <c r="M1917" s="235"/>
      <c r="N1917" s="235"/>
      <c r="O1917" s="235"/>
      <c r="P1917" s="235"/>
    </row>
    <row r="1918" spans="1:16" s="258" customFormat="1">
      <c r="A1918" s="257"/>
      <c r="B1918" s="235"/>
      <c r="C1918" s="253"/>
      <c r="D1918" s="253"/>
      <c r="E1918" s="1491"/>
      <c r="F1918" s="1491"/>
      <c r="G1918" s="235"/>
      <c r="H1918" s="235"/>
      <c r="I1918" s="235"/>
      <c r="J1918" s="235"/>
      <c r="K1918" s="235"/>
      <c r="L1918" s="235"/>
      <c r="M1918" s="235"/>
      <c r="N1918" s="235"/>
      <c r="O1918" s="235"/>
      <c r="P1918" s="235"/>
    </row>
    <row r="1919" spans="1:16" s="258" customFormat="1">
      <c r="A1919" s="257"/>
      <c r="B1919" s="235"/>
      <c r="C1919" s="253"/>
      <c r="D1919" s="253"/>
      <c r="E1919" s="1491"/>
      <c r="F1919" s="1491"/>
      <c r="G1919" s="235"/>
      <c r="H1919" s="235"/>
      <c r="I1919" s="235"/>
      <c r="J1919" s="235"/>
      <c r="K1919" s="235"/>
      <c r="L1919" s="235"/>
      <c r="M1919" s="235"/>
      <c r="N1919" s="235"/>
      <c r="O1919" s="235"/>
      <c r="P1919" s="235"/>
    </row>
    <row r="1920" spans="1:16" s="258" customFormat="1">
      <c r="A1920" s="257"/>
      <c r="B1920" s="235"/>
      <c r="C1920" s="253"/>
      <c r="D1920" s="253"/>
      <c r="E1920" s="1491"/>
      <c r="F1920" s="1491"/>
      <c r="G1920" s="235"/>
      <c r="H1920" s="235"/>
      <c r="I1920" s="235"/>
      <c r="J1920" s="235"/>
      <c r="K1920" s="235"/>
      <c r="L1920" s="235"/>
      <c r="M1920" s="235"/>
      <c r="N1920" s="235"/>
      <c r="O1920" s="235"/>
      <c r="P1920" s="235"/>
    </row>
    <row r="1921" spans="1:16" s="258" customFormat="1">
      <c r="A1921" s="257"/>
      <c r="B1921" s="235"/>
      <c r="C1921" s="253"/>
      <c r="D1921" s="253"/>
      <c r="E1921" s="1491"/>
      <c r="F1921" s="1491"/>
      <c r="G1921" s="235"/>
      <c r="H1921" s="235"/>
      <c r="I1921" s="235"/>
      <c r="J1921" s="235"/>
      <c r="K1921" s="235"/>
      <c r="L1921" s="235"/>
      <c r="M1921" s="235"/>
      <c r="N1921" s="235"/>
      <c r="O1921" s="235"/>
      <c r="P1921" s="235"/>
    </row>
    <row r="1922" spans="1:16" s="258" customFormat="1">
      <c r="A1922" s="257"/>
      <c r="B1922" s="235"/>
      <c r="C1922" s="253"/>
      <c r="D1922" s="253"/>
      <c r="E1922" s="1491"/>
      <c r="F1922" s="1491"/>
      <c r="G1922" s="235"/>
      <c r="H1922" s="235"/>
      <c r="I1922" s="235"/>
      <c r="J1922" s="235"/>
      <c r="K1922" s="235"/>
      <c r="L1922" s="235"/>
      <c r="M1922" s="235"/>
      <c r="N1922" s="235"/>
      <c r="O1922" s="235"/>
      <c r="P1922" s="235"/>
    </row>
    <row r="1923" spans="1:16" s="258" customFormat="1">
      <c r="A1923" s="257"/>
      <c r="B1923" s="235"/>
      <c r="C1923" s="253"/>
      <c r="D1923" s="253"/>
      <c r="E1923" s="1491"/>
      <c r="F1923" s="1491"/>
      <c r="G1923" s="235"/>
      <c r="H1923" s="235"/>
      <c r="I1923" s="235"/>
      <c r="J1923" s="235"/>
      <c r="K1923" s="235"/>
      <c r="L1923" s="235"/>
      <c r="M1923" s="235"/>
      <c r="N1923" s="235"/>
      <c r="O1923" s="235"/>
      <c r="P1923" s="235"/>
    </row>
    <row r="1924" spans="1:16" s="258" customFormat="1">
      <c r="A1924" s="257"/>
      <c r="B1924" s="235"/>
      <c r="C1924" s="253"/>
      <c r="D1924" s="253"/>
      <c r="E1924" s="1491"/>
      <c r="F1924" s="1491"/>
      <c r="G1924" s="235"/>
      <c r="H1924" s="235"/>
      <c r="I1924" s="235"/>
      <c r="J1924" s="235"/>
      <c r="K1924" s="235"/>
      <c r="L1924" s="235"/>
      <c r="M1924" s="235"/>
      <c r="N1924" s="235"/>
      <c r="O1924" s="235"/>
      <c r="P1924" s="235"/>
    </row>
    <row r="1925" spans="1:16" s="258" customFormat="1">
      <c r="A1925" s="257"/>
      <c r="B1925" s="235"/>
      <c r="C1925" s="253"/>
      <c r="D1925" s="253"/>
      <c r="E1925" s="1491"/>
      <c r="F1925" s="1491"/>
      <c r="G1925" s="235"/>
      <c r="H1925" s="235"/>
      <c r="I1925" s="235"/>
      <c r="J1925" s="235"/>
      <c r="K1925" s="235"/>
      <c r="L1925" s="235"/>
      <c r="M1925" s="235"/>
      <c r="N1925" s="235"/>
      <c r="O1925" s="235"/>
      <c r="P1925" s="235"/>
    </row>
    <row r="1926" spans="1:16" s="258" customFormat="1">
      <c r="A1926" s="257"/>
      <c r="B1926" s="235"/>
      <c r="C1926" s="253"/>
      <c r="D1926" s="253"/>
      <c r="E1926" s="1491"/>
      <c r="F1926" s="1491"/>
      <c r="G1926" s="235"/>
      <c r="H1926" s="235"/>
      <c r="I1926" s="235"/>
      <c r="J1926" s="235"/>
      <c r="K1926" s="235"/>
      <c r="L1926" s="235"/>
      <c r="M1926" s="235"/>
      <c r="N1926" s="235"/>
      <c r="O1926" s="235"/>
      <c r="P1926" s="235"/>
    </row>
    <row r="1927" spans="1:16" s="258" customFormat="1">
      <c r="A1927" s="257"/>
      <c r="B1927" s="235"/>
      <c r="C1927" s="253"/>
      <c r="D1927" s="253"/>
      <c r="E1927" s="1491"/>
      <c r="F1927" s="1491"/>
      <c r="G1927" s="235"/>
      <c r="H1927" s="235"/>
      <c r="I1927" s="235"/>
      <c r="J1927" s="235"/>
      <c r="K1927" s="235"/>
      <c r="L1927" s="235"/>
      <c r="M1927" s="235"/>
      <c r="N1927" s="235"/>
      <c r="O1927" s="235"/>
      <c r="P1927" s="235"/>
    </row>
    <row r="1928" spans="1:16" s="258" customFormat="1">
      <c r="A1928" s="257"/>
      <c r="B1928" s="235"/>
      <c r="C1928" s="253"/>
      <c r="D1928" s="253"/>
      <c r="E1928" s="1491"/>
      <c r="F1928" s="1491"/>
      <c r="G1928" s="235"/>
      <c r="H1928" s="235"/>
      <c r="I1928" s="235"/>
      <c r="J1928" s="235"/>
      <c r="K1928" s="235"/>
      <c r="L1928" s="235"/>
      <c r="M1928" s="235"/>
      <c r="N1928" s="235"/>
      <c r="O1928" s="235"/>
      <c r="P1928" s="235"/>
    </row>
    <row r="1929" spans="1:16" s="258" customFormat="1">
      <c r="A1929" s="257"/>
      <c r="B1929" s="235"/>
      <c r="C1929" s="253"/>
      <c r="D1929" s="253"/>
      <c r="E1929" s="1491"/>
      <c r="F1929" s="1491"/>
      <c r="G1929" s="235"/>
      <c r="H1929" s="235"/>
      <c r="I1929" s="235"/>
      <c r="J1929" s="235"/>
      <c r="K1929" s="235"/>
      <c r="L1929" s="235"/>
      <c r="M1929" s="235"/>
      <c r="N1929" s="235"/>
      <c r="O1929" s="235"/>
      <c r="P1929" s="235"/>
    </row>
    <row r="1930" spans="1:16" s="258" customFormat="1">
      <c r="A1930" s="257"/>
      <c r="B1930" s="235"/>
      <c r="C1930" s="253"/>
      <c r="D1930" s="253"/>
      <c r="E1930" s="1491"/>
      <c r="F1930" s="1491"/>
      <c r="G1930" s="235"/>
      <c r="H1930" s="235"/>
      <c r="I1930" s="235"/>
      <c r="J1930" s="235"/>
      <c r="K1930" s="235"/>
      <c r="L1930" s="235"/>
      <c r="M1930" s="235"/>
      <c r="N1930" s="235"/>
      <c r="O1930" s="235"/>
      <c r="P1930" s="235"/>
    </row>
    <row r="1931" spans="1:16" s="258" customFormat="1">
      <c r="A1931" s="257"/>
      <c r="B1931" s="235"/>
      <c r="C1931" s="253"/>
      <c r="D1931" s="253"/>
      <c r="E1931" s="1491"/>
      <c r="F1931" s="1491"/>
      <c r="G1931" s="235"/>
      <c r="H1931" s="235"/>
      <c r="I1931" s="235"/>
      <c r="J1931" s="235"/>
      <c r="K1931" s="235"/>
      <c r="L1931" s="235"/>
      <c r="M1931" s="235"/>
      <c r="N1931" s="235"/>
      <c r="O1931" s="235"/>
      <c r="P1931" s="235"/>
    </row>
    <row r="1932" spans="1:16" s="258" customFormat="1">
      <c r="A1932" s="257"/>
      <c r="B1932" s="235"/>
      <c r="C1932" s="253"/>
      <c r="D1932" s="253"/>
      <c r="E1932" s="1491"/>
      <c r="F1932" s="1491"/>
      <c r="G1932" s="235"/>
      <c r="H1932" s="235"/>
      <c r="I1932" s="235"/>
      <c r="J1932" s="235"/>
      <c r="K1932" s="235"/>
      <c r="L1932" s="235"/>
      <c r="M1932" s="235"/>
      <c r="N1932" s="235"/>
      <c r="O1932" s="235"/>
      <c r="P1932" s="235"/>
    </row>
    <row r="1933" spans="1:16" s="258" customFormat="1">
      <c r="A1933" s="257"/>
      <c r="B1933" s="235"/>
      <c r="C1933" s="253"/>
      <c r="D1933" s="253"/>
      <c r="E1933" s="1491"/>
      <c r="F1933" s="1491"/>
      <c r="G1933" s="235"/>
      <c r="H1933" s="235"/>
      <c r="I1933" s="235"/>
      <c r="J1933" s="235"/>
      <c r="K1933" s="235"/>
      <c r="L1933" s="235"/>
      <c r="M1933" s="235"/>
      <c r="N1933" s="235"/>
      <c r="O1933" s="235"/>
      <c r="P1933" s="235"/>
    </row>
    <row r="1934" spans="1:16" s="258" customFormat="1">
      <c r="A1934" s="257"/>
      <c r="B1934" s="235"/>
      <c r="C1934" s="253"/>
      <c r="D1934" s="253"/>
      <c r="E1934" s="1491"/>
      <c r="F1934" s="1491"/>
      <c r="G1934" s="235"/>
      <c r="H1934" s="235"/>
      <c r="I1934" s="235"/>
      <c r="J1934" s="235"/>
      <c r="K1934" s="235"/>
      <c r="L1934" s="235"/>
      <c r="M1934" s="235"/>
      <c r="N1934" s="235"/>
      <c r="O1934" s="235"/>
      <c r="P1934" s="235"/>
    </row>
    <row r="1935" spans="1:16" s="258" customFormat="1">
      <c r="A1935" s="257"/>
      <c r="B1935" s="235"/>
      <c r="C1935" s="253"/>
      <c r="D1935" s="253"/>
      <c r="E1935" s="1491"/>
      <c r="F1935" s="1491"/>
      <c r="G1935" s="235"/>
      <c r="H1935" s="235"/>
      <c r="I1935" s="235"/>
      <c r="J1935" s="235"/>
      <c r="K1935" s="235"/>
      <c r="L1935" s="235"/>
      <c r="M1935" s="235"/>
      <c r="N1935" s="235"/>
      <c r="O1935" s="235"/>
      <c r="P1935" s="235"/>
    </row>
    <row r="1936" spans="1:16" s="258" customFormat="1">
      <c r="A1936" s="257"/>
      <c r="B1936" s="235"/>
      <c r="C1936" s="253"/>
      <c r="D1936" s="253"/>
      <c r="E1936" s="1491"/>
      <c r="F1936" s="1491"/>
      <c r="G1936" s="235"/>
      <c r="H1936" s="235"/>
      <c r="I1936" s="235"/>
      <c r="J1936" s="235"/>
      <c r="K1936" s="235"/>
      <c r="L1936" s="235"/>
      <c r="M1936" s="235"/>
      <c r="N1936" s="235"/>
      <c r="O1936" s="235"/>
      <c r="P1936" s="235"/>
    </row>
    <row r="1937" spans="1:16" s="258" customFormat="1">
      <c r="A1937" s="257"/>
      <c r="B1937" s="235"/>
      <c r="C1937" s="253"/>
      <c r="D1937" s="253"/>
      <c r="E1937" s="1491"/>
      <c r="F1937" s="1491"/>
      <c r="G1937" s="235"/>
      <c r="H1937" s="235"/>
      <c r="I1937" s="235"/>
      <c r="J1937" s="235"/>
      <c r="K1937" s="235"/>
      <c r="L1937" s="235"/>
      <c r="M1937" s="235"/>
      <c r="N1937" s="235"/>
      <c r="O1937" s="235"/>
      <c r="P1937" s="235"/>
    </row>
    <row r="1938" spans="1:16" s="258" customFormat="1">
      <c r="A1938" s="257"/>
      <c r="B1938" s="235"/>
      <c r="C1938" s="253"/>
      <c r="D1938" s="253"/>
      <c r="E1938" s="1491"/>
      <c r="F1938" s="1491"/>
      <c r="G1938" s="235"/>
      <c r="H1938" s="235"/>
      <c r="I1938" s="235"/>
      <c r="J1938" s="235"/>
      <c r="K1938" s="235"/>
      <c r="L1938" s="235"/>
      <c r="M1938" s="235"/>
      <c r="N1938" s="235"/>
      <c r="O1938" s="235"/>
      <c r="P1938" s="235"/>
    </row>
    <row r="1939" spans="1:16" s="258" customFormat="1">
      <c r="A1939" s="257"/>
      <c r="B1939" s="235"/>
      <c r="C1939" s="253"/>
      <c r="D1939" s="253"/>
      <c r="E1939" s="1491"/>
      <c r="F1939" s="1491"/>
      <c r="G1939" s="235"/>
      <c r="H1939" s="235"/>
      <c r="I1939" s="235"/>
      <c r="J1939" s="235"/>
      <c r="K1939" s="235"/>
      <c r="L1939" s="235"/>
      <c r="M1939" s="235"/>
      <c r="N1939" s="235"/>
      <c r="O1939" s="235"/>
      <c r="P1939" s="235"/>
    </row>
    <row r="1940" spans="1:16" s="258" customFormat="1">
      <c r="A1940" s="257"/>
      <c r="B1940" s="235"/>
      <c r="C1940" s="253"/>
      <c r="D1940" s="253"/>
      <c r="E1940" s="1491"/>
      <c r="F1940" s="1491"/>
      <c r="G1940" s="235"/>
      <c r="H1940" s="235"/>
      <c r="I1940" s="235"/>
      <c r="J1940" s="235"/>
      <c r="K1940" s="235"/>
      <c r="L1940" s="235"/>
      <c r="M1940" s="235"/>
      <c r="N1940" s="235"/>
      <c r="O1940" s="235"/>
      <c r="P1940" s="235"/>
    </row>
    <row r="1941" spans="1:16" s="258" customFormat="1">
      <c r="A1941" s="257"/>
      <c r="B1941" s="235"/>
      <c r="C1941" s="253"/>
      <c r="D1941" s="253"/>
      <c r="E1941" s="1491"/>
      <c r="F1941" s="1491"/>
      <c r="G1941" s="235"/>
      <c r="H1941" s="235"/>
      <c r="I1941" s="235"/>
      <c r="J1941" s="235"/>
      <c r="K1941" s="235"/>
      <c r="L1941" s="235"/>
      <c r="M1941" s="235"/>
      <c r="N1941" s="235"/>
      <c r="O1941" s="235"/>
      <c r="P1941" s="235"/>
    </row>
    <row r="1942" spans="1:16" s="258" customFormat="1">
      <c r="A1942" s="257"/>
      <c r="B1942" s="235"/>
      <c r="C1942" s="253"/>
      <c r="D1942" s="253"/>
      <c r="E1942" s="1491"/>
      <c r="F1942" s="1491"/>
      <c r="G1942" s="235"/>
      <c r="H1942" s="235"/>
      <c r="I1942" s="235"/>
      <c r="J1942" s="235"/>
      <c r="K1942" s="235"/>
      <c r="L1942" s="235"/>
      <c r="M1942" s="235"/>
      <c r="N1942" s="235"/>
      <c r="O1942" s="235"/>
      <c r="P1942" s="235"/>
    </row>
    <row r="1943" spans="1:16" s="258" customFormat="1">
      <c r="A1943" s="257"/>
      <c r="B1943" s="235"/>
      <c r="C1943" s="253"/>
      <c r="D1943" s="253"/>
      <c r="E1943" s="1491"/>
      <c r="F1943" s="1491"/>
      <c r="G1943" s="235"/>
      <c r="H1943" s="235"/>
      <c r="I1943" s="235"/>
      <c r="J1943" s="235"/>
      <c r="K1943" s="235"/>
      <c r="L1943" s="235"/>
      <c r="M1943" s="235"/>
      <c r="N1943" s="235"/>
      <c r="O1943" s="235"/>
      <c r="P1943" s="235"/>
    </row>
    <row r="1944" spans="1:16" s="258" customFormat="1">
      <c r="A1944" s="257"/>
      <c r="B1944" s="235"/>
      <c r="C1944" s="253"/>
      <c r="D1944" s="253"/>
      <c r="E1944" s="1491"/>
      <c r="F1944" s="1491"/>
      <c r="G1944" s="235"/>
      <c r="H1944" s="235"/>
      <c r="I1944" s="235"/>
      <c r="J1944" s="235"/>
      <c r="K1944" s="235"/>
      <c r="L1944" s="235"/>
      <c r="M1944" s="235"/>
      <c r="N1944" s="235"/>
      <c r="O1944" s="235"/>
      <c r="P1944" s="235"/>
    </row>
    <row r="1945" spans="1:16" s="258" customFormat="1">
      <c r="A1945" s="257"/>
      <c r="B1945" s="235"/>
      <c r="C1945" s="253"/>
      <c r="D1945" s="253"/>
      <c r="E1945" s="1491"/>
      <c r="F1945" s="1491"/>
      <c r="G1945" s="235"/>
      <c r="H1945" s="235"/>
      <c r="I1945" s="235"/>
      <c r="J1945" s="235"/>
      <c r="K1945" s="235"/>
      <c r="L1945" s="235"/>
      <c r="M1945" s="235"/>
      <c r="N1945" s="235"/>
      <c r="O1945" s="235"/>
      <c r="P1945" s="235"/>
    </row>
    <row r="1946" spans="1:16" s="258" customFormat="1">
      <c r="A1946" s="257"/>
      <c r="B1946" s="235"/>
      <c r="C1946" s="253"/>
      <c r="D1946" s="253"/>
      <c r="E1946" s="1491"/>
      <c r="F1946" s="1491"/>
      <c r="G1946" s="235"/>
      <c r="H1946" s="235"/>
      <c r="I1946" s="235"/>
      <c r="J1946" s="235"/>
      <c r="K1946" s="235"/>
      <c r="L1946" s="235"/>
      <c r="M1946" s="235"/>
      <c r="N1946" s="235"/>
      <c r="O1946" s="235"/>
      <c r="P1946" s="235"/>
    </row>
    <row r="1947" spans="1:16" s="258" customFormat="1">
      <c r="A1947" s="257"/>
      <c r="B1947" s="235"/>
      <c r="C1947" s="253"/>
      <c r="D1947" s="253"/>
      <c r="E1947" s="1491"/>
      <c r="F1947" s="1491"/>
      <c r="G1947" s="235"/>
      <c r="H1947" s="235"/>
      <c r="I1947" s="235"/>
      <c r="J1947" s="235"/>
      <c r="K1947" s="235"/>
      <c r="L1947" s="235"/>
      <c r="M1947" s="235"/>
      <c r="N1947" s="235"/>
      <c r="O1947" s="235"/>
      <c r="P1947" s="235"/>
    </row>
    <row r="1948" spans="1:16" s="258" customFormat="1">
      <c r="A1948" s="257"/>
      <c r="B1948" s="235"/>
      <c r="C1948" s="253"/>
      <c r="D1948" s="253"/>
      <c r="E1948" s="1491"/>
      <c r="F1948" s="1491"/>
      <c r="G1948" s="235"/>
      <c r="H1948" s="235"/>
      <c r="I1948" s="235"/>
      <c r="J1948" s="235"/>
      <c r="K1948" s="235"/>
      <c r="L1948" s="235"/>
      <c r="M1948" s="235"/>
      <c r="N1948" s="235"/>
      <c r="O1948" s="235"/>
      <c r="P1948" s="235"/>
    </row>
    <row r="1949" spans="1:16" s="258" customFormat="1">
      <c r="A1949" s="257"/>
      <c r="B1949" s="235"/>
      <c r="C1949" s="253"/>
      <c r="D1949" s="253"/>
      <c r="E1949" s="1491"/>
      <c r="F1949" s="1491"/>
      <c r="G1949" s="235"/>
      <c r="H1949" s="235"/>
      <c r="I1949" s="235"/>
      <c r="J1949" s="235"/>
      <c r="K1949" s="235"/>
      <c r="L1949" s="235"/>
      <c r="M1949" s="235"/>
      <c r="N1949" s="235"/>
      <c r="O1949" s="235"/>
      <c r="P1949" s="235"/>
    </row>
    <row r="1950" spans="1:16" s="258" customFormat="1">
      <c r="A1950" s="257"/>
      <c r="B1950" s="235"/>
      <c r="C1950" s="253"/>
      <c r="D1950" s="253"/>
      <c r="E1950" s="1491"/>
      <c r="F1950" s="1491"/>
      <c r="G1950" s="235"/>
      <c r="H1950" s="235"/>
      <c r="I1950" s="235"/>
      <c r="J1950" s="235"/>
      <c r="K1950" s="235"/>
      <c r="L1950" s="235"/>
      <c r="M1950" s="235"/>
      <c r="N1950" s="235"/>
      <c r="O1950" s="235"/>
      <c r="P1950" s="235"/>
    </row>
    <row r="1951" spans="1:16" s="258" customFormat="1">
      <c r="A1951" s="257"/>
      <c r="B1951" s="235"/>
      <c r="C1951" s="253"/>
      <c r="D1951" s="253"/>
      <c r="E1951" s="1491"/>
      <c r="F1951" s="1491"/>
      <c r="G1951" s="235"/>
      <c r="H1951" s="235"/>
      <c r="I1951" s="235"/>
      <c r="J1951" s="235"/>
      <c r="K1951" s="235"/>
      <c r="L1951" s="235"/>
      <c r="M1951" s="235"/>
      <c r="N1951" s="235"/>
      <c r="O1951" s="235"/>
      <c r="P1951" s="235"/>
    </row>
    <row r="1952" spans="1:16" s="258" customFormat="1">
      <c r="A1952" s="257"/>
      <c r="B1952" s="235"/>
      <c r="C1952" s="253"/>
      <c r="D1952" s="253"/>
      <c r="E1952" s="1491"/>
      <c r="F1952" s="1491"/>
      <c r="G1952" s="235"/>
      <c r="H1952" s="235"/>
      <c r="I1952" s="235"/>
      <c r="J1952" s="235"/>
      <c r="K1952" s="235"/>
      <c r="L1952" s="235"/>
      <c r="M1952" s="235"/>
      <c r="N1952" s="235"/>
      <c r="O1952" s="235"/>
      <c r="P1952" s="235"/>
    </row>
    <row r="1953" spans="1:16" s="258" customFormat="1">
      <c r="A1953" s="257"/>
      <c r="B1953" s="235"/>
      <c r="C1953" s="253"/>
      <c r="D1953" s="253"/>
      <c r="E1953" s="1491"/>
      <c r="F1953" s="1491"/>
      <c r="G1953" s="235"/>
      <c r="H1953" s="235"/>
      <c r="I1953" s="235"/>
      <c r="J1953" s="235"/>
      <c r="K1953" s="235"/>
      <c r="L1953" s="235"/>
      <c r="M1953" s="235"/>
      <c r="N1953" s="235"/>
      <c r="O1953" s="235"/>
      <c r="P1953" s="235"/>
    </row>
    <row r="1954" spans="1:16" s="258" customFormat="1">
      <c r="A1954" s="257"/>
      <c r="B1954" s="235"/>
      <c r="C1954" s="253"/>
      <c r="D1954" s="253"/>
      <c r="E1954" s="1491"/>
      <c r="F1954" s="1491"/>
      <c r="G1954" s="235"/>
      <c r="H1954" s="235"/>
      <c r="I1954" s="235"/>
      <c r="J1954" s="235"/>
      <c r="K1954" s="235"/>
      <c r="L1954" s="235"/>
      <c r="M1954" s="235"/>
      <c r="N1954" s="235"/>
      <c r="O1954" s="235"/>
      <c r="P1954" s="235"/>
    </row>
    <row r="1955" spans="1:16" s="258" customFormat="1">
      <c r="A1955" s="257"/>
      <c r="B1955" s="235"/>
      <c r="C1955" s="253"/>
      <c r="D1955" s="253"/>
      <c r="E1955" s="1491"/>
      <c r="F1955" s="1491"/>
      <c r="G1955" s="235"/>
      <c r="H1955" s="235"/>
      <c r="I1955" s="235"/>
      <c r="J1955" s="235"/>
      <c r="K1955" s="235"/>
      <c r="L1955" s="235"/>
      <c r="M1955" s="235"/>
      <c r="N1955" s="235"/>
      <c r="O1955" s="235"/>
      <c r="P1955" s="235"/>
    </row>
    <row r="1956" spans="1:16" s="258" customFormat="1">
      <c r="A1956" s="257"/>
      <c r="B1956" s="235"/>
      <c r="C1956" s="253"/>
      <c r="D1956" s="253"/>
      <c r="E1956" s="1491"/>
      <c r="F1956" s="1491"/>
      <c r="G1956" s="235"/>
      <c r="H1956" s="235"/>
      <c r="I1956" s="235"/>
      <c r="J1956" s="235"/>
      <c r="K1956" s="235"/>
      <c r="L1956" s="235"/>
      <c r="M1956" s="235"/>
      <c r="N1956" s="235"/>
      <c r="O1956" s="235"/>
      <c r="P1956" s="235"/>
    </row>
    <row r="1957" spans="1:16" s="258" customFormat="1">
      <c r="A1957" s="257"/>
      <c r="B1957" s="235"/>
      <c r="C1957" s="253"/>
      <c r="D1957" s="253"/>
      <c r="E1957" s="1491"/>
      <c r="F1957" s="1491"/>
      <c r="G1957" s="235"/>
      <c r="H1957" s="235"/>
      <c r="I1957" s="235"/>
      <c r="J1957" s="235"/>
      <c r="K1957" s="235"/>
      <c r="L1957" s="235"/>
      <c r="M1957" s="235"/>
      <c r="N1957" s="235"/>
      <c r="O1957" s="235"/>
      <c r="P1957" s="235"/>
    </row>
    <row r="1958" spans="1:16" s="258" customFormat="1">
      <c r="A1958" s="257"/>
      <c r="B1958" s="235"/>
      <c r="C1958" s="253"/>
      <c r="D1958" s="253"/>
      <c r="E1958" s="1491"/>
      <c r="F1958" s="1491"/>
      <c r="G1958" s="235"/>
      <c r="H1958" s="235"/>
      <c r="I1958" s="235"/>
      <c r="J1958" s="235"/>
      <c r="K1958" s="235"/>
      <c r="L1958" s="235"/>
      <c r="M1958" s="235"/>
      <c r="N1958" s="235"/>
      <c r="O1958" s="235"/>
      <c r="P1958" s="235"/>
    </row>
  </sheetData>
  <sheetProtection selectLockedCells="1"/>
  <pageMargins left="0.59055118110236227" right="0.59055118110236227" top="0.59055118110236227" bottom="0.59055118110236227" header="0.31496062992125984" footer="0.31496062992125984"/>
  <pageSetup paperSize="9" fitToHeight="0" orientation="portrait" horizontalDpi="4294967294" r:id="rId1"/>
  <headerFooter>
    <oddFooter>&amp;C&amp;"Calibri,Regular"&amp;9&amp;P/&amp;N</oddFooter>
  </headerFooter>
  <rowBreaks count="2" manualBreakCount="2">
    <brk id="11" max="5" man="1"/>
    <brk id="16"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695"/>
  <sheetViews>
    <sheetView view="pageBreakPreview" topLeftCell="A486" zoomScaleSheetLayoutView="100" zoomScalePageLayoutView="85" workbookViewId="0">
      <selection activeCell="A504" sqref="A504"/>
    </sheetView>
  </sheetViews>
  <sheetFormatPr defaultColWidth="8" defaultRowHeight="12.75"/>
  <cols>
    <col min="1" max="1" width="88.28515625" style="182" customWidth="1"/>
    <col min="2" max="16384" width="8" style="1"/>
  </cols>
  <sheetData>
    <row r="1" spans="1:1">
      <c r="A1" s="2"/>
    </row>
    <row r="2" spans="1:1">
      <c r="A2" s="155" t="s">
        <v>3194</v>
      </c>
    </row>
    <row r="3" spans="1:1" s="170" customFormat="1">
      <c r="A3" s="171"/>
    </row>
    <row r="4" spans="1:1" ht="51">
      <c r="A4" s="5" t="s">
        <v>4362</v>
      </c>
    </row>
    <row r="5" spans="1:1" ht="38.25">
      <c r="A5" s="5" t="s">
        <v>505</v>
      </c>
    </row>
    <row r="6" spans="1:1" ht="38.25">
      <c r="A6" s="5" t="s">
        <v>3355</v>
      </c>
    </row>
    <row r="7" spans="1:1" ht="51">
      <c r="A7" s="5" t="s">
        <v>3356</v>
      </c>
    </row>
    <row r="8" spans="1:1" ht="76.5">
      <c r="A8" s="175" t="s">
        <v>4837</v>
      </c>
    </row>
    <row r="9" spans="1:1" ht="51">
      <c r="A9" s="175" t="s">
        <v>4344</v>
      </c>
    </row>
    <row r="10" spans="1:1" ht="63.75">
      <c r="A10" s="5" t="s">
        <v>4334</v>
      </c>
    </row>
    <row r="11" spans="1:1" ht="38.25">
      <c r="A11" s="175" t="s">
        <v>4674</v>
      </c>
    </row>
    <row r="12" spans="1:1" ht="25.5">
      <c r="A12" s="5" t="s">
        <v>3357</v>
      </c>
    </row>
    <row r="13" spans="1:1" ht="38.25">
      <c r="A13" s="5" t="s">
        <v>3358</v>
      </c>
    </row>
    <row r="14" spans="1:1" ht="38.25">
      <c r="A14" s="5" t="s">
        <v>3359</v>
      </c>
    </row>
    <row r="15" spans="1:1" ht="38.25">
      <c r="A15" s="5" t="s">
        <v>3360</v>
      </c>
    </row>
    <row r="16" spans="1:1" ht="38.25">
      <c r="A16" s="175" t="s">
        <v>4838</v>
      </c>
    </row>
    <row r="17" spans="1:1" ht="38.25">
      <c r="A17" s="5" t="s">
        <v>3361</v>
      </c>
    </row>
    <row r="18" spans="1:1" ht="51">
      <c r="A18" s="5" t="s">
        <v>4836</v>
      </c>
    </row>
    <row r="19" spans="1:1" ht="76.5">
      <c r="A19" s="5" t="s">
        <v>4835</v>
      </c>
    </row>
    <row r="20" spans="1:1">
      <c r="A20" s="5"/>
    </row>
    <row r="21" spans="1:1">
      <c r="A21" s="5" t="s">
        <v>506</v>
      </c>
    </row>
    <row r="22" spans="1:1">
      <c r="A22" s="5"/>
    </row>
    <row r="23" spans="1:1">
      <c r="A23" s="5" t="s">
        <v>507</v>
      </c>
    </row>
    <row r="24" spans="1:1" ht="102">
      <c r="A24" s="5" t="s">
        <v>3362</v>
      </c>
    </row>
    <row r="25" spans="1:1">
      <c r="A25" s="5"/>
    </row>
    <row r="26" spans="1:1">
      <c r="A26" s="5" t="s">
        <v>508</v>
      </c>
    </row>
    <row r="27" spans="1:1" ht="76.5">
      <c r="A27" s="5" t="s">
        <v>3363</v>
      </c>
    </row>
    <row r="28" spans="1:1">
      <c r="A28" s="5"/>
    </row>
    <row r="29" spans="1:1">
      <c r="A29" s="5" t="s">
        <v>509</v>
      </c>
    </row>
    <row r="30" spans="1:1" ht="89.25">
      <c r="A30" s="5" t="s">
        <v>3364</v>
      </c>
    </row>
    <row r="31" spans="1:1">
      <c r="A31" s="5"/>
    </row>
    <row r="32" spans="1:1">
      <c r="A32" s="5" t="s">
        <v>510</v>
      </c>
    </row>
    <row r="33" spans="1:1" ht="51">
      <c r="A33" s="5" t="s">
        <v>3365</v>
      </c>
    </row>
    <row r="34" spans="1:1" ht="38.25">
      <c r="A34" s="5" t="s">
        <v>3366</v>
      </c>
    </row>
    <row r="35" spans="1:1" ht="51">
      <c r="A35" s="5" t="s">
        <v>3367</v>
      </c>
    </row>
    <row r="36" spans="1:1" ht="25.5">
      <c r="A36" s="5" t="s">
        <v>3368</v>
      </c>
    </row>
    <row r="37" spans="1:1">
      <c r="A37" s="5"/>
    </row>
    <row r="38" spans="1:1">
      <c r="A38" s="5" t="s">
        <v>511</v>
      </c>
    </row>
    <row r="39" spans="1:1" ht="25.5">
      <c r="A39" s="5" t="s">
        <v>512</v>
      </c>
    </row>
    <row r="40" spans="1:1">
      <c r="A40" s="172" t="s">
        <v>3369</v>
      </c>
    </row>
    <row r="41" spans="1:1">
      <c r="A41" s="172" t="s">
        <v>3370</v>
      </c>
    </row>
    <row r="42" spans="1:1" ht="25.5">
      <c r="A42" s="172" t="s">
        <v>3371</v>
      </c>
    </row>
    <row r="43" spans="1:1">
      <c r="A43" s="172" t="s">
        <v>3372</v>
      </c>
    </row>
    <row r="44" spans="1:1">
      <c r="A44" s="172" t="s">
        <v>3373</v>
      </c>
    </row>
    <row r="45" spans="1:1">
      <c r="A45" s="172" t="s">
        <v>3374</v>
      </c>
    </row>
    <row r="46" spans="1:1">
      <c r="A46" s="172" t="s">
        <v>3375</v>
      </c>
    </row>
    <row r="47" spans="1:1">
      <c r="A47" s="172" t="s">
        <v>3376</v>
      </c>
    </row>
    <row r="48" spans="1:1">
      <c r="A48" s="172" t="s">
        <v>3377</v>
      </c>
    </row>
    <row r="49" spans="1:1">
      <c r="A49" s="172" t="s">
        <v>3378</v>
      </c>
    </row>
    <row r="50" spans="1:1" ht="25.5">
      <c r="A50" s="172" t="s">
        <v>3379</v>
      </c>
    </row>
    <row r="51" spans="1:1">
      <c r="A51" s="172" t="s">
        <v>3380</v>
      </c>
    </row>
    <row r="52" spans="1:1">
      <c r="A52" s="172" t="s">
        <v>3381</v>
      </c>
    </row>
    <row r="53" spans="1:1" ht="38.25">
      <c r="A53" s="5" t="s">
        <v>513</v>
      </c>
    </row>
    <row r="54" spans="1:1">
      <c r="A54" s="5"/>
    </row>
    <row r="55" spans="1:1">
      <c r="A55" s="5" t="s">
        <v>514</v>
      </c>
    </row>
    <row r="56" spans="1:1" ht="38.25">
      <c r="A56" s="5" t="s">
        <v>3382</v>
      </c>
    </row>
    <row r="57" spans="1:1">
      <c r="A57" s="5"/>
    </row>
    <row r="58" spans="1:1">
      <c r="A58" s="5" t="s">
        <v>515</v>
      </c>
    </row>
    <row r="59" spans="1:1" ht="25.5">
      <c r="A59" s="5" t="s">
        <v>4363</v>
      </c>
    </row>
    <row r="60" spans="1:1" ht="38.25">
      <c r="A60" s="5" t="s">
        <v>3383</v>
      </c>
    </row>
    <row r="61" spans="1:1" ht="25.5">
      <c r="A61" s="5" t="s">
        <v>516</v>
      </c>
    </row>
    <row r="62" spans="1:1">
      <c r="A62" s="5"/>
    </row>
    <row r="63" spans="1:1">
      <c r="A63" s="5" t="s">
        <v>517</v>
      </c>
    </row>
    <row r="64" spans="1:1" ht="25.5">
      <c r="A64" s="5" t="s">
        <v>518</v>
      </c>
    </row>
    <row r="65" spans="1:1" ht="38.25">
      <c r="A65" s="5" t="s">
        <v>3388</v>
      </c>
    </row>
    <row r="66" spans="1:1" ht="25.5">
      <c r="A66" s="175" t="s">
        <v>4675</v>
      </c>
    </row>
    <row r="67" spans="1:1" ht="25.5">
      <c r="A67" s="5" t="s">
        <v>519</v>
      </c>
    </row>
    <row r="68" spans="1:1" ht="25.5">
      <c r="A68" s="5" t="s">
        <v>520</v>
      </c>
    </row>
    <row r="69" spans="1:1" ht="25.5">
      <c r="A69" s="5" t="s">
        <v>3384</v>
      </c>
    </row>
    <row r="70" spans="1:1">
      <c r="A70" s="5" t="s">
        <v>521</v>
      </c>
    </row>
    <row r="71" spans="1:1">
      <c r="A71" s="5" t="s">
        <v>522</v>
      </c>
    </row>
    <row r="72" spans="1:1" ht="102">
      <c r="A72" s="5" t="s">
        <v>4845</v>
      </c>
    </row>
    <row r="73" spans="1:1" ht="51">
      <c r="A73" s="5" t="s">
        <v>3385</v>
      </c>
    </row>
    <row r="74" spans="1:1" ht="38.25">
      <c r="A74" s="5" t="s">
        <v>3386</v>
      </c>
    </row>
    <row r="75" spans="1:1" ht="25.5">
      <c r="A75" s="5" t="s">
        <v>523</v>
      </c>
    </row>
    <row r="76" spans="1:1" ht="51">
      <c r="A76" s="172" t="s">
        <v>4584</v>
      </c>
    </row>
    <row r="77" spans="1:1" ht="102">
      <c r="A77" s="172" t="s">
        <v>4844</v>
      </c>
    </row>
    <row r="78" spans="1:1" ht="38.25">
      <c r="A78" s="172" t="s">
        <v>3387</v>
      </c>
    </row>
    <row r="79" spans="1:1">
      <c r="A79" s="172" t="s">
        <v>524</v>
      </c>
    </row>
    <row r="80" spans="1:1">
      <c r="A80" s="172" t="s">
        <v>525</v>
      </c>
    </row>
    <row r="81" spans="1:1" ht="25.5">
      <c r="A81" s="172" t="s">
        <v>526</v>
      </c>
    </row>
    <row r="82" spans="1:1" ht="25.5">
      <c r="A82" s="172" t="s">
        <v>527</v>
      </c>
    </row>
    <row r="83" spans="1:1" ht="25.5">
      <c r="A83" s="5" t="s">
        <v>528</v>
      </c>
    </row>
    <row r="84" spans="1:1" ht="51">
      <c r="A84" s="5" t="s">
        <v>4585</v>
      </c>
    </row>
    <row r="85" spans="1:1" ht="51">
      <c r="A85" s="229" t="s">
        <v>4683</v>
      </c>
    </row>
    <row r="86" spans="1:1">
      <c r="A86" s="173"/>
    </row>
    <row r="87" spans="1:1">
      <c r="A87" s="5"/>
    </row>
    <row r="88" spans="1:1">
      <c r="A88" s="155" t="s">
        <v>529</v>
      </c>
    </row>
    <row r="89" spans="1:1">
      <c r="A89" s="5"/>
    </row>
    <row r="90" spans="1:1" ht="153">
      <c r="A90" s="5" t="s">
        <v>3483</v>
      </c>
    </row>
    <row r="91" spans="1:1" ht="102">
      <c r="A91" s="175" t="s">
        <v>4583</v>
      </c>
    </row>
    <row r="92" spans="1:1">
      <c r="A92" s="5"/>
    </row>
    <row r="93" spans="1:1" ht="102">
      <c r="A93" s="175" t="s">
        <v>4665</v>
      </c>
    </row>
    <row r="94" spans="1:1">
      <c r="A94" s="5"/>
    </row>
    <row r="95" spans="1:1" ht="89.25">
      <c r="A95" s="5" t="s">
        <v>3484</v>
      </c>
    </row>
    <row r="96" spans="1:1">
      <c r="A96" s="5"/>
    </row>
    <row r="97" spans="1:1">
      <c r="A97" s="155" t="s">
        <v>247</v>
      </c>
    </row>
    <row r="98" spans="1:1">
      <c r="A98" s="2"/>
    </row>
    <row r="99" spans="1:1" ht="51">
      <c r="A99" s="5" t="s">
        <v>3485</v>
      </c>
    </row>
    <row r="100" spans="1:1" ht="38.25">
      <c r="A100" s="5" t="s">
        <v>3486</v>
      </c>
    </row>
    <row r="101" spans="1:1">
      <c r="A101" s="5" t="s">
        <v>530</v>
      </c>
    </row>
    <row r="102" spans="1:1" ht="38.25">
      <c r="A102" s="5" t="s">
        <v>3487</v>
      </c>
    </row>
    <row r="103" spans="1:1" ht="38.25">
      <c r="A103" s="5" t="s">
        <v>3488</v>
      </c>
    </row>
    <row r="104" spans="1:1" ht="38.25">
      <c r="A104" s="5" t="s">
        <v>3489</v>
      </c>
    </row>
    <row r="105" spans="1:1" ht="63.75">
      <c r="A105" s="5" t="s">
        <v>3490</v>
      </c>
    </row>
    <row r="106" spans="1:1" ht="38.25">
      <c r="A106" s="175" t="s">
        <v>4311</v>
      </c>
    </row>
    <row r="107" spans="1:1" ht="38.25">
      <c r="A107" s="175" t="s">
        <v>3491</v>
      </c>
    </row>
    <row r="108" spans="1:1" ht="25.5">
      <c r="A108" s="5" t="s">
        <v>531</v>
      </c>
    </row>
    <row r="109" spans="1:1" ht="38.25">
      <c r="A109" s="5" t="s">
        <v>3492</v>
      </c>
    </row>
    <row r="110" spans="1:1">
      <c r="A110" s="5" t="s">
        <v>3493</v>
      </c>
    </row>
    <row r="111" spans="1:1" ht="38.25">
      <c r="A111" s="5" t="s">
        <v>3494</v>
      </c>
    </row>
    <row r="112" spans="1:1" ht="51">
      <c r="A112" s="175" t="s">
        <v>4666</v>
      </c>
    </row>
    <row r="113" spans="1:1">
      <c r="A113" s="5" t="s">
        <v>532</v>
      </c>
    </row>
    <row r="114" spans="1:1" ht="51">
      <c r="A114" s="175" t="s">
        <v>4342</v>
      </c>
    </row>
    <row r="115" spans="1:1" ht="63.75">
      <c r="A115" s="175" t="s">
        <v>4667</v>
      </c>
    </row>
    <row r="116" spans="1:1" ht="51">
      <c r="A116" s="5" t="s">
        <v>3495</v>
      </c>
    </row>
    <row r="117" spans="1:1">
      <c r="A117" s="5" t="s">
        <v>533</v>
      </c>
    </row>
    <row r="118" spans="1:1">
      <c r="A118" s="172" t="s">
        <v>534</v>
      </c>
    </row>
    <row r="119" spans="1:1" ht="63.75">
      <c r="A119" s="230" t="s">
        <v>3496</v>
      </c>
    </row>
    <row r="120" spans="1:1" ht="25.5">
      <c r="A120" s="230" t="s">
        <v>4676</v>
      </c>
    </row>
    <row r="121" spans="1:1">
      <c r="A121" s="5"/>
    </row>
    <row r="122" spans="1:1">
      <c r="A122" s="155" t="s">
        <v>84</v>
      </c>
    </row>
    <row r="123" spans="1:1">
      <c r="A123" s="4"/>
    </row>
    <row r="124" spans="1:1" ht="204">
      <c r="A124" s="5" t="s">
        <v>4839</v>
      </c>
    </row>
    <row r="125" spans="1:1">
      <c r="A125" s="5"/>
    </row>
    <row r="126" spans="1:1" ht="165.75">
      <c r="A126" s="5" t="s">
        <v>4364</v>
      </c>
    </row>
    <row r="127" spans="1:1">
      <c r="A127" s="5"/>
    </row>
    <row r="128" spans="1:1" ht="102">
      <c r="A128" s="5" t="s">
        <v>4366</v>
      </c>
    </row>
    <row r="129" spans="1:1">
      <c r="A129" s="5"/>
    </row>
    <row r="130" spans="1:1" ht="76.5">
      <c r="A130" s="5" t="s">
        <v>4365</v>
      </c>
    </row>
    <row r="131" spans="1:1">
      <c r="A131" s="5"/>
    </row>
    <row r="132" spans="1:1" ht="51">
      <c r="A132" s="5" t="s">
        <v>4367</v>
      </c>
    </row>
    <row r="133" spans="1:1">
      <c r="A133" s="5"/>
    </row>
    <row r="134" spans="1:1" ht="76.5">
      <c r="A134" s="5" t="s">
        <v>4368</v>
      </c>
    </row>
    <row r="135" spans="1:1">
      <c r="A135" s="5"/>
    </row>
    <row r="136" spans="1:1" ht="76.5">
      <c r="A136" s="5" t="s">
        <v>4369</v>
      </c>
    </row>
    <row r="137" spans="1:1">
      <c r="A137" s="5"/>
    </row>
    <row r="138" spans="1:1" ht="114.75">
      <c r="A138" s="5" t="s">
        <v>4846</v>
      </c>
    </row>
    <row r="139" spans="1:1">
      <c r="A139" s="5"/>
    </row>
    <row r="140" spans="1:1" ht="114.75">
      <c r="A140" s="5" t="s">
        <v>3497</v>
      </c>
    </row>
    <row r="141" spans="1:1" ht="102">
      <c r="A141" s="5" t="s">
        <v>3498</v>
      </c>
    </row>
    <row r="142" spans="1:1">
      <c r="A142" s="5"/>
    </row>
    <row r="143" spans="1:1" ht="89.25">
      <c r="A143" s="5" t="s">
        <v>3499</v>
      </c>
    </row>
    <row r="144" spans="1:1" ht="76.5">
      <c r="A144" s="5" t="s">
        <v>3500</v>
      </c>
    </row>
    <row r="145" spans="1:1">
      <c r="A145" s="5"/>
    </row>
    <row r="146" spans="1:1" ht="114.75">
      <c r="A146" s="5" t="s">
        <v>3501</v>
      </c>
    </row>
    <row r="147" spans="1:1">
      <c r="A147" s="5"/>
    </row>
    <row r="148" spans="1:1" ht="89.25">
      <c r="A148" s="5" t="s">
        <v>3502</v>
      </c>
    </row>
    <row r="149" spans="1:1">
      <c r="A149" s="5"/>
    </row>
    <row r="150" spans="1:1" ht="127.5">
      <c r="A150" s="5" t="s">
        <v>3503</v>
      </c>
    </row>
    <row r="151" spans="1:1" ht="63.75">
      <c r="A151" s="5" t="s">
        <v>3504</v>
      </c>
    </row>
    <row r="152" spans="1:1" ht="89.25">
      <c r="A152" s="5" t="s">
        <v>3505</v>
      </c>
    </row>
    <row r="153" spans="1:1" ht="89.25">
      <c r="A153" s="5" t="s">
        <v>3506</v>
      </c>
    </row>
    <row r="154" spans="1:1" ht="51">
      <c r="A154" s="5" t="s">
        <v>535</v>
      </c>
    </row>
    <row r="155" spans="1:1" ht="51">
      <c r="A155" s="5" t="s">
        <v>3507</v>
      </c>
    </row>
    <row r="156" spans="1:1" ht="38.25">
      <c r="A156" s="5" t="s">
        <v>3508</v>
      </c>
    </row>
    <row r="157" spans="1:1" ht="38.25">
      <c r="A157" s="5" t="s">
        <v>4370</v>
      </c>
    </row>
    <row r="158" spans="1:1" ht="25.5">
      <c r="A158" s="5" t="s">
        <v>3509</v>
      </c>
    </row>
    <row r="159" spans="1:1" ht="25.5">
      <c r="A159" s="5" t="s">
        <v>3510</v>
      </c>
    </row>
    <row r="160" spans="1:1" ht="38.25">
      <c r="A160" s="5" t="s">
        <v>3511</v>
      </c>
    </row>
    <row r="161" spans="1:1" ht="38.25">
      <c r="A161" s="5" t="s">
        <v>3512</v>
      </c>
    </row>
    <row r="162" spans="1:1">
      <c r="A162" s="5"/>
    </row>
    <row r="163" spans="1:1">
      <c r="A163" s="5" t="s">
        <v>53</v>
      </c>
    </row>
    <row r="164" spans="1:1" ht="63.75">
      <c r="A164" s="5" t="s">
        <v>4371</v>
      </c>
    </row>
    <row r="165" spans="1:1" ht="63.75">
      <c r="A165" s="5" t="s">
        <v>3513</v>
      </c>
    </row>
    <row r="166" spans="1:1" ht="38.25">
      <c r="A166" s="5" t="s">
        <v>536</v>
      </c>
    </row>
    <row r="167" spans="1:1" ht="25.5">
      <c r="A167" s="5" t="s">
        <v>3514</v>
      </c>
    </row>
    <row r="168" spans="1:1" ht="38.25">
      <c r="A168" s="5" t="s">
        <v>3515</v>
      </c>
    </row>
    <row r="169" spans="1:1" ht="51">
      <c r="A169" s="5" t="s">
        <v>3516</v>
      </c>
    </row>
    <row r="170" spans="1:1" ht="51">
      <c r="A170" s="5" t="s">
        <v>3517</v>
      </c>
    </row>
    <row r="171" spans="1:1">
      <c r="A171" s="6"/>
    </row>
    <row r="172" spans="1:1">
      <c r="A172" s="155" t="s">
        <v>373</v>
      </c>
    </row>
    <row r="173" spans="1:1">
      <c r="A173" s="7"/>
    </row>
    <row r="174" spans="1:1">
      <c r="A174" s="6" t="s">
        <v>24</v>
      </c>
    </row>
    <row r="175" spans="1:1">
      <c r="A175" s="7"/>
    </row>
    <row r="176" spans="1:1" ht="38.25">
      <c r="A176" s="8" t="s">
        <v>376</v>
      </c>
    </row>
    <row r="177" spans="1:1" ht="25.5">
      <c r="A177" s="8" t="s">
        <v>377</v>
      </c>
    </row>
    <row r="178" spans="1:1" ht="63.75">
      <c r="A178" s="8" t="s">
        <v>286</v>
      </c>
    </row>
    <row r="179" spans="1:1" ht="51">
      <c r="A179" s="8" t="s">
        <v>378</v>
      </c>
    </row>
    <row r="180" spans="1:1">
      <c r="A180" s="9" t="s">
        <v>379</v>
      </c>
    </row>
    <row r="181" spans="1:1">
      <c r="A181" s="5"/>
    </row>
    <row r="182" spans="1:1">
      <c r="A182" s="5"/>
    </row>
    <row r="183" spans="1:1">
      <c r="A183" s="155" t="s">
        <v>23</v>
      </c>
    </row>
    <row r="184" spans="1:1" ht="76.5">
      <c r="A184" s="175" t="s">
        <v>4345</v>
      </c>
    </row>
    <row r="185" spans="1:1" ht="76.5">
      <c r="A185" s="5" t="s">
        <v>4840</v>
      </c>
    </row>
    <row r="186" spans="1:1" ht="38.25">
      <c r="A186" s="5" t="s">
        <v>3518</v>
      </c>
    </row>
    <row r="187" spans="1:1" ht="38.25">
      <c r="A187" s="5" t="s">
        <v>3519</v>
      </c>
    </row>
    <row r="188" spans="1:1" ht="25.5">
      <c r="A188" s="5" t="s">
        <v>3520</v>
      </c>
    </row>
    <row r="189" spans="1:1" ht="51">
      <c r="A189" s="5" t="s">
        <v>3521</v>
      </c>
    </row>
    <row r="190" spans="1:1" ht="38.25">
      <c r="A190" s="5" t="s">
        <v>3522</v>
      </c>
    </row>
    <row r="191" spans="1:1" ht="89.25">
      <c r="A191" s="5" t="s">
        <v>3523</v>
      </c>
    </row>
    <row r="192" spans="1:1">
      <c r="A192" s="5"/>
    </row>
    <row r="193" spans="1:1" ht="89.25">
      <c r="A193" s="5" t="s">
        <v>3389</v>
      </c>
    </row>
    <row r="194" spans="1:1" ht="267.75">
      <c r="A194" s="5" t="s">
        <v>3524</v>
      </c>
    </row>
    <row r="195" spans="1:1">
      <c r="A195" s="5"/>
    </row>
    <row r="196" spans="1:1" ht="76.5">
      <c r="A196" s="5" t="s">
        <v>3525</v>
      </c>
    </row>
    <row r="197" spans="1:1" ht="38.25">
      <c r="A197" s="5" t="s">
        <v>3526</v>
      </c>
    </row>
    <row r="198" spans="1:1" ht="38.25">
      <c r="A198" s="5" t="s">
        <v>3527</v>
      </c>
    </row>
    <row r="199" spans="1:1">
      <c r="A199" s="5"/>
    </row>
    <row r="200" spans="1:1">
      <c r="A200" s="5" t="s">
        <v>537</v>
      </c>
    </row>
    <row r="201" spans="1:1" ht="51">
      <c r="A201" s="5" t="s">
        <v>3528</v>
      </c>
    </row>
    <row r="202" spans="1:1" ht="25.5">
      <c r="A202" s="5" t="s">
        <v>3529</v>
      </c>
    </row>
    <row r="203" spans="1:1" ht="51">
      <c r="A203" s="5" t="s">
        <v>3530</v>
      </c>
    </row>
    <row r="204" spans="1:1" ht="76.5">
      <c r="A204" s="5" t="s">
        <v>3531</v>
      </c>
    </row>
    <row r="205" spans="1:1" ht="38.25">
      <c r="A205" s="5" t="s">
        <v>3532</v>
      </c>
    </row>
    <row r="206" spans="1:1">
      <c r="A206" s="5" t="s">
        <v>538</v>
      </c>
    </row>
    <row r="207" spans="1:1">
      <c r="A207" s="5" t="s">
        <v>539</v>
      </c>
    </row>
    <row r="208" spans="1:1">
      <c r="A208" s="5" t="s">
        <v>540</v>
      </c>
    </row>
    <row r="209" spans="1:1" ht="25.5">
      <c r="A209" s="5" t="s">
        <v>541</v>
      </c>
    </row>
    <row r="210" spans="1:1">
      <c r="A210" s="5" t="s">
        <v>542</v>
      </c>
    </row>
    <row r="211" spans="1:1">
      <c r="A211" s="5" t="s">
        <v>543</v>
      </c>
    </row>
    <row r="212" spans="1:1" ht="63.75">
      <c r="A212" s="5" t="s">
        <v>3533</v>
      </c>
    </row>
    <row r="213" spans="1:1" ht="38.25">
      <c r="A213" s="5" t="s">
        <v>3534</v>
      </c>
    </row>
    <row r="214" spans="1:1" ht="51">
      <c r="A214" s="5" t="s">
        <v>3535</v>
      </c>
    </row>
    <row r="215" spans="1:1">
      <c r="A215" s="5" t="s">
        <v>544</v>
      </c>
    </row>
    <row r="216" spans="1:1" ht="63.75">
      <c r="A216" s="5" t="s">
        <v>3536</v>
      </c>
    </row>
    <row r="217" spans="1:1" ht="63.75">
      <c r="A217" s="5" t="s">
        <v>3537</v>
      </c>
    </row>
    <row r="218" spans="1:1" ht="38.25">
      <c r="A218" s="5" t="s">
        <v>4372</v>
      </c>
    </row>
    <row r="219" spans="1:1">
      <c r="A219" s="5"/>
    </row>
    <row r="220" spans="1:1">
      <c r="A220" s="155" t="s">
        <v>545</v>
      </c>
    </row>
    <row r="221" spans="1:1">
      <c r="A221" s="174"/>
    </row>
    <row r="222" spans="1:1" ht="38.25">
      <c r="A222" s="5" t="s">
        <v>3538</v>
      </c>
    </row>
    <row r="223" spans="1:1" ht="38.25">
      <c r="A223" s="5" t="s">
        <v>3539</v>
      </c>
    </row>
    <row r="224" spans="1:1" ht="25.5">
      <c r="A224" s="175" t="s">
        <v>4346</v>
      </c>
    </row>
    <row r="225" spans="1:1" ht="63.75">
      <c r="A225" s="175" t="s">
        <v>3540</v>
      </c>
    </row>
    <row r="226" spans="1:1" ht="38.25">
      <c r="A226" s="175" t="s">
        <v>4373</v>
      </c>
    </row>
    <row r="227" spans="1:1" ht="51">
      <c r="A227" s="5" t="s">
        <v>3541</v>
      </c>
    </row>
    <row r="228" spans="1:1" ht="38.25">
      <c r="A228" s="5" t="s">
        <v>3542</v>
      </c>
    </row>
    <row r="229" spans="1:1" ht="38.25">
      <c r="A229" s="175" t="s">
        <v>3543</v>
      </c>
    </row>
    <row r="230" spans="1:1">
      <c r="A230" s="5"/>
    </row>
    <row r="231" spans="1:1">
      <c r="A231" s="175" t="s">
        <v>546</v>
      </c>
    </row>
    <row r="232" spans="1:1" ht="51">
      <c r="A232" s="175" t="s">
        <v>4374</v>
      </c>
    </row>
    <row r="233" spans="1:1" ht="51">
      <c r="A233" s="175" t="s">
        <v>3544</v>
      </c>
    </row>
    <row r="234" spans="1:1" ht="38.25">
      <c r="A234" s="175" t="s">
        <v>3545</v>
      </c>
    </row>
    <row r="235" spans="1:1" ht="76.5">
      <c r="A235" s="175" t="s">
        <v>4955</v>
      </c>
    </row>
    <row r="236" spans="1:1">
      <c r="A236" s="175"/>
    </row>
    <row r="237" spans="1:1" ht="51">
      <c r="A237" s="175" t="s">
        <v>4956</v>
      </c>
    </row>
    <row r="238" spans="1:1">
      <c r="A238" s="175"/>
    </row>
    <row r="239" spans="1:1" ht="63.75">
      <c r="A239" s="175" t="s">
        <v>4958</v>
      </c>
    </row>
    <row r="240" spans="1:1">
      <c r="A240" s="5"/>
    </row>
    <row r="241" spans="1:1">
      <c r="A241" s="155" t="s">
        <v>547</v>
      </c>
    </row>
    <row r="242" spans="1:1" s="170" customFormat="1">
      <c r="A242" s="171"/>
    </row>
    <row r="243" spans="1:1">
      <c r="A243" s="5" t="s">
        <v>548</v>
      </c>
    </row>
    <row r="244" spans="1:1" ht="38.25">
      <c r="A244" s="5" t="s">
        <v>3546</v>
      </c>
    </row>
    <row r="245" spans="1:1" ht="38.25">
      <c r="A245" s="5" t="s">
        <v>3547</v>
      </c>
    </row>
    <row r="246" spans="1:1" ht="153">
      <c r="A246" s="5" t="s">
        <v>3548</v>
      </c>
    </row>
    <row r="247" spans="1:1" ht="102">
      <c r="A247" s="5" t="s">
        <v>4375</v>
      </c>
    </row>
    <row r="248" spans="1:1" ht="76.5">
      <c r="A248" s="5" t="s">
        <v>549</v>
      </c>
    </row>
    <row r="249" spans="1:1" ht="114.75">
      <c r="A249" s="5" t="s">
        <v>4376</v>
      </c>
    </row>
    <row r="250" spans="1:1" ht="102">
      <c r="A250" s="5" t="s">
        <v>3549</v>
      </c>
    </row>
    <row r="251" spans="1:1" ht="89.25">
      <c r="A251" s="5" t="s">
        <v>4377</v>
      </c>
    </row>
    <row r="252" spans="1:1" ht="25.5">
      <c r="A252" s="5" t="s">
        <v>3550</v>
      </c>
    </row>
    <row r="253" spans="1:1" ht="38.25">
      <c r="A253" s="172" t="s">
        <v>3551</v>
      </c>
    </row>
    <row r="254" spans="1:1" ht="38.25">
      <c r="A254" s="172" t="s">
        <v>3552</v>
      </c>
    </row>
    <row r="255" spans="1:1" ht="63.75">
      <c r="A255" s="172" t="s">
        <v>3553</v>
      </c>
    </row>
    <row r="256" spans="1:1" ht="38.25">
      <c r="A256" s="172" t="s">
        <v>3554</v>
      </c>
    </row>
    <row r="257" spans="1:1" ht="25.5">
      <c r="A257" s="172" t="s">
        <v>550</v>
      </c>
    </row>
    <row r="258" spans="1:1" ht="51">
      <c r="A258" s="172" t="s">
        <v>3555</v>
      </c>
    </row>
    <row r="259" spans="1:1" ht="76.5">
      <c r="A259" s="172" t="s">
        <v>4378</v>
      </c>
    </row>
    <row r="260" spans="1:1" ht="38.25">
      <c r="A260" s="172" t="s">
        <v>3556</v>
      </c>
    </row>
    <row r="261" spans="1:1" ht="63.75">
      <c r="A261" s="172" t="s">
        <v>3557</v>
      </c>
    </row>
    <row r="262" spans="1:1" ht="89.25">
      <c r="A262" s="172" t="s">
        <v>3558</v>
      </c>
    </row>
    <row r="263" spans="1:1" ht="38.25">
      <c r="A263" s="172" t="s">
        <v>3559</v>
      </c>
    </row>
    <row r="264" spans="1:1" ht="51">
      <c r="A264" s="5" t="s">
        <v>4379</v>
      </c>
    </row>
    <row r="265" spans="1:1" ht="38.25">
      <c r="A265" s="5" t="s">
        <v>3560</v>
      </c>
    </row>
    <row r="266" spans="1:1" ht="38.25">
      <c r="A266" s="5" t="s">
        <v>3561</v>
      </c>
    </row>
    <row r="267" spans="1:1" ht="38.25">
      <c r="A267" s="5" t="s">
        <v>3562</v>
      </c>
    </row>
    <row r="268" spans="1:1" ht="51">
      <c r="A268" s="5" t="s">
        <v>3563</v>
      </c>
    </row>
    <row r="269" spans="1:1" ht="38.25">
      <c r="A269" s="5" t="s">
        <v>3564</v>
      </c>
    </row>
    <row r="270" spans="1:1">
      <c r="A270" s="5" t="s">
        <v>551</v>
      </c>
    </row>
    <row r="271" spans="1:1">
      <c r="A271" s="5"/>
    </row>
    <row r="272" spans="1:1">
      <c r="A272" s="5" t="s">
        <v>178</v>
      </c>
    </row>
    <row r="273" spans="1:1" ht="114.75">
      <c r="A273" s="5" t="s">
        <v>4380</v>
      </c>
    </row>
    <row r="274" spans="1:1" ht="63.75">
      <c r="A274" s="5" t="s">
        <v>3565</v>
      </c>
    </row>
    <row r="275" spans="1:1" ht="102">
      <c r="A275" s="5" t="s">
        <v>4381</v>
      </c>
    </row>
    <row r="276" spans="1:1" ht="38.25">
      <c r="A276" s="5" t="s">
        <v>4382</v>
      </c>
    </row>
    <row r="277" spans="1:1" ht="51">
      <c r="A277" s="5" t="s">
        <v>3566</v>
      </c>
    </row>
    <row r="278" spans="1:1" ht="51">
      <c r="A278" s="5" t="s">
        <v>3567</v>
      </c>
    </row>
    <row r="279" spans="1:1">
      <c r="A279" s="5"/>
    </row>
    <row r="280" spans="1:1">
      <c r="A280" s="5" t="s">
        <v>552</v>
      </c>
    </row>
    <row r="281" spans="1:1" ht="89.25">
      <c r="A281" s="5" t="s">
        <v>3568</v>
      </c>
    </row>
    <row r="282" spans="1:1" ht="114.75">
      <c r="A282" s="5" t="s">
        <v>4383</v>
      </c>
    </row>
    <row r="283" spans="1:1">
      <c r="A283" s="5"/>
    </row>
    <row r="284" spans="1:1">
      <c r="A284" s="155" t="s">
        <v>553</v>
      </c>
    </row>
    <row r="285" spans="1:1">
      <c r="A285" s="5"/>
    </row>
    <row r="286" spans="1:1" ht="51">
      <c r="A286" s="5" t="s">
        <v>816</v>
      </c>
    </row>
    <row r="287" spans="1:1" ht="38.25">
      <c r="A287" s="5" t="s">
        <v>3569</v>
      </c>
    </row>
    <row r="288" spans="1:1" ht="38.25">
      <c r="A288" s="5" t="s">
        <v>554</v>
      </c>
    </row>
    <row r="289" spans="1:1" ht="38.25">
      <c r="A289" s="5" t="s">
        <v>555</v>
      </c>
    </row>
    <row r="290" spans="1:1" ht="51">
      <c r="A290" s="175" t="s">
        <v>3570</v>
      </c>
    </row>
    <row r="291" spans="1:1" ht="51">
      <c r="A291" s="175" t="s">
        <v>3571</v>
      </c>
    </row>
    <row r="292" spans="1:1">
      <c r="A292" s="175" t="s">
        <v>556</v>
      </c>
    </row>
    <row r="293" spans="1:1" ht="38.25">
      <c r="A293" s="175" t="s">
        <v>4384</v>
      </c>
    </row>
    <row r="294" spans="1:1" ht="25.5">
      <c r="A294" s="5" t="s">
        <v>3572</v>
      </c>
    </row>
    <row r="295" spans="1:1">
      <c r="A295" s="5"/>
    </row>
    <row r="296" spans="1:1">
      <c r="A296" s="155" t="s">
        <v>557</v>
      </c>
    </row>
    <row r="297" spans="1:1">
      <c r="A297" s="171"/>
    </row>
    <row r="298" spans="1:1" ht="51">
      <c r="A298" s="175" t="s">
        <v>4336</v>
      </c>
    </row>
    <row r="299" spans="1:1" ht="51">
      <c r="A299" s="175" t="s">
        <v>3573</v>
      </c>
    </row>
    <row r="300" spans="1:1" ht="25.5">
      <c r="A300" s="175" t="s">
        <v>4347</v>
      </c>
    </row>
    <row r="301" spans="1:1" ht="38.25">
      <c r="A301" s="175" t="s">
        <v>4316</v>
      </c>
    </row>
    <row r="302" spans="1:1" ht="140.25">
      <c r="A302" s="5" t="s">
        <v>4385</v>
      </c>
    </row>
    <row r="303" spans="1:1" ht="102">
      <c r="A303" s="5" t="s">
        <v>4386</v>
      </c>
    </row>
    <row r="304" spans="1:1" ht="306">
      <c r="A304" s="5" t="s">
        <v>4847</v>
      </c>
    </row>
    <row r="305" spans="1:1" ht="38.25">
      <c r="A305" s="5" t="s">
        <v>3574</v>
      </c>
    </row>
    <row r="306" spans="1:1" ht="38.25">
      <c r="A306" s="5" t="s">
        <v>3575</v>
      </c>
    </row>
    <row r="307" spans="1:1" ht="51">
      <c r="A307" s="175" t="s">
        <v>4335</v>
      </c>
    </row>
    <row r="308" spans="1:1" ht="25.5">
      <c r="A308" s="5" t="s">
        <v>3577</v>
      </c>
    </row>
    <row r="309" spans="1:1" ht="51">
      <c r="A309" s="5" t="s">
        <v>3576</v>
      </c>
    </row>
    <row r="310" spans="1:1">
      <c r="A310" s="5"/>
    </row>
    <row r="311" spans="1:1">
      <c r="A311" s="173" t="s">
        <v>558</v>
      </c>
    </row>
    <row r="312" spans="1:1">
      <c r="A312" s="173"/>
    </row>
    <row r="313" spans="1:1" ht="51">
      <c r="A313" s="5" t="s">
        <v>4336</v>
      </c>
    </row>
    <row r="314" spans="1:1" ht="25.5">
      <c r="A314" s="175" t="s">
        <v>4347</v>
      </c>
    </row>
    <row r="315" spans="1:1" ht="38.25">
      <c r="A315" s="175" t="s">
        <v>4316</v>
      </c>
    </row>
    <row r="316" spans="1:1" ht="25.5">
      <c r="A316" s="5" t="s">
        <v>3578</v>
      </c>
    </row>
    <row r="317" spans="1:1" ht="76.5">
      <c r="A317" s="5" t="s">
        <v>3579</v>
      </c>
    </row>
    <row r="318" spans="1:1">
      <c r="A318" s="5" t="s">
        <v>559</v>
      </c>
    </row>
    <row r="319" spans="1:1">
      <c r="A319" s="172" t="s">
        <v>560</v>
      </c>
    </row>
    <row r="320" spans="1:1" ht="38.25">
      <c r="A320" s="172" t="s">
        <v>3580</v>
      </c>
    </row>
    <row r="321" spans="1:1" ht="38.25">
      <c r="A321" s="172" t="s">
        <v>3581</v>
      </c>
    </row>
    <row r="322" spans="1:1" ht="25.5">
      <c r="A322" s="5" t="s">
        <v>4387</v>
      </c>
    </row>
    <row r="323" spans="1:1" ht="114.75">
      <c r="A323" s="5" t="s">
        <v>4848</v>
      </c>
    </row>
    <row r="324" spans="1:1">
      <c r="A324" s="5"/>
    </row>
    <row r="325" spans="1:1">
      <c r="A325" s="5" t="s">
        <v>561</v>
      </c>
    </row>
    <row r="326" spans="1:1" ht="51">
      <c r="A326" s="175" t="s">
        <v>4388</v>
      </c>
    </row>
    <row r="327" spans="1:1">
      <c r="A327" s="5" t="s">
        <v>562</v>
      </c>
    </row>
    <row r="328" spans="1:1">
      <c r="A328" s="5" t="s">
        <v>4389</v>
      </c>
    </row>
    <row r="329" spans="1:1">
      <c r="A329" s="5" t="s">
        <v>4390</v>
      </c>
    </row>
    <row r="330" spans="1:1">
      <c r="A330" s="5" t="s">
        <v>4391</v>
      </c>
    </row>
    <row r="331" spans="1:1">
      <c r="A331" s="5" t="s">
        <v>4392</v>
      </c>
    </row>
    <row r="332" spans="1:1" ht="25.5">
      <c r="A332" s="5" t="s">
        <v>563</v>
      </c>
    </row>
    <row r="333" spans="1:1">
      <c r="A333" s="5"/>
    </row>
    <row r="334" spans="1:1" ht="76.5">
      <c r="A334" s="5" t="s">
        <v>3582</v>
      </c>
    </row>
    <row r="335" spans="1:1">
      <c r="A335" s="5" t="s">
        <v>564</v>
      </c>
    </row>
    <row r="336" spans="1:1">
      <c r="A336" s="5" t="s">
        <v>565</v>
      </c>
    </row>
    <row r="337" spans="1:1">
      <c r="A337" s="5" t="s">
        <v>817</v>
      </c>
    </row>
    <row r="338" spans="1:1">
      <c r="A338" s="5"/>
    </row>
    <row r="339" spans="1:1">
      <c r="A339" s="155" t="s">
        <v>566</v>
      </c>
    </row>
    <row r="340" spans="1:1">
      <c r="A340" s="5"/>
    </row>
    <row r="341" spans="1:1" s="10" customFormat="1">
      <c r="A341" s="176" t="s">
        <v>567</v>
      </c>
    </row>
    <row r="342" spans="1:1" s="10" customFormat="1" ht="51">
      <c r="A342" s="181" t="s">
        <v>4336</v>
      </c>
    </row>
    <row r="343" spans="1:1" s="10" customFormat="1" ht="25.5">
      <c r="A343" s="175" t="s">
        <v>4348</v>
      </c>
    </row>
    <row r="344" spans="1:1" s="10" customFormat="1" ht="38.25">
      <c r="A344" s="175" t="s">
        <v>4316</v>
      </c>
    </row>
    <row r="345" spans="1:1" s="10" customFormat="1" ht="38.25">
      <c r="A345" s="176" t="s">
        <v>3583</v>
      </c>
    </row>
    <row r="346" spans="1:1" s="10" customFormat="1">
      <c r="A346" s="177" t="s">
        <v>568</v>
      </c>
    </row>
    <row r="347" spans="1:1" s="10" customFormat="1" ht="38.25">
      <c r="A347" s="177" t="s">
        <v>3584</v>
      </c>
    </row>
    <row r="348" spans="1:1" s="10" customFormat="1">
      <c r="A348" s="178" t="s">
        <v>818</v>
      </c>
    </row>
    <row r="349" spans="1:1" s="10" customFormat="1">
      <c r="A349" s="178" t="s">
        <v>819</v>
      </c>
    </row>
    <row r="350" spans="1:1" s="10" customFormat="1">
      <c r="A350" s="178" t="s">
        <v>569</v>
      </c>
    </row>
    <row r="351" spans="1:1" s="10" customFormat="1" ht="38.25">
      <c r="A351" s="178" t="s">
        <v>3585</v>
      </c>
    </row>
    <row r="352" spans="1:1" s="10" customFormat="1">
      <c r="A352" s="178" t="s">
        <v>570</v>
      </c>
    </row>
    <row r="353" spans="1:1" s="10" customFormat="1">
      <c r="A353" s="177" t="s">
        <v>4393</v>
      </c>
    </row>
    <row r="354" spans="1:1" s="10" customFormat="1">
      <c r="A354" s="177" t="s">
        <v>4393</v>
      </c>
    </row>
    <row r="355" spans="1:1" s="10" customFormat="1" ht="38.25">
      <c r="A355" s="177" t="s">
        <v>4343</v>
      </c>
    </row>
    <row r="356" spans="1:1" s="10" customFormat="1" ht="51">
      <c r="A356" s="179" t="s">
        <v>3482</v>
      </c>
    </row>
    <row r="357" spans="1:1" s="10" customFormat="1" ht="38.25">
      <c r="A357" s="177" t="s">
        <v>3586</v>
      </c>
    </row>
    <row r="358" spans="1:1" s="10" customFormat="1" ht="38.25">
      <c r="A358" s="177" t="s">
        <v>3481</v>
      </c>
    </row>
    <row r="359" spans="1:1" s="10" customFormat="1">
      <c r="A359" s="177"/>
    </row>
    <row r="360" spans="1:1" s="10" customFormat="1">
      <c r="A360" s="176" t="s">
        <v>571</v>
      </c>
    </row>
    <row r="361" spans="1:1" s="10" customFormat="1" ht="51">
      <c r="A361" s="177" t="s">
        <v>3480</v>
      </c>
    </row>
    <row r="362" spans="1:1" s="10" customFormat="1" ht="38.25">
      <c r="A362" s="177" t="s">
        <v>3479</v>
      </c>
    </row>
    <row r="363" spans="1:1" s="10" customFormat="1" ht="38.25">
      <c r="A363" s="177" t="s">
        <v>3587</v>
      </c>
    </row>
    <row r="364" spans="1:1" s="10" customFormat="1" ht="25.5">
      <c r="A364" s="177" t="s">
        <v>3588</v>
      </c>
    </row>
    <row r="365" spans="1:1" s="10" customFormat="1" ht="51">
      <c r="A365" s="177" t="s">
        <v>3478</v>
      </c>
    </row>
    <row r="366" spans="1:1" s="10" customFormat="1" ht="51">
      <c r="A366" s="177" t="s">
        <v>3477</v>
      </c>
    </row>
    <row r="367" spans="1:1" s="10" customFormat="1">
      <c r="A367" s="177"/>
    </row>
    <row r="368" spans="1:1" s="10" customFormat="1">
      <c r="A368" s="176" t="s">
        <v>572</v>
      </c>
    </row>
    <row r="369" spans="1:1" s="10" customFormat="1" ht="51">
      <c r="A369" s="177" t="s">
        <v>3476</v>
      </c>
    </row>
    <row r="370" spans="1:1" s="10" customFormat="1">
      <c r="A370" s="179" t="s">
        <v>573</v>
      </c>
    </row>
    <row r="371" spans="1:1" s="10" customFormat="1">
      <c r="A371" s="177" t="s">
        <v>574</v>
      </c>
    </row>
    <row r="372" spans="1:1" s="10" customFormat="1">
      <c r="A372" s="177"/>
    </row>
    <row r="373" spans="1:1" s="10" customFormat="1">
      <c r="A373" s="176" t="s">
        <v>575</v>
      </c>
    </row>
    <row r="374" spans="1:1" s="10" customFormat="1" ht="38.25">
      <c r="A374" s="177" t="s">
        <v>3475</v>
      </c>
    </row>
    <row r="375" spans="1:1" s="10" customFormat="1">
      <c r="A375" s="177" t="s">
        <v>576</v>
      </c>
    </row>
    <row r="376" spans="1:1" s="10" customFormat="1">
      <c r="A376" s="177"/>
    </row>
    <row r="377" spans="1:1" s="10" customFormat="1">
      <c r="A377" s="176" t="s">
        <v>577</v>
      </c>
    </row>
    <row r="378" spans="1:1" s="10" customFormat="1" ht="38.25">
      <c r="A378" s="177" t="s">
        <v>3471</v>
      </c>
    </row>
    <row r="379" spans="1:1" s="10" customFormat="1">
      <c r="A379" s="177"/>
    </row>
    <row r="380" spans="1:1" s="10" customFormat="1">
      <c r="A380" s="176" t="s">
        <v>578</v>
      </c>
    </row>
    <row r="381" spans="1:1" s="10" customFormat="1" ht="38.25">
      <c r="A381" s="177" t="s">
        <v>3472</v>
      </c>
    </row>
    <row r="382" spans="1:1" s="10" customFormat="1">
      <c r="A382" s="177" t="s">
        <v>579</v>
      </c>
    </row>
    <row r="383" spans="1:1" s="10" customFormat="1">
      <c r="A383" s="177" t="s">
        <v>580</v>
      </c>
    </row>
    <row r="384" spans="1:1" s="10" customFormat="1">
      <c r="A384" s="177" t="s">
        <v>581</v>
      </c>
    </row>
    <row r="385" spans="1:1" s="10" customFormat="1" ht="38.25">
      <c r="A385" s="177" t="s">
        <v>3473</v>
      </c>
    </row>
    <row r="386" spans="1:1" s="10" customFormat="1">
      <c r="A386" s="177"/>
    </row>
    <row r="387" spans="1:1" s="10" customFormat="1">
      <c r="A387" s="176" t="s">
        <v>582</v>
      </c>
    </row>
    <row r="388" spans="1:1" s="10" customFormat="1">
      <c r="A388" s="177" t="s">
        <v>583</v>
      </c>
    </row>
    <row r="389" spans="1:1" s="10" customFormat="1" ht="38.25">
      <c r="A389" s="177" t="s">
        <v>3474</v>
      </c>
    </row>
    <row r="390" spans="1:1" s="10" customFormat="1">
      <c r="A390" s="177" t="s">
        <v>584</v>
      </c>
    </row>
    <row r="391" spans="1:1" s="10" customFormat="1">
      <c r="A391" s="176" t="s">
        <v>585</v>
      </c>
    </row>
    <row r="392" spans="1:1" s="10" customFormat="1">
      <c r="A392" s="177" t="s">
        <v>586</v>
      </c>
    </row>
    <row r="393" spans="1:1" s="10" customFormat="1">
      <c r="A393" s="177" t="s">
        <v>587</v>
      </c>
    </row>
    <row r="394" spans="1:1" s="10" customFormat="1">
      <c r="A394" s="177" t="s">
        <v>588</v>
      </c>
    </row>
    <row r="395" spans="1:1" s="10" customFormat="1">
      <c r="A395" s="177" t="s">
        <v>589</v>
      </c>
    </row>
    <row r="396" spans="1:1" s="10" customFormat="1" ht="25.5">
      <c r="A396" s="177" t="s">
        <v>590</v>
      </c>
    </row>
    <row r="397" spans="1:1" s="10" customFormat="1">
      <c r="A397" s="177" t="s">
        <v>591</v>
      </c>
    </row>
    <row r="398" spans="1:1" s="10" customFormat="1">
      <c r="A398" s="177" t="s">
        <v>592</v>
      </c>
    </row>
    <row r="399" spans="1:1" s="10" customFormat="1">
      <c r="A399" s="177" t="s">
        <v>593</v>
      </c>
    </row>
    <row r="400" spans="1:1" s="10" customFormat="1">
      <c r="A400" s="177" t="s">
        <v>594</v>
      </c>
    </row>
    <row r="401" spans="1:1" s="10" customFormat="1">
      <c r="A401" s="176" t="s">
        <v>1055</v>
      </c>
    </row>
    <row r="402" spans="1:1" s="10" customFormat="1">
      <c r="A402" s="177" t="s">
        <v>595</v>
      </c>
    </row>
    <row r="403" spans="1:1">
      <c r="A403" s="5"/>
    </row>
    <row r="404" spans="1:1">
      <c r="A404" s="176" t="s">
        <v>596</v>
      </c>
    </row>
    <row r="405" spans="1:1">
      <c r="A405" s="176"/>
    </row>
    <row r="406" spans="1:1" s="10" customFormat="1">
      <c r="A406" s="176" t="s">
        <v>567</v>
      </c>
    </row>
    <row r="407" spans="1:1" s="10" customFormat="1">
      <c r="A407" s="177" t="s">
        <v>597</v>
      </c>
    </row>
    <row r="408" spans="1:1" s="10" customFormat="1">
      <c r="A408" s="177" t="s">
        <v>598</v>
      </c>
    </row>
    <row r="409" spans="1:1" s="10" customFormat="1" ht="38.25">
      <c r="A409" s="177" t="s">
        <v>4582</v>
      </c>
    </row>
    <row r="410" spans="1:1" s="10" customFormat="1" ht="51">
      <c r="A410" s="181" t="s">
        <v>4336</v>
      </c>
    </row>
    <row r="411" spans="1:1" s="10" customFormat="1" ht="25.5">
      <c r="A411" s="175" t="s">
        <v>4349</v>
      </c>
    </row>
    <row r="412" spans="1:1" s="10" customFormat="1" ht="38.25">
      <c r="A412" s="175" t="s">
        <v>4316</v>
      </c>
    </row>
    <row r="413" spans="1:1" s="10" customFormat="1">
      <c r="A413" s="177"/>
    </row>
    <row r="414" spans="1:1" s="10" customFormat="1">
      <c r="A414" s="177" t="s">
        <v>599</v>
      </c>
    </row>
    <row r="415" spans="1:1" s="10" customFormat="1">
      <c r="A415" s="177" t="s">
        <v>600</v>
      </c>
    </row>
    <row r="416" spans="1:1" s="10" customFormat="1">
      <c r="A416" s="177" t="s">
        <v>601</v>
      </c>
    </row>
    <row r="417" spans="1:1" s="10" customFormat="1">
      <c r="A417" s="177" t="s">
        <v>602</v>
      </c>
    </row>
    <row r="418" spans="1:1" s="10" customFormat="1">
      <c r="A418" s="177" t="s">
        <v>603</v>
      </c>
    </row>
    <row r="419" spans="1:1" s="10" customFormat="1">
      <c r="A419" s="177" t="s">
        <v>604</v>
      </c>
    </row>
    <row r="420" spans="1:1" s="10" customFormat="1">
      <c r="A420" s="177" t="s">
        <v>605</v>
      </c>
    </row>
    <row r="421" spans="1:1" s="10" customFormat="1">
      <c r="A421" s="177" t="s">
        <v>606</v>
      </c>
    </row>
    <row r="422" spans="1:1" s="10" customFormat="1">
      <c r="A422" s="177" t="s">
        <v>3470</v>
      </c>
    </row>
    <row r="423" spans="1:1" s="10" customFormat="1">
      <c r="A423" s="177"/>
    </row>
    <row r="424" spans="1:1" s="10" customFormat="1">
      <c r="A424" s="177" t="s">
        <v>3390</v>
      </c>
    </row>
    <row r="425" spans="1:1" s="10" customFormat="1" ht="38.25">
      <c r="A425" s="177" t="s">
        <v>3469</v>
      </c>
    </row>
    <row r="426" spans="1:1" s="10" customFormat="1">
      <c r="A426" s="177" t="s">
        <v>607</v>
      </c>
    </row>
    <row r="427" spans="1:1" s="10" customFormat="1" ht="38.25">
      <c r="A427" s="177" t="s">
        <v>3468</v>
      </c>
    </row>
    <row r="428" spans="1:1" s="10" customFormat="1">
      <c r="A428" s="177"/>
    </row>
    <row r="429" spans="1:1" s="10" customFormat="1">
      <c r="A429" s="177" t="s">
        <v>608</v>
      </c>
    </row>
    <row r="430" spans="1:1" s="10" customFormat="1" ht="51">
      <c r="A430" s="177" t="s">
        <v>3466</v>
      </c>
    </row>
    <row r="431" spans="1:1" s="10" customFormat="1" ht="51">
      <c r="A431" s="177" t="s">
        <v>3467</v>
      </c>
    </row>
    <row r="432" spans="1:1" s="10" customFormat="1" ht="25.5">
      <c r="A432" s="177" t="s">
        <v>4340</v>
      </c>
    </row>
    <row r="433" spans="1:1" s="10" customFormat="1">
      <c r="A433" s="177" t="s">
        <v>609</v>
      </c>
    </row>
    <row r="434" spans="1:1" s="10" customFormat="1">
      <c r="A434" s="181" t="s">
        <v>4341</v>
      </c>
    </row>
    <row r="435" spans="1:1" s="10" customFormat="1">
      <c r="A435" s="177"/>
    </row>
    <row r="436" spans="1:1" s="10" customFormat="1">
      <c r="A436" s="177" t="s">
        <v>610</v>
      </c>
    </row>
    <row r="437" spans="1:1" s="10" customFormat="1">
      <c r="A437" s="177" t="s">
        <v>611</v>
      </c>
    </row>
    <row r="438" spans="1:1" s="10" customFormat="1" ht="38.25">
      <c r="A438" s="177" t="s">
        <v>3589</v>
      </c>
    </row>
    <row r="439" spans="1:1" s="10" customFormat="1">
      <c r="A439" s="177"/>
    </row>
    <row r="440" spans="1:1" s="10" customFormat="1">
      <c r="A440" s="177" t="s">
        <v>612</v>
      </c>
    </row>
    <row r="441" spans="1:1" s="10" customFormat="1">
      <c r="A441" s="177" t="s">
        <v>613</v>
      </c>
    </row>
    <row r="442" spans="1:1" s="10" customFormat="1">
      <c r="A442" s="177" t="s">
        <v>614</v>
      </c>
    </row>
    <row r="443" spans="1:1" s="10" customFormat="1">
      <c r="A443" s="180"/>
    </row>
    <row r="444" spans="1:1" s="10" customFormat="1">
      <c r="A444" s="177" t="s">
        <v>615</v>
      </c>
    </row>
    <row r="445" spans="1:1" s="10" customFormat="1" ht="51">
      <c r="A445" s="177" t="s">
        <v>3590</v>
      </c>
    </row>
    <row r="446" spans="1:1" s="10" customFormat="1">
      <c r="A446" s="180"/>
    </row>
    <row r="447" spans="1:1" s="10" customFormat="1">
      <c r="A447" s="177" t="s">
        <v>616</v>
      </c>
    </row>
    <row r="448" spans="1:1" s="10" customFormat="1">
      <c r="A448" s="177" t="s">
        <v>617</v>
      </c>
    </row>
    <row r="449" spans="1:1" s="10" customFormat="1">
      <c r="A449" s="177"/>
    </row>
    <row r="450" spans="1:1" s="10" customFormat="1">
      <c r="A450" s="177" t="s">
        <v>618</v>
      </c>
    </row>
    <row r="451" spans="1:1" s="10" customFormat="1" ht="38.25">
      <c r="A451" s="181" t="s">
        <v>3465</v>
      </c>
    </row>
    <row r="452" spans="1:1" s="10" customFormat="1">
      <c r="A452" s="177" t="s">
        <v>619</v>
      </c>
    </row>
    <row r="453" spans="1:1" s="10" customFormat="1">
      <c r="A453" s="177"/>
    </row>
    <row r="454" spans="1:1" s="10" customFormat="1">
      <c r="A454" s="176" t="s">
        <v>88</v>
      </c>
    </row>
    <row r="455" spans="1:1" s="10" customFormat="1">
      <c r="A455" s="177" t="s">
        <v>620</v>
      </c>
    </row>
    <row r="456" spans="1:1" s="10" customFormat="1" ht="38.25">
      <c r="A456" s="177" t="s">
        <v>3464</v>
      </c>
    </row>
    <row r="457" spans="1:1" s="10" customFormat="1">
      <c r="A457" s="177" t="s">
        <v>621</v>
      </c>
    </row>
    <row r="458" spans="1:1" s="10" customFormat="1" ht="51">
      <c r="A458" s="177" t="s">
        <v>3451</v>
      </c>
    </row>
    <row r="459" spans="1:1" s="10" customFormat="1">
      <c r="A459" s="177" t="s">
        <v>622</v>
      </c>
    </row>
    <row r="460" spans="1:1" s="10" customFormat="1">
      <c r="A460" s="177" t="s">
        <v>4337</v>
      </c>
    </row>
    <row r="461" spans="1:1" s="10" customFormat="1" ht="38.25">
      <c r="A461" s="181" t="s">
        <v>4338</v>
      </c>
    </row>
    <row r="462" spans="1:1" s="10" customFormat="1">
      <c r="A462" s="177"/>
    </row>
    <row r="463" spans="1:1" s="10" customFormat="1">
      <c r="A463" s="177" t="s">
        <v>623</v>
      </c>
    </row>
    <row r="464" spans="1:1" s="10" customFormat="1" ht="38.25">
      <c r="A464" s="177" t="s">
        <v>3463</v>
      </c>
    </row>
    <row r="465" spans="1:1" s="10" customFormat="1" ht="51">
      <c r="A465" s="177" t="s">
        <v>3462</v>
      </c>
    </row>
    <row r="466" spans="1:1" s="10" customFormat="1">
      <c r="A466" s="177" t="s">
        <v>624</v>
      </c>
    </row>
    <row r="467" spans="1:1" s="10" customFormat="1">
      <c r="A467" s="177"/>
    </row>
    <row r="468" spans="1:1" s="10" customFormat="1">
      <c r="A468" s="177" t="s">
        <v>625</v>
      </c>
    </row>
    <row r="469" spans="1:1" s="10" customFormat="1" ht="51">
      <c r="A469" s="177" t="s">
        <v>3461</v>
      </c>
    </row>
    <row r="470" spans="1:1" s="10" customFormat="1">
      <c r="A470" s="177"/>
    </row>
    <row r="471" spans="1:1" s="10" customFormat="1">
      <c r="A471" s="177" t="s">
        <v>626</v>
      </c>
    </row>
    <row r="472" spans="1:1" s="10" customFormat="1" ht="51">
      <c r="A472" s="177" t="s">
        <v>3458</v>
      </c>
    </row>
    <row r="473" spans="1:1" s="10" customFormat="1" ht="38.25">
      <c r="A473" s="177" t="s">
        <v>3457</v>
      </c>
    </row>
    <row r="474" spans="1:1" s="10" customFormat="1" ht="38.25">
      <c r="A474" s="177" t="s">
        <v>3456</v>
      </c>
    </row>
    <row r="475" spans="1:1" s="10" customFormat="1" ht="51">
      <c r="A475" s="177" t="s">
        <v>3459</v>
      </c>
    </row>
    <row r="476" spans="1:1" s="10" customFormat="1" ht="25.5">
      <c r="A476" s="177" t="s">
        <v>3460</v>
      </c>
    </row>
    <row r="477" spans="1:1" s="10" customFormat="1" ht="38.25">
      <c r="A477" s="177" t="s">
        <v>3455</v>
      </c>
    </row>
    <row r="478" spans="1:1" s="10" customFormat="1">
      <c r="A478" s="177"/>
    </row>
    <row r="479" spans="1:1" s="10" customFormat="1">
      <c r="A479" s="176" t="s">
        <v>77</v>
      </c>
    </row>
    <row r="480" spans="1:1" s="10" customFormat="1">
      <c r="A480" s="177" t="s">
        <v>627</v>
      </c>
    </row>
    <row r="481" spans="1:1" s="10" customFormat="1">
      <c r="A481" s="177" t="s">
        <v>628</v>
      </c>
    </row>
    <row r="482" spans="1:1" s="10" customFormat="1">
      <c r="A482" s="177" t="s">
        <v>629</v>
      </c>
    </row>
    <row r="483" spans="1:1" s="10" customFormat="1">
      <c r="A483" s="177" t="s">
        <v>630</v>
      </c>
    </row>
    <row r="484" spans="1:1" s="10" customFormat="1">
      <c r="A484" s="177" t="s">
        <v>592</v>
      </c>
    </row>
    <row r="485" spans="1:1" s="10" customFormat="1">
      <c r="A485" s="177" t="s">
        <v>631</v>
      </c>
    </row>
    <row r="486" spans="1:1" s="10" customFormat="1">
      <c r="A486" s="177" t="s">
        <v>632</v>
      </c>
    </row>
    <row r="487" spans="1:1" s="10" customFormat="1">
      <c r="A487" s="177" t="s">
        <v>633</v>
      </c>
    </row>
    <row r="488" spans="1:1" s="10" customFormat="1">
      <c r="A488" s="177" t="s">
        <v>634</v>
      </c>
    </row>
    <row r="489" spans="1:1" s="10" customFormat="1">
      <c r="A489" s="177" t="s">
        <v>635</v>
      </c>
    </row>
    <row r="490" spans="1:1" s="10" customFormat="1">
      <c r="A490" s="177" t="s">
        <v>636</v>
      </c>
    </row>
    <row r="491" spans="1:1" s="10" customFormat="1">
      <c r="A491" s="177" t="s">
        <v>637</v>
      </c>
    </row>
    <row r="492" spans="1:1" s="10" customFormat="1">
      <c r="A492" s="176" t="s">
        <v>1055</v>
      </c>
    </row>
    <row r="493" spans="1:1" s="10" customFormat="1">
      <c r="A493" s="177" t="s">
        <v>638</v>
      </c>
    </row>
    <row r="494" spans="1:1" s="10" customFormat="1">
      <c r="A494" s="177" t="s">
        <v>639</v>
      </c>
    </row>
    <row r="495" spans="1:1" s="10" customFormat="1">
      <c r="A495" s="177" t="s">
        <v>640</v>
      </c>
    </row>
    <row r="496" spans="1:1" s="10" customFormat="1">
      <c r="A496" s="177" t="s">
        <v>641</v>
      </c>
    </row>
    <row r="497" spans="1:1" s="10" customFormat="1">
      <c r="A497" s="177" t="s">
        <v>642</v>
      </c>
    </row>
    <row r="498" spans="1:1" s="10" customFormat="1">
      <c r="A498" s="177" t="s">
        <v>643</v>
      </c>
    </row>
    <row r="499" spans="1:1">
      <c r="A499" s="5"/>
    </row>
    <row r="500" spans="1:1" s="10" customFormat="1">
      <c r="A500" s="176" t="s">
        <v>644</v>
      </c>
    </row>
    <row r="501" spans="1:1" s="10" customFormat="1">
      <c r="A501" s="176"/>
    </row>
    <row r="502" spans="1:1" s="10" customFormat="1">
      <c r="A502" s="176" t="s">
        <v>567</v>
      </c>
    </row>
    <row r="503" spans="1:1" s="10" customFormat="1" ht="51">
      <c r="A503" s="177" t="s">
        <v>4336</v>
      </c>
    </row>
    <row r="504" spans="1:1" s="10" customFormat="1">
      <c r="A504" s="177" t="s">
        <v>598</v>
      </c>
    </row>
    <row r="505" spans="1:1" s="10" customFormat="1" ht="25.5">
      <c r="A505" s="175" t="s">
        <v>4350</v>
      </c>
    </row>
    <row r="506" spans="1:1" s="10" customFormat="1" ht="38.25">
      <c r="A506" s="175" t="s">
        <v>4316</v>
      </c>
    </row>
    <row r="507" spans="1:1" s="10" customFormat="1">
      <c r="A507" s="177"/>
    </row>
    <row r="508" spans="1:1" s="10" customFormat="1">
      <c r="A508" s="177" t="s">
        <v>572</v>
      </c>
    </row>
    <row r="509" spans="1:1" s="10" customFormat="1" ht="25.5">
      <c r="A509" s="177" t="s">
        <v>3454</v>
      </c>
    </row>
    <row r="510" spans="1:1" s="10" customFormat="1">
      <c r="A510" s="177"/>
    </row>
    <row r="511" spans="1:1" s="10" customFormat="1">
      <c r="A511" s="177" t="s">
        <v>126</v>
      </c>
    </row>
    <row r="512" spans="1:1" s="10" customFormat="1" ht="40.5">
      <c r="A512" s="177" t="s">
        <v>3453</v>
      </c>
    </row>
    <row r="513" spans="1:1" s="10" customFormat="1" ht="38.25">
      <c r="A513" s="177" t="s">
        <v>3452</v>
      </c>
    </row>
    <row r="514" spans="1:1" s="10" customFormat="1" ht="51">
      <c r="A514" s="177" t="s">
        <v>3451</v>
      </c>
    </row>
    <row r="515" spans="1:1" s="10" customFormat="1">
      <c r="A515" s="177"/>
    </row>
    <row r="516" spans="1:1" s="10" customFormat="1">
      <c r="A516" s="177" t="s">
        <v>645</v>
      </c>
    </row>
    <row r="517" spans="1:1" s="10" customFormat="1" ht="51">
      <c r="A517" s="177" t="s">
        <v>3450</v>
      </c>
    </row>
    <row r="518" spans="1:1" s="10" customFormat="1">
      <c r="A518" s="177"/>
    </row>
    <row r="519" spans="1:1" s="10" customFormat="1">
      <c r="A519" s="177" t="s">
        <v>571</v>
      </c>
    </row>
    <row r="520" spans="1:1" s="10" customFormat="1" ht="51">
      <c r="A520" s="177" t="s">
        <v>3448</v>
      </c>
    </row>
    <row r="521" spans="1:1" s="10" customFormat="1" ht="38.25">
      <c r="A521" s="177" t="s">
        <v>3449</v>
      </c>
    </row>
    <row r="522" spans="1:1" s="10" customFormat="1">
      <c r="A522" s="177"/>
    </row>
    <row r="523" spans="1:1" s="10" customFormat="1">
      <c r="A523" s="176" t="s">
        <v>177</v>
      </c>
    </row>
    <row r="524" spans="1:1" s="10" customFormat="1">
      <c r="A524" s="177" t="s">
        <v>627</v>
      </c>
    </row>
    <row r="525" spans="1:1" s="10" customFormat="1">
      <c r="A525" s="177" t="s">
        <v>646</v>
      </c>
    </row>
    <row r="526" spans="1:1" s="10" customFormat="1">
      <c r="A526" s="177" t="s">
        <v>635</v>
      </c>
    </row>
    <row r="527" spans="1:1" s="10" customFormat="1">
      <c r="A527" s="177" t="s">
        <v>636</v>
      </c>
    </row>
    <row r="528" spans="1:1" s="10" customFormat="1">
      <c r="A528" s="177" t="s">
        <v>592</v>
      </c>
    </row>
    <row r="529" spans="1:1" s="10" customFormat="1">
      <c r="A529" s="177" t="s">
        <v>634</v>
      </c>
    </row>
    <row r="530" spans="1:1" s="10" customFormat="1">
      <c r="A530" s="177" t="s">
        <v>647</v>
      </c>
    </row>
    <row r="531" spans="1:1" s="10" customFormat="1">
      <c r="A531" s="177" t="s">
        <v>648</v>
      </c>
    </row>
    <row r="532" spans="1:1" s="10" customFormat="1">
      <c r="A532" s="177" t="s">
        <v>594</v>
      </c>
    </row>
    <row r="533" spans="1:1" s="10" customFormat="1">
      <c r="A533" s="176" t="s">
        <v>1055</v>
      </c>
    </row>
    <row r="534" spans="1:1">
      <c r="A534" s="5"/>
    </row>
    <row r="535" spans="1:1">
      <c r="A535" s="155" t="s">
        <v>150</v>
      </c>
    </row>
    <row r="536" spans="1:1">
      <c r="A536" s="5"/>
    </row>
    <row r="537" spans="1:1" ht="63.75">
      <c r="A537" s="5" t="s">
        <v>820</v>
      </c>
    </row>
    <row r="538" spans="1:1">
      <c r="A538" s="5" t="s">
        <v>649</v>
      </c>
    </row>
    <row r="539" spans="1:1">
      <c r="A539" s="5" t="s">
        <v>650</v>
      </c>
    </row>
    <row r="540" spans="1:1">
      <c r="A540" s="5" t="s">
        <v>4394</v>
      </c>
    </row>
    <row r="541" spans="1:1">
      <c r="A541" s="5" t="s">
        <v>4395</v>
      </c>
    </row>
    <row r="542" spans="1:1">
      <c r="A542" s="5" t="s">
        <v>4396</v>
      </c>
    </row>
    <row r="543" spans="1:1">
      <c r="A543" s="5" t="s">
        <v>4397</v>
      </c>
    </row>
    <row r="544" spans="1:1">
      <c r="A544" s="5" t="s">
        <v>4398</v>
      </c>
    </row>
    <row r="545" spans="1:1" ht="51">
      <c r="A545" s="5" t="s">
        <v>3446</v>
      </c>
    </row>
    <row r="546" spans="1:1" ht="51">
      <c r="A546" s="5" t="s">
        <v>3447</v>
      </c>
    </row>
    <row r="547" spans="1:1" ht="38.25">
      <c r="A547" s="5" t="s">
        <v>651</v>
      </c>
    </row>
    <row r="548" spans="1:1" ht="25.5">
      <c r="A548" s="5" t="s">
        <v>3444</v>
      </c>
    </row>
    <row r="549" spans="1:1" ht="38.25">
      <c r="A549" s="5" t="s">
        <v>3445</v>
      </c>
    </row>
    <row r="550" spans="1:1">
      <c r="A550" s="5" t="s">
        <v>652</v>
      </c>
    </row>
    <row r="551" spans="1:1" ht="25.5">
      <c r="A551" s="5" t="s">
        <v>653</v>
      </c>
    </row>
    <row r="552" spans="1:1" ht="25.5">
      <c r="A552" s="5" t="s">
        <v>3443</v>
      </c>
    </row>
    <row r="553" spans="1:1">
      <c r="A553" s="5" t="s">
        <v>3442</v>
      </c>
    </row>
    <row r="554" spans="1:1" ht="38.25">
      <c r="A554" s="5" t="s">
        <v>3441</v>
      </c>
    </row>
    <row r="555" spans="1:1" ht="51">
      <c r="A555" s="5" t="s">
        <v>3440</v>
      </c>
    </row>
    <row r="556" spans="1:1">
      <c r="A556" s="5"/>
    </row>
    <row r="557" spans="1:1" ht="51">
      <c r="A557" s="5" t="s">
        <v>3439</v>
      </c>
    </row>
    <row r="558" spans="1:1">
      <c r="A558" s="5"/>
    </row>
    <row r="559" spans="1:1">
      <c r="A559" s="155" t="s">
        <v>654</v>
      </c>
    </row>
    <row r="560" spans="1:1">
      <c r="A560" s="5"/>
    </row>
    <row r="561" spans="1:1" ht="25.5">
      <c r="A561" s="5" t="s">
        <v>655</v>
      </c>
    </row>
    <row r="562" spans="1:1" ht="51">
      <c r="A562" s="5" t="s">
        <v>3438</v>
      </c>
    </row>
    <row r="563" spans="1:1">
      <c r="A563" s="5"/>
    </row>
    <row r="564" spans="1:1">
      <c r="A564" s="5" t="s">
        <v>656</v>
      </c>
    </row>
    <row r="565" spans="1:1" ht="38.25">
      <c r="A565" s="5" t="s">
        <v>3437</v>
      </c>
    </row>
    <row r="566" spans="1:1" ht="38.25">
      <c r="A566" s="5" t="s">
        <v>3436</v>
      </c>
    </row>
    <row r="567" spans="1:1" ht="38.25">
      <c r="A567" s="5" t="s">
        <v>3435</v>
      </c>
    </row>
    <row r="568" spans="1:1">
      <c r="A568" s="5"/>
    </row>
    <row r="569" spans="1:1" ht="38.25">
      <c r="A569" s="5" t="s">
        <v>3434</v>
      </c>
    </row>
    <row r="570" spans="1:1">
      <c r="A570" s="5"/>
    </row>
    <row r="571" spans="1:1" ht="140.25">
      <c r="A571" s="5" t="s">
        <v>3433</v>
      </c>
    </row>
    <row r="572" spans="1:1">
      <c r="A572" s="5"/>
    </row>
    <row r="573" spans="1:1" ht="102">
      <c r="A573" s="5" t="s">
        <v>3432</v>
      </c>
    </row>
    <row r="574" spans="1:1">
      <c r="A574" s="5"/>
    </row>
    <row r="575" spans="1:1">
      <c r="A575" s="155" t="s">
        <v>51</v>
      </c>
    </row>
    <row r="576" spans="1:1">
      <c r="A576" s="5"/>
    </row>
    <row r="577" spans="1:1" ht="38.25">
      <c r="A577" s="175" t="s">
        <v>4361</v>
      </c>
    </row>
    <row r="578" spans="1:1" ht="76.5">
      <c r="A578" s="175" t="s">
        <v>657</v>
      </c>
    </row>
    <row r="579" spans="1:1" ht="25.5">
      <c r="A579" s="175" t="s">
        <v>4317</v>
      </c>
    </row>
    <row r="580" spans="1:1" ht="38.25">
      <c r="A580" s="5" t="s">
        <v>3431</v>
      </c>
    </row>
    <row r="581" spans="1:1" ht="140.25">
      <c r="A581" s="5" t="s">
        <v>4399</v>
      </c>
    </row>
    <row r="582" spans="1:1" ht="51">
      <c r="A582" s="5" t="s">
        <v>4400</v>
      </c>
    </row>
    <row r="583" spans="1:1" ht="38.25">
      <c r="A583" s="5" t="s">
        <v>4401</v>
      </c>
    </row>
    <row r="584" spans="1:1" ht="51">
      <c r="A584" s="5" t="s">
        <v>4849</v>
      </c>
    </row>
    <row r="585" spans="1:1" ht="63.75">
      <c r="A585" s="5" t="s">
        <v>3430</v>
      </c>
    </row>
    <row r="586" spans="1:1" ht="51">
      <c r="A586" s="5" t="s">
        <v>3429</v>
      </c>
    </row>
    <row r="587" spans="1:1" ht="76.5">
      <c r="A587" s="5" t="s">
        <v>4850</v>
      </c>
    </row>
    <row r="588" spans="1:1" ht="38.25">
      <c r="A588" s="5" t="s">
        <v>3428</v>
      </c>
    </row>
    <row r="589" spans="1:1" ht="63.75">
      <c r="A589" s="5" t="s">
        <v>4843</v>
      </c>
    </row>
    <row r="590" spans="1:1" ht="51">
      <c r="A590" s="5" t="s">
        <v>4842</v>
      </c>
    </row>
    <row r="591" spans="1:1" ht="63.75">
      <c r="A591" s="175" t="s">
        <v>4841</v>
      </c>
    </row>
    <row r="592" spans="1:1" ht="38.25">
      <c r="A592" s="5" t="s">
        <v>658</v>
      </c>
    </row>
    <row r="593" spans="1:1" ht="25.5">
      <c r="A593" s="5" t="s">
        <v>3426</v>
      </c>
    </row>
    <row r="594" spans="1:1" ht="51">
      <c r="A594" s="5" t="s">
        <v>3425</v>
      </c>
    </row>
    <row r="595" spans="1:1">
      <c r="A595" s="5"/>
    </row>
    <row r="596" spans="1:1">
      <c r="A596" s="155" t="s">
        <v>659</v>
      </c>
    </row>
    <row r="597" spans="1:1">
      <c r="A597" s="5"/>
    </row>
    <row r="598" spans="1:1">
      <c r="A598" s="5" t="s">
        <v>660</v>
      </c>
    </row>
    <row r="599" spans="1:1" s="10" customFormat="1" ht="38.25">
      <c r="A599" s="5" t="s">
        <v>3424</v>
      </c>
    </row>
    <row r="600" spans="1:1" s="10" customFormat="1" ht="51">
      <c r="A600" s="5" t="s">
        <v>3423</v>
      </c>
    </row>
    <row r="601" spans="1:1" s="10" customFormat="1" ht="38.25">
      <c r="A601" s="5" t="s">
        <v>661</v>
      </c>
    </row>
    <row r="602" spans="1:1" s="10" customFormat="1" ht="51">
      <c r="A602" s="5" t="s">
        <v>3422</v>
      </c>
    </row>
    <row r="603" spans="1:1" s="10" customFormat="1" ht="25.5">
      <c r="A603" s="5" t="s">
        <v>3427</v>
      </c>
    </row>
    <row r="604" spans="1:1" s="10" customFormat="1" ht="51">
      <c r="A604" s="5" t="s">
        <v>3421</v>
      </c>
    </row>
    <row r="605" spans="1:1" s="10" customFormat="1" ht="51">
      <c r="A605" s="5" t="s">
        <v>3420</v>
      </c>
    </row>
    <row r="606" spans="1:1" s="10" customFormat="1" ht="38.25">
      <c r="A606" s="5" t="s">
        <v>3419</v>
      </c>
    </row>
    <row r="607" spans="1:1" s="10" customFormat="1" ht="51">
      <c r="A607" s="5" t="s">
        <v>3418</v>
      </c>
    </row>
    <row r="608" spans="1:1" ht="51">
      <c r="A608" s="5" t="s">
        <v>3417</v>
      </c>
    </row>
    <row r="609" spans="1:1" ht="38.25">
      <c r="A609" s="5" t="s">
        <v>3414</v>
      </c>
    </row>
    <row r="610" spans="1:1" ht="38.25">
      <c r="A610" s="5" t="s">
        <v>662</v>
      </c>
    </row>
    <row r="611" spans="1:1" ht="38.25">
      <c r="A611" s="5" t="s">
        <v>3415</v>
      </c>
    </row>
    <row r="612" spans="1:1" ht="38.25">
      <c r="A612" s="5" t="s">
        <v>3416</v>
      </c>
    </row>
    <row r="613" spans="1:1" ht="38.25">
      <c r="A613" s="175" t="s">
        <v>4333</v>
      </c>
    </row>
    <row r="614" spans="1:1">
      <c r="A614" s="5" t="s">
        <v>663</v>
      </c>
    </row>
    <row r="615" spans="1:1">
      <c r="A615" s="5" t="s">
        <v>4402</v>
      </c>
    </row>
    <row r="616" spans="1:1">
      <c r="A616" s="5"/>
    </row>
    <row r="617" spans="1:1" s="10" customFormat="1">
      <c r="A617" s="173" t="s">
        <v>585</v>
      </c>
    </row>
    <row r="618" spans="1:1" s="10" customFormat="1">
      <c r="A618" s="5" t="s">
        <v>664</v>
      </c>
    </row>
    <row r="619" spans="1:1" s="10" customFormat="1">
      <c r="A619" s="5" t="s">
        <v>665</v>
      </c>
    </row>
    <row r="620" spans="1:1" s="10" customFormat="1">
      <c r="A620" s="5" t="s">
        <v>666</v>
      </c>
    </row>
    <row r="621" spans="1:1" s="10" customFormat="1">
      <c r="A621" s="5" t="s">
        <v>667</v>
      </c>
    </row>
    <row r="622" spans="1:1" s="10" customFormat="1">
      <c r="A622" s="5" t="s">
        <v>668</v>
      </c>
    </row>
    <row r="623" spans="1:1" s="10" customFormat="1">
      <c r="A623" s="5" t="s">
        <v>669</v>
      </c>
    </row>
    <row r="624" spans="1:1" s="10" customFormat="1">
      <c r="A624" s="5" t="s">
        <v>670</v>
      </c>
    </row>
    <row r="625" spans="1:1" s="10" customFormat="1">
      <c r="A625" s="5" t="s">
        <v>640</v>
      </c>
    </row>
    <row r="626" spans="1:1" s="10" customFormat="1">
      <c r="A626" s="5" t="s">
        <v>671</v>
      </c>
    </row>
    <row r="627" spans="1:1">
      <c r="A627" s="5"/>
    </row>
    <row r="628" spans="1:1">
      <c r="A628" s="155" t="s">
        <v>672</v>
      </c>
    </row>
    <row r="629" spans="1:1">
      <c r="A629" s="5"/>
    </row>
    <row r="630" spans="1:1" ht="51">
      <c r="A630" s="5" t="s">
        <v>3391</v>
      </c>
    </row>
    <row r="631" spans="1:1" ht="25.5">
      <c r="A631" s="5" t="s">
        <v>3413</v>
      </c>
    </row>
    <row r="632" spans="1:1" ht="153">
      <c r="A632" s="5" t="s">
        <v>3392</v>
      </c>
    </row>
    <row r="633" spans="1:1" ht="89.25">
      <c r="A633" s="5" t="s">
        <v>4851</v>
      </c>
    </row>
    <row r="634" spans="1:1" ht="76.5">
      <c r="A634" s="5" t="s">
        <v>3393</v>
      </c>
    </row>
    <row r="635" spans="1:1" ht="153">
      <c r="A635" s="5" t="s">
        <v>3394</v>
      </c>
    </row>
    <row r="636" spans="1:1" ht="153">
      <c r="A636" s="5" t="s">
        <v>4403</v>
      </c>
    </row>
    <row r="637" spans="1:1">
      <c r="A637" s="5"/>
    </row>
    <row r="638" spans="1:1" ht="229.5">
      <c r="A638" s="5" t="s">
        <v>673</v>
      </c>
    </row>
    <row r="639" spans="1:1">
      <c r="A639" s="5"/>
    </row>
    <row r="640" spans="1:1">
      <c r="A640" s="155" t="s">
        <v>674</v>
      </c>
    </row>
    <row r="641" spans="1:1">
      <c r="A641" s="5"/>
    </row>
    <row r="642" spans="1:1" ht="38.25">
      <c r="A642" s="175" t="s">
        <v>4404</v>
      </c>
    </row>
    <row r="643" spans="1:1" ht="51">
      <c r="A643" s="5" t="s">
        <v>675</v>
      </c>
    </row>
    <row r="644" spans="1:1">
      <c r="A644" s="5"/>
    </row>
    <row r="645" spans="1:1" ht="63.75">
      <c r="A645" s="5" t="s">
        <v>3395</v>
      </c>
    </row>
    <row r="646" spans="1:1" ht="76.5">
      <c r="A646" s="5" t="s">
        <v>3396</v>
      </c>
    </row>
    <row r="647" spans="1:1">
      <c r="A647" s="5"/>
    </row>
    <row r="648" spans="1:1" ht="51">
      <c r="A648" s="5" t="s">
        <v>3397</v>
      </c>
    </row>
    <row r="649" spans="1:1">
      <c r="A649" s="5"/>
    </row>
    <row r="650" spans="1:1" ht="76.5">
      <c r="A650" s="5" t="s">
        <v>3398</v>
      </c>
    </row>
    <row r="651" spans="1:1" ht="38.25">
      <c r="A651" s="5" t="s">
        <v>4405</v>
      </c>
    </row>
    <row r="652" spans="1:1" ht="51">
      <c r="A652" s="5" t="s">
        <v>3399</v>
      </c>
    </row>
    <row r="653" spans="1:1" ht="38.25">
      <c r="A653" s="5" t="s">
        <v>3400</v>
      </c>
    </row>
    <row r="654" spans="1:1">
      <c r="A654" s="5" t="s">
        <v>4406</v>
      </c>
    </row>
    <row r="655" spans="1:1">
      <c r="A655" s="5" t="s">
        <v>676</v>
      </c>
    </row>
    <row r="656" spans="1:1" ht="38.25">
      <c r="A656" s="5" t="s">
        <v>3401</v>
      </c>
    </row>
    <row r="657" spans="1:1">
      <c r="A657" s="5" t="s">
        <v>677</v>
      </c>
    </row>
    <row r="658" spans="1:1" ht="38.25">
      <c r="A658" s="5" t="s">
        <v>3402</v>
      </c>
    </row>
    <row r="659" spans="1:1" ht="38.25">
      <c r="A659" s="5" t="s">
        <v>3403</v>
      </c>
    </row>
    <row r="660" spans="1:1" ht="38.25">
      <c r="A660" s="5" t="s">
        <v>3404</v>
      </c>
    </row>
    <row r="661" spans="1:1" ht="63.75">
      <c r="A661" s="5" t="s">
        <v>3405</v>
      </c>
    </row>
    <row r="662" spans="1:1">
      <c r="A662" s="2"/>
    </row>
    <row r="663" spans="1:1">
      <c r="A663" s="155" t="s">
        <v>424</v>
      </c>
    </row>
    <row r="664" spans="1:1">
      <c r="A664" s="13"/>
    </row>
    <row r="665" spans="1:1" ht="89.25">
      <c r="A665" s="11" t="s">
        <v>4407</v>
      </c>
    </row>
    <row r="666" spans="1:1" ht="127.5">
      <c r="A666" s="20" t="s">
        <v>3406</v>
      </c>
    </row>
    <row r="667" spans="1:1" ht="38.25">
      <c r="A667" s="14" t="s">
        <v>96</v>
      </c>
    </row>
    <row r="668" spans="1:1">
      <c r="A668" s="14" t="s">
        <v>230</v>
      </c>
    </row>
    <row r="669" spans="1:1" ht="38.25">
      <c r="A669" s="16" t="s">
        <v>3407</v>
      </c>
    </row>
    <row r="670" spans="1:1">
      <c r="A670" s="15" t="s">
        <v>95</v>
      </c>
    </row>
    <row r="671" spans="1:1">
      <c r="A671" s="15"/>
    </row>
    <row r="672" spans="1:1">
      <c r="A672" s="15" t="s">
        <v>88</v>
      </c>
    </row>
    <row r="673" spans="1:1" ht="38.25">
      <c r="A673" s="16" t="s">
        <v>3408</v>
      </c>
    </row>
    <row r="674" spans="1:1" ht="38.25">
      <c r="A674" s="16" t="s">
        <v>3409</v>
      </c>
    </row>
    <row r="675" spans="1:1">
      <c r="A675" s="15" t="s">
        <v>97</v>
      </c>
    </row>
    <row r="676" spans="1:1" ht="51">
      <c r="A676" s="16" t="s">
        <v>3410</v>
      </c>
    </row>
    <row r="677" spans="1:1">
      <c r="A677" s="17" t="s">
        <v>1056</v>
      </c>
    </row>
    <row r="678" spans="1:1">
      <c r="A678" s="16" t="s">
        <v>167</v>
      </c>
    </row>
    <row r="679" spans="1:1">
      <c r="A679" s="16" t="s">
        <v>193</v>
      </c>
    </row>
    <row r="680" spans="1:1">
      <c r="A680" s="16" t="s">
        <v>83</v>
      </c>
    </row>
    <row r="681" spans="1:1">
      <c r="A681" s="16" t="s">
        <v>192</v>
      </c>
    </row>
    <row r="682" spans="1:1">
      <c r="A682" s="16" t="s">
        <v>191</v>
      </c>
    </row>
    <row r="683" spans="1:1">
      <c r="A683" s="16" t="s">
        <v>190</v>
      </c>
    </row>
    <row r="684" spans="1:1">
      <c r="A684" s="16" t="s">
        <v>48</v>
      </c>
    </row>
    <row r="685" spans="1:1">
      <c r="A685" s="16" t="s">
        <v>49</v>
      </c>
    </row>
    <row r="686" spans="1:1">
      <c r="A686" s="16" t="s">
        <v>189</v>
      </c>
    </row>
    <row r="687" spans="1:1">
      <c r="A687" s="16" t="s">
        <v>85</v>
      </c>
    </row>
    <row r="688" spans="1:1">
      <c r="A688" s="16" t="s">
        <v>188</v>
      </c>
    </row>
    <row r="689" spans="1:1">
      <c r="A689" s="16" t="s">
        <v>235</v>
      </c>
    </row>
    <row r="690" spans="1:1" ht="38.25">
      <c r="A690" s="231" t="s">
        <v>4852</v>
      </c>
    </row>
    <row r="691" spans="1:1">
      <c r="A691" s="17" t="s">
        <v>78</v>
      </c>
    </row>
    <row r="692" spans="1:1">
      <c r="A692" s="7" t="s">
        <v>1057</v>
      </c>
    </row>
    <row r="693" spans="1:1">
      <c r="A693" s="7" t="s">
        <v>3411</v>
      </c>
    </row>
    <row r="694" spans="1:1">
      <c r="A694" s="7" t="s">
        <v>3412</v>
      </c>
    </row>
    <row r="695" spans="1:1">
      <c r="A695" s="7" t="s">
        <v>152</v>
      </c>
    </row>
  </sheetData>
  <sheetProtection selectLockedCells="1"/>
  <pageMargins left="0.59055118110236227" right="0.59055118110236227" top="0.59055118110236227" bottom="0.59055118110236227" header="0.31496062992125984" footer="0.31496062992125984"/>
  <pageSetup paperSize="9" fitToHeight="0" orientation="portrait" horizontalDpi="4294967294" r:id="rId1"/>
  <headerFooter>
    <oddFooter>&amp;C&amp;"Calibri,Regular"&amp;9&amp;P/&amp;N</oddFooter>
  </headerFooter>
  <rowBreaks count="20" manualBreakCount="20">
    <brk id="17" man="1"/>
    <brk id="37" man="1"/>
    <brk id="71" man="1"/>
    <brk id="87" man="1"/>
    <brk id="104" man="1"/>
    <brk id="121" man="1"/>
    <brk id="147" man="1"/>
    <brk id="161" man="1"/>
    <brk id="216" man="1"/>
    <brk id="279" man="1"/>
    <brk id="295" man="1"/>
    <brk id="324" man="1"/>
    <brk id="355" man="1"/>
    <brk id="384" man="1"/>
    <brk id="427" man="1"/>
    <brk id="464" man="1"/>
    <brk id="499" man="1"/>
    <brk id="534" man="1"/>
    <brk id="642" man="1"/>
    <brk id="66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66A8-39C0-4A18-8C4C-2D8403BC5681}">
  <dimension ref="A1:G996"/>
  <sheetViews>
    <sheetView view="pageBreakPreview" topLeftCell="A2" zoomScaleNormal="140" zoomScaleSheetLayoutView="100" workbookViewId="0">
      <selection activeCell="E38" sqref="E38"/>
    </sheetView>
  </sheetViews>
  <sheetFormatPr defaultColWidth="9.140625" defaultRowHeight="12"/>
  <cols>
    <col min="1" max="1" width="6.28515625" style="68" customWidth="1"/>
    <col min="2" max="2" width="45.7109375" style="69" customWidth="1"/>
    <col min="3" max="3" width="10.42578125" style="1070" customWidth="1"/>
    <col min="4" max="4" width="8.140625" style="1070" customWidth="1"/>
    <col min="5" max="5" width="16.7109375" style="1512" customWidth="1"/>
    <col min="6" max="16384" width="9.140625" style="46"/>
  </cols>
  <sheetData>
    <row r="1" spans="1:5" s="45" customFormat="1" ht="15" hidden="1" customHeight="1">
      <c r="A1" s="1066"/>
      <c r="B1" s="1067"/>
      <c r="C1" s="1068"/>
      <c r="D1" s="1068"/>
      <c r="E1" s="1511"/>
    </row>
    <row r="2" spans="1:5">
      <c r="A2" s="1069"/>
      <c r="C2" s="57"/>
      <c r="D2" s="57"/>
    </row>
    <row r="3" spans="1:5">
      <c r="A3" s="47"/>
      <c r="B3" s="48"/>
      <c r="C3" s="49"/>
      <c r="D3" s="49"/>
      <c r="E3" s="1513"/>
    </row>
    <row r="4" spans="1:5" ht="18.600000000000001" customHeight="1" thickBot="1">
      <c r="A4" s="50" t="s">
        <v>1063</v>
      </c>
      <c r="B4" s="51"/>
      <c r="C4" s="52"/>
      <c r="D4" s="52"/>
      <c r="E4" s="1514"/>
    </row>
    <row r="5" spans="1:5">
      <c r="A5" s="1071"/>
      <c r="B5" s="63"/>
      <c r="C5" s="57"/>
      <c r="D5" s="57"/>
    </row>
    <row r="6" spans="1:5" ht="12.75">
      <c r="A6" s="53" t="s">
        <v>25</v>
      </c>
      <c r="B6" s="53" t="s">
        <v>26</v>
      </c>
      <c r="C6" s="54"/>
      <c r="D6" s="55"/>
      <c r="E6" s="1515"/>
    </row>
    <row r="7" spans="1:5">
      <c r="A7" s="56"/>
      <c r="B7" s="57"/>
      <c r="C7" s="57"/>
    </row>
    <row r="8" spans="1:5" ht="15" customHeight="1">
      <c r="A8" s="1072" t="s">
        <v>153</v>
      </c>
      <c r="B8" s="1072" t="s">
        <v>380</v>
      </c>
      <c r="C8" s="1073"/>
      <c r="D8" s="1074"/>
      <c r="E8" s="1516">
        <f>'GO RADOVI'!F89</f>
        <v>0</v>
      </c>
    </row>
    <row r="9" spans="1:5" ht="15" customHeight="1">
      <c r="A9" s="1072" t="s">
        <v>291</v>
      </c>
      <c r="B9" s="1072" t="s">
        <v>247</v>
      </c>
      <c r="C9" s="1073"/>
      <c r="D9" s="1074"/>
      <c r="E9" s="1517">
        <f>'GO RADOVI'!F177</f>
        <v>0</v>
      </c>
    </row>
    <row r="10" spans="1:5" ht="15" customHeight="1">
      <c r="A10" s="1072" t="s">
        <v>98</v>
      </c>
      <c r="B10" s="1072" t="s">
        <v>84</v>
      </c>
      <c r="C10" s="1074"/>
      <c r="D10" s="1074"/>
      <c r="E10" s="1516">
        <f>'GO RADOVI'!F321</f>
        <v>0</v>
      </c>
    </row>
    <row r="11" spans="1:5" ht="15" customHeight="1">
      <c r="A11" s="1072" t="s">
        <v>99</v>
      </c>
      <c r="B11" s="1072" t="s">
        <v>545</v>
      </c>
      <c r="C11" s="1074"/>
      <c r="D11" s="1074"/>
      <c r="E11" s="1516">
        <f>'GO RADOVI'!F342</f>
        <v>0</v>
      </c>
    </row>
    <row r="12" spans="1:5" ht="15" customHeight="1">
      <c r="A12" s="1073" t="s">
        <v>172</v>
      </c>
      <c r="B12" s="1072" t="s">
        <v>373</v>
      </c>
      <c r="C12" s="1073"/>
      <c r="D12" s="1074"/>
      <c r="E12" s="1516">
        <f>'GO RADOVI'!F352</f>
        <v>0</v>
      </c>
    </row>
    <row r="13" spans="1:5" ht="15" customHeight="1">
      <c r="A13" s="1073" t="s">
        <v>826</v>
      </c>
      <c r="B13" s="1072" t="s">
        <v>23</v>
      </c>
      <c r="C13" s="1073"/>
      <c r="D13" s="1074"/>
      <c r="E13" s="1516">
        <f>'GO RADOVI'!F538</f>
        <v>0</v>
      </c>
    </row>
    <row r="14" spans="1:5" ht="15" customHeight="1">
      <c r="A14" s="1073" t="s">
        <v>1064</v>
      </c>
      <c r="B14" s="1072" t="s">
        <v>287</v>
      </c>
      <c r="C14" s="1073"/>
      <c r="D14" s="1074"/>
      <c r="E14" s="1516">
        <f>'GO RADOVI'!F695</f>
        <v>0</v>
      </c>
    </row>
    <row r="15" spans="1:5" s="1077" customFormat="1" ht="15" customHeight="1">
      <c r="A15" s="1075"/>
      <c r="B15" s="1075"/>
      <c r="C15" s="1076"/>
      <c r="D15" s="1076"/>
      <c r="E15" s="1518"/>
    </row>
    <row r="16" spans="1:5" ht="15" customHeight="1">
      <c r="A16" s="76"/>
      <c r="B16" s="77" t="s">
        <v>293</v>
      </c>
      <c r="C16" s="54"/>
      <c r="D16" s="78"/>
      <c r="E16" s="1519">
        <f>SUM(E8:E14)</f>
        <v>0</v>
      </c>
    </row>
    <row r="17" spans="1:5" ht="16.5" customHeight="1">
      <c r="A17" s="57"/>
      <c r="B17" s="1078"/>
      <c r="C17" s="57"/>
      <c r="D17" s="1079"/>
      <c r="E17" s="1520"/>
    </row>
    <row r="18" spans="1:5">
      <c r="A18" s="57"/>
      <c r="B18" s="1078"/>
      <c r="C18" s="57"/>
    </row>
    <row r="19" spans="1:5" ht="15.6" customHeight="1">
      <c r="A19" s="58" t="s">
        <v>146</v>
      </c>
      <c r="B19" s="58" t="s">
        <v>288</v>
      </c>
      <c r="C19" s="59"/>
      <c r="D19" s="60"/>
      <c r="E19" s="1521"/>
    </row>
    <row r="20" spans="1:5" s="61" customFormat="1" ht="15.6" customHeight="1">
      <c r="A20" s="1080"/>
      <c r="B20" s="1080"/>
      <c r="C20" s="1081"/>
      <c r="D20" s="1082"/>
      <c r="E20" s="1522"/>
    </row>
    <row r="21" spans="1:5" s="1084" customFormat="1" ht="15" customHeight="1">
      <c r="A21" s="1073" t="s">
        <v>147</v>
      </c>
      <c r="B21" s="1073" t="s">
        <v>148</v>
      </c>
      <c r="C21" s="1074"/>
      <c r="D21" s="1083"/>
      <c r="E21" s="1516">
        <f>'GO RADOVI'!F777</f>
        <v>0</v>
      </c>
    </row>
    <row r="22" spans="1:5" s="1084" customFormat="1" ht="15" customHeight="1">
      <c r="A22" s="1073" t="s">
        <v>149</v>
      </c>
      <c r="B22" s="1073" t="s">
        <v>150</v>
      </c>
      <c r="C22" s="1073"/>
      <c r="D22" s="1083"/>
      <c r="E22" s="1523">
        <f>'GO RADOVI'!F824</f>
        <v>0</v>
      </c>
    </row>
    <row r="23" spans="1:5" s="1084" customFormat="1" ht="15" customHeight="1">
      <c r="A23" s="1073" t="s">
        <v>151</v>
      </c>
      <c r="B23" s="1073" t="s">
        <v>68</v>
      </c>
      <c r="C23" s="1073"/>
      <c r="D23" s="1083"/>
      <c r="E23" s="1523">
        <f>'GO RADOVI'!F1137</f>
        <v>0</v>
      </c>
    </row>
    <row r="24" spans="1:5" s="1084" customFormat="1" ht="15" customHeight="1">
      <c r="A24" s="1073" t="s">
        <v>64</v>
      </c>
      <c r="B24" s="1073" t="s">
        <v>3341</v>
      </c>
      <c r="C24" s="1073"/>
      <c r="D24" s="1083"/>
      <c r="E24" s="1523">
        <f>'GO RADOVI'!F1194</f>
        <v>0</v>
      </c>
    </row>
    <row r="25" spans="1:5" s="1084" customFormat="1" ht="15" customHeight="1">
      <c r="A25" s="1073" t="s">
        <v>65</v>
      </c>
      <c r="B25" s="1073" t="s">
        <v>51</v>
      </c>
      <c r="C25" s="1073"/>
      <c r="D25" s="1083"/>
      <c r="E25" s="1523">
        <f>'GO RADOVI'!F1295</f>
        <v>0</v>
      </c>
    </row>
    <row r="26" spans="1:5" s="1084" customFormat="1" ht="15" customHeight="1">
      <c r="A26" s="1073" t="s">
        <v>66</v>
      </c>
      <c r="B26" s="1073" t="s">
        <v>69</v>
      </c>
      <c r="C26" s="1073"/>
      <c r="D26" s="1083"/>
      <c r="E26" s="1523">
        <f>'GO RADOVI'!F1384</f>
        <v>0</v>
      </c>
    </row>
    <row r="27" spans="1:5" s="1084" customFormat="1" ht="15" customHeight="1">
      <c r="A27" s="1073" t="s">
        <v>67</v>
      </c>
      <c r="B27" s="67" t="s">
        <v>557</v>
      </c>
      <c r="E27" s="1523">
        <f>'GO RADOVI'!F1504</f>
        <v>0</v>
      </c>
    </row>
    <row r="28" spans="1:5" s="1084" customFormat="1" ht="15" customHeight="1">
      <c r="A28" s="1073" t="s">
        <v>73</v>
      </c>
      <c r="B28" s="1073" t="s">
        <v>566</v>
      </c>
      <c r="C28" s="1073"/>
      <c r="D28" s="1083"/>
      <c r="E28" s="1523">
        <f>'GO RADOVI'!F1644</f>
        <v>0</v>
      </c>
    </row>
    <row r="29" spans="1:5" s="1084" customFormat="1" ht="15" customHeight="1">
      <c r="A29" s="1073" t="s">
        <v>171</v>
      </c>
      <c r="B29" s="1073" t="s">
        <v>986</v>
      </c>
      <c r="C29" s="1073"/>
      <c r="D29" s="1083"/>
      <c r="E29" s="1523">
        <f>'GO RADOVI'!F1720</f>
        <v>0</v>
      </c>
    </row>
    <row r="30" spans="1:5" s="1084" customFormat="1" ht="15" customHeight="1">
      <c r="A30" s="1073" t="s">
        <v>983</v>
      </c>
      <c r="B30" s="1073" t="s">
        <v>987</v>
      </c>
      <c r="C30" s="1073"/>
      <c r="D30" s="1083"/>
      <c r="E30" s="1523">
        <f>'GO RADOVI'!F1766</f>
        <v>0</v>
      </c>
    </row>
    <row r="31" spans="1:5" s="1084" customFormat="1" ht="15" customHeight="1">
      <c r="A31" s="1073" t="s">
        <v>984</v>
      </c>
      <c r="B31" s="1073" t="s">
        <v>752</v>
      </c>
      <c r="C31" s="1073"/>
      <c r="D31" s="1083"/>
      <c r="E31" s="1523">
        <f>'GO RADOVI'!F1850</f>
        <v>0</v>
      </c>
    </row>
    <row r="32" spans="1:5" s="1084" customFormat="1" ht="15" customHeight="1">
      <c r="A32" s="1073" t="s">
        <v>985</v>
      </c>
      <c r="B32" s="1073" t="s">
        <v>200</v>
      </c>
      <c r="C32" s="1073"/>
      <c r="D32" s="1083"/>
      <c r="E32" s="1523">
        <f>'GO RADOVI'!F1967</f>
        <v>0</v>
      </c>
    </row>
    <row r="33" spans="1:5" s="1084" customFormat="1" ht="15" customHeight="1">
      <c r="A33" s="1073" t="s">
        <v>3342</v>
      </c>
      <c r="B33" s="1073" t="s">
        <v>424</v>
      </c>
      <c r="C33" s="1073"/>
      <c r="D33" s="1083"/>
      <c r="E33" s="1523">
        <f>'GO RADOVI'!F2036</f>
        <v>0</v>
      </c>
    </row>
    <row r="34" spans="1:5" s="67" customFormat="1">
      <c r="A34" s="1085"/>
      <c r="B34" s="1085"/>
      <c r="C34" s="1085"/>
      <c r="E34" s="1524"/>
    </row>
    <row r="35" spans="1:5" s="67" customFormat="1" ht="12.75">
      <c r="A35" s="62"/>
      <c r="B35" s="58" t="s">
        <v>294</v>
      </c>
      <c r="C35" s="59"/>
      <c r="D35" s="59"/>
      <c r="E35" s="1525">
        <f>SUM(E21:E33)</f>
        <v>0</v>
      </c>
    </row>
    <row r="36" spans="1:5" s="67" customFormat="1">
      <c r="B36" s="63"/>
      <c r="C36" s="57"/>
      <c r="D36" s="57"/>
      <c r="E36" s="1520"/>
    </row>
    <row r="37" spans="1:5" s="67" customFormat="1">
      <c r="A37" s="1086"/>
      <c r="B37" s="1087"/>
      <c r="C37" s="1088"/>
      <c r="D37" s="1088"/>
      <c r="E37" s="1526"/>
    </row>
    <row r="38" spans="1:5" s="67" customFormat="1" ht="13.5" thickBot="1">
      <c r="A38" s="64"/>
      <c r="B38" s="51" t="s">
        <v>3345</v>
      </c>
      <c r="C38" s="65"/>
      <c r="D38" s="65"/>
      <c r="E38" s="1527">
        <f>E16+E35</f>
        <v>0</v>
      </c>
    </row>
    <row r="39" spans="1:5" s="67" customFormat="1" ht="12" customHeight="1">
      <c r="A39" s="57"/>
      <c r="B39" s="57"/>
      <c r="C39" s="57"/>
      <c r="D39" s="57"/>
      <c r="E39" s="1512"/>
    </row>
    <row r="40" spans="1:5" s="67" customFormat="1" ht="12" customHeight="1">
      <c r="A40" s="63"/>
      <c r="B40" s="63"/>
      <c r="C40" s="57"/>
      <c r="D40" s="57"/>
      <c r="E40" s="1512"/>
    </row>
    <row r="41" spans="1:5" s="67" customFormat="1" ht="12" customHeight="1">
      <c r="A41" s="63"/>
      <c r="B41" s="63"/>
      <c r="C41" s="57"/>
      <c r="D41" s="57"/>
      <c r="E41" s="1512"/>
    </row>
    <row r="42" spans="1:5" s="67" customFormat="1">
      <c r="A42" s="66"/>
      <c r="B42" s="66"/>
      <c r="C42" s="66"/>
      <c r="D42" s="66"/>
      <c r="E42" s="1528"/>
    </row>
    <row r="43" spans="1:5" s="67" customFormat="1">
      <c r="A43" s="66"/>
      <c r="B43" s="66"/>
      <c r="C43" s="66"/>
      <c r="D43" s="66"/>
      <c r="E43" s="1528"/>
    </row>
    <row r="44" spans="1:5" s="67" customFormat="1">
      <c r="A44" s="66"/>
      <c r="B44" s="66"/>
      <c r="C44" s="66"/>
      <c r="D44" s="66"/>
      <c r="E44" s="1528"/>
    </row>
    <row r="45" spans="1:5" s="67" customFormat="1">
      <c r="A45" s="66"/>
      <c r="B45" s="66"/>
      <c r="C45" s="66"/>
      <c r="D45" s="66"/>
      <c r="E45" s="1528"/>
    </row>
    <row r="46" spans="1:5" s="67" customFormat="1">
      <c r="A46" s="66"/>
      <c r="B46" s="66"/>
      <c r="C46" s="66"/>
      <c r="D46" s="66"/>
      <c r="E46" s="1528"/>
    </row>
    <row r="47" spans="1:5" s="67" customFormat="1">
      <c r="A47" s="66"/>
      <c r="B47" s="66"/>
      <c r="C47" s="66"/>
      <c r="D47" s="66"/>
      <c r="E47" s="1528"/>
    </row>
    <row r="48" spans="1:5" s="67" customFormat="1">
      <c r="A48" s="66"/>
      <c r="B48" s="66"/>
      <c r="C48" s="66"/>
      <c r="D48" s="66"/>
      <c r="E48" s="1528"/>
    </row>
    <row r="49" spans="1:5" s="67" customFormat="1">
      <c r="A49" s="66"/>
      <c r="B49" s="66"/>
      <c r="C49" s="66"/>
      <c r="D49" s="66"/>
      <c r="E49" s="1528"/>
    </row>
    <row r="50" spans="1:5" s="67" customFormat="1">
      <c r="A50" s="66"/>
      <c r="B50" s="66"/>
      <c r="C50" s="66"/>
      <c r="D50" s="66"/>
      <c r="E50" s="1528"/>
    </row>
    <row r="51" spans="1:5" s="67" customFormat="1">
      <c r="A51" s="66"/>
      <c r="B51" s="66"/>
      <c r="C51" s="66"/>
      <c r="D51" s="66"/>
      <c r="E51" s="1528"/>
    </row>
    <row r="52" spans="1:5" s="1084" customFormat="1">
      <c r="A52" s="66"/>
      <c r="B52" s="66"/>
      <c r="C52" s="66"/>
      <c r="D52" s="66"/>
      <c r="E52" s="1528"/>
    </row>
    <row r="53" spans="1:5" s="1084" customFormat="1">
      <c r="A53" s="66"/>
      <c r="B53" s="66"/>
      <c r="C53" s="66"/>
      <c r="D53" s="66"/>
      <c r="E53" s="1528"/>
    </row>
    <row r="54" spans="1:5" s="1084" customFormat="1">
      <c r="A54" s="66"/>
      <c r="B54" s="66"/>
      <c r="C54" s="66"/>
      <c r="D54" s="66"/>
      <c r="E54" s="1528"/>
    </row>
    <row r="55" spans="1:5" s="1084" customFormat="1">
      <c r="A55" s="66"/>
      <c r="B55" s="66"/>
      <c r="C55" s="66"/>
      <c r="D55" s="66"/>
      <c r="E55" s="1528"/>
    </row>
    <row r="56" spans="1:5" s="1084" customFormat="1">
      <c r="A56" s="66"/>
      <c r="B56" s="66"/>
      <c r="C56" s="66"/>
      <c r="D56" s="66"/>
      <c r="E56" s="1528"/>
    </row>
    <row r="57" spans="1:5" s="1084" customFormat="1">
      <c r="A57" s="66"/>
      <c r="B57" s="66"/>
      <c r="C57" s="66"/>
      <c r="D57" s="66"/>
      <c r="E57" s="1528"/>
    </row>
    <row r="58" spans="1:5" s="67" customFormat="1">
      <c r="A58" s="66"/>
      <c r="B58" s="66"/>
      <c r="C58" s="66"/>
      <c r="D58" s="66"/>
      <c r="E58" s="1528"/>
    </row>
    <row r="59" spans="1:5" s="67" customFormat="1">
      <c r="A59" s="66"/>
      <c r="B59" s="66"/>
      <c r="C59" s="66"/>
      <c r="D59" s="66"/>
      <c r="E59" s="1528"/>
    </row>
    <row r="60" spans="1:5" s="67" customFormat="1">
      <c r="A60" s="66"/>
      <c r="B60" s="66"/>
      <c r="C60" s="66"/>
      <c r="D60" s="66"/>
      <c r="E60" s="1528"/>
    </row>
    <row r="61" spans="1:5" s="67" customFormat="1">
      <c r="A61" s="66"/>
      <c r="B61" s="66"/>
      <c r="C61" s="66"/>
      <c r="D61" s="66"/>
      <c r="E61" s="1528"/>
    </row>
    <row r="62" spans="1:5" s="67" customFormat="1">
      <c r="A62" s="66"/>
      <c r="B62" s="66"/>
      <c r="C62" s="66"/>
      <c r="D62" s="66"/>
      <c r="E62" s="1528"/>
    </row>
    <row r="63" spans="1:5" s="67" customFormat="1">
      <c r="A63" s="66"/>
      <c r="B63" s="66"/>
      <c r="C63" s="66"/>
      <c r="D63" s="66"/>
      <c r="E63" s="1528"/>
    </row>
    <row r="64" spans="1:5" s="67" customFormat="1">
      <c r="A64" s="66"/>
      <c r="B64" s="66"/>
      <c r="C64" s="66"/>
      <c r="D64" s="66"/>
      <c r="E64" s="1528"/>
    </row>
    <row r="65" spans="1:5" s="67" customFormat="1">
      <c r="A65" s="66"/>
      <c r="B65" s="66"/>
      <c r="C65" s="66"/>
      <c r="D65" s="66"/>
      <c r="E65" s="1528"/>
    </row>
    <row r="66" spans="1:5" s="67" customFormat="1">
      <c r="A66" s="66"/>
      <c r="B66" s="66"/>
      <c r="C66" s="66"/>
      <c r="D66" s="66"/>
      <c r="E66" s="1528"/>
    </row>
    <row r="67" spans="1:5" s="67" customFormat="1">
      <c r="A67" s="66"/>
      <c r="B67" s="66"/>
      <c r="C67" s="66"/>
      <c r="D67" s="66"/>
      <c r="E67" s="1528"/>
    </row>
    <row r="68" spans="1:5" s="1084" customFormat="1">
      <c r="A68" s="66"/>
      <c r="B68" s="66"/>
      <c r="C68" s="66"/>
      <c r="D68" s="66"/>
      <c r="E68" s="1528"/>
    </row>
    <row r="69" spans="1:5" s="67" customFormat="1">
      <c r="A69" s="66"/>
      <c r="B69" s="66"/>
      <c r="C69" s="66"/>
      <c r="D69" s="66"/>
      <c r="E69" s="1528"/>
    </row>
    <row r="70" spans="1:5" s="67" customFormat="1">
      <c r="A70" s="66"/>
      <c r="B70" s="66"/>
      <c r="C70" s="66"/>
      <c r="D70" s="66"/>
      <c r="E70" s="1528"/>
    </row>
    <row r="71" spans="1:5" s="1084" customFormat="1">
      <c r="A71" s="66"/>
      <c r="B71" s="66"/>
      <c r="C71" s="66"/>
      <c r="D71" s="66"/>
      <c r="E71" s="1528"/>
    </row>
    <row r="72" spans="1:5" s="1084" customFormat="1">
      <c r="A72" s="66"/>
      <c r="B72" s="66"/>
      <c r="C72" s="66"/>
      <c r="D72" s="66"/>
      <c r="E72" s="1528"/>
    </row>
    <row r="73" spans="1:5" s="1084" customFormat="1">
      <c r="A73" s="66"/>
      <c r="B73" s="66"/>
      <c r="C73" s="66"/>
      <c r="D73" s="66"/>
      <c r="E73" s="1528"/>
    </row>
    <row r="74" spans="1:5" s="67" customFormat="1">
      <c r="A74" s="66"/>
      <c r="B74" s="66"/>
      <c r="C74" s="66"/>
      <c r="D74" s="66"/>
      <c r="E74" s="1528"/>
    </row>
    <row r="75" spans="1:5" s="67" customFormat="1">
      <c r="A75" s="66"/>
      <c r="B75" s="66"/>
      <c r="C75" s="66"/>
      <c r="D75" s="66"/>
      <c r="E75" s="1528"/>
    </row>
    <row r="76" spans="1:5" s="67" customFormat="1">
      <c r="A76" s="66"/>
      <c r="B76" s="66"/>
      <c r="C76" s="66"/>
      <c r="D76" s="66"/>
      <c r="E76" s="1528"/>
    </row>
    <row r="77" spans="1:5" s="67" customFormat="1">
      <c r="A77" s="66"/>
      <c r="B77" s="66"/>
      <c r="C77" s="66"/>
      <c r="D77" s="66"/>
      <c r="E77" s="1528"/>
    </row>
    <row r="78" spans="1:5" s="67" customFormat="1">
      <c r="A78" s="66"/>
      <c r="B78" s="66"/>
      <c r="C78" s="66"/>
      <c r="D78" s="66"/>
      <c r="E78" s="1528"/>
    </row>
    <row r="79" spans="1:5" s="67" customFormat="1">
      <c r="A79" s="66"/>
      <c r="B79" s="66"/>
      <c r="C79" s="66"/>
      <c r="D79" s="66"/>
      <c r="E79" s="1528"/>
    </row>
    <row r="80" spans="1:5" s="67" customFormat="1">
      <c r="A80" s="66"/>
      <c r="B80" s="66"/>
      <c r="C80" s="66"/>
      <c r="D80" s="66"/>
      <c r="E80" s="1528"/>
    </row>
    <row r="81" spans="1:5" s="67" customFormat="1">
      <c r="A81" s="66"/>
      <c r="B81" s="66"/>
      <c r="C81" s="66"/>
      <c r="D81" s="66"/>
      <c r="E81" s="1528"/>
    </row>
    <row r="82" spans="1:5" s="67" customFormat="1">
      <c r="A82" s="66"/>
      <c r="B82" s="66"/>
      <c r="C82" s="66"/>
      <c r="D82" s="66"/>
      <c r="E82" s="1528"/>
    </row>
    <row r="83" spans="1:5" s="67" customFormat="1">
      <c r="A83" s="66"/>
      <c r="B83" s="66"/>
      <c r="C83" s="66"/>
      <c r="D83" s="66"/>
      <c r="E83" s="1528"/>
    </row>
    <row r="84" spans="1:5" s="67" customFormat="1">
      <c r="A84" s="66"/>
      <c r="B84" s="66"/>
      <c r="C84" s="66"/>
      <c r="D84" s="66"/>
      <c r="E84" s="1528"/>
    </row>
    <row r="85" spans="1:5" s="67" customFormat="1">
      <c r="A85" s="66"/>
      <c r="B85" s="66"/>
      <c r="C85" s="66"/>
      <c r="D85" s="66"/>
      <c r="E85" s="1528"/>
    </row>
    <row r="86" spans="1:5" s="67" customFormat="1">
      <c r="A86" s="66"/>
      <c r="B86" s="66"/>
      <c r="C86" s="66"/>
      <c r="D86" s="66"/>
      <c r="E86" s="1528"/>
    </row>
    <row r="87" spans="1:5" s="67" customFormat="1">
      <c r="A87" s="66"/>
      <c r="B87" s="66"/>
      <c r="C87" s="66"/>
      <c r="D87" s="66"/>
      <c r="E87" s="1528"/>
    </row>
    <row r="88" spans="1:5" s="67" customFormat="1">
      <c r="A88" s="66"/>
      <c r="B88" s="66"/>
      <c r="C88" s="66"/>
      <c r="D88" s="66"/>
      <c r="E88" s="1528"/>
    </row>
    <row r="89" spans="1:5" s="67" customFormat="1">
      <c r="A89" s="66"/>
      <c r="B89" s="66"/>
      <c r="C89" s="66"/>
      <c r="D89" s="66"/>
      <c r="E89" s="1528"/>
    </row>
    <row r="90" spans="1:5" s="67" customFormat="1">
      <c r="A90" s="66"/>
      <c r="B90" s="66"/>
      <c r="C90" s="66"/>
      <c r="D90" s="66"/>
      <c r="E90" s="1528"/>
    </row>
    <row r="91" spans="1:5" s="67" customFormat="1">
      <c r="A91" s="66"/>
      <c r="B91" s="66"/>
      <c r="C91" s="66"/>
      <c r="D91" s="66"/>
      <c r="E91" s="1528"/>
    </row>
    <row r="92" spans="1:5" s="67" customFormat="1">
      <c r="A92" s="66"/>
      <c r="B92" s="66"/>
      <c r="C92" s="66"/>
      <c r="D92" s="66"/>
      <c r="E92" s="1528"/>
    </row>
    <row r="93" spans="1:5" s="67" customFormat="1">
      <c r="A93" s="66"/>
      <c r="B93" s="66"/>
      <c r="C93" s="66"/>
      <c r="D93" s="66"/>
      <c r="E93" s="1528"/>
    </row>
    <row r="94" spans="1:5" s="67" customFormat="1">
      <c r="A94" s="66"/>
      <c r="B94" s="66"/>
      <c r="C94" s="66"/>
      <c r="D94" s="66"/>
      <c r="E94" s="1528"/>
    </row>
    <row r="95" spans="1:5" s="67" customFormat="1">
      <c r="A95" s="66"/>
      <c r="B95" s="66"/>
      <c r="C95" s="66"/>
      <c r="D95" s="66"/>
      <c r="E95" s="1528"/>
    </row>
    <row r="96" spans="1:5" s="67" customFormat="1">
      <c r="A96" s="66"/>
      <c r="B96" s="66"/>
      <c r="C96" s="66"/>
      <c r="D96" s="66"/>
      <c r="E96" s="1528"/>
    </row>
    <row r="97" spans="1:5" s="67" customFormat="1">
      <c r="A97" s="66"/>
      <c r="B97" s="66"/>
      <c r="C97" s="66"/>
      <c r="D97" s="66"/>
      <c r="E97" s="1528"/>
    </row>
    <row r="98" spans="1:5" s="67" customFormat="1">
      <c r="A98" s="66"/>
      <c r="B98" s="66"/>
      <c r="C98" s="66"/>
      <c r="D98" s="66"/>
      <c r="E98" s="1528"/>
    </row>
    <row r="99" spans="1:5" s="67" customFormat="1">
      <c r="A99" s="66"/>
      <c r="B99" s="66"/>
      <c r="C99" s="66"/>
      <c r="D99" s="66"/>
      <c r="E99" s="1528"/>
    </row>
    <row r="100" spans="1:5" s="67" customFormat="1">
      <c r="A100" s="66"/>
      <c r="B100" s="66"/>
      <c r="C100" s="66"/>
      <c r="D100" s="66"/>
      <c r="E100" s="1528"/>
    </row>
    <row r="101" spans="1:5" s="67" customFormat="1">
      <c r="A101" s="66"/>
      <c r="B101" s="66"/>
      <c r="C101" s="66"/>
      <c r="D101" s="66"/>
      <c r="E101" s="1528"/>
    </row>
    <row r="102" spans="1:5" s="67" customFormat="1">
      <c r="A102" s="66"/>
      <c r="B102" s="66"/>
      <c r="C102" s="66"/>
      <c r="D102" s="66"/>
      <c r="E102" s="1528"/>
    </row>
    <row r="103" spans="1:5" s="67" customFormat="1">
      <c r="A103" s="66"/>
      <c r="B103" s="66"/>
      <c r="C103" s="66"/>
      <c r="D103" s="66"/>
      <c r="E103" s="1528"/>
    </row>
    <row r="104" spans="1:5" s="67" customFormat="1">
      <c r="A104" s="66"/>
      <c r="B104" s="66"/>
      <c r="C104" s="66"/>
      <c r="D104" s="66"/>
      <c r="E104" s="1528"/>
    </row>
    <row r="105" spans="1:5" s="67" customFormat="1">
      <c r="A105" s="66"/>
      <c r="B105" s="66"/>
      <c r="C105" s="66"/>
      <c r="D105" s="66"/>
      <c r="E105" s="1528"/>
    </row>
    <row r="106" spans="1:5" s="67" customFormat="1">
      <c r="A106" s="66"/>
      <c r="B106" s="66"/>
      <c r="C106" s="66"/>
      <c r="D106" s="66"/>
      <c r="E106" s="1528"/>
    </row>
    <row r="107" spans="1:5" s="67" customFormat="1">
      <c r="A107" s="66"/>
      <c r="B107" s="66"/>
      <c r="C107" s="66"/>
      <c r="D107" s="66"/>
      <c r="E107" s="1528"/>
    </row>
    <row r="108" spans="1:5" s="67" customFormat="1">
      <c r="A108" s="66"/>
      <c r="B108" s="66"/>
      <c r="C108" s="66"/>
      <c r="D108" s="66"/>
      <c r="E108" s="1528"/>
    </row>
    <row r="109" spans="1:5" s="67" customFormat="1">
      <c r="A109" s="66"/>
      <c r="B109" s="66"/>
      <c r="C109" s="66"/>
      <c r="D109" s="66"/>
      <c r="E109" s="1528"/>
    </row>
    <row r="110" spans="1:5" s="67" customFormat="1">
      <c r="A110" s="66"/>
      <c r="B110" s="66"/>
      <c r="C110" s="66"/>
      <c r="D110" s="66"/>
      <c r="E110" s="1528"/>
    </row>
    <row r="111" spans="1:5" s="67" customFormat="1">
      <c r="A111" s="66"/>
      <c r="B111" s="66"/>
      <c r="C111" s="66"/>
      <c r="D111" s="66"/>
      <c r="E111" s="1528"/>
    </row>
    <row r="112" spans="1:5" s="67" customFormat="1">
      <c r="A112" s="66"/>
      <c r="B112" s="66"/>
      <c r="C112" s="66"/>
      <c r="D112" s="66"/>
      <c r="E112" s="1528"/>
    </row>
    <row r="113" spans="1:5" s="67" customFormat="1">
      <c r="A113" s="66"/>
      <c r="B113" s="66"/>
      <c r="C113" s="66"/>
      <c r="D113" s="66"/>
      <c r="E113" s="1528"/>
    </row>
    <row r="114" spans="1:5" s="67" customFormat="1">
      <c r="A114" s="66"/>
      <c r="B114" s="66"/>
      <c r="C114" s="66"/>
      <c r="D114" s="66"/>
      <c r="E114" s="1528"/>
    </row>
    <row r="115" spans="1:5" s="67" customFormat="1">
      <c r="A115" s="66"/>
      <c r="B115" s="66"/>
      <c r="C115" s="66"/>
      <c r="D115" s="66"/>
      <c r="E115" s="1528"/>
    </row>
    <row r="116" spans="1:5" s="67" customFormat="1">
      <c r="A116" s="66"/>
      <c r="B116" s="66"/>
      <c r="C116" s="66"/>
      <c r="D116" s="66"/>
      <c r="E116" s="1528"/>
    </row>
    <row r="117" spans="1:5" s="67" customFormat="1">
      <c r="A117" s="66"/>
      <c r="B117" s="66"/>
      <c r="C117" s="66"/>
      <c r="D117" s="66"/>
      <c r="E117" s="1528"/>
    </row>
    <row r="118" spans="1:5" s="67" customFormat="1">
      <c r="A118" s="66"/>
      <c r="B118" s="66"/>
      <c r="C118" s="66"/>
      <c r="D118" s="66"/>
      <c r="E118" s="1528"/>
    </row>
    <row r="119" spans="1:5" s="67" customFormat="1">
      <c r="A119" s="66"/>
      <c r="B119" s="66"/>
      <c r="C119" s="66"/>
      <c r="D119" s="66"/>
      <c r="E119" s="1528"/>
    </row>
    <row r="120" spans="1:5" s="67" customFormat="1">
      <c r="A120" s="66"/>
      <c r="B120" s="66"/>
      <c r="C120" s="66"/>
      <c r="D120" s="66"/>
      <c r="E120" s="1528"/>
    </row>
    <row r="121" spans="1:5" s="67" customFormat="1">
      <c r="A121" s="66"/>
      <c r="B121" s="66"/>
      <c r="C121" s="66"/>
      <c r="D121" s="66"/>
      <c r="E121" s="1528"/>
    </row>
    <row r="122" spans="1:5" s="67" customFormat="1">
      <c r="A122" s="66"/>
      <c r="B122" s="66"/>
      <c r="C122" s="66"/>
      <c r="D122" s="66"/>
      <c r="E122" s="1528"/>
    </row>
    <row r="123" spans="1:5" s="67" customFormat="1">
      <c r="A123" s="66"/>
      <c r="B123" s="66"/>
      <c r="C123" s="66"/>
      <c r="D123" s="66"/>
      <c r="E123" s="1528"/>
    </row>
    <row r="124" spans="1:5" s="67" customFormat="1">
      <c r="A124" s="66"/>
      <c r="B124" s="66"/>
      <c r="C124" s="66"/>
      <c r="D124" s="66"/>
      <c r="E124" s="1528"/>
    </row>
    <row r="125" spans="1:5" s="67" customFormat="1">
      <c r="A125" s="66"/>
      <c r="B125" s="66"/>
      <c r="C125" s="66"/>
      <c r="D125" s="66"/>
      <c r="E125" s="1528"/>
    </row>
    <row r="126" spans="1:5" s="67" customFormat="1">
      <c r="A126" s="66"/>
      <c r="B126" s="66"/>
      <c r="C126" s="66"/>
      <c r="D126" s="66"/>
      <c r="E126" s="1528"/>
    </row>
    <row r="127" spans="1:5" s="67" customFormat="1">
      <c r="A127" s="66"/>
      <c r="B127" s="66"/>
      <c r="C127" s="66"/>
      <c r="D127" s="66"/>
      <c r="E127" s="1528"/>
    </row>
    <row r="128" spans="1:5" s="67" customFormat="1">
      <c r="A128" s="66"/>
      <c r="B128" s="66"/>
      <c r="C128" s="66"/>
      <c r="D128" s="66"/>
      <c r="E128" s="1528"/>
    </row>
    <row r="129" spans="1:5" s="67" customFormat="1">
      <c r="A129" s="66"/>
      <c r="B129" s="66"/>
      <c r="C129" s="66"/>
      <c r="D129" s="66"/>
      <c r="E129" s="1528"/>
    </row>
    <row r="130" spans="1:5" s="67" customFormat="1">
      <c r="A130" s="66"/>
      <c r="B130" s="66"/>
      <c r="C130" s="66"/>
      <c r="D130" s="66"/>
      <c r="E130" s="1528"/>
    </row>
    <row r="131" spans="1:5" s="67" customFormat="1">
      <c r="A131" s="66"/>
      <c r="B131" s="66"/>
      <c r="C131" s="66"/>
      <c r="D131" s="66"/>
      <c r="E131" s="1528"/>
    </row>
    <row r="132" spans="1:5" s="67" customFormat="1">
      <c r="A132" s="66"/>
      <c r="B132" s="66"/>
      <c r="C132" s="66"/>
      <c r="D132" s="66"/>
      <c r="E132" s="1528"/>
    </row>
    <row r="133" spans="1:5" s="67" customFormat="1">
      <c r="A133" s="66"/>
      <c r="B133" s="66"/>
      <c r="C133" s="66"/>
      <c r="D133" s="66"/>
      <c r="E133" s="1528"/>
    </row>
    <row r="134" spans="1:5" s="67" customFormat="1">
      <c r="A134" s="66"/>
      <c r="B134" s="66"/>
      <c r="C134" s="66"/>
      <c r="D134" s="66"/>
      <c r="E134" s="1528"/>
    </row>
    <row r="135" spans="1:5" s="67" customFormat="1">
      <c r="A135" s="66"/>
      <c r="B135" s="66"/>
      <c r="C135" s="66"/>
      <c r="D135" s="66"/>
      <c r="E135" s="1528"/>
    </row>
    <row r="136" spans="1:5" s="67" customFormat="1">
      <c r="A136" s="66"/>
      <c r="B136" s="66"/>
      <c r="C136" s="66"/>
      <c r="D136" s="66"/>
      <c r="E136" s="1528"/>
    </row>
    <row r="137" spans="1:5" s="67" customFormat="1">
      <c r="A137" s="66"/>
      <c r="B137" s="66"/>
      <c r="C137" s="66"/>
      <c r="D137" s="66"/>
      <c r="E137" s="1528"/>
    </row>
    <row r="138" spans="1:5" s="67" customFormat="1">
      <c r="A138" s="66"/>
      <c r="B138" s="66"/>
      <c r="C138" s="66"/>
      <c r="D138" s="66"/>
      <c r="E138" s="1528"/>
    </row>
    <row r="139" spans="1:5" s="67" customFormat="1">
      <c r="A139" s="66"/>
      <c r="B139" s="66"/>
      <c r="C139" s="66"/>
      <c r="D139" s="66"/>
      <c r="E139" s="1528"/>
    </row>
    <row r="140" spans="1:5" s="67" customFormat="1">
      <c r="A140" s="66"/>
      <c r="B140" s="66"/>
      <c r="C140" s="66"/>
      <c r="D140" s="66"/>
      <c r="E140" s="1528"/>
    </row>
    <row r="141" spans="1:5" s="67" customFormat="1">
      <c r="A141" s="66"/>
      <c r="B141" s="66"/>
      <c r="C141" s="66"/>
      <c r="D141" s="66"/>
      <c r="E141" s="1528"/>
    </row>
    <row r="142" spans="1:5" s="67" customFormat="1">
      <c r="A142" s="66"/>
      <c r="B142" s="66"/>
      <c r="C142" s="66"/>
      <c r="D142" s="66"/>
      <c r="E142" s="1528"/>
    </row>
    <row r="143" spans="1:5" s="67" customFormat="1">
      <c r="A143" s="66"/>
      <c r="B143" s="66"/>
      <c r="C143" s="66"/>
      <c r="D143" s="66"/>
      <c r="E143" s="1528"/>
    </row>
    <row r="144" spans="1:5" s="67" customFormat="1">
      <c r="A144" s="66"/>
      <c r="B144" s="66"/>
      <c r="C144" s="66"/>
      <c r="D144" s="66"/>
      <c r="E144" s="1528"/>
    </row>
    <row r="145" spans="1:5" s="67" customFormat="1">
      <c r="A145" s="66"/>
      <c r="B145" s="66"/>
      <c r="C145" s="66"/>
      <c r="D145" s="66"/>
      <c r="E145" s="1528"/>
    </row>
    <row r="146" spans="1:5" s="67" customFormat="1">
      <c r="A146" s="66"/>
      <c r="B146" s="66"/>
      <c r="C146" s="66"/>
      <c r="D146" s="66"/>
      <c r="E146" s="1528"/>
    </row>
    <row r="147" spans="1:5" s="67" customFormat="1">
      <c r="A147" s="66"/>
      <c r="B147" s="66"/>
      <c r="C147" s="66"/>
      <c r="D147" s="66"/>
      <c r="E147" s="1528"/>
    </row>
    <row r="148" spans="1:5" s="67" customFormat="1">
      <c r="A148" s="66"/>
      <c r="B148" s="66"/>
      <c r="C148" s="66"/>
      <c r="D148" s="66"/>
      <c r="E148" s="1528"/>
    </row>
    <row r="149" spans="1:5" s="67" customFormat="1">
      <c r="A149" s="66"/>
      <c r="B149" s="66"/>
      <c r="C149" s="66"/>
      <c r="D149" s="66"/>
      <c r="E149" s="1528"/>
    </row>
    <row r="150" spans="1:5" s="67" customFormat="1">
      <c r="A150" s="66"/>
      <c r="B150" s="66"/>
      <c r="C150" s="66"/>
      <c r="D150" s="66"/>
      <c r="E150" s="1528"/>
    </row>
    <row r="151" spans="1:5" s="67" customFormat="1">
      <c r="A151" s="66"/>
      <c r="B151" s="66"/>
      <c r="C151" s="66"/>
      <c r="D151" s="66"/>
      <c r="E151" s="1528"/>
    </row>
    <row r="152" spans="1:5" s="67" customFormat="1">
      <c r="A152" s="66"/>
      <c r="B152" s="66"/>
      <c r="C152" s="66"/>
      <c r="D152" s="66"/>
      <c r="E152" s="1528"/>
    </row>
    <row r="153" spans="1:5" s="67" customFormat="1">
      <c r="A153" s="66"/>
      <c r="B153" s="66"/>
      <c r="C153" s="66"/>
      <c r="D153" s="66"/>
      <c r="E153" s="1528"/>
    </row>
    <row r="154" spans="1:5" s="67" customFormat="1">
      <c r="A154" s="66"/>
      <c r="B154" s="66"/>
      <c r="C154" s="66"/>
      <c r="D154" s="66"/>
      <c r="E154" s="1528"/>
    </row>
    <row r="155" spans="1:5" s="67" customFormat="1">
      <c r="A155" s="66"/>
      <c r="B155" s="66"/>
      <c r="C155" s="66"/>
      <c r="D155" s="66"/>
      <c r="E155" s="1528"/>
    </row>
    <row r="156" spans="1:5" s="1084" customFormat="1">
      <c r="A156" s="66"/>
      <c r="B156" s="66"/>
      <c r="C156" s="66"/>
      <c r="D156" s="66"/>
      <c r="E156" s="1528"/>
    </row>
    <row r="157" spans="1:5" s="1084" customFormat="1">
      <c r="A157" s="66"/>
      <c r="B157" s="66"/>
      <c r="C157" s="66"/>
      <c r="D157" s="66"/>
      <c r="E157" s="1528"/>
    </row>
    <row r="158" spans="1:5" s="1084" customFormat="1">
      <c r="A158" s="66"/>
      <c r="B158" s="66"/>
      <c r="C158" s="66"/>
      <c r="D158" s="66"/>
      <c r="E158" s="1528"/>
    </row>
    <row r="159" spans="1:5" s="1084" customFormat="1">
      <c r="A159" s="66"/>
      <c r="B159" s="66"/>
      <c r="C159" s="66"/>
      <c r="D159" s="66"/>
      <c r="E159" s="1528"/>
    </row>
    <row r="160" spans="1:5" s="67" customFormat="1">
      <c r="A160" s="66"/>
      <c r="B160" s="66"/>
      <c r="C160" s="66"/>
      <c r="D160" s="66"/>
      <c r="E160" s="1528"/>
    </row>
    <row r="161" spans="1:5" s="67" customFormat="1">
      <c r="A161" s="66"/>
      <c r="B161" s="66"/>
      <c r="C161" s="66"/>
      <c r="D161" s="66"/>
      <c r="E161" s="1528"/>
    </row>
    <row r="162" spans="1:5" s="67" customFormat="1">
      <c r="A162" s="66"/>
      <c r="B162" s="66"/>
      <c r="C162" s="66"/>
      <c r="D162" s="66"/>
      <c r="E162" s="1528"/>
    </row>
    <row r="163" spans="1:5" s="67" customFormat="1">
      <c r="A163" s="66"/>
      <c r="B163" s="66"/>
      <c r="C163" s="66"/>
      <c r="D163" s="66"/>
      <c r="E163" s="1528"/>
    </row>
    <row r="164" spans="1:5" s="67" customFormat="1">
      <c r="A164" s="66"/>
      <c r="B164" s="66"/>
      <c r="C164" s="66"/>
      <c r="D164" s="66"/>
      <c r="E164" s="1528"/>
    </row>
    <row r="165" spans="1:5" s="67" customFormat="1">
      <c r="A165" s="66"/>
      <c r="B165" s="66"/>
      <c r="C165" s="66"/>
      <c r="D165" s="66"/>
      <c r="E165" s="1528"/>
    </row>
    <row r="166" spans="1:5" s="67" customFormat="1">
      <c r="A166" s="66"/>
      <c r="B166" s="66"/>
      <c r="C166" s="66"/>
      <c r="D166" s="66"/>
      <c r="E166" s="1528"/>
    </row>
    <row r="167" spans="1:5" s="67" customFormat="1">
      <c r="A167" s="66"/>
      <c r="B167" s="66"/>
      <c r="C167" s="66"/>
      <c r="D167" s="66"/>
      <c r="E167" s="1528"/>
    </row>
    <row r="168" spans="1:5" s="67" customFormat="1">
      <c r="A168" s="66"/>
      <c r="B168" s="66"/>
      <c r="C168" s="66"/>
      <c r="D168" s="66"/>
      <c r="E168" s="1528"/>
    </row>
    <row r="169" spans="1:5" s="67" customFormat="1">
      <c r="A169" s="66"/>
      <c r="B169" s="66"/>
      <c r="C169" s="66"/>
      <c r="D169" s="66"/>
      <c r="E169" s="1528"/>
    </row>
    <row r="170" spans="1:5" s="67" customFormat="1">
      <c r="A170" s="66"/>
      <c r="B170" s="66"/>
      <c r="C170" s="66"/>
      <c r="D170" s="66"/>
      <c r="E170" s="1528"/>
    </row>
    <row r="171" spans="1:5" s="67" customFormat="1">
      <c r="A171" s="66"/>
      <c r="B171" s="66"/>
      <c r="C171" s="66"/>
      <c r="D171" s="66"/>
      <c r="E171" s="1528"/>
    </row>
    <row r="172" spans="1:5" s="1089" customFormat="1">
      <c r="A172" s="66"/>
      <c r="B172" s="66"/>
      <c r="C172" s="66"/>
      <c r="D172" s="66"/>
      <c r="E172" s="1528"/>
    </row>
    <row r="173" spans="1:5" s="67" customFormat="1">
      <c r="A173" s="66"/>
      <c r="B173" s="66"/>
      <c r="C173" s="66"/>
      <c r="D173" s="66"/>
      <c r="E173" s="1528"/>
    </row>
    <row r="174" spans="1:5" s="67" customFormat="1">
      <c r="A174" s="66"/>
      <c r="B174" s="66"/>
      <c r="C174" s="66"/>
      <c r="D174" s="66"/>
      <c r="E174" s="1528"/>
    </row>
    <row r="175" spans="1:5" s="67" customFormat="1">
      <c r="A175" s="66"/>
      <c r="B175" s="66"/>
      <c r="C175" s="66"/>
      <c r="D175" s="66"/>
      <c r="E175" s="1528"/>
    </row>
    <row r="176" spans="1:5" s="67" customFormat="1">
      <c r="A176" s="66"/>
      <c r="B176" s="66"/>
      <c r="C176" s="66"/>
      <c r="D176" s="66"/>
      <c r="E176" s="1528"/>
    </row>
    <row r="177" spans="1:5" s="67" customFormat="1">
      <c r="A177" s="66"/>
      <c r="B177" s="66"/>
      <c r="C177" s="66"/>
      <c r="D177" s="66"/>
      <c r="E177" s="1528"/>
    </row>
    <row r="178" spans="1:5" s="67" customFormat="1">
      <c r="A178" s="66"/>
      <c r="B178" s="66"/>
      <c r="C178" s="66"/>
      <c r="D178" s="66"/>
      <c r="E178" s="1528"/>
    </row>
    <row r="179" spans="1:5" s="67" customFormat="1">
      <c r="A179" s="66"/>
      <c r="B179" s="66"/>
      <c r="C179" s="66"/>
      <c r="D179" s="66"/>
      <c r="E179" s="1528"/>
    </row>
    <row r="180" spans="1:5" s="67" customFormat="1">
      <c r="A180" s="66"/>
      <c r="B180" s="66"/>
      <c r="C180" s="66"/>
      <c r="D180" s="66"/>
      <c r="E180" s="1528"/>
    </row>
    <row r="181" spans="1:5" s="1089" customFormat="1">
      <c r="A181" s="66"/>
      <c r="B181" s="66"/>
      <c r="C181" s="66"/>
      <c r="D181" s="66"/>
      <c r="E181" s="1528"/>
    </row>
    <row r="182" spans="1:5" s="67" customFormat="1">
      <c r="A182" s="66"/>
      <c r="B182" s="66"/>
      <c r="C182" s="66"/>
      <c r="D182" s="66"/>
      <c r="E182" s="1528"/>
    </row>
    <row r="183" spans="1:5" s="67" customFormat="1">
      <c r="A183" s="66"/>
      <c r="B183" s="66"/>
      <c r="C183" s="66"/>
      <c r="D183" s="66"/>
      <c r="E183" s="1528"/>
    </row>
    <row r="184" spans="1:5" s="67" customFormat="1">
      <c r="A184" s="66"/>
      <c r="B184" s="66"/>
      <c r="C184" s="66"/>
      <c r="D184" s="66"/>
      <c r="E184" s="1528"/>
    </row>
    <row r="185" spans="1:5" s="67" customFormat="1">
      <c r="A185" s="66"/>
      <c r="B185" s="66"/>
      <c r="C185" s="66"/>
      <c r="D185" s="66"/>
      <c r="E185" s="1528"/>
    </row>
    <row r="186" spans="1:5" s="67" customFormat="1">
      <c r="A186" s="66"/>
      <c r="B186" s="66"/>
      <c r="C186" s="66"/>
      <c r="D186" s="66"/>
      <c r="E186" s="1528"/>
    </row>
    <row r="187" spans="1:5" s="67" customFormat="1">
      <c r="A187" s="66"/>
      <c r="B187" s="66"/>
      <c r="C187" s="66"/>
      <c r="D187" s="66"/>
      <c r="E187" s="1528"/>
    </row>
    <row r="188" spans="1:5" s="67" customFormat="1">
      <c r="A188" s="66"/>
      <c r="B188" s="66"/>
      <c r="C188" s="66"/>
      <c r="D188" s="66"/>
      <c r="E188" s="1528"/>
    </row>
    <row r="189" spans="1:5" s="67" customFormat="1">
      <c r="A189" s="66"/>
      <c r="B189" s="66"/>
      <c r="C189" s="66"/>
      <c r="D189" s="66"/>
      <c r="E189" s="1528"/>
    </row>
    <row r="190" spans="1:5" s="67" customFormat="1">
      <c r="A190" s="66"/>
      <c r="B190" s="66"/>
      <c r="C190" s="66"/>
      <c r="D190" s="66"/>
      <c r="E190" s="1528"/>
    </row>
    <row r="191" spans="1:5" s="67" customFormat="1">
      <c r="A191" s="66"/>
      <c r="B191" s="66"/>
      <c r="C191" s="66"/>
      <c r="D191" s="66"/>
      <c r="E191" s="1528"/>
    </row>
    <row r="192" spans="1:5" s="67" customFormat="1">
      <c r="A192" s="66"/>
      <c r="B192" s="66"/>
      <c r="C192" s="66"/>
      <c r="D192" s="66"/>
      <c r="E192" s="1528"/>
    </row>
    <row r="193" spans="1:5" s="1089" customFormat="1">
      <c r="A193" s="66"/>
      <c r="B193" s="66"/>
      <c r="C193" s="66"/>
      <c r="D193" s="66"/>
      <c r="E193" s="1528"/>
    </row>
    <row r="194" spans="1:5" s="67" customFormat="1">
      <c r="A194" s="66"/>
      <c r="B194" s="66"/>
      <c r="C194" s="66"/>
      <c r="D194" s="66"/>
      <c r="E194" s="1528"/>
    </row>
    <row r="195" spans="1:5" s="67" customFormat="1">
      <c r="A195" s="66"/>
      <c r="B195" s="66"/>
      <c r="C195" s="66"/>
      <c r="D195" s="66"/>
      <c r="E195" s="1528"/>
    </row>
    <row r="196" spans="1:5" s="67" customFormat="1">
      <c r="A196" s="66"/>
      <c r="B196" s="66"/>
      <c r="C196" s="66"/>
      <c r="D196" s="66"/>
      <c r="E196" s="1528"/>
    </row>
    <row r="197" spans="1:5" s="1084" customFormat="1">
      <c r="A197" s="66"/>
      <c r="B197" s="66"/>
      <c r="C197" s="66"/>
      <c r="D197" s="66"/>
      <c r="E197" s="1528"/>
    </row>
    <row r="198" spans="1:5" s="1084" customFormat="1">
      <c r="A198" s="66"/>
      <c r="B198" s="66"/>
      <c r="C198" s="66"/>
      <c r="D198" s="66"/>
      <c r="E198" s="1528"/>
    </row>
    <row r="199" spans="1:5" s="1084" customFormat="1">
      <c r="A199" s="66"/>
      <c r="B199" s="66"/>
      <c r="C199" s="66"/>
      <c r="D199" s="66"/>
      <c r="E199" s="1528"/>
    </row>
    <row r="200" spans="1:5" s="1084" customFormat="1">
      <c r="A200" s="66"/>
      <c r="B200" s="66"/>
      <c r="C200" s="66"/>
      <c r="D200" s="66"/>
      <c r="E200" s="1528"/>
    </row>
    <row r="201" spans="1:5" s="1084" customFormat="1">
      <c r="A201" s="66"/>
      <c r="B201" s="66"/>
      <c r="C201" s="66"/>
      <c r="D201" s="66"/>
      <c r="E201" s="1528"/>
    </row>
    <row r="202" spans="1:5" s="1084" customFormat="1">
      <c r="A202" s="66"/>
      <c r="B202" s="66"/>
      <c r="C202" s="66"/>
      <c r="D202" s="66"/>
      <c r="E202" s="1528"/>
    </row>
    <row r="203" spans="1:5" s="1084" customFormat="1">
      <c r="A203" s="66"/>
      <c r="B203" s="66"/>
      <c r="C203" s="66"/>
      <c r="D203" s="66"/>
      <c r="E203" s="1528"/>
    </row>
    <row r="204" spans="1:5" s="1084" customFormat="1">
      <c r="A204" s="66"/>
      <c r="B204" s="66"/>
      <c r="C204" s="66"/>
      <c r="D204" s="66"/>
      <c r="E204" s="1528"/>
    </row>
    <row r="205" spans="1:5" s="1084" customFormat="1">
      <c r="A205" s="66"/>
      <c r="B205" s="66"/>
      <c r="C205" s="66"/>
      <c r="D205" s="66"/>
      <c r="E205" s="1528"/>
    </row>
    <row r="206" spans="1:5" s="1084" customFormat="1">
      <c r="A206" s="66"/>
      <c r="B206" s="66"/>
      <c r="C206" s="66"/>
      <c r="D206" s="66"/>
      <c r="E206" s="1528"/>
    </row>
    <row r="207" spans="1:5" s="1084" customFormat="1">
      <c r="A207" s="66"/>
      <c r="B207" s="66"/>
      <c r="C207" s="66"/>
      <c r="D207" s="66"/>
      <c r="E207" s="1528"/>
    </row>
    <row r="208" spans="1:5" s="1084" customFormat="1">
      <c r="A208" s="66"/>
      <c r="B208" s="66"/>
      <c r="C208" s="66"/>
      <c r="D208" s="66"/>
      <c r="E208" s="1528"/>
    </row>
    <row r="209" spans="1:5" s="1084" customFormat="1">
      <c r="A209" s="66"/>
      <c r="B209" s="66"/>
      <c r="C209" s="66"/>
      <c r="D209" s="66"/>
      <c r="E209" s="1528"/>
    </row>
    <row r="210" spans="1:5" s="1084" customFormat="1">
      <c r="A210" s="66"/>
      <c r="B210" s="66"/>
      <c r="C210" s="66"/>
      <c r="D210" s="66"/>
      <c r="E210" s="1528"/>
    </row>
    <row r="211" spans="1:5" s="1084" customFormat="1">
      <c r="A211" s="66"/>
      <c r="B211" s="66"/>
      <c r="C211" s="66"/>
      <c r="D211" s="66"/>
      <c r="E211" s="1528"/>
    </row>
    <row r="212" spans="1:5" s="1084" customFormat="1">
      <c r="A212" s="66"/>
      <c r="B212" s="66"/>
      <c r="C212" s="66"/>
      <c r="D212" s="66"/>
      <c r="E212" s="1528"/>
    </row>
    <row r="213" spans="1:5" s="1084" customFormat="1">
      <c r="A213" s="66"/>
      <c r="B213" s="66"/>
      <c r="C213" s="66"/>
      <c r="D213" s="66"/>
      <c r="E213" s="1528"/>
    </row>
    <row r="214" spans="1:5" s="1084" customFormat="1">
      <c r="A214" s="66"/>
      <c r="B214" s="66"/>
      <c r="C214" s="66"/>
      <c r="D214" s="66"/>
      <c r="E214" s="1528"/>
    </row>
    <row r="215" spans="1:5" s="1084" customFormat="1">
      <c r="A215" s="66"/>
      <c r="B215" s="66"/>
      <c r="C215" s="66"/>
      <c r="D215" s="66"/>
      <c r="E215" s="1528"/>
    </row>
    <row r="216" spans="1:5" s="1084" customFormat="1">
      <c r="A216" s="66"/>
      <c r="B216" s="66"/>
      <c r="C216" s="66"/>
      <c r="D216" s="66"/>
      <c r="E216" s="1528"/>
    </row>
    <row r="217" spans="1:5" s="1084" customFormat="1">
      <c r="A217" s="66"/>
      <c r="B217" s="66"/>
      <c r="C217" s="66"/>
      <c r="D217" s="66"/>
      <c r="E217" s="1528"/>
    </row>
    <row r="218" spans="1:5" s="1084" customFormat="1">
      <c r="A218" s="66"/>
      <c r="B218" s="66"/>
      <c r="C218" s="66"/>
      <c r="D218" s="66"/>
      <c r="E218" s="1528"/>
    </row>
    <row r="219" spans="1:5" s="1084" customFormat="1">
      <c r="A219" s="66"/>
      <c r="B219" s="66"/>
      <c r="C219" s="66"/>
      <c r="D219" s="66"/>
      <c r="E219" s="1528"/>
    </row>
    <row r="220" spans="1:5" s="1084" customFormat="1">
      <c r="A220" s="66"/>
      <c r="B220" s="66"/>
      <c r="C220" s="66"/>
      <c r="D220" s="66"/>
      <c r="E220" s="1528"/>
    </row>
    <row r="221" spans="1:5" s="1084" customFormat="1">
      <c r="A221" s="66"/>
      <c r="B221" s="66"/>
      <c r="C221" s="66"/>
      <c r="D221" s="66"/>
      <c r="E221" s="1528"/>
    </row>
    <row r="222" spans="1:5" s="1084" customFormat="1">
      <c r="A222" s="66"/>
      <c r="B222" s="66"/>
      <c r="C222" s="66"/>
      <c r="D222" s="66"/>
      <c r="E222" s="1528"/>
    </row>
    <row r="223" spans="1:5" s="1084" customFormat="1">
      <c r="A223" s="66"/>
      <c r="B223" s="66"/>
      <c r="C223" s="66"/>
      <c r="D223" s="66"/>
      <c r="E223" s="1528"/>
    </row>
    <row r="224" spans="1:5" s="1084" customFormat="1">
      <c r="A224" s="66"/>
      <c r="B224" s="66"/>
      <c r="C224" s="66"/>
      <c r="D224" s="66"/>
      <c r="E224" s="1528"/>
    </row>
    <row r="225" spans="1:5" s="1084" customFormat="1">
      <c r="A225" s="66"/>
      <c r="B225" s="66"/>
      <c r="C225" s="66"/>
      <c r="D225" s="66"/>
      <c r="E225" s="1528"/>
    </row>
    <row r="226" spans="1:5" s="1084" customFormat="1">
      <c r="A226" s="66"/>
      <c r="B226" s="66"/>
      <c r="C226" s="66"/>
      <c r="D226" s="66"/>
      <c r="E226" s="1528"/>
    </row>
    <row r="227" spans="1:5" s="1084" customFormat="1">
      <c r="A227" s="66"/>
      <c r="B227" s="66"/>
      <c r="C227" s="66"/>
      <c r="D227" s="66"/>
      <c r="E227" s="1528"/>
    </row>
    <row r="228" spans="1:5" s="1084" customFormat="1">
      <c r="A228" s="66"/>
      <c r="B228" s="66"/>
      <c r="C228" s="66"/>
      <c r="D228" s="66"/>
      <c r="E228" s="1528"/>
    </row>
    <row r="229" spans="1:5" s="1084" customFormat="1">
      <c r="A229" s="66"/>
      <c r="B229" s="66"/>
      <c r="C229" s="66"/>
      <c r="D229" s="66"/>
      <c r="E229" s="1528"/>
    </row>
    <row r="230" spans="1:5" s="1084" customFormat="1">
      <c r="A230" s="66"/>
      <c r="B230" s="66"/>
      <c r="C230" s="66"/>
      <c r="D230" s="66"/>
      <c r="E230" s="1528"/>
    </row>
    <row r="231" spans="1:5" s="1084" customFormat="1">
      <c r="A231" s="66"/>
      <c r="B231" s="66"/>
      <c r="C231" s="66"/>
      <c r="D231" s="66"/>
      <c r="E231" s="1528"/>
    </row>
    <row r="232" spans="1:5" s="1084" customFormat="1">
      <c r="A232" s="66"/>
      <c r="B232" s="66"/>
      <c r="C232" s="66"/>
      <c r="D232" s="66"/>
      <c r="E232" s="1528"/>
    </row>
    <row r="233" spans="1:5" s="1084" customFormat="1">
      <c r="A233" s="66"/>
      <c r="B233" s="66"/>
      <c r="C233" s="66"/>
      <c r="D233" s="66"/>
      <c r="E233" s="1528"/>
    </row>
    <row r="234" spans="1:5" s="1084" customFormat="1">
      <c r="A234" s="66"/>
      <c r="B234" s="66"/>
      <c r="C234" s="66"/>
      <c r="D234" s="66"/>
      <c r="E234" s="1528"/>
    </row>
    <row r="235" spans="1:5" s="1084" customFormat="1">
      <c r="A235" s="66"/>
      <c r="B235" s="66"/>
      <c r="C235" s="66"/>
      <c r="D235" s="66"/>
      <c r="E235" s="1528"/>
    </row>
    <row r="236" spans="1:5" s="1084" customFormat="1">
      <c r="A236" s="66"/>
      <c r="B236" s="66"/>
      <c r="C236" s="66"/>
      <c r="D236" s="66"/>
      <c r="E236" s="1528"/>
    </row>
    <row r="237" spans="1:5" s="1084" customFormat="1">
      <c r="A237" s="66"/>
      <c r="B237" s="66"/>
      <c r="C237" s="66"/>
      <c r="D237" s="66"/>
      <c r="E237" s="1528"/>
    </row>
    <row r="238" spans="1:5" s="1084" customFormat="1">
      <c r="A238" s="66"/>
      <c r="B238" s="66"/>
      <c r="C238" s="66"/>
      <c r="D238" s="66"/>
      <c r="E238" s="1528"/>
    </row>
    <row r="239" spans="1:5" s="1084" customFormat="1">
      <c r="A239" s="66"/>
      <c r="B239" s="66"/>
      <c r="C239" s="66"/>
      <c r="D239" s="66"/>
      <c r="E239" s="1528"/>
    </row>
    <row r="240" spans="1:5" s="1084" customFormat="1">
      <c r="A240" s="66"/>
      <c r="B240" s="66"/>
      <c r="C240" s="66"/>
      <c r="D240" s="66"/>
      <c r="E240" s="1528"/>
    </row>
    <row r="241" spans="1:5" s="1084" customFormat="1">
      <c r="A241" s="66"/>
      <c r="B241" s="66"/>
      <c r="C241" s="66"/>
      <c r="D241" s="66"/>
      <c r="E241" s="1528"/>
    </row>
    <row r="242" spans="1:5" s="1084" customFormat="1">
      <c r="A242" s="66"/>
      <c r="B242" s="66"/>
      <c r="C242" s="66"/>
      <c r="D242" s="66"/>
      <c r="E242" s="1528"/>
    </row>
    <row r="243" spans="1:5" s="1084" customFormat="1">
      <c r="A243" s="66"/>
      <c r="B243" s="66"/>
      <c r="C243" s="66"/>
      <c r="D243" s="66"/>
      <c r="E243" s="1528"/>
    </row>
    <row r="244" spans="1:5" s="1084" customFormat="1">
      <c r="A244" s="66"/>
      <c r="B244" s="66"/>
      <c r="C244" s="66"/>
      <c r="D244" s="66"/>
      <c r="E244" s="1528"/>
    </row>
    <row r="245" spans="1:5" s="1084" customFormat="1">
      <c r="A245" s="66"/>
      <c r="B245" s="66"/>
      <c r="C245" s="66"/>
      <c r="D245" s="66"/>
      <c r="E245" s="1528"/>
    </row>
    <row r="246" spans="1:5" s="1084" customFormat="1">
      <c r="A246" s="66"/>
      <c r="B246" s="66"/>
      <c r="C246" s="66"/>
      <c r="D246" s="66"/>
      <c r="E246" s="1528"/>
    </row>
    <row r="247" spans="1:5" s="1084" customFormat="1">
      <c r="A247" s="66"/>
      <c r="B247" s="66"/>
      <c r="C247" s="66"/>
      <c r="D247" s="66"/>
      <c r="E247" s="1528"/>
    </row>
    <row r="248" spans="1:5" s="67" customFormat="1">
      <c r="A248" s="66"/>
      <c r="B248" s="66"/>
      <c r="C248" s="66"/>
      <c r="D248" s="66"/>
      <c r="E248" s="1528"/>
    </row>
    <row r="249" spans="1:5" s="67" customFormat="1">
      <c r="A249" s="66"/>
      <c r="B249" s="66"/>
      <c r="C249" s="66"/>
      <c r="D249" s="66"/>
      <c r="E249" s="1528"/>
    </row>
    <row r="250" spans="1:5" s="1084" customFormat="1">
      <c r="A250" s="66"/>
      <c r="B250" s="66"/>
      <c r="C250" s="66"/>
      <c r="D250" s="66"/>
      <c r="E250" s="1528"/>
    </row>
    <row r="251" spans="1:5" s="67" customFormat="1">
      <c r="A251" s="66"/>
      <c r="B251" s="66"/>
      <c r="C251" s="66"/>
      <c r="D251" s="66"/>
      <c r="E251" s="1528"/>
    </row>
    <row r="252" spans="1:5" s="67" customFormat="1">
      <c r="A252" s="66"/>
      <c r="B252" s="66"/>
      <c r="C252" s="66"/>
      <c r="D252" s="66"/>
      <c r="E252" s="1528"/>
    </row>
    <row r="253" spans="1:5" s="67" customFormat="1">
      <c r="A253" s="66"/>
      <c r="B253" s="66"/>
      <c r="C253" s="66"/>
      <c r="D253" s="66"/>
      <c r="E253" s="1528"/>
    </row>
    <row r="254" spans="1:5" s="67" customFormat="1">
      <c r="A254" s="66"/>
      <c r="B254" s="66"/>
      <c r="C254" s="66"/>
      <c r="D254" s="66"/>
      <c r="E254" s="1528"/>
    </row>
    <row r="255" spans="1:5" s="67" customFormat="1">
      <c r="A255" s="66"/>
      <c r="B255" s="66"/>
      <c r="C255" s="66"/>
      <c r="D255" s="66"/>
      <c r="E255" s="1528"/>
    </row>
    <row r="256" spans="1:5" s="67" customFormat="1">
      <c r="A256" s="66"/>
      <c r="B256" s="66"/>
      <c r="C256" s="66"/>
      <c r="D256" s="66"/>
      <c r="E256" s="1528"/>
    </row>
    <row r="257" spans="1:7" s="67" customFormat="1">
      <c r="A257" s="66"/>
      <c r="B257" s="66"/>
      <c r="C257" s="66"/>
      <c r="D257" s="66"/>
      <c r="E257" s="1528"/>
    </row>
    <row r="258" spans="1:7" s="1084" customFormat="1">
      <c r="A258" s="66"/>
      <c r="B258" s="66"/>
      <c r="C258" s="66"/>
      <c r="D258" s="66"/>
      <c r="E258" s="1528"/>
    </row>
    <row r="259" spans="1:7" s="1084" customFormat="1">
      <c r="A259" s="66"/>
      <c r="B259" s="66"/>
      <c r="C259" s="66"/>
      <c r="D259" s="66"/>
      <c r="E259" s="1528"/>
    </row>
    <row r="260" spans="1:7" s="1084" customFormat="1">
      <c r="A260" s="66"/>
      <c r="B260" s="66"/>
      <c r="C260" s="66"/>
      <c r="D260" s="66"/>
      <c r="E260" s="1528"/>
    </row>
    <row r="261" spans="1:7" s="1084" customFormat="1">
      <c r="A261" s="66"/>
      <c r="B261" s="66"/>
      <c r="C261" s="66"/>
      <c r="D261" s="66"/>
      <c r="E261" s="1528"/>
    </row>
    <row r="262" spans="1:7" s="1084" customFormat="1">
      <c r="A262" s="66"/>
      <c r="B262" s="66"/>
      <c r="C262" s="66"/>
      <c r="D262" s="66"/>
      <c r="E262" s="1528"/>
    </row>
    <row r="263" spans="1:7" s="1084" customFormat="1">
      <c r="A263" s="66"/>
      <c r="B263" s="66"/>
      <c r="C263" s="66"/>
      <c r="D263" s="66"/>
      <c r="E263" s="1528"/>
    </row>
    <row r="264" spans="1:7" s="1084" customFormat="1">
      <c r="A264" s="66"/>
      <c r="B264" s="66"/>
      <c r="C264" s="66"/>
      <c r="D264" s="66"/>
      <c r="E264" s="1528"/>
    </row>
    <row r="265" spans="1:7" s="1084" customFormat="1">
      <c r="A265" s="66"/>
      <c r="B265" s="66"/>
      <c r="C265" s="66"/>
      <c r="D265" s="66"/>
      <c r="E265" s="1528"/>
    </row>
    <row r="266" spans="1:7" s="1084" customFormat="1">
      <c r="A266" s="66"/>
      <c r="B266" s="66"/>
      <c r="C266" s="66"/>
      <c r="D266" s="66"/>
      <c r="E266" s="1528"/>
    </row>
    <row r="267" spans="1:7" s="1084" customFormat="1">
      <c r="A267" s="66"/>
      <c r="B267" s="66"/>
      <c r="C267" s="66"/>
      <c r="D267" s="66"/>
      <c r="E267" s="1528"/>
    </row>
    <row r="268" spans="1:7" s="1084" customFormat="1">
      <c r="A268" s="66"/>
      <c r="B268" s="66"/>
      <c r="C268" s="66"/>
      <c r="D268" s="66"/>
      <c r="E268" s="1528"/>
    </row>
    <row r="269" spans="1:7" s="67" customFormat="1">
      <c r="A269" s="66"/>
      <c r="B269" s="66"/>
      <c r="C269" s="66"/>
      <c r="D269" s="66"/>
      <c r="E269" s="1528"/>
      <c r="G269" s="1084"/>
    </row>
    <row r="270" spans="1:7" s="67" customFormat="1" ht="39" customHeight="1">
      <c r="A270" s="66"/>
      <c r="B270" s="66"/>
      <c r="C270" s="66"/>
      <c r="D270" s="66"/>
      <c r="E270" s="1528"/>
    </row>
    <row r="271" spans="1:7" s="1084" customFormat="1">
      <c r="A271" s="66"/>
      <c r="B271" s="66"/>
      <c r="C271" s="66"/>
      <c r="D271" s="66"/>
      <c r="E271" s="1528"/>
    </row>
    <row r="272" spans="1:7" s="1084" customFormat="1">
      <c r="A272" s="66"/>
      <c r="B272" s="66"/>
      <c r="C272" s="66"/>
      <c r="D272" s="66"/>
      <c r="E272" s="1528"/>
    </row>
    <row r="273" spans="1:5" s="1084" customFormat="1">
      <c r="A273" s="66"/>
      <c r="B273" s="66"/>
      <c r="C273" s="66"/>
      <c r="D273" s="66"/>
      <c r="E273" s="1528"/>
    </row>
    <row r="274" spans="1:5" s="1084" customFormat="1">
      <c r="A274" s="66"/>
      <c r="B274" s="66"/>
      <c r="C274" s="66"/>
      <c r="D274" s="66"/>
      <c r="E274" s="1528"/>
    </row>
    <row r="275" spans="1:5" s="1084" customFormat="1">
      <c r="A275" s="66"/>
      <c r="B275" s="66"/>
      <c r="C275" s="66"/>
      <c r="D275" s="66"/>
      <c r="E275" s="1528"/>
    </row>
    <row r="276" spans="1:5" s="1084" customFormat="1">
      <c r="A276" s="66"/>
      <c r="B276" s="66"/>
      <c r="C276" s="66"/>
      <c r="D276" s="66"/>
      <c r="E276" s="1528"/>
    </row>
    <row r="277" spans="1:5" s="1084" customFormat="1">
      <c r="A277" s="66"/>
      <c r="B277" s="66"/>
      <c r="C277" s="66"/>
      <c r="D277" s="66"/>
      <c r="E277" s="1528"/>
    </row>
    <row r="278" spans="1:5" s="1084" customFormat="1">
      <c r="A278" s="66"/>
      <c r="B278" s="66"/>
      <c r="C278" s="66"/>
      <c r="D278" s="66"/>
      <c r="E278" s="1528"/>
    </row>
    <row r="279" spans="1:5" s="1084" customFormat="1">
      <c r="A279" s="66"/>
      <c r="B279" s="66"/>
      <c r="C279" s="66"/>
      <c r="D279" s="66"/>
      <c r="E279" s="1528"/>
    </row>
    <row r="280" spans="1:5" s="67" customFormat="1">
      <c r="A280" s="66"/>
      <c r="B280" s="66"/>
      <c r="C280" s="66"/>
      <c r="D280" s="66"/>
      <c r="E280" s="1528"/>
    </row>
    <row r="281" spans="1:5" s="67" customFormat="1">
      <c r="A281" s="66"/>
      <c r="B281" s="66"/>
      <c r="C281" s="66"/>
      <c r="D281" s="66"/>
      <c r="E281" s="1528"/>
    </row>
    <row r="282" spans="1:5" s="67" customFormat="1">
      <c r="A282" s="66"/>
      <c r="B282" s="66"/>
      <c r="C282" s="66"/>
      <c r="D282" s="66"/>
      <c r="E282" s="1528"/>
    </row>
    <row r="283" spans="1:5" s="67" customFormat="1">
      <c r="A283" s="66"/>
      <c r="B283" s="66"/>
      <c r="C283" s="66"/>
      <c r="D283" s="66"/>
      <c r="E283" s="1528"/>
    </row>
    <row r="284" spans="1:5" s="67" customFormat="1">
      <c r="A284" s="66"/>
      <c r="B284" s="66"/>
      <c r="C284" s="66"/>
      <c r="D284" s="66"/>
      <c r="E284" s="1528"/>
    </row>
    <row r="285" spans="1:5" s="67" customFormat="1">
      <c r="A285" s="66"/>
      <c r="B285" s="66"/>
      <c r="C285" s="66"/>
      <c r="D285" s="66"/>
      <c r="E285" s="1528"/>
    </row>
    <row r="286" spans="1:5" s="67" customFormat="1">
      <c r="A286" s="66"/>
      <c r="B286" s="66"/>
      <c r="C286" s="66"/>
      <c r="D286" s="66"/>
      <c r="E286" s="1528"/>
    </row>
    <row r="287" spans="1:5" s="67" customFormat="1">
      <c r="A287" s="66"/>
      <c r="B287" s="66"/>
      <c r="C287" s="66"/>
      <c r="D287" s="66"/>
      <c r="E287" s="1528"/>
    </row>
    <row r="288" spans="1:5" s="1089" customFormat="1">
      <c r="A288" s="66"/>
      <c r="B288" s="66"/>
      <c r="C288" s="66"/>
      <c r="D288" s="66"/>
      <c r="E288" s="1528"/>
    </row>
    <row r="289" spans="1:5" s="67" customFormat="1">
      <c r="A289" s="66"/>
      <c r="B289" s="66"/>
      <c r="C289" s="66"/>
      <c r="D289" s="66"/>
      <c r="E289" s="1528"/>
    </row>
    <row r="290" spans="1:5" s="1089" customFormat="1">
      <c r="A290" s="66"/>
      <c r="B290" s="66"/>
      <c r="C290" s="66"/>
      <c r="D290" s="66"/>
      <c r="E290" s="1528"/>
    </row>
    <row r="291" spans="1:5" s="1089" customFormat="1">
      <c r="A291" s="66"/>
      <c r="B291" s="66"/>
      <c r="C291" s="66"/>
      <c r="D291" s="66"/>
      <c r="E291" s="1528"/>
    </row>
    <row r="292" spans="1:5" s="67" customFormat="1">
      <c r="A292" s="66"/>
      <c r="B292" s="66"/>
      <c r="C292" s="66"/>
      <c r="D292" s="66"/>
      <c r="E292" s="1528"/>
    </row>
    <row r="293" spans="1:5" s="67" customFormat="1">
      <c r="A293" s="66"/>
      <c r="B293" s="66"/>
      <c r="C293" s="66"/>
      <c r="D293" s="66"/>
      <c r="E293" s="1528"/>
    </row>
    <row r="294" spans="1:5" s="67" customFormat="1">
      <c r="A294" s="66"/>
      <c r="B294" s="66"/>
      <c r="C294" s="66"/>
      <c r="D294" s="66"/>
      <c r="E294" s="1528"/>
    </row>
    <row r="295" spans="1:5" s="67" customFormat="1">
      <c r="A295" s="66"/>
      <c r="B295" s="66"/>
      <c r="C295" s="66"/>
      <c r="D295" s="66"/>
      <c r="E295" s="1528"/>
    </row>
    <row r="296" spans="1:5" s="67" customFormat="1">
      <c r="A296" s="66"/>
      <c r="B296" s="66"/>
      <c r="C296" s="66"/>
      <c r="D296" s="66"/>
      <c r="E296" s="1528"/>
    </row>
    <row r="297" spans="1:5" s="1084" customFormat="1">
      <c r="A297" s="66"/>
      <c r="B297" s="66"/>
      <c r="C297" s="66"/>
      <c r="D297" s="66"/>
      <c r="E297" s="1528"/>
    </row>
    <row r="298" spans="1:5" s="1084" customFormat="1">
      <c r="A298" s="66"/>
      <c r="B298" s="66"/>
      <c r="C298" s="66"/>
      <c r="D298" s="66"/>
      <c r="E298" s="1528"/>
    </row>
    <row r="299" spans="1:5" s="1084" customFormat="1">
      <c r="A299" s="66"/>
      <c r="B299" s="66"/>
      <c r="C299" s="66"/>
      <c r="D299" s="66"/>
      <c r="E299" s="1528"/>
    </row>
    <row r="300" spans="1:5" s="1084" customFormat="1">
      <c r="A300" s="66"/>
      <c r="B300" s="66"/>
      <c r="C300" s="66"/>
      <c r="D300" s="66"/>
      <c r="E300" s="1528"/>
    </row>
    <row r="301" spans="1:5" s="67" customFormat="1">
      <c r="A301" s="66"/>
      <c r="B301" s="66"/>
      <c r="C301" s="66"/>
      <c r="D301" s="66"/>
      <c r="E301" s="1528"/>
    </row>
    <row r="302" spans="1:5" s="1089" customFormat="1">
      <c r="A302" s="66"/>
      <c r="B302" s="66"/>
      <c r="C302" s="66"/>
      <c r="D302" s="66"/>
      <c r="E302" s="1528"/>
    </row>
    <row r="303" spans="1:5" s="67" customFormat="1">
      <c r="A303" s="66"/>
      <c r="B303" s="66"/>
      <c r="C303" s="66"/>
      <c r="D303" s="66"/>
      <c r="E303" s="1528"/>
    </row>
    <row r="304" spans="1:5" s="67" customFormat="1">
      <c r="A304" s="66"/>
      <c r="B304" s="66"/>
      <c r="C304" s="66"/>
      <c r="D304" s="66"/>
      <c r="E304" s="1528"/>
    </row>
    <row r="305" spans="1:5" s="67" customFormat="1">
      <c r="A305" s="66"/>
      <c r="B305" s="66"/>
      <c r="C305" s="66"/>
      <c r="D305" s="66"/>
      <c r="E305" s="1528"/>
    </row>
    <row r="306" spans="1:5" s="67" customFormat="1">
      <c r="A306" s="66"/>
      <c r="B306" s="66"/>
      <c r="C306" s="66"/>
      <c r="D306" s="66"/>
      <c r="E306" s="1528"/>
    </row>
    <row r="307" spans="1:5" s="67" customFormat="1">
      <c r="A307" s="66"/>
      <c r="B307" s="66"/>
      <c r="C307" s="66"/>
      <c r="D307" s="66"/>
      <c r="E307" s="1528"/>
    </row>
    <row r="308" spans="1:5" s="67" customFormat="1">
      <c r="A308" s="66"/>
      <c r="B308" s="66"/>
      <c r="C308" s="66"/>
      <c r="D308" s="66"/>
      <c r="E308" s="1528"/>
    </row>
    <row r="309" spans="1:5" s="67" customFormat="1">
      <c r="A309" s="66"/>
      <c r="B309" s="66"/>
      <c r="C309" s="66"/>
      <c r="D309" s="66"/>
      <c r="E309" s="1528"/>
    </row>
    <row r="310" spans="1:5" s="67" customFormat="1">
      <c r="A310" s="66"/>
      <c r="B310" s="66"/>
      <c r="C310" s="66"/>
      <c r="D310" s="66"/>
      <c r="E310" s="1528"/>
    </row>
    <row r="311" spans="1:5" s="67" customFormat="1">
      <c r="A311" s="66"/>
      <c r="B311" s="66"/>
      <c r="C311" s="66"/>
      <c r="D311" s="66"/>
      <c r="E311" s="1528"/>
    </row>
    <row r="312" spans="1:5" s="67" customFormat="1">
      <c r="A312" s="66"/>
      <c r="B312" s="66"/>
      <c r="C312" s="66"/>
      <c r="D312" s="66"/>
      <c r="E312" s="1528"/>
    </row>
    <row r="313" spans="1:5" s="67" customFormat="1">
      <c r="A313" s="66"/>
      <c r="B313" s="66"/>
      <c r="C313" s="66"/>
      <c r="D313" s="66"/>
      <c r="E313" s="1528"/>
    </row>
    <row r="314" spans="1:5" s="1089" customFormat="1">
      <c r="A314" s="66"/>
      <c r="B314" s="66"/>
      <c r="C314" s="66"/>
      <c r="D314" s="66"/>
      <c r="E314" s="1528"/>
    </row>
    <row r="315" spans="1:5" s="67" customFormat="1">
      <c r="A315" s="66"/>
      <c r="B315" s="66"/>
      <c r="C315" s="66"/>
      <c r="D315" s="66"/>
      <c r="E315" s="1528"/>
    </row>
    <row r="316" spans="1:5" s="67" customFormat="1">
      <c r="A316" s="66"/>
      <c r="B316" s="66"/>
      <c r="C316" s="66"/>
      <c r="D316" s="66"/>
      <c r="E316" s="1528"/>
    </row>
    <row r="317" spans="1:5" s="1089" customFormat="1">
      <c r="A317" s="66"/>
      <c r="B317" s="66"/>
      <c r="C317" s="66"/>
      <c r="D317" s="66"/>
      <c r="E317" s="1528"/>
    </row>
    <row r="318" spans="1:5" s="1089" customFormat="1">
      <c r="A318" s="66"/>
      <c r="B318" s="66"/>
      <c r="C318" s="66"/>
      <c r="D318" s="66"/>
      <c r="E318" s="1528"/>
    </row>
    <row r="319" spans="1:5" s="67" customFormat="1">
      <c r="A319" s="66"/>
      <c r="B319" s="66"/>
      <c r="C319" s="66"/>
      <c r="D319" s="66"/>
      <c r="E319" s="1528"/>
    </row>
    <row r="320" spans="1:5" s="67" customFormat="1">
      <c r="A320" s="66"/>
      <c r="B320" s="66"/>
      <c r="C320" s="66"/>
      <c r="D320" s="66"/>
      <c r="E320" s="1528"/>
    </row>
    <row r="321" spans="1:5" s="1089" customFormat="1">
      <c r="A321" s="66"/>
      <c r="B321" s="66"/>
      <c r="C321" s="66"/>
      <c r="D321" s="66"/>
      <c r="E321" s="1528"/>
    </row>
    <row r="322" spans="1:5" s="67" customFormat="1">
      <c r="A322" s="66"/>
      <c r="B322" s="66"/>
      <c r="C322" s="66"/>
      <c r="D322" s="66"/>
      <c r="E322" s="1528"/>
    </row>
    <row r="323" spans="1:5" s="67" customFormat="1">
      <c r="A323" s="66"/>
      <c r="B323" s="66"/>
      <c r="C323" s="66"/>
      <c r="D323" s="66"/>
      <c r="E323" s="1528"/>
    </row>
    <row r="324" spans="1:5" s="1084" customFormat="1">
      <c r="A324" s="66"/>
      <c r="B324" s="66"/>
      <c r="C324" s="66"/>
      <c r="D324" s="66"/>
      <c r="E324" s="1528"/>
    </row>
    <row r="325" spans="1:5" s="1084" customFormat="1">
      <c r="A325" s="66"/>
      <c r="B325" s="66"/>
      <c r="C325" s="66"/>
      <c r="D325" s="66"/>
      <c r="E325" s="1528"/>
    </row>
    <row r="326" spans="1:5" s="1084" customFormat="1">
      <c r="A326" s="66"/>
      <c r="B326" s="66"/>
      <c r="C326" s="66"/>
      <c r="D326" s="66"/>
      <c r="E326" s="1528"/>
    </row>
    <row r="327" spans="1:5" s="1084" customFormat="1">
      <c r="A327" s="66"/>
      <c r="B327" s="66"/>
      <c r="C327" s="66"/>
      <c r="D327" s="66"/>
      <c r="E327" s="1528"/>
    </row>
    <row r="328" spans="1:5" s="67" customFormat="1">
      <c r="A328" s="66"/>
      <c r="B328" s="66"/>
      <c r="C328" s="66"/>
      <c r="D328" s="66"/>
      <c r="E328" s="1528"/>
    </row>
    <row r="329" spans="1:5" s="67" customFormat="1">
      <c r="A329" s="66"/>
      <c r="B329" s="66"/>
      <c r="C329" s="66"/>
      <c r="D329" s="66"/>
      <c r="E329" s="1528"/>
    </row>
    <row r="330" spans="1:5" s="1089" customFormat="1">
      <c r="A330" s="66"/>
      <c r="B330" s="66"/>
      <c r="C330" s="66"/>
      <c r="D330" s="66"/>
      <c r="E330" s="1528"/>
    </row>
    <row r="331" spans="1:5" s="1089" customFormat="1">
      <c r="A331" s="66"/>
      <c r="B331" s="66"/>
      <c r="C331" s="66"/>
      <c r="D331" s="66"/>
      <c r="E331" s="1528"/>
    </row>
    <row r="332" spans="1:5" s="1089" customFormat="1">
      <c r="A332" s="66"/>
      <c r="B332" s="66"/>
      <c r="C332" s="66"/>
      <c r="D332" s="66"/>
      <c r="E332" s="1528"/>
    </row>
    <row r="333" spans="1:5" s="1089" customFormat="1">
      <c r="A333" s="66"/>
      <c r="B333" s="66"/>
      <c r="C333" s="66"/>
      <c r="D333" s="66"/>
      <c r="E333" s="1528"/>
    </row>
    <row r="334" spans="1:5" s="1089" customFormat="1">
      <c r="A334" s="66"/>
      <c r="B334" s="66"/>
      <c r="C334" s="66"/>
      <c r="D334" s="66"/>
      <c r="E334" s="1528"/>
    </row>
    <row r="335" spans="1:5" s="1089" customFormat="1">
      <c r="A335" s="66"/>
      <c r="B335" s="66"/>
      <c r="C335" s="66"/>
      <c r="D335" s="66"/>
      <c r="E335" s="1528"/>
    </row>
    <row r="336" spans="1:5" s="1089" customFormat="1">
      <c r="A336" s="66"/>
      <c r="B336" s="66"/>
      <c r="C336" s="66"/>
      <c r="D336" s="66"/>
      <c r="E336" s="1528"/>
    </row>
    <row r="337" spans="1:5" s="1089" customFormat="1">
      <c r="A337" s="66"/>
      <c r="B337" s="66"/>
      <c r="C337" s="66"/>
      <c r="D337" s="66"/>
      <c r="E337" s="1528"/>
    </row>
    <row r="338" spans="1:5" s="1089" customFormat="1">
      <c r="A338" s="66"/>
      <c r="B338" s="66"/>
      <c r="C338" s="66"/>
      <c r="D338" s="66"/>
      <c r="E338" s="1528"/>
    </row>
    <row r="339" spans="1:5" s="67" customFormat="1">
      <c r="A339" s="66"/>
      <c r="B339" s="66"/>
      <c r="C339" s="66"/>
      <c r="D339" s="66"/>
      <c r="E339" s="1528"/>
    </row>
    <row r="340" spans="1:5" s="67" customFormat="1">
      <c r="A340" s="66"/>
      <c r="B340" s="66"/>
      <c r="C340" s="66"/>
      <c r="D340" s="66"/>
      <c r="E340" s="1528"/>
    </row>
    <row r="341" spans="1:5" s="1084" customFormat="1">
      <c r="A341" s="66"/>
      <c r="B341" s="66"/>
      <c r="C341" s="66"/>
      <c r="D341" s="66"/>
      <c r="E341" s="1528"/>
    </row>
    <row r="342" spans="1:5">
      <c r="A342" s="66"/>
      <c r="B342" s="66"/>
      <c r="C342" s="66"/>
      <c r="D342" s="66"/>
      <c r="E342" s="1528"/>
    </row>
    <row r="343" spans="1:5">
      <c r="A343" s="66"/>
      <c r="B343" s="66"/>
      <c r="C343" s="66"/>
      <c r="D343" s="66"/>
      <c r="E343" s="1528"/>
    </row>
    <row r="344" spans="1:5">
      <c r="A344" s="66"/>
      <c r="B344" s="66"/>
      <c r="C344" s="66"/>
      <c r="D344" s="66"/>
      <c r="E344" s="1528"/>
    </row>
    <row r="345" spans="1:5">
      <c r="A345" s="66"/>
      <c r="B345" s="66"/>
      <c r="C345" s="66"/>
      <c r="D345" s="66"/>
      <c r="E345" s="1528"/>
    </row>
    <row r="346" spans="1:5">
      <c r="A346" s="66"/>
      <c r="B346" s="66"/>
      <c r="C346" s="66"/>
      <c r="D346" s="66"/>
      <c r="E346" s="1528"/>
    </row>
    <row r="347" spans="1:5">
      <c r="A347" s="66"/>
      <c r="B347" s="66"/>
      <c r="C347" s="66"/>
      <c r="D347" s="66"/>
      <c r="E347" s="1528"/>
    </row>
    <row r="348" spans="1:5">
      <c r="A348" s="66"/>
      <c r="B348" s="66"/>
      <c r="C348" s="66"/>
      <c r="D348" s="66"/>
      <c r="E348" s="1528"/>
    </row>
    <row r="349" spans="1:5">
      <c r="A349" s="66"/>
      <c r="B349" s="66"/>
      <c r="C349" s="66"/>
      <c r="D349" s="66"/>
      <c r="E349" s="1528"/>
    </row>
    <row r="350" spans="1:5">
      <c r="A350" s="66"/>
      <c r="B350" s="66"/>
      <c r="C350" s="66"/>
      <c r="D350" s="66"/>
      <c r="E350" s="1528"/>
    </row>
    <row r="351" spans="1:5">
      <c r="A351" s="66"/>
      <c r="B351" s="66"/>
      <c r="C351" s="66"/>
      <c r="D351" s="66"/>
      <c r="E351" s="1528"/>
    </row>
    <row r="352" spans="1:5">
      <c r="A352" s="66"/>
      <c r="B352" s="66"/>
      <c r="C352" s="66"/>
      <c r="D352" s="66"/>
      <c r="E352" s="1528"/>
    </row>
    <row r="353" spans="1:5">
      <c r="A353" s="66"/>
      <c r="B353" s="66"/>
      <c r="C353" s="66"/>
      <c r="D353" s="66"/>
      <c r="E353" s="1528"/>
    </row>
    <row r="354" spans="1:5">
      <c r="A354" s="66"/>
      <c r="B354" s="66"/>
      <c r="C354" s="66"/>
      <c r="D354" s="66"/>
      <c r="E354" s="1528"/>
    </row>
    <row r="355" spans="1:5">
      <c r="A355" s="66"/>
      <c r="B355" s="66"/>
      <c r="C355" s="66"/>
      <c r="D355" s="66"/>
      <c r="E355" s="1528"/>
    </row>
    <row r="356" spans="1:5">
      <c r="A356" s="66"/>
      <c r="B356" s="66"/>
      <c r="C356" s="66"/>
      <c r="D356" s="66"/>
      <c r="E356" s="1528"/>
    </row>
    <row r="357" spans="1:5">
      <c r="A357" s="66"/>
      <c r="B357" s="66"/>
      <c r="C357" s="66"/>
      <c r="D357" s="66"/>
      <c r="E357" s="1528"/>
    </row>
    <row r="358" spans="1:5">
      <c r="A358" s="66"/>
      <c r="B358" s="66"/>
      <c r="C358" s="66"/>
      <c r="D358" s="66"/>
      <c r="E358" s="1528"/>
    </row>
    <row r="359" spans="1:5">
      <c r="A359" s="66"/>
      <c r="B359" s="66"/>
      <c r="C359" s="66"/>
      <c r="D359" s="66"/>
      <c r="E359" s="1528"/>
    </row>
    <row r="360" spans="1:5">
      <c r="B360" s="1090"/>
    </row>
    <row r="408" ht="36.75" customHeight="1"/>
    <row r="445" ht="48" customHeight="1"/>
    <row r="874" ht="64.5" customHeight="1"/>
    <row r="992" ht="37.5" customHeight="1"/>
    <row r="994" ht="39" customHeight="1"/>
    <row r="996" ht="25.5" customHeight="1"/>
  </sheetData>
  <sheetProtection selectLockedCells="1"/>
  <pageMargins left="0.59055118110236227" right="0.59055118110236227" top="0.59055118110236227" bottom="0.59055118110236227" header="0.31496062992125984" footer="0.31496062992125984"/>
  <pageSetup paperSize="9" fitToHeight="20" orientation="portrait" horizontalDpi="4294967294" r:id="rId1"/>
  <headerFooter>
    <oddFooter>&amp;C&amp;"Calibri,Regular"&amp;9&amp;P/&amp;N</oddFooter>
  </headerFooter>
  <rowBreaks count="14" manualBreakCount="14">
    <brk id="46" max="16383" man="1"/>
    <brk id="50" max="16383" man="1"/>
    <brk id="54" max="5" man="1"/>
    <brk id="70" max="5" man="1"/>
    <brk id="93" max="5" man="1"/>
    <brk id="118" max="5" man="1"/>
    <brk id="143" max="5" man="1"/>
    <brk id="157" max="16383" man="1"/>
    <brk id="199" max="5" man="1"/>
    <brk id="249" max="5" man="1"/>
    <brk id="284" max="5" man="1"/>
    <brk id="304" max="5" man="1"/>
    <brk id="332" max="5" man="1"/>
    <brk id="348" max="5" man="1"/>
  </rowBreaks>
  <colBreaks count="2" manualBreakCount="2">
    <brk id="10" max="1048575" man="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306FE-30B9-43FE-8CA4-2F06B56B8DBD}">
  <dimension ref="A1:K2036"/>
  <sheetViews>
    <sheetView tabSelected="1" view="pageBreakPreview" zoomScale="120" zoomScaleNormal="120" zoomScaleSheetLayoutView="120" workbookViewId="0">
      <pane ySplit="1" topLeftCell="A81" activePane="bottomLeft" state="frozen"/>
      <selection activeCell="B5" sqref="B5"/>
      <selection pane="bottomLeft" activeCell="K85" sqref="K85"/>
    </sheetView>
  </sheetViews>
  <sheetFormatPr defaultColWidth="9.140625" defaultRowHeight="12.75"/>
  <cols>
    <col min="1" max="1" width="6.7109375" style="264" customWidth="1"/>
    <col min="2" max="2" width="37.7109375" style="265" customWidth="1"/>
    <col min="3" max="3" width="8.7109375" style="266" customWidth="1"/>
    <col min="4" max="4" width="10.7109375" style="266" customWidth="1"/>
    <col min="5" max="6" width="12.7109375" style="1102" customWidth="1"/>
    <col min="7" max="16384" width="9.140625" style="263"/>
  </cols>
  <sheetData>
    <row r="1" spans="1:6" ht="33.75">
      <c r="A1" s="260" t="s">
        <v>239</v>
      </c>
      <c r="B1" s="261" t="s">
        <v>240</v>
      </c>
      <c r="C1" s="261" t="s">
        <v>241</v>
      </c>
      <c r="D1" s="262" t="s">
        <v>242</v>
      </c>
      <c r="E1" s="1101" t="s">
        <v>243</v>
      </c>
      <c r="F1" s="1101" t="s">
        <v>244</v>
      </c>
    </row>
    <row r="2" spans="1:6">
      <c r="D2" s="267"/>
    </row>
    <row r="3" spans="1:6">
      <c r="A3" s="268" t="s">
        <v>292</v>
      </c>
      <c r="B3" s="428" t="s">
        <v>26</v>
      </c>
      <c r="C3" s="269"/>
      <c r="D3" s="270"/>
      <c r="E3" s="1103"/>
      <c r="F3" s="1103"/>
    </row>
    <row r="4" spans="1:6">
      <c r="D4" s="267"/>
    </row>
    <row r="5" spans="1:6">
      <c r="A5" s="271" t="s">
        <v>153</v>
      </c>
      <c r="B5" s="338" t="s">
        <v>380</v>
      </c>
      <c r="C5" s="272"/>
      <c r="D5" s="273"/>
      <c r="E5" s="1104"/>
      <c r="F5" s="1104"/>
    </row>
    <row r="6" spans="1:6">
      <c r="D6" s="267"/>
    </row>
    <row r="7" spans="1:6">
      <c r="B7" s="290" t="s">
        <v>387</v>
      </c>
      <c r="D7" s="267"/>
    </row>
    <row r="8" spans="1:6">
      <c r="D8" s="267"/>
    </row>
    <row r="9" spans="1:6" ht="162" customHeight="1">
      <c r="B9" s="300" t="s">
        <v>386</v>
      </c>
      <c r="D9" s="267"/>
    </row>
    <row r="10" spans="1:6">
      <c r="B10" s="300"/>
      <c r="D10" s="267"/>
    </row>
    <row r="11" spans="1:6" ht="38.25">
      <c r="B11" s="300" t="s">
        <v>4588</v>
      </c>
      <c r="D11" s="267"/>
    </row>
    <row r="12" spans="1:6">
      <c r="B12" s="300"/>
      <c r="D12" s="267"/>
    </row>
    <row r="13" spans="1:6" ht="134.25" customHeight="1">
      <c r="A13" s="274"/>
      <c r="B13" s="275" t="s">
        <v>4632</v>
      </c>
      <c r="C13" s="276"/>
      <c r="D13" s="277"/>
      <c r="E13" s="1105"/>
      <c r="F13" s="1105"/>
    </row>
    <row r="14" spans="1:6">
      <c r="A14" s="274"/>
      <c r="B14" s="275"/>
      <c r="C14" s="276"/>
      <c r="D14" s="277"/>
      <c r="E14" s="1105"/>
      <c r="F14" s="1105"/>
    </row>
    <row r="15" spans="1:6" ht="140.25">
      <c r="A15" s="274" t="s">
        <v>155</v>
      </c>
      <c r="B15" s="278" t="s">
        <v>792</v>
      </c>
      <c r="C15" s="276" t="s">
        <v>21</v>
      </c>
      <c r="D15" s="277">
        <v>1</v>
      </c>
      <c r="E15" s="1106">
        <v>0</v>
      </c>
      <c r="F15" s="1105">
        <f>D15*E15</f>
        <v>0</v>
      </c>
    </row>
    <row r="16" spans="1:6">
      <c r="A16" s="274"/>
      <c r="B16" s="278"/>
      <c r="C16" s="276"/>
      <c r="D16" s="277"/>
      <c r="E16" s="1105"/>
      <c r="F16" s="1105"/>
    </row>
    <row r="17" spans="1:6" ht="108.75" customHeight="1">
      <c r="A17" s="274" t="s">
        <v>156</v>
      </c>
      <c r="B17" s="278" t="s">
        <v>4684</v>
      </c>
      <c r="C17" s="276" t="s">
        <v>21</v>
      </c>
      <c r="D17" s="277">
        <v>1</v>
      </c>
      <c r="E17" s="1106">
        <v>0</v>
      </c>
      <c r="F17" s="1105">
        <f>D17*E17</f>
        <v>0</v>
      </c>
    </row>
    <row r="18" spans="1:6">
      <c r="A18" s="274"/>
      <c r="B18" s="461"/>
      <c r="C18" s="276"/>
      <c r="D18" s="277"/>
      <c r="E18" s="1105"/>
      <c r="F18" s="1105"/>
    </row>
    <row r="19" spans="1:6" ht="25.5">
      <c r="A19" s="274" t="s">
        <v>157</v>
      </c>
      <c r="B19" s="278" t="s">
        <v>5073</v>
      </c>
      <c r="C19" s="276" t="s">
        <v>248</v>
      </c>
      <c r="D19" s="277">
        <v>1</v>
      </c>
      <c r="E19" s="1106">
        <v>0</v>
      </c>
      <c r="F19" s="1105">
        <f>D19*E19</f>
        <v>0</v>
      </c>
    </row>
    <row r="20" spans="1:6">
      <c r="A20" s="274"/>
      <c r="B20" s="461"/>
      <c r="C20" s="276"/>
      <c r="D20" s="277"/>
      <c r="E20" s="1105"/>
      <c r="F20" s="1105"/>
    </row>
    <row r="21" spans="1:6" ht="25.5">
      <c r="A21" s="274" t="s">
        <v>158</v>
      </c>
      <c r="B21" s="278" t="s">
        <v>5074</v>
      </c>
      <c r="C21" s="276" t="s">
        <v>248</v>
      </c>
      <c r="D21" s="277">
        <v>1</v>
      </c>
      <c r="E21" s="1106">
        <v>0</v>
      </c>
      <c r="F21" s="1105">
        <f>D21*E21</f>
        <v>0</v>
      </c>
    </row>
    <row r="22" spans="1:6">
      <c r="A22" s="274"/>
      <c r="B22" s="461"/>
      <c r="C22" s="276"/>
      <c r="D22" s="277"/>
      <c r="E22" s="1105"/>
      <c r="F22" s="1105"/>
    </row>
    <row r="23" spans="1:6" ht="76.5">
      <c r="A23" s="274" t="s">
        <v>163</v>
      </c>
      <c r="B23" s="278" t="s">
        <v>5043</v>
      </c>
      <c r="C23" s="276"/>
      <c r="D23" s="277"/>
      <c r="E23" s="1105"/>
      <c r="F23" s="1105"/>
    </row>
    <row r="24" spans="1:6" ht="38.25">
      <c r="A24" s="274"/>
      <c r="B24" s="278" t="s">
        <v>5044</v>
      </c>
      <c r="C24" s="276" t="s">
        <v>22</v>
      </c>
      <c r="D24" s="277">
        <v>21.25</v>
      </c>
      <c r="E24" s="1106">
        <v>0</v>
      </c>
      <c r="F24" s="1105">
        <f>D24*E24</f>
        <v>0</v>
      </c>
    </row>
    <row r="25" spans="1:6">
      <c r="A25" s="274"/>
      <c r="B25" s="278"/>
      <c r="C25" s="276"/>
      <c r="D25" s="277"/>
      <c r="E25" s="1105"/>
      <c r="F25" s="1105"/>
    </row>
    <row r="26" spans="1:6" ht="102.75" customHeight="1">
      <c r="A26" s="274" t="s">
        <v>164</v>
      </c>
      <c r="B26" s="278" t="s">
        <v>5045</v>
      </c>
      <c r="C26" s="276"/>
      <c r="D26" s="277"/>
      <c r="E26" s="1105"/>
      <c r="F26" s="1105"/>
    </row>
    <row r="27" spans="1:6">
      <c r="A27" s="274"/>
      <c r="B27" s="461" t="s">
        <v>5046</v>
      </c>
      <c r="C27" s="276" t="s">
        <v>21</v>
      </c>
      <c r="D27" s="1091">
        <v>7</v>
      </c>
      <c r="E27" s="1106">
        <v>0</v>
      </c>
      <c r="F27" s="1105">
        <f>D27*E27</f>
        <v>0</v>
      </c>
    </row>
    <row r="28" spans="1:6">
      <c r="A28" s="274"/>
      <c r="B28" s="278" t="s">
        <v>5047</v>
      </c>
      <c r="C28" s="276" t="s">
        <v>21</v>
      </c>
      <c r="D28" s="1092">
        <v>5</v>
      </c>
      <c r="E28" s="1106">
        <v>0</v>
      </c>
      <c r="F28" s="1105">
        <f>D28*E28</f>
        <v>0</v>
      </c>
    </row>
    <row r="29" spans="1:6">
      <c r="A29" s="274"/>
      <c r="B29" s="278" t="s">
        <v>5048</v>
      </c>
      <c r="C29" s="276" t="s">
        <v>21</v>
      </c>
      <c r="D29" s="1092">
        <v>1</v>
      </c>
      <c r="E29" s="1106">
        <v>0</v>
      </c>
      <c r="F29" s="1105">
        <f>D29*E29</f>
        <v>0</v>
      </c>
    </row>
    <row r="30" spans="1:6">
      <c r="A30" s="274"/>
      <c r="B30" s="278"/>
      <c r="C30" s="276"/>
      <c r="D30" s="1092"/>
      <c r="E30" s="1105"/>
      <c r="F30" s="1105"/>
    </row>
    <row r="31" spans="1:6" ht="69.75" customHeight="1">
      <c r="A31" s="274" t="s">
        <v>165</v>
      </c>
      <c r="B31" s="278" t="s">
        <v>5049</v>
      </c>
      <c r="C31" s="1093"/>
      <c r="D31" s="1092"/>
      <c r="E31" s="1105"/>
      <c r="F31" s="1105"/>
    </row>
    <row r="32" spans="1:6">
      <c r="A32" s="274"/>
      <c r="B32" s="278" t="s">
        <v>5050</v>
      </c>
      <c r="C32" s="1094" t="s">
        <v>21</v>
      </c>
      <c r="D32" s="1095">
        <v>24</v>
      </c>
      <c r="E32" s="1106">
        <v>0</v>
      </c>
      <c r="F32" s="1105">
        <f t="shared" ref="F32:F37" si="0">D32*E32</f>
        <v>0</v>
      </c>
    </row>
    <row r="33" spans="1:6">
      <c r="A33" s="274"/>
      <c r="B33" s="278" t="s">
        <v>5051</v>
      </c>
      <c r="C33" s="1094" t="s">
        <v>21</v>
      </c>
      <c r="D33" s="1095">
        <v>2</v>
      </c>
      <c r="E33" s="1106">
        <v>0</v>
      </c>
      <c r="F33" s="1105">
        <f t="shared" si="0"/>
        <v>0</v>
      </c>
    </row>
    <row r="34" spans="1:6">
      <c r="A34" s="274"/>
      <c r="B34" s="278" t="s">
        <v>5052</v>
      </c>
      <c r="C34" s="1094" t="s">
        <v>21</v>
      </c>
      <c r="D34" s="1092">
        <v>3</v>
      </c>
      <c r="E34" s="1106">
        <v>0</v>
      </c>
      <c r="F34" s="1105">
        <f t="shared" si="0"/>
        <v>0</v>
      </c>
    </row>
    <row r="35" spans="1:6">
      <c r="A35" s="274"/>
      <c r="B35" s="278" t="s">
        <v>5053</v>
      </c>
      <c r="C35" s="1094" t="s">
        <v>21</v>
      </c>
      <c r="D35" s="1092">
        <v>7</v>
      </c>
      <c r="E35" s="1106">
        <v>0</v>
      </c>
      <c r="F35" s="1105">
        <f t="shared" si="0"/>
        <v>0</v>
      </c>
    </row>
    <row r="36" spans="1:6">
      <c r="A36" s="274"/>
      <c r="B36" s="278" t="s">
        <v>5054</v>
      </c>
      <c r="C36" s="1094" t="s">
        <v>21</v>
      </c>
      <c r="D36" s="1095">
        <v>7</v>
      </c>
      <c r="E36" s="1106">
        <v>0</v>
      </c>
      <c r="F36" s="1105">
        <f t="shared" si="0"/>
        <v>0</v>
      </c>
    </row>
    <row r="37" spans="1:6">
      <c r="A37" s="274"/>
      <c r="B37" s="278" t="s">
        <v>5055</v>
      </c>
      <c r="C37" s="1094" t="s">
        <v>21</v>
      </c>
      <c r="D37" s="1095">
        <v>1</v>
      </c>
      <c r="E37" s="1106">
        <v>0</v>
      </c>
      <c r="F37" s="1105">
        <f t="shared" si="0"/>
        <v>0</v>
      </c>
    </row>
    <row r="38" spans="1:6">
      <c r="A38" s="274"/>
      <c r="B38" s="278"/>
      <c r="C38" s="1094"/>
      <c r="D38" s="1095"/>
      <c r="E38" s="1105"/>
      <c r="F38" s="1105"/>
    </row>
    <row r="39" spans="1:6" ht="69.75" customHeight="1">
      <c r="A39" s="274" t="s">
        <v>54</v>
      </c>
      <c r="B39" s="278" t="s">
        <v>5056</v>
      </c>
      <c r="C39" s="1093"/>
      <c r="D39" s="1092"/>
      <c r="E39" s="1105"/>
      <c r="F39" s="1105"/>
    </row>
    <row r="40" spans="1:6">
      <c r="A40" s="274"/>
      <c r="B40" s="278" t="s">
        <v>5057</v>
      </c>
      <c r="C40" s="1094" t="s">
        <v>21</v>
      </c>
      <c r="D40" s="1095">
        <v>12</v>
      </c>
      <c r="E40" s="1106">
        <v>0</v>
      </c>
      <c r="F40" s="1105">
        <f>D40*E40</f>
        <v>0</v>
      </c>
    </row>
    <row r="41" spans="1:6">
      <c r="A41" s="274"/>
      <c r="B41" s="278" t="s">
        <v>5058</v>
      </c>
      <c r="C41" s="1094" t="s">
        <v>21</v>
      </c>
      <c r="D41" s="1095">
        <v>11</v>
      </c>
      <c r="E41" s="1106">
        <v>0</v>
      </c>
      <c r="F41" s="1105">
        <f>D41*E41</f>
        <v>0</v>
      </c>
    </row>
    <row r="42" spans="1:6">
      <c r="A42" s="274"/>
      <c r="B42" s="278" t="s">
        <v>5059</v>
      </c>
      <c r="C42" s="1094" t="s">
        <v>21</v>
      </c>
      <c r="D42" s="1092">
        <v>9</v>
      </c>
      <c r="E42" s="1106">
        <v>0</v>
      </c>
      <c r="F42" s="1105">
        <f>D42*E42</f>
        <v>0</v>
      </c>
    </row>
    <row r="43" spans="1:6">
      <c r="A43" s="274"/>
      <c r="B43" s="278"/>
      <c r="C43" s="1094"/>
      <c r="D43" s="1092"/>
      <c r="E43" s="1105"/>
      <c r="F43" s="1105"/>
    </row>
    <row r="44" spans="1:6" ht="165.75">
      <c r="A44" s="274" t="s">
        <v>55</v>
      </c>
      <c r="B44" s="278" t="s">
        <v>5060</v>
      </c>
      <c r="C44" s="1093"/>
      <c r="D44" s="1096"/>
      <c r="E44" s="1105"/>
      <c r="F44" s="1105"/>
    </row>
    <row r="45" spans="1:6">
      <c r="A45" s="274"/>
      <c r="B45" s="278" t="s">
        <v>5061</v>
      </c>
      <c r="C45" s="1093" t="s">
        <v>154</v>
      </c>
      <c r="D45" s="1092">
        <v>185</v>
      </c>
      <c r="E45" s="1106">
        <v>0</v>
      </c>
      <c r="F45" s="1105">
        <f>D45*E45</f>
        <v>0</v>
      </c>
    </row>
    <row r="46" spans="1:6">
      <c r="A46" s="274"/>
      <c r="B46" s="278"/>
      <c r="C46" s="1093"/>
      <c r="D46" s="1096"/>
      <c r="E46" s="1105"/>
      <c r="F46" s="1105"/>
    </row>
    <row r="47" spans="1:6" ht="153">
      <c r="A47" s="274" t="s">
        <v>56</v>
      </c>
      <c r="B47" s="278" t="s">
        <v>5215</v>
      </c>
      <c r="C47" s="1093"/>
      <c r="D47" s="1096"/>
      <c r="E47" s="1105"/>
      <c r="F47" s="1105"/>
    </row>
    <row r="48" spans="1:6">
      <c r="A48" s="274"/>
      <c r="B48" s="278" t="s">
        <v>5061</v>
      </c>
      <c r="C48" s="1093" t="s">
        <v>154</v>
      </c>
      <c r="D48" s="1092">
        <v>185</v>
      </c>
      <c r="E48" s="1106">
        <v>0</v>
      </c>
      <c r="F48" s="1105">
        <f>D48*E48</f>
        <v>0</v>
      </c>
    </row>
    <row r="49" spans="1:6">
      <c r="A49" s="274"/>
      <c r="B49" s="278"/>
      <c r="C49" s="1094"/>
      <c r="D49" s="1096"/>
      <c r="E49" s="1105"/>
      <c r="F49" s="1105"/>
    </row>
    <row r="50" spans="1:6" ht="153">
      <c r="A50" s="274" t="s">
        <v>57</v>
      </c>
      <c r="B50" s="278" t="s">
        <v>5062</v>
      </c>
      <c r="C50" s="1093"/>
      <c r="D50" s="1096"/>
      <c r="E50" s="1105"/>
      <c r="F50" s="1105"/>
    </row>
    <row r="51" spans="1:6">
      <c r="A51" s="274"/>
      <c r="B51" s="278" t="s">
        <v>5061</v>
      </c>
      <c r="C51" s="1093" t="s">
        <v>154</v>
      </c>
      <c r="D51" s="1092">
        <v>25.38</v>
      </c>
      <c r="E51" s="1106">
        <v>0</v>
      </c>
      <c r="F51" s="1105">
        <f>D51*E51</f>
        <v>0</v>
      </c>
    </row>
    <row r="52" spans="1:6">
      <c r="A52" s="274"/>
      <c r="B52" s="278"/>
      <c r="C52" s="1094"/>
      <c r="D52" s="1096"/>
      <c r="E52" s="1105"/>
      <c r="F52" s="1105"/>
    </row>
    <row r="53" spans="1:6" ht="114.75">
      <c r="A53" s="274" t="s">
        <v>86</v>
      </c>
      <c r="B53" s="278" t="s">
        <v>5063</v>
      </c>
      <c r="C53" s="1093" t="s">
        <v>154</v>
      </c>
      <c r="D53" s="1092">
        <v>162.30000000000001</v>
      </c>
      <c r="E53" s="1106">
        <v>0</v>
      </c>
      <c r="F53" s="1105">
        <f>D53*E53</f>
        <v>0</v>
      </c>
    </row>
    <row r="54" spans="1:6">
      <c r="A54" s="274"/>
      <c r="B54" s="278"/>
      <c r="C54" s="1094"/>
      <c r="D54" s="1096"/>
      <c r="E54" s="1105"/>
      <c r="F54" s="1105"/>
    </row>
    <row r="55" spans="1:6" ht="102">
      <c r="A55" s="274" t="s">
        <v>50</v>
      </c>
      <c r="B55" s="278" t="s">
        <v>5064</v>
      </c>
      <c r="C55" s="1093"/>
      <c r="D55" s="1096"/>
      <c r="E55" s="1105"/>
      <c r="F55" s="1105"/>
    </row>
    <row r="56" spans="1:6">
      <c r="A56" s="274"/>
      <c r="B56" s="278" t="s">
        <v>5065</v>
      </c>
      <c r="C56" s="1093" t="s">
        <v>154</v>
      </c>
      <c r="D56" s="1092">
        <v>64.7</v>
      </c>
      <c r="E56" s="1106">
        <v>0</v>
      </c>
      <c r="F56" s="1105">
        <f>D56*E56</f>
        <v>0</v>
      </c>
    </row>
    <row r="57" spans="1:6">
      <c r="A57" s="274"/>
      <c r="B57" s="278" t="s">
        <v>5066</v>
      </c>
      <c r="C57" s="1093" t="s">
        <v>154</v>
      </c>
      <c r="D57" s="1092">
        <v>96.2</v>
      </c>
      <c r="E57" s="1106">
        <v>0</v>
      </c>
      <c r="F57" s="1105">
        <f>D57*E57</f>
        <v>0</v>
      </c>
    </row>
    <row r="58" spans="1:6">
      <c r="A58" s="274"/>
      <c r="B58" s="278" t="s">
        <v>5067</v>
      </c>
      <c r="C58" s="1093" t="s">
        <v>154</v>
      </c>
      <c r="D58" s="1092">
        <v>264.32</v>
      </c>
      <c r="E58" s="1106">
        <v>0</v>
      </c>
      <c r="F58" s="1105">
        <f>D58*E58</f>
        <v>0</v>
      </c>
    </row>
    <row r="59" spans="1:6">
      <c r="A59" s="274"/>
      <c r="B59" s="278" t="s">
        <v>5068</v>
      </c>
      <c r="C59" s="1093" t="s">
        <v>154</v>
      </c>
      <c r="D59" s="1095">
        <v>191.42</v>
      </c>
      <c r="E59" s="1106">
        <v>0</v>
      </c>
      <c r="F59" s="1105">
        <f>D59*E59</f>
        <v>0</v>
      </c>
    </row>
    <row r="60" spans="1:6">
      <c r="A60" s="274"/>
      <c r="B60" s="278"/>
      <c r="C60" s="1094"/>
      <c r="D60" s="1097"/>
      <c r="E60" s="1105"/>
      <c r="F60" s="1105"/>
    </row>
    <row r="61" spans="1:6" ht="178.5">
      <c r="A61" s="274" t="s">
        <v>108</v>
      </c>
      <c r="B61" s="278" t="s">
        <v>5069</v>
      </c>
      <c r="C61" s="1094"/>
      <c r="D61" s="1097"/>
      <c r="E61" s="1105"/>
      <c r="F61" s="1105"/>
    </row>
    <row r="62" spans="1:6">
      <c r="A62" s="274"/>
      <c r="B62" s="278" t="s">
        <v>5070</v>
      </c>
      <c r="C62" s="1094" t="s">
        <v>154</v>
      </c>
      <c r="D62" s="1097">
        <v>954.66</v>
      </c>
      <c r="E62" s="1106">
        <v>0</v>
      </c>
      <c r="F62" s="1105">
        <f>D62*E62</f>
        <v>0</v>
      </c>
    </row>
    <row r="63" spans="1:6" ht="25.5">
      <c r="A63" s="274"/>
      <c r="B63" s="278" t="s">
        <v>5071</v>
      </c>
      <c r="C63" s="1094" t="s">
        <v>154</v>
      </c>
      <c r="D63" s="1097">
        <v>563.75</v>
      </c>
      <c r="E63" s="1106">
        <v>0</v>
      </c>
      <c r="F63" s="1105">
        <f>D63*E63</f>
        <v>0</v>
      </c>
    </row>
    <row r="64" spans="1:6">
      <c r="A64" s="274"/>
      <c r="B64" s="278"/>
      <c r="C64" s="276"/>
      <c r="D64" s="277"/>
      <c r="E64" s="1105"/>
      <c r="F64" s="1105"/>
    </row>
    <row r="65" spans="1:6" ht="102">
      <c r="A65" s="274" t="s">
        <v>109</v>
      </c>
      <c r="B65" s="278" t="s">
        <v>5072</v>
      </c>
      <c r="C65" s="276" t="s">
        <v>1315</v>
      </c>
      <c r="D65" s="277">
        <v>100.2</v>
      </c>
      <c r="E65" s="1106">
        <v>0</v>
      </c>
      <c r="F65" s="1105">
        <f>D65*E65</f>
        <v>0</v>
      </c>
    </row>
    <row r="66" spans="1:6">
      <c r="A66" s="274"/>
      <c r="B66" s="278"/>
      <c r="C66" s="276"/>
      <c r="D66" s="277"/>
      <c r="E66" s="1105"/>
      <c r="F66" s="1105"/>
    </row>
    <row r="67" spans="1:6" ht="25.5">
      <c r="A67" s="274" t="s">
        <v>110</v>
      </c>
      <c r="B67" s="278" t="s">
        <v>5080</v>
      </c>
      <c r="C67" s="276"/>
      <c r="D67" s="277"/>
      <c r="E67" s="1106"/>
      <c r="F67" s="1107"/>
    </row>
    <row r="68" spans="1:6" ht="25.5">
      <c r="A68" s="274"/>
      <c r="B68" s="278" t="s">
        <v>5077</v>
      </c>
      <c r="C68" s="276"/>
      <c r="D68" s="277"/>
      <c r="E68" s="1106"/>
      <c r="F68" s="1107"/>
    </row>
    <row r="69" spans="1:6" ht="63.75">
      <c r="A69" s="274"/>
      <c r="B69" s="278" t="s">
        <v>5079</v>
      </c>
      <c r="C69" s="276"/>
      <c r="D69" s="277"/>
      <c r="E69" s="1106"/>
      <c r="F69" s="1107"/>
    </row>
    <row r="70" spans="1:6">
      <c r="A70" s="274"/>
      <c r="B70" s="278" t="s">
        <v>5078</v>
      </c>
      <c r="C70" s="276" t="s">
        <v>22</v>
      </c>
      <c r="D70" s="277">
        <v>0.88</v>
      </c>
      <c r="E70" s="1106">
        <v>0</v>
      </c>
      <c r="F70" s="1105">
        <f>D70*E70</f>
        <v>0</v>
      </c>
    </row>
    <row r="71" spans="1:6">
      <c r="A71" s="274"/>
      <c r="B71" s="278"/>
      <c r="C71" s="276"/>
      <c r="D71" s="277"/>
      <c r="E71" s="1106"/>
      <c r="F71" s="1105"/>
    </row>
    <row r="72" spans="1:6" ht="51">
      <c r="A72" s="274" t="s">
        <v>111</v>
      </c>
      <c r="B72" s="278" t="s">
        <v>5081</v>
      </c>
      <c r="C72" s="276"/>
      <c r="D72" s="277"/>
      <c r="E72" s="1106"/>
      <c r="F72" s="1105"/>
    </row>
    <row r="73" spans="1:6" ht="53.25" customHeight="1">
      <c r="A73" s="274"/>
      <c r="B73" s="693" t="s">
        <v>5082</v>
      </c>
      <c r="C73" s="276"/>
      <c r="D73" s="277"/>
      <c r="E73" s="1106"/>
      <c r="F73" s="1105"/>
    </row>
    <row r="74" spans="1:6" ht="51">
      <c r="A74" s="274"/>
      <c r="B74" s="7" t="s">
        <v>5083</v>
      </c>
      <c r="C74" s="276"/>
      <c r="D74" s="277"/>
      <c r="E74" s="1106"/>
      <c r="F74" s="1105"/>
    </row>
    <row r="75" spans="1:6" ht="67.5" customHeight="1">
      <c r="A75" s="274"/>
      <c r="B75" s="278" t="s">
        <v>5079</v>
      </c>
      <c r="C75" s="276"/>
      <c r="D75" s="277"/>
      <c r="E75" s="1106"/>
      <c r="F75" s="1105"/>
    </row>
    <row r="76" spans="1:6" ht="25.5">
      <c r="A76" s="274"/>
      <c r="B76" s="7" t="s">
        <v>5084</v>
      </c>
      <c r="C76" s="276" t="s">
        <v>1315</v>
      </c>
      <c r="D76" s="277">
        <v>14.7</v>
      </c>
      <c r="E76" s="1106">
        <v>0</v>
      </c>
      <c r="F76" s="1105">
        <f>D76*E76</f>
        <v>0</v>
      </c>
    </row>
    <row r="77" spans="1:6">
      <c r="A77" s="274"/>
      <c r="B77" s="278"/>
      <c r="C77" s="276"/>
      <c r="D77" s="277"/>
      <c r="E77" s="1105"/>
      <c r="F77" s="1105"/>
    </row>
    <row r="78" spans="1:6" ht="340.5" customHeight="1">
      <c r="A78" s="1108" t="s">
        <v>112</v>
      </c>
      <c r="B78" s="278" t="s">
        <v>5754</v>
      </c>
      <c r="C78" s="276"/>
      <c r="D78" s="277"/>
      <c r="E78" s="1105"/>
      <c r="F78" s="1105"/>
    </row>
    <row r="79" spans="1:6" ht="109.5" customHeight="1">
      <c r="A79" s="274"/>
      <c r="B79" s="278" t="s">
        <v>5755</v>
      </c>
      <c r="C79" s="276"/>
      <c r="D79" s="277"/>
      <c r="E79" s="1105"/>
      <c r="F79" s="1105"/>
    </row>
    <row r="80" spans="1:6" ht="167.25" customHeight="1">
      <c r="A80" s="274"/>
      <c r="B80" s="278" t="s">
        <v>5756</v>
      </c>
      <c r="C80" s="276"/>
      <c r="D80" s="277"/>
      <c r="E80" s="1105"/>
      <c r="F80" s="1105"/>
    </row>
    <row r="81" spans="1:6" ht="67.5" customHeight="1">
      <c r="A81" s="274"/>
      <c r="B81" s="278" t="s">
        <v>5757</v>
      </c>
      <c r="C81" s="276" t="s">
        <v>21</v>
      </c>
      <c r="D81" s="277">
        <v>3</v>
      </c>
      <c r="E81" s="1106">
        <v>0</v>
      </c>
      <c r="F81" s="1105">
        <f>D81*E81</f>
        <v>0</v>
      </c>
    </row>
    <row r="82" spans="1:6">
      <c r="A82" s="274"/>
      <c r="B82" s="278"/>
      <c r="C82" s="276"/>
      <c r="D82" s="277"/>
      <c r="E82" s="1105"/>
      <c r="F82" s="1105"/>
    </row>
    <row r="83" spans="1:6" ht="54.75" customHeight="1">
      <c r="A83" s="1108" t="s">
        <v>113</v>
      </c>
      <c r="B83" s="278" t="s">
        <v>5758</v>
      </c>
      <c r="C83" s="276" t="s">
        <v>21</v>
      </c>
      <c r="D83" s="277">
        <v>2</v>
      </c>
      <c r="E83" s="1106">
        <v>0</v>
      </c>
      <c r="F83" s="1105">
        <f>D83*E83</f>
        <v>0</v>
      </c>
    </row>
    <row r="84" spans="1:6">
      <c r="A84" s="274"/>
      <c r="B84" s="278"/>
      <c r="C84" s="276"/>
      <c r="D84" s="277"/>
      <c r="E84" s="1105"/>
      <c r="F84" s="1105"/>
    </row>
    <row r="85" spans="1:6" ht="79.5" customHeight="1">
      <c r="A85" s="1561" t="s">
        <v>114</v>
      </c>
      <c r="B85" s="1562" t="s">
        <v>5785</v>
      </c>
      <c r="C85" s="1563"/>
      <c r="D85" s="1547"/>
      <c r="E85" s="1564"/>
      <c r="F85" s="1564"/>
    </row>
    <row r="86" spans="1:6" ht="81.75" customHeight="1">
      <c r="A86" s="1565"/>
      <c r="B86" s="1562" t="s">
        <v>5786</v>
      </c>
      <c r="C86" s="1563" t="s">
        <v>248</v>
      </c>
      <c r="D86" s="1547">
        <v>1</v>
      </c>
      <c r="E86" s="1566">
        <v>0</v>
      </c>
      <c r="F86" s="1564">
        <f>D86*E86</f>
        <v>0</v>
      </c>
    </row>
    <row r="87" spans="1:6">
      <c r="A87" s="274"/>
      <c r="B87" s="278"/>
      <c r="C87" s="276"/>
      <c r="D87" s="277"/>
      <c r="E87" s="1105"/>
      <c r="F87" s="1105"/>
    </row>
    <row r="88" spans="1:6">
      <c r="A88" s="274"/>
      <c r="B88" s="278"/>
      <c r="C88" s="276"/>
      <c r="D88" s="277"/>
      <c r="E88" s="1105"/>
      <c r="F88" s="1105"/>
    </row>
    <row r="89" spans="1:6" ht="13.5" thickBot="1">
      <c r="A89" s="279"/>
      <c r="B89" s="280" t="s">
        <v>398</v>
      </c>
      <c r="C89" s="281" t="s">
        <v>246</v>
      </c>
      <c r="D89" s="282"/>
      <c r="E89" s="1109"/>
      <c r="F89" s="1110">
        <f>SUM(F6:F86)</f>
        <v>0</v>
      </c>
    </row>
    <row r="92" spans="1:6">
      <c r="A92" s="283" t="s">
        <v>291</v>
      </c>
      <c r="B92" s="284" t="s">
        <v>247</v>
      </c>
      <c r="C92" s="285"/>
      <c r="D92" s="286"/>
      <c r="E92" s="1111"/>
      <c r="F92" s="1111"/>
    </row>
    <row r="93" spans="1:6">
      <c r="D93" s="267"/>
    </row>
    <row r="94" spans="1:6" ht="51">
      <c r="B94" s="287" t="s">
        <v>4594</v>
      </c>
      <c r="D94" s="267"/>
    </row>
    <row r="95" spans="1:6" ht="38.25">
      <c r="B95" s="288" t="s">
        <v>793</v>
      </c>
      <c r="D95" s="267"/>
    </row>
    <row r="96" spans="1:6" ht="38.25">
      <c r="B96" s="288" t="s">
        <v>4595</v>
      </c>
      <c r="D96" s="267"/>
    </row>
    <row r="97" spans="1:4" ht="178.5">
      <c r="B97" s="288" t="s">
        <v>4596</v>
      </c>
      <c r="D97" s="267"/>
    </row>
    <row r="98" spans="1:4" ht="106.5" customHeight="1">
      <c r="B98" s="288" t="s">
        <v>4597</v>
      </c>
      <c r="D98" s="267"/>
    </row>
    <row r="99" spans="1:4" ht="144" customHeight="1">
      <c r="B99" s="288" t="s">
        <v>4598</v>
      </c>
      <c r="D99" s="267"/>
    </row>
    <row r="100" spans="1:4" ht="76.5">
      <c r="B100" s="288" t="s">
        <v>794</v>
      </c>
      <c r="D100" s="267"/>
    </row>
    <row r="101" spans="1:4" ht="63.75">
      <c r="B101" s="288" t="s">
        <v>795</v>
      </c>
      <c r="D101" s="267"/>
    </row>
    <row r="102" spans="1:4" ht="38.25">
      <c r="B102" s="288" t="s">
        <v>74</v>
      </c>
      <c r="D102" s="267"/>
    </row>
    <row r="103" spans="1:4" ht="38.25">
      <c r="B103" s="288" t="s">
        <v>4578</v>
      </c>
      <c r="D103" s="267"/>
    </row>
    <row r="104" spans="1:4" ht="38.25">
      <c r="B104" s="289" t="s">
        <v>233</v>
      </c>
      <c r="D104" s="267"/>
    </row>
    <row r="105" spans="1:4" ht="53.25" customHeight="1">
      <c r="B105" s="289" t="s">
        <v>63</v>
      </c>
      <c r="D105" s="267"/>
    </row>
    <row r="106" spans="1:4" ht="76.5">
      <c r="B106" s="287" t="s">
        <v>4599</v>
      </c>
      <c r="D106" s="267"/>
    </row>
    <row r="107" spans="1:4" ht="52.5" customHeight="1">
      <c r="B107" s="288" t="s">
        <v>4633</v>
      </c>
      <c r="D107" s="267"/>
    </row>
    <row r="108" spans="1:4">
      <c r="B108" s="290"/>
      <c r="C108" s="276"/>
      <c r="D108" s="267"/>
    </row>
    <row r="109" spans="1:4" ht="25.5">
      <c r="A109" s="264" t="s">
        <v>155</v>
      </c>
      <c r="B109" s="290" t="s">
        <v>402</v>
      </c>
      <c r="C109" s="276"/>
      <c r="D109" s="267"/>
    </row>
    <row r="110" spans="1:4" ht="54" customHeight="1">
      <c r="B110" s="265" t="s">
        <v>381</v>
      </c>
      <c r="C110" s="276"/>
      <c r="D110" s="267"/>
    </row>
    <row r="111" spans="1:4" ht="95.25" customHeight="1">
      <c r="B111" s="265" t="s">
        <v>4627</v>
      </c>
      <c r="C111" s="276"/>
      <c r="D111" s="267"/>
    </row>
    <row r="112" spans="1:4" ht="79.5" customHeight="1">
      <c r="B112" s="265" t="s">
        <v>382</v>
      </c>
      <c r="C112" s="276"/>
      <c r="D112" s="267"/>
    </row>
    <row r="113" spans="1:6">
      <c r="B113" s="265" t="s">
        <v>212</v>
      </c>
      <c r="C113" s="276" t="s">
        <v>22</v>
      </c>
      <c r="D113" s="277">
        <v>436.59</v>
      </c>
      <c r="E113" s="1112">
        <v>0</v>
      </c>
      <c r="F113" s="1102">
        <f>D113*E113</f>
        <v>0</v>
      </c>
    </row>
    <row r="114" spans="1:6" ht="25.5">
      <c r="B114" s="265" t="s">
        <v>213</v>
      </c>
      <c r="C114" s="276" t="s">
        <v>22</v>
      </c>
      <c r="D114" s="277">
        <v>312.45</v>
      </c>
      <c r="E114" s="1112">
        <v>0</v>
      </c>
      <c r="F114" s="1102">
        <f>D114*E114</f>
        <v>0</v>
      </c>
    </row>
    <row r="115" spans="1:6">
      <c r="C115" s="276"/>
      <c r="D115" s="277"/>
    </row>
    <row r="116" spans="1:6" ht="150" customHeight="1">
      <c r="A116" s="264" t="s">
        <v>156</v>
      </c>
      <c r="B116" s="265" t="s">
        <v>4949</v>
      </c>
      <c r="C116" s="266" t="s">
        <v>22</v>
      </c>
      <c r="D116" s="277">
        <v>2705</v>
      </c>
      <c r="E116" s="1112">
        <v>0</v>
      </c>
      <c r="F116" s="1102">
        <f>D116*E116</f>
        <v>0</v>
      </c>
    </row>
    <row r="117" spans="1:6">
      <c r="B117" s="290"/>
      <c r="C117" s="276"/>
    </row>
    <row r="118" spans="1:6" ht="183" customHeight="1">
      <c r="A118" s="264" t="s">
        <v>157</v>
      </c>
      <c r="B118" s="265" t="s">
        <v>5017</v>
      </c>
      <c r="C118" s="266" t="s">
        <v>22</v>
      </c>
      <c r="D118" s="277">
        <v>456.23</v>
      </c>
      <c r="E118" s="1112">
        <v>0</v>
      </c>
      <c r="F118" s="1102">
        <f>D118*E118</f>
        <v>0</v>
      </c>
    </row>
    <row r="119" spans="1:6">
      <c r="D119" s="267"/>
    </row>
    <row r="120" spans="1:6" ht="120" customHeight="1">
      <c r="A120" s="264" t="s">
        <v>158</v>
      </c>
      <c r="B120" s="278" t="s">
        <v>3591</v>
      </c>
      <c r="C120" s="266" t="s">
        <v>154</v>
      </c>
      <c r="D120" s="277">
        <v>566</v>
      </c>
      <c r="E120" s="1106">
        <v>0</v>
      </c>
      <c r="F120" s="1102">
        <f>D120*E120</f>
        <v>0</v>
      </c>
    </row>
    <row r="121" spans="1:6">
      <c r="D121" s="291"/>
      <c r="E121" s="1113"/>
    </row>
    <row r="122" spans="1:6" ht="132" customHeight="1">
      <c r="A122" s="264" t="s">
        <v>160</v>
      </c>
      <c r="B122" s="278" t="s">
        <v>4950</v>
      </c>
      <c r="C122" s="266" t="s">
        <v>22</v>
      </c>
      <c r="D122" s="277">
        <v>134.28</v>
      </c>
      <c r="E122" s="1106">
        <v>0</v>
      </c>
      <c r="F122" s="1102">
        <f>D122*E122</f>
        <v>0</v>
      </c>
    </row>
    <row r="123" spans="1:6">
      <c r="D123" s="291"/>
      <c r="E123" s="1113"/>
    </row>
    <row r="124" spans="1:6" ht="114.75">
      <c r="A124" s="264" t="s">
        <v>161</v>
      </c>
      <c r="B124" s="265" t="s">
        <v>3592</v>
      </c>
      <c r="C124" s="266" t="s">
        <v>22</v>
      </c>
      <c r="D124" s="277">
        <v>85</v>
      </c>
      <c r="E124" s="1112">
        <v>0</v>
      </c>
      <c r="F124" s="1102">
        <f>D124*E124</f>
        <v>0</v>
      </c>
    </row>
    <row r="125" spans="1:6">
      <c r="D125" s="267"/>
    </row>
    <row r="126" spans="1:6" ht="114.75">
      <c r="A126" s="264" t="s">
        <v>162</v>
      </c>
      <c r="B126" s="265" t="s">
        <v>3593</v>
      </c>
      <c r="C126" s="266" t="s">
        <v>22</v>
      </c>
      <c r="D126" s="277">
        <v>362</v>
      </c>
      <c r="E126" s="1112">
        <v>0</v>
      </c>
      <c r="F126" s="1102">
        <f>D126*E126</f>
        <v>0</v>
      </c>
    </row>
    <row r="127" spans="1:6">
      <c r="D127" s="267"/>
    </row>
    <row r="128" spans="1:6" ht="83.25" customHeight="1">
      <c r="A128" s="264" t="s">
        <v>163</v>
      </c>
      <c r="B128" s="278" t="s">
        <v>3594</v>
      </c>
      <c r="C128" s="266" t="s">
        <v>22</v>
      </c>
      <c r="D128" s="277">
        <v>48</v>
      </c>
      <c r="E128" s="1112">
        <v>0</v>
      </c>
      <c r="F128" s="1102">
        <f>D128*E128</f>
        <v>0</v>
      </c>
    </row>
    <row r="129" spans="1:6">
      <c r="D129" s="291"/>
    </row>
    <row r="130" spans="1:6" ht="108" customHeight="1">
      <c r="A130" s="264" t="s">
        <v>164</v>
      </c>
      <c r="B130" s="278" t="s">
        <v>3595</v>
      </c>
      <c r="C130" s="266" t="s">
        <v>22</v>
      </c>
      <c r="D130" s="277">
        <v>158</v>
      </c>
      <c r="E130" s="1112">
        <v>0</v>
      </c>
      <c r="F130" s="1102">
        <f>D130*E130</f>
        <v>0</v>
      </c>
    </row>
    <row r="131" spans="1:6">
      <c r="D131" s="291"/>
    </row>
    <row r="132" spans="1:6" ht="245.25" customHeight="1">
      <c r="A132" s="264" t="s">
        <v>165</v>
      </c>
      <c r="B132" s="265" t="s">
        <v>4241</v>
      </c>
      <c r="D132" s="267"/>
    </row>
    <row r="133" spans="1:6" ht="133.5" customHeight="1">
      <c r="B133" s="265" t="s">
        <v>4242</v>
      </c>
      <c r="D133" s="267"/>
    </row>
    <row r="134" spans="1:6">
      <c r="B134" s="265" t="s">
        <v>486</v>
      </c>
      <c r="C134" s="266" t="s">
        <v>22</v>
      </c>
      <c r="D134" s="267">
        <v>3112</v>
      </c>
      <c r="E134" s="1112">
        <v>0</v>
      </c>
      <c r="F134" s="1102">
        <f>D134*E134</f>
        <v>0</v>
      </c>
    </row>
    <row r="135" spans="1:6">
      <c r="B135" s="265" t="s">
        <v>487</v>
      </c>
      <c r="C135" s="266" t="s">
        <v>22</v>
      </c>
      <c r="D135" s="267">
        <v>120.6</v>
      </c>
      <c r="E135" s="1112">
        <v>0</v>
      </c>
      <c r="F135" s="1102">
        <f>D135*E135</f>
        <v>0</v>
      </c>
    </row>
    <row r="136" spans="1:6">
      <c r="D136" s="267"/>
    </row>
    <row r="137" spans="1:6" ht="38.25">
      <c r="A137" s="264" t="s">
        <v>54</v>
      </c>
      <c r="B137" s="398" t="s">
        <v>796</v>
      </c>
      <c r="C137" s="276"/>
      <c r="D137" s="267"/>
    </row>
    <row r="138" spans="1:6" ht="38.25">
      <c r="B138" s="278" t="s">
        <v>4951</v>
      </c>
      <c r="C138" s="276"/>
      <c r="D138" s="267"/>
    </row>
    <row r="139" spans="1:6" ht="95.25" customHeight="1">
      <c r="B139" s="278" t="s">
        <v>116</v>
      </c>
      <c r="C139" s="276"/>
      <c r="D139" s="267"/>
    </row>
    <row r="140" spans="1:6" ht="25.5">
      <c r="B140" s="278" t="s">
        <v>4576</v>
      </c>
      <c r="C140" s="276"/>
      <c r="D140" s="267"/>
    </row>
    <row r="141" spans="1:6" ht="51">
      <c r="B141" s="278" t="s">
        <v>138</v>
      </c>
      <c r="C141" s="276"/>
      <c r="D141" s="267"/>
    </row>
    <row r="142" spans="1:6" ht="127.5">
      <c r="B142" s="278" t="s">
        <v>4628</v>
      </c>
      <c r="C142" s="276"/>
      <c r="D142" s="267"/>
    </row>
    <row r="143" spans="1:6" ht="38.25">
      <c r="B143" s="278" t="s">
        <v>234</v>
      </c>
      <c r="C143" s="276"/>
      <c r="D143" s="267"/>
    </row>
    <row r="144" spans="1:6" ht="63.75">
      <c r="B144" s="278" t="s">
        <v>383</v>
      </c>
      <c r="C144" s="276"/>
      <c r="D144" s="267"/>
    </row>
    <row r="145" spans="1:6">
      <c r="B145" s="278" t="s">
        <v>120</v>
      </c>
      <c r="C145" s="276" t="s">
        <v>22</v>
      </c>
      <c r="D145" s="267">
        <v>734</v>
      </c>
      <c r="E145" s="1112">
        <v>0</v>
      </c>
      <c r="F145" s="1102">
        <f>D145*E145</f>
        <v>0</v>
      </c>
    </row>
    <row r="146" spans="1:6">
      <c r="B146" s="278"/>
      <c r="C146" s="276"/>
      <c r="D146" s="267"/>
    </row>
    <row r="147" spans="1:6" ht="25.5">
      <c r="A147" s="264" t="s">
        <v>55</v>
      </c>
      <c r="B147" s="398" t="s">
        <v>488</v>
      </c>
      <c r="C147" s="276"/>
      <c r="D147" s="267"/>
    </row>
    <row r="148" spans="1:6" ht="242.25" customHeight="1">
      <c r="B148" s="265" t="s">
        <v>4241</v>
      </c>
      <c r="C148" s="276" t="s">
        <v>22</v>
      </c>
      <c r="D148" s="267">
        <v>640</v>
      </c>
      <c r="E148" s="1112">
        <v>0</v>
      </c>
      <c r="F148" s="1102">
        <f>D148*E148</f>
        <v>0</v>
      </c>
    </row>
    <row r="149" spans="1:6" ht="137.25" customHeight="1">
      <c r="B149" s="265" t="s">
        <v>4242</v>
      </c>
      <c r="C149" s="276"/>
      <c r="D149" s="267"/>
    </row>
    <row r="150" spans="1:6">
      <c r="B150" s="278"/>
      <c r="C150" s="276"/>
      <c r="D150" s="267"/>
    </row>
    <row r="151" spans="1:6">
      <c r="A151" s="264" t="s">
        <v>56</v>
      </c>
      <c r="B151" s="398" t="s">
        <v>494</v>
      </c>
      <c r="C151" s="276"/>
      <c r="D151" s="277"/>
      <c r="E151" s="1114"/>
      <c r="F151" s="1114"/>
    </row>
    <row r="152" spans="1:6" ht="38.25">
      <c r="B152" s="278" t="s">
        <v>4952</v>
      </c>
      <c r="C152" s="276"/>
      <c r="D152" s="277"/>
      <c r="E152" s="1114"/>
      <c r="F152" s="1114"/>
    </row>
    <row r="153" spans="1:6" ht="25.5">
      <c r="B153" s="278" t="s">
        <v>27</v>
      </c>
      <c r="C153" s="276"/>
      <c r="D153" s="277"/>
      <c r="E153" s="1114"/>
      <c r="F153" s="1114"/>
    </row>
    <row r="154" spans="1:6" ht="25.5">
      <c r="B154" s="278" t="s">
        <v>32</v>
      </c>
      <c r="C154" s="276"/>
      <c r="D154" s="277"/>
      <c r="E154" s="1114"/>
      <c r="F154" s="1114"/>
    </row>
    <row r="155" spans="1:6" ht="25.5">
      <c r="B155" s="278" t="s">
        <v>10</v>
      </c>
      <c r="C155" s="276"/>
      <c r="D155" s="277"/>
      <c r="E155" s="1114"/>
      <c r="F155" s="1114"/>
    </row>
    <row r="156" spans="1:6" ht="63.75">
      <c r="B156" s="278" t="s">
        <v>11</v>
      </c>
      <c r="C156" s="276"/>
      <c r="D156" s="277"/>
      <c r="E156" s="1114"/>
      <c r="F156" s="1114"/>
    </row>
    <row r="157" spans="1:6" ht="51">
      <c r="B157" s="278" t="s">
        <v>238</v>
      </c>
      <c r="C157" s="276" t="s">
        <v>12</v>
      </c>
      <c r="D157" s="277">
        <v>112.89</v>
      </c>
      <c r="E157" s="1115">
        <v>0</v>
      </c>
      <c r="F157" s="1114">
        <f>D157*E157</f>
        <v>0</v>
      </c>
    </row>
    <row r="158" spans="1:6">
      <c r="B158" s="278"/>
      <c r="C158" s="276"/>
      <c r="D158" s="277"/>
      <c r="E158" s="1114"/>
      <c r="F158" s="1114"/>
    </row>
    <row r="159" spans="1:6" ht="38.25">
      <c r="A159" s="264" t="s">
        <v>57</v>
      </c>
      <c r="B159" s="398" t="s">
        <v>490</v>
      </c>
      <c r="C159" s="276"/>
      <c r="D159" s="277"/>
      <c r="E159" s="1114"/>
      <c r="F159" s="1114"/>
    </row>
    <row r="160" spans="1:6" ht="165.75">
      <c r="B160" s="278" t="s">
        <v>489</v>
      </c>
      <c r="C160" s="276"/>
      <c r="D160" s="277"/>
      <c r="E160" s="1114"/>
      <c r="F160" s="1114"/>
    </row>
    <row r="161" spans="1:6" ht="38.25">
      <c r="B161" s="278" t="s">
        <v>211</v>
      </c>
      <c r="C161" s="276"/>
      <c r="D161" s="277"/>
      <c r="E161" s="1114"/>
      <c r="F161" s="1114"/>
    </row>
    <row r="162" spans="1:6" ht="224.25" customHeight="1">
      <c r="B162" s="278" t="s">
        <v>4408</v>
      </c>
      <c r="C162" s="276" t="s">
        <v>12</v>
      </c>
      <c r="D162" s="277">
        <v>107</v>
      </c>
      <c r="E162" s="1115">
        <v>0</v>
      </c>
      <c r="F162" s="1114">
        <f>D162*E162</f>
        <v>0</v>
      </c>
    </row>
    <row r="163" spans="1:6">
      <c r="B163" s="278"/>
      <c r="C163" s="276"/>
      <c r="D163" s="277"/>
      <c r="E163" s="1114"/>
      <c r="F163" s="1114"/>
    </row>
    <row r="164" spans="1:6" ht="25.5">
      <c r="A164" s="264" t="s">
        <v>86</v>
      </c>
      <c r="B164" s="398" t="s">
        <v>491</v>
      </c>
      <c r="C164" s="276"/>
      <c r="D164" s="277"/>
      <c r="E164" s="1114"/>
      <c r="F164" s="1114"/>
    </row>
    <row r="165" spans="1:6" ht="38.25">
      <c r="B165" s="278" t="s">
        <v>492</v>
      </c>
      <c r="C165" s="276"/>
      <c r="D165" s="277"/>
      <c r="E165" s="1114"/>
      <c r="F165" s="1114"/>
    </row>
    <row r="166" spans="1:6" ht="94.5" customHeight="1">
      <c r="B166" s="278" t="s">
        <v>403</v>
      </c>
      <c r="C166" s="276"/>
      <c r="D166" s="277"/>
      <c r="E166" s="1114"/>
      <c r="F166" s="1114"/>
    </row>
    <row r="167" spans="1:6" ht="38.25">
      <c r="B167" s="278" t="s">
        <v>211</v>
      </c>
      <c r="C167" s="276"/>
      <c r="D167" s="277"/>
      <c r="E167" s="1114"/>
      <c r="F167" s="1114"/>
    </row>
    <row r="168" spans="1:6" ht="225" customHeight="1">
      <c r="B168" s="278" t="s">
        <v>4408</v>
      </c>
      <c r="C168" s="276" t="s">
        <v>12</v>
      </c>
      <c r="D168" s="277">
        <v>167.89</v>
      </c>
      <c r="E168" s="1115">
        <v>0</v>
      </c>
      <c r="F168" s="1114">
        <f>D168*E168</f>
        <v>0</v>
      </c>
    </row>
    <row r="169" spans="1:6">
      <c r="B169" s="278"/>
      <c r="C169" s="276"/>
      <c r="D169" s="277"/>
      <c r="E169" s="1114"/>
      <c r="F169" s="1114"/>
    </row>
    <row r="170" spans="1:6">
      <c r="A170" s="264" t="s">
        <v>50</v>
      </c>
      <c r="B170" s="398" t="s">
        <v>493</v>
      </c>
      <c r="C170" s="276"/>
      <c r="D170" s="277"/>
      <c r="E170" s="1114"/>
      <c r="F170" s="1114"/>
    </row>
    <row r="171" spans="1:6" ht="79.5" customHeight="1">
      <c r="B171" s="278" t="s">
        <v>4953</v>
      </c>
      <c r="C171" s="276"/>
      <c r="D171" s="277"/>
      <c r="E171" s="1114"/>
      <c r="F171" s="1114"/>
    </row>
    <row r="172" spans="1:6" ht="80.25" customHeight="1">
      <c r="B172" s="265" t="s">
        <v>194</v>
      </c>
      <c r="C172" s="276" t="s">
        <v>22</v>
      </c>
      <c r="D172" s="277">
        <v>127</v>
      </c>
      <c r="E172" s="1115">
        <v>0</v>
      </c>
      <c r="F172" s="1114">
        <f>D172*E172</f>
        <v>0</v>
      </c>
    </row>
    <row r="173" spans="1:6">
      <c r="B173" s="278"/>
      <c r="C173" s="276"/>
      <c r="D173" s="277"/>
      <c r="E173" s="1114"/>
      <c r="F173" s="1114"/>
    </row>
    <row r="174" spans="1:6" ht="165.75">
      <c r="A174" s="264" t="s">
        <v>108</v>
      </c>
      <c r="B174" s="278" t="s">
        <v>4629</v>
      </c>
      <c r="C174" s="276"/>
      <c r="D174" s="277"/>
      <c r="E174" s="1114"/>
      <c r="F174" s="1114"/>
    </row>
    <row r="175" spans="1:6" ht="38.25">
      <c r="B175" s="278" t="s">
        <v>117</v>
      </c>
      <c r="C175" s="276" t="s">
        <v>12</v>
      </c>
      <c r="D175" s="277">
        <v>621.45000000000005</v>
      </c>
      <c r="E175" s="1115">
        <v>0</v>
      </c>
      <c r="F175" s="1114">
        <f>D175*E175</f>
        <v>0</v>
      </c>
    </row>
    <row r="176" spans="1:6">
      <c r="B176" s="278"/>
      <c r="C176" s="276"/>
      <c r="D176" s="277"/>
      <c r="E176" s="1114"/>
      <c r="F176" s="1114"/>
    </row>
    <row r="177" spans="1:6">
      <c r="A177" s="293"/>
      <c r="B177" s="429" t="s">
        <v>301</v>
      </c>
      <c r="C177" s="294" t="s">
        <v>246</v>
      </c>
      <c r="D177" s="294"/>
      <c r="E177" s="1116"/>
      <c r="F177" s="1111">
        <f>SUM(F93:F176)</f>
        <v>0</v>
      </c>
    </row>
    <row r="178" spans="1:6">
      <c r="A178" s="295"/>
      <c r="B178" s="398"/>
      <c r="C178" s="296"/>
      <c r="D178" s="296"/>
      <c r="E178" s="1114"/>
      <c r="F178" s="1117"/>
    </row>
    <row r="180" spans="1:6">
      <c r="A180" s="271" t="s">
        <v>299</v>
      </c>
      <c r="B180" s="430" t="s">
        <v>295</v>
      </c>
      <c r="C180" s="297"/>
      <c r="D180" s="297"/>
      <c r="E180" s="1118"/>
      <c r="F180" s="1104"/>
    </row>
    <row r="181" spans="1:6">
      <c r="B181" s="290"/>
      <c r="C181" s="298"/>
      <c r="D181" s="299"/>
      <c r="E181" s="1119"/>
    </row>
    <row r="182" spans="1:6" ht="38.25">
      <c r="B182" s="300" t="s">
        <v>390</v>
      </c>
      <c r="C182" s="298"/>
      <c r="D182" s="299"/>
      <c r="E182" s="1119"/>
    </row>
    <row r="183" spans="1:6" ht="85.5" customHeight="1">
      <c r="B183" s="300" t="s">
        <v>391</v>
      </c>
      <c r="C183" s="298"/>
      <c r="D183" s="299"/>
      <c r="E183" s="1119"/>
    </row>
    <row r="184" spans="1:6" ht="84.75" customHeight="1">
      <c r="B184" s="300" t="s">
        <v>392</v>
      </c>
      <c r="C184" s="298"/>
      <c r="D184" s="299"/>
      <c r="E184" s="1119"/>
    </row>
    <row r="185" spans="1:6" ht="38.25">
      <c r="B185" s="300" t="s">
        <v>393</v>
      </c>
      <c r="C185" s="298"/>
      <c r="D185" s="299"/>
      <c r="E185" s="1119"/>
    </row>
    <row r="186" spans="1:6" ht="84" customHeight="1">
      <c r="B186" s="300" t="s">
        <v>425</v>
      </c>
      <c r="C186" s="298"/>
      <c r="D186" s="299"/>
      <c r="E186" s="1119"/>
    </row>
    <row r="187" spans="1:6" ht="38.25">
      <c r="B187" s="300" t="s">
        <v>394</v>
      </c>
      <c r="C187" s="298"/>
      <c r="D187" s="299"/>
      <c r="E187" s="1119"/>
    </row>
    <row r="188" spans="1:6" ht="57.75" customHeight="1">
      <c r="B188" s="300" t="s">
        <v>395</v>
      </c>
      <c r="C188" s="298"/>
      <c r="D188" s="299"/>
      <c r="E188" s="1119"/>
    </row>
    <row r="189" spans="1:6" ht="51">
      <c r="B189" s="300" t="s">
        <v>396</v>
      </c>
      <c r="C189" s="298"/>
      <c r="D189" s="299"/>
      <c r="E189" s="1119"/>
    </row>
    <row r="190" spans="1:6">
      <c r="B190" s="290"/>
      <c r="C190" s="298"/>
      <c r="D190" s="299"/>
      <c r="E190" s="1119"/>
    </row>
    <row r="191" spans="1:6" ht="86.25" customHeight="1">
      <c r="A191" s="264" t="s">
        <v>155</v>
      </c>
      <c r="B191" s="278" t="s">
        <v>3596</v>
      </c>
      <c r="C191" s="276" t="s">
        <v>22</v>
      </c>
      <c r="D191" s="277">
        <f>165+16</f>
        <v>181</v>
      </c>
      <c r="E191" s="1106">
        <v>0</v>
      </c>
      <c r="F191" s="1102">
        <f>D191*E191</f>
        <v>0</v>
      </c>
    </row>
    <row r="192" spans="1:6">
      <c r="C192" s="301"/>
      <c r="D192" s="267"/>
      <c r="E192" s="1119"/>
    </row>
    <row r="193" spans="1:6" ht="153">
      <c r="A193" s="264" t="s">
        <v>156</v>
      </c>
      <c r="B193" s="265" t="s">
        <v>3597</v>
      </c>
      <c r="C193" s="301"/>
      <c r="D193" s="277"/>
      <c r="E193" s="1119"/>
    </row>
    <row r="194" spans="1:6" ht="51">
      <c r="B194" s="265" t="s">
        <v>434</v>
      </c>
      <c r="C194" s="301"/>
      <c r="D194" s="277"/>
      <c r="E194" s="1119"/>
    </row>
    <row r="195" spans="1:6">
      <c r="B195" s="302" t="s">
        <v>289</v>
      </c>
      <c r="C195" s="301" t="s">
        <v>22</v>
      </c>
      <c r="D195" s="277">
        <f>7+22+2</f>
        <v>31</v>
      </c>
      <c r="E195" s="1120">
        <v>0</v>
      </c>
      <c r="F195" s="1102">
        <f>D195*E195</f>
        <v>0</v>
      </c>
    </row>
    <row r="196" spans="1:6">
      <c r="B196" s="302" t="s">
        <v>214</v>
      </c>
      <c r="C196" s="301" t="s">
        <v>154</v>
      </c>
      <c r="D196" s="277">
        <f>2.8+34+6</f>
        <v>42.8</v>
      </c>
      <c r="E196" s="1120">
        <v>0</v>
      </c>
      <c r="F196" s="1102">
        <f>D196*E196</f>
        <v>0</v>
      </c>
    </row>
    <row r="197" spans="1:6">
      <c r="B197" s="302"/>
      <c r="C197" s="301"/>
      <c r="D197" s="277"/>
      <c r="E197" s="1119"/>
    </row>
    <row r="198" spans="1:6" ht="165.75">
      <c r="A198" s="264" t="s">
        <v>157</v>
      </c>
      <c r="B198" s="265" t="s">
        <v>3598</v>
      </c>
      <c r="C198" s="301"/>
      <c r="D198" s="277"/>
      <c r="E198" s="1119"/>
    </row>
    <row r="199" spans="1:6">
      <c r="B199" s="302" t="s">
        <v>290</v>
      </c>
      <c r="C199" s="301" t="s">
        <v>22</v>
      </c>
      <c r="D199" s="277">
        <v>156</v>
      </c>
      <c r="E199" s="1120">
        <v>0</v>
      </c>
      <c r="F199" s="1102">
        <f>D199*E199</f>
        <v>0</v>
      </c>
    </row>
    <row r="200" spans="1:6">
      <c r="B200" s="302" t="s">
        <v>214</v>
      </c>
      <c r="C200" s="301" t="s">
        <v>154</v>
      </c>
      <c r="D200" s="277">
        <v>657</v>
      </c>
      <c r="E200" s="1120">
        <v>0</v>
      </c>
      <c r="F200" s="1102">
        <f>D200*E200</f>
        <v>0</v>
      </c>
    </row>
    <row r="201" spans="1:6">
      <c r="B201" s="302"/>
      <c r="C201" s="301"/>
      <c r="D201" s="277"/>
      <c r="E201" s="1119"/>
    </row>
    <row r="202" spans="1:6" ht="165.75">
      <c r="A202" s="264" t="s">
        <v>158</v>
      </c>
      <c r="B202" s="265" t="s">
        <v>4318</v>
      </c>
      <c r="C202" s="301"/>
      <c r="D202" s="277"/>
      <c r="E202" s="1119"/>
    </row>
    <row r="203" spans="1:6">
      <c r="B203" s="302" t="s">
        <v>290</v>
      </c>
      <c r="C203" s="301" t="s">
        <v>22</v>
      </c>
      <c r="D203" s="277">
        <v>139.80000000000001</v>
      </c>
      <c r="E203" s="1120">
        <v>0</v>
      </c>
      <c r="F203" s="1102">
        <f>D203*E203</f>
        <v>0</v>
      </c>
    </row>
    <row r="204" spans="1:6">
      <c r="B204" s="302" t="s">
        <v>214</v>
      </c>
      <c r="C204" s="301" t="s">
        <v>154</v>
      </c>
      <c r="D204" s="277">
        <v>38.64</v>
      </c>
      <c r="E204" s="1120">
        <v>0</v>
      </c>
      <c r="F204" s="1102">
        <f>D204*E204</f>
        <v>0</v>
      </c>
    </row>
    <row r="205" spans="1:6">
      <c r="B205" s="302"/>
      <c r="C205" s="301"/>
      <c r="D205" s="277"/>
      <c r="E205" s="1119"/>
    </row>
    <row r="206" spans="1:6" ht="140.25">
      <c r="A206" s="264" t="s">
        <v>160</v>
      </c>
      <c r="B206" s="265" t="s">
        <v>3599</v>
      </c>
      <c r="C206" s="301"/>
      <c r="D206" s="277"/>
      <c r="E206" s="1119"/>
    </row>
    <row r="207" spans="1:6">
      <c r="B207" s="302" t="s">
        <v>290</v>
      </c>
      <c r="C207" s="301" t="s">
        <v>22</v>
      </c>
      <c r="D207" s="277">
        <v>120</v>
      </c>
      <c r="E207" s="1120">
        <v>0</v>
      </c>
      <c r="F207" s="1102">
        <f>D207*E207</f>
        <v>0</v>
      </c>
    </row>
    <row r="208" spans="1:6">
      <c r="B208" s="302" t="s">
        <v>214</v>
      </c>
      <c r="C208" s="301" t="s">
        <v>154</v>
      </c>
      <c r="D208" s="277">
        <v>860</v>
      </c>
      <c r="E208" s="1120">
        <v>0</v>
      </c>
      <c r="F208" s="1102">
        <f>D208*E208</f>
        <v>0</v>
      </c>
    </row>
    <row r="209" spans="1:6">
      <c r="B209" s="302"/>
      <c r="C209" s="301"/>
      <c r="D209" s="277"/>
      <c r="E209" s="1119"/>
    </row>
    <row r="210" spans="1:6" ht="109.5" customHeight="1">
      <c r="A210" s="264" t="s">
        <v>161</v>
      </c>
      <c r="B210" s="265" t="s">
        <v>4319</v>
      </c>
      <c r="C210" s="301"/>
      <c r="D210" s="267"/>
      <c r="E210" s="1119"/>
    </row>
    <row r="211" spans="1:6">
      <c r="B211" s="302" t="s">
        <v>427</v>
      </c>
      <c r="C211" s="301" t="s">
        <v>22</v>
      </c>
      <c r="D211" s="277">
        <v>2.2999999999999998</v>
      </c>
      <c r="E211" s="1120">
        <v>0</v>
      </c>
      <c r="F211" s="1102">
        <f>D211*E211</f>
        <v>0</v>
      </c>
    </row>
    <row r="212" spans="1:6">
      <c r="B212" s="302" t="s">
        <v>297</v>
      </c>
      <c r="C212" s="301" t="s">
        <v>154</v>
      </c>
      <c r="D212" s="277">
        <v>2</v>
      </c>
      <c r="E212" s="1120">
        <v>0</v>
      </c>
      <c r="F212" s="1102">
        <f>D212*E212</f>
        <v>0</v>
      </c>
    </row>
    <row r="213" spans="1:6">
      <c r="B213" s="302"/>
      <c r="C213" s="301"/>
      <c r="D213" s="277"/>
      <c r="E213" s="1119"/>
    </row>
    <row r="214" spans="1:6" ht="114.75">
      <c r="A214" s="264" t="s">
        <v>162</v>
      </c>
      <c r="B214" s="265" t="s">
        <v>4320</v>
      </c>
      <c r="C214" s="301"/>
      <c r="D214" s="267"/>
      <c r="E214" s="1119"/>
    </row>
    <row r="215" spans="1:6">
      <c r="B215" s="302" t="s">
        <v>427</v>
      </c>
      <c r="C215" s="301" t="s">
        <v>22</v>
      </c>
      <c r="D215" s="277">
        <v>228</v>
      </c>
      <c r="E215" s="1120">
        <v>0</v>
      </c>
      <c r="F215" s="1102">
        <f>D215*E215</f>
        <v>0</v>
      </c>
    </row>
    <row r="216" spans="1:6">
      <c r="B216" s="302" t="s">
        <v>297</v>
      </c>
      <c r="C216" s="301" t="s">
        <v>154</v>
      </c>
      <c r="D216" s="277">
        <v>54</v>
      </c>
      <c r="E216" s="1120">
        <v>0</v>
      </c>
      <c r="F216" s="1102">
        <f>D216*E216</f>
        <v>0</v>
      </c>
    </row>
    <row r="217" spans="1:6">
      <c r="B217" s="302"/>
      <c r="C217" s="301"/>
      <c r="D217" s="277"/>
      <c r="E217" s="1119"/>
    </row>
    <row r="218" spans="1:6" ht="115.5" customHeight="1">
      <c r="A218" s="264" t="s">
        <v>163</v>
      </c>
      <c r="B218" s="265" t="s">
        <v>3600</v>
      </c>
      <c r="C218" s="301"/>
      <c r="D218" s="267"/>
      <c r="E218" s="1119"/>
    </row>
    <row r="219" spans="1:6">
      <c r="B219" s="302" t="s">
        <v>427</v>
      </c>
      <c r="C219" s="301" t="s">
        <v>22</v>
      </c>
      <c r="D219" s="277">
        <v>7</v>
      </c>
      <c r="E219" s="1120">
        <v>0</v>
      </c>
      <c r="F219" s="1102">
        <f>D219*E219</f>
        <v>0</v>
      </c>
    </row>
    <row r="220" spans="1:6">
      <c r="B220" s="302" t="s">
        <v>297</v>
      </c>
      <c r="C220" s="301" t="s">
        <v>154</v>
      </c>
      <c r="D220" s="277">
        <v>34.700000000000003</v>
      </c>
      <c r="E220" s="1120">
        <v>0</v>
      </c>
      <c r="F220" s="1102">
        <f>D220*E220</f>
        <v>0</v>
      </c>
    </row>
    <row r="221" spans="1:6">
      <c r="B221" s="302"/>
      <c r="C221" s="301"/>
      <c r="D221" s="277"/>
      <c r="E221" s="1119"/>
    </row>
    <row r="222" spans="1:6" ht="102">
      <c r="A222" s="264" t="s">
        <v>164</v>
      </c>
      <c r="B222" s="278" t="s">
        <v>4954</v>
      </c>
      <c r="C222" s="301"/>
      <c r="D222" s="277"/>
      <c r="E222" s="1119"/>
    </row>
    <row r="223" spans="1:6">
      <c r="B223" s="302" t="s">
        <v>427</v>
      </c>
      <c r="C223" s="301" t="s">
        <v>22</v>
      </c>
      <c r="D223" s="277">
        <v>119.02</v>
      </c>
      <c r="E223" s="1120">
        <v>0</v>
      </c>
      <c r="F223" s="1102">
        <f>D223*E223</f>
        <v>0</v>
      </c>
    </row>
    <row r="224" spans="1:6">
      <c r="B224" s="302" t="s">
        <v>297</v>
      </c>
      <c r="C224" s="301" t="s">
        <v>154</v>
      </c>
      <c r="D224" s="277">
        <v>793.5</v>
      </c>
      <c r="E224" s="1120">
        <v>0</v>
      </c>
      <c r="F224" s="1102">
        <f>D224*E224</f>
        <v>0</v>
      </c>
    </row>
    <row r="225" spans="1:6">
      <c r="B225" s="302"/>
      <c r="C225" s="301"/>
      <c r="D225" s="277"/>
      <c r="E225" s="1119"/>
    </row>
    <row r="226" spans="1:6" ht="102">
      <c r="A226" s="264" t="s">
        <v>165</v>
      </c>
      <c r="B226" s="278" t="s">
        <v>4321</v>
      </c>
      <c r="C226" s="301"/>
      <c r="D226" s="277"/>
      <c r="E226" s="1119"/>
    </row>
    <row r="227" spans="1:6">
      <c r="B227" s="302" t="s">
        <v>427</v>
      </c>
      <c r="C227" s="301" t="s">
        <v>22</v>
      </c>
      <c r="D227" s="277">
        <v>23.87</v>
      </c>
      <c r="E227" s="1120">
        <v>0</v>
      </c>
      <c r="F227" s="1102">
        <f>D227*E227</f>
        <v>0</v>
      </c>
    </row>
    <row r="228" spans="1:6">
      <c r="B228" s="302" t="s">
        <v>297</v>
      </c>
      <c r="C228" s="301" t="s">
        <v>154</v>
      </c>
      <c r="D228" s="277">
        <v>192</v>
      </c>
      <c r="E228" s="1120">
        <v>0</v>
      </c>
      <c r="F228" s="1102">
        <f>D228*E228</f>
        <v>0</v>
      </c>
    </row>
    <row r="229" spans="1:6">
      <c r="B229" s="302"/>
      <c r="C229" s="301"/>
      <c r="D229" s="277"/>
      <c r="E229" s="1119"/>
    </row>
    <row r="230" spans="1:6" ht="102">
      <c r="A230" s="264" t="s">
        <v>54</v>
      </c>
      <c r="B230" s="278" t="s">
        <v>3601</v>
      </c>
      <c r="C230" s="301"/>
      <c r="D230" s="277"/>
      <c r="E230" s="1119"/>
    </row>
    <row r="231" spans="1:6">
      <c r="B231" s="302" t="s">
        <v>427</v>
      </c>
      <c r="C231" s="301" t="s">
        <v>22</v>
      </c>
      <c r="D231" s="277">
        <v>5.2</v>
      </c>
      <c r="E231" s="1120">
        <v>0</v>
      </c>
      <c r="F231" s="1102">
        <f>D231*E231</f>
        <v>0</v>
      </c>
    </row>
    <row r="232" spans="1:6">
      <c r="B232" s="302" t="s">
        <v>297</v>
      </c>
      <c r="C232" s="301" t="s">
        <v>154</v>
      </c>
      <c r="D232" s="277">
        <v>81.7</v>
      </c>
      <c r="E232" s="1120">
        <v>0</v>
      </c>
      <c r="F232" s="1102">
        <f>D232*E232</f>
        <v>0</v>
      </c>
    </row>
    <row r="233" spans="1:6">
      <c r="C233" s="301"/>
      <c r="D233" s="267"/>
      <c r="E233" s="1119"/>
    </row>
    <row r="234" spans="1:6" ht="111.75" customHeight="1">
      <c r="A234" s="264" t="s">
        <v>55</v>
      </c>
      <c r="B234" s="265" t="s">
        <v>4322</v>
      </c>
      <c r="C234" s="301"/>
      <c r="D234" s="277"/>
      <c r="E234" s="1119"/>
    </row>
    <row r="235" spans="1:6">
      <c r="B235" s="302" t="s">
        <v>427</v>
      </c>
      <c r="C235" s="301" t="s">
        <v>22</v>
      </c>
      <c r="D235" s="277">
        <v>49.6</v>
      </c>
      <c r="E235" s="1120">
        <v>0</v>
      </c>
      <c r="F235" s="1102">
        <f>D235*E235</f>
        <v>0</v>
      </c>
    </row>
    <row r="236" spans="1:6">
      <c r="B236" s="302" t="s">
        <v>298</v>
      </c>
      <c r="C236" s="301" t="s">
        <v>154</v>
      </c>
      <c r="D236" s="277">
        <v>280.8</v>
      </c>
      <c r="E236" s="1120">
        <v>0</v>
      </c>
      <c r="F236" s="1102">
        <f>D236*E236</f>
        <v>0</v>
      </c>
    </row>
    <row r="237" spans="1:6">
      <c r="B237" s="302"/>
      <c r="C237" s="301"/>
      <c r="D237" s="277"/>
      <c r="E237" s="1119"/>
    </row>
    <row r="238" spans="1:6" ht="111.75" customHeight="1">
      <c r="A238" s="264" t="s">
        <v>56</v>
      </c>
      <c r="B238" s="265" t="s">
        <v>3602</v>
      </c>
      <c r="C238" s="301"/>
      <c r="D238" s="277"/>
      <c r="E238" s="1119"/>
    </row>
    <row r="239" spans="1:6">
      <c r="B239" s="302" t="s">
        <v>427</v>
      </c>
      <c r="C239" s="301" t="s">
        <v>22</v>
      </c>
      <c r="D239" s="277">
        <v>3.7</v>
      </c>
      <c r="E239" s="1120">
        <v>0</v>
      </c>
      <c r="F239" s="1102">
        <f>D239*E239</f>
        <v>0</v>
      </c>
    </row>
    <row r="240" spans="1:6">
      <c r="B240" s="302" t="s">
        <v>297</v>
      </c>
      <c r="C240" s="301" t="s">
        <v>154</v>
      </c>
      <c r="D240" s="277">
        <v>38.9</v>
      </c>
      <c r="E240" s="1120">
        <v>0</v>
      </c>
      <c r="F240" s="1102">
        <f>D240*E240</f>
        <v>0</v>
      </c>
    </row>
    <row r="241" spans="1:6">
      <c r="B241" s="302"/>
      <c r="C241" s="301"/>
      <c r="D241" s="277"/>
      <c r="E241" s="1119"/>
    </row>
    <row r="242" spans="1:6" ht="102">
      <c r="A242" s="264" t="s">
        <v>57</v>
      </c>
      <c r="B242" s="265" t="s">
        <v>3603</v>
      </c>
      <c r="C242" s="301"/>
      <c r="D242" s="277"/>
      <c r="E242" s="1119"/>
    </row>
    <row r="243" spans="1:6">
      <c r="B243" s="302" t="s">
        <v>290</v>
      </c>
      <c r="C243" s="301" t="s">
        <v>22</v>
      </c>
      <c r="D243" s="277">
        <v>91.3</v>
      </c>
      <c r="E243" s="1120">
        <v>0</v>
      </c>
      <c r="F243" s="1102">
        <f>D243*E243</f>
        <v>0</v>
      </c>
    </row>
    <row r="244" spans="1:6">
      <c r="B244" s="302" t="s">
        <v>296</v>
      </c>
      <c r="C244" s="301" t="s">
        <v>154</v>
      </c>
      <c r="D244" s="277">
        <v>588.29999999999995</v>
      </c>
      <c r="E244" s="1120">
        <v>0</v>
      </c>
      <c r="F244" s="1102">
        <f>D244*E244</f>
        <v>0</v>
      </c>
    </row>
    <row r="245" spans="1:6">
      <c r="B245" s="302"/>
      <c r="C245" s="301"/>
      <c r="D245" s="277"/>
      <c r="E245" s="1119"/>
    </row>
    <row r="246" spans="1:6" ht="102">
      <c r="A246" s="264" t="s">
        <v>86</v>
      </c>
      <c r="B246" s="265" t="s">
        <v>4323</v>
      </c>
      <c r="C246" s="301"/>
      <c r="D246" s="277"/>
      <c r="E246" s="1119"/>
    </row>
    <row r="247" spans="1:6">
      <c r="B247" s="302" t="s">
        <v>427</v>
      </c>
      <c r="C247" s="301" t="s">
        <v>22</v>
      </c>
      <c r="D247" s="277">
        <v>252.56</v>
      </c>
      <c r="E247" s="1120">
        <v>0</v>
      </c>
      <c r="F247" s="1102">
        <f>D247*E247</f>
        <v>0</v>
      </c>
    </row>
    <row r="248" spans="1:6">
      <c r="B248" s="302" t="s">
        <v>297</v>
      </c>
      <c r="C248" s="301" t="s">
        <v>154</v>
      </c>
      <c r="D248" s="277">
        <v>1034</v>
      </c>
      <c r="E248" s="1120">
        <v>0</v>
      </c>
      <c r="F248" s="1102">
        <f>D248*E248</f>
        <v>0</v>
      </c>
    </row>
    <row r="249" spans="1:6">
      <c r="B249" s="302"/>
      <c r="C249" s="301"/>
      <c r="D249" s="277"/>
      <c r="E249" s="1119"/>
    </row>
    <row r="250" spans="1:6" ht="102">
      <c r="A250" s="264" t="s">
        <v>50</v>
      </c>
      <c r="B250" s="265" t="s">
        <v>428</v>
      </c>
      <c r="C250" s="301"/>
      <c r="D250" s="277"/>
      <c r="E250" s="1119"/>
    </row>
    <row r="251" spans="1:6">
      <c r="B251" s="302" t="s">
        <v>427</v>
      </c>
      <c r="C251" s="301" t="s">
        <v>22</v>
      </c>
      <c r="D251" s="277">
        <v>63.89</v>
      </c>
      <c r="E251" s="1120">
        <v>0</v>
      </c>
      <c r="F251" s="1102">
        <f>D251*E251</f>
        <v>0</v>
      </c>
    </row>
    <row r="252" spans="1:6">
      <c r="B252" s="302" t="s">
        <v>298</v>
      </c>
      <c r="C252" s="301" t="s">
        <v>154</v>
      </c>
      <c r="D252" s="277">
        <v>495.72</v>
      </c>
      <c r="E252" s="1120">
        <v>0</v>
      </c>
      <c r="F252" s="1102">
        <f>D252*E252</f>
        <v>0</v>
      </c>
    </row>
    <row r="253" spans="1:6">
      <c r="B253" s="302"/>
      <c r="C253" s="301"/>
      <c r="D253" s="277"/>
      <c r="E253" s="1119"/>
    </row>
    <row r="254" spans="1:6" ht="102">
      <c r="A254" s="264" t="s">
        <v>108</v>
      </c>
      <c r="B254" s="265" t="s">
        <v>3604</v>
      </c>
      <c r="C254" s="301"/>
      <c r="D254" s="277"/>
      <c r="E254" s="1119"/>
    </row>
    <row r="255" spans="1:6">
      <c r="B255" s="302" t="s">
        <v>427</v>
      </c>
      <c r="C255" s="301" t="s">
        <v>22</v>
      </c>
      <c r="D255" s="277">
        <v>67.900000000000006</v>
      </c>
      <c r="E255" s="1120">
        <v>0</v>
      </c>
      <c r="F255" s="1102">
        <f>D255*E255</f>
        <v>0</v>
      </c>
    </row>
    <row r="256" spans="1:6">
      <c r="B256" s="302" t="s">
        <v>297</v>
      </c>
      <c r="C256" s="301" t="s">
        <v>154</v>
      </c>
      <c r="D256" s="277">
        <v>612.78</v>
      </c>
      <c r="E256" s="1120">
        <v>0</v>
      </c>
      <c r="F256" s="1102">
        <f>D256*E256</f>
        <v>0</v>
      </c>
    </row>
    <row r="257" spans="1:6">
      <c r="B257" s="302"/>
      <c r="C257" s="301"/>
      <c r="D257" s="277"/>
      <c r="E257" s="1119"/>
    </row>
    <row r="258" spans="1:6" ht="114.75" customHeight="1">
      <c r="A258" s="264" t="s">
        <v>109</v>
      </c>
      <c r="B258" s="265" t="s">
        <v>4324</v>
      </c>
      <c r="C258" s="301"/>
      <c r="D258" s="267"/>
      <c r="E258" s="1119"/>
    </row>
    <row r="259" spans="1:6">
      <c r="B259" s="302" t="s">
        <v>427</v>
      </c>
      <c r="C259" s="301" t="s">
        <v>22</v>
      </c>
      <c r="D259" s="277">
        <v>76.12</v>
      </c>
      <c r="E259" s="1120">
        <v>0</v>
      </c>
      <c r="F259" s="1102">
        <f>D259*E259</f>
        <v>0</v>
      </c>
    </row>
    <row r="260" spans="1:6">
      <c r="B260" s="302" t="s">
        <v>298</v>
      </c>
      <c r="C260" s="301" t="s">
        <v>154</v>
      </c>
      <c r="D260" s="277">
        <v>376.58</v>
      </c>
      <c r="E260" s="1120">
        <v>0</v>
      </c>
      <c r="F260" s="1102">
        <f>D260*E260</f>
        <v>0</v>
      </c>
    </row>
    <row r="261" spans="1:6">
      <c r="B261" s="302"/>
      <c r="C261" s="301"/>
      <c r="D261" s="277"/>
      <c r="E261" s="1119"/>
    </row>
    <row r="262" spans="1:6" ht="102">
      <c r="A262" s="264" t="s">
        <v>110</v>
      </c>
      <c r="B262" s="265" t="s">
        <v>3605</v>
      </c>
      <c r="C262" s="301"/>
      <c r="D262" s="267"/>
      <c r="E262" s="1119"/>
    </row>
    <row r="263" spans="1:6">
      <c r="B263" s="302" t="s">
        <v>427</v>
      </c>
      <c r="C263" s="301" t="s">
        <v>22</v>
      </c>
      <c r="D263" s="277">
        <v>183.44</v>
      </c>
      <c r="E263" s="1120">
        <v>0</v>
      </c>
      <c r="F263" s="1102">
        <f>D263*E263</f>
        <v>0</v>
      </c>
    </row>
    <row r="264" spans="1:6">
      <c r="B264" s="302" t="s">
        <v>297</v>
      </c>
      <c r="C264" s="301" t="s">
        <v>154</v>
      </c>
      <c r="D264" s="277">
        <v>939.35</v>
      </c>
      <c r="E264" s="1120">
        <v>0</v>
      </c>
      <c r="F264" s="1102">
        <f>D264*E264</f>
        <v>0</v>
      </c>
    </row>
    <row r="265" spans="1:6">
      <c r="B265" s="302"/>
      <c r="C265" s="301"/>
      <c r="D265" s="277"/>
      <c r="E265" s="1119"/>
    </row>
    <row r="266" spans="1:6" ht="267" customHeight="1">
      <c r="A266" s="264" t="s">
        <v>111</v>
      </c>
      <c r="B266" s="265" t="s">
        <v>4616</v>
      </c>
      <c r="C266" s="301"/>
      <c r="D266" s="267"/>
      <c r="E266" s="1119"/>
    </row>
    <row r="267" spans="1:6">
      <c r="B267" s="302" t="s">
        <v>427</v>
      </c>
      <c r="C267" s="301" t="s">
        <v>22</v>
      </c>
      <c r="D267" s="277">
        <v>5.2</v>
      </c>
      <c r="E267" s="1120">
        <v>0</v>
      </c>
      <c r="F267" s="1102">
        <f>D267*E267</f>
        <v>0</v>
      </c>
    </row>
    <row r="268" spans="1:6">
      <c r="B268" s="302"/>
      <c r="C268" s="301"/>
      <c r="D268" s="277"/>
      <c r="E268" s="1119"/>
    </row>
    <row r="269" spans="1:6" ht="127.5">
      <c r="A269" s="264" t="s">
        <v>112</v>
      </c>
      <c r="B269" s="265" t="s">
        <v>3606</v>
      </c>
      <c r="C269" s="301"/>
      <c r="D269" s="308"/>
      <c r="E269" s="1119"/>
    </row>
    <row r="270" spans="1:6">
      <c r="B270" s="302" t="s">
        <v>290</v>
      </c>
      <c r="C270" s="301" t="s">
        <v>22</v>
      </c>
      <c r="D270" s="277">
        <v>121</v>
      </c>
      <c r="E270" s="1120">
        <v>0</v>
      </c>
      <c r="F270" s="1102">
        <f>D270*E270</f>
        <v>0</v>
      </c>
    </row>
    <row r="271" spans="1:6">
      <c r="B271" s="302" t="s">
        <v>297</v>
      </c>
      <c r="C271" s="301" t="s">
        <v>154</v>
      </c>
      <c r="D271" s="277">
        <v>442.4</v>
      </c>
      <c r="E271" s="1120">
        <v>0</v>
      </c>
      <c r="F271" s="1102">
        <f>D271*E271</f>
        <v>0</v>
      </c>
    </row>
    <row r="272" spans="1:6">
      <c r="B272" s="302"/>
      <c r="C272" s="301"/>
      <c r="D272" s="267"/>
      <c r="E272" s="1119"/>
    </row>
    <row r="273" spans="1:6" ht="102">
      <c r="A273" s="264" t="s">
        <v>113</v>
      </c>
      <c r="B273" s="265" t="s">
        <v>3607</v>
      </c>
      <c r="C273" s="301"/>
      <c r="D273" s="267"/>
      <c r="E273" s="1119"/>
    </row>
    <row r="274" spans="1:6">
      <c r="B274" s="302" t="s">
        <v>427</v>
      </c>
      <c r="C274" s="301" t="s">
        <v>22</v>
      </c>
      <c r="D274" s="267">
        <v>14.4</v>
      </c>
      <c r="E274" s="1120">
        <v>0</v>
      </c>
      <c r="F274" s="1102">
        <f>D274*E274</f>
        <v>0</v>
      </c>
    </row>
    <row r="275" spans="1:6">
      <c r="B275" s="302" t="s">
        <v>298</v>
      </c>
      <c r="C275" s="301" t="s">
        <v>154</v>
      </c>
      <c r="D275" s="267">
        <v>93</v>
      </c>
      <c r="E275" s="1120">
        <v>0</v>
      </c>
      <c r="F275" s="1102">
        <f>D275*E275</f>
        <v>0</v>
      </c>
    </row>
    <row r="276" spans="1:6">
      <c r="B276" s="302"/>
      <c r="C276" s="301"/>
      <c r="D276" s="277"/>
      <c r="E276" s="1119"/>
    </row>
    <row r="277" spans="1:6" ht="102">
      <c r="A277" s="264" t="s">
        <v>114</v>
      </c>
      <c r="B277" s="265" t="s">
        <v>3607</v>
      </c>
      <c r="C277" s="301"/>
      <c r="D277" s="267"/>
      <c r="E277" s="1119"/>
    </row>
    <row r="278" spans="1:6">
      <c r="B278" s="302" t="s">
        <v>427</v>
      </c>
      <c r="C278" s="301" t="s">
        <v>22</v>
      </c>
      <c r="D278" s="277">
        <v>6.5</v>
      </c>
      <c r="E278" s="1120">
        <v>0</v>
      </c>
      <c r="F278" s="1102">
        <f>D278*E278</f>
        <v>0</v>
      </c>
    </row>
    <row r="279" spans="1:6">
      <c r="B279" s="302" t="s">
        <v>297</v>
      </c>
      <c r="C279" s="301" t="s">
        <v>154</v>
      </c>
      <c r="D279" s="277">
        <v>21.6</v>
      </c>
      <c r="E279" s="1120">
        <v>0</v>
      </c>
      <c r="F279" s="1102">
        <f>D279*E279</f>
        <v>0</v>
      </c>
    </row>
    <row r="280" spans="1:6">
      <c r="B280" s="302"/>
      <c r="C280" s="301"/>
      <c r="D280" s="277"/>
      <c r="E280" s="1119"/>
    </row>
    <row r="281" spans="1:6" ht="102">
      <c r="A281" s="264" t="s">
        <v>115</v>
      </c>
      <c r="B281" s="265" t="s">
        <v>3607</v>
      </c>
      <c r="C281" s="301"/>
      <c r="D281" s="267"/>
      <c r="E281" s="1119"/>
    </row>
    <row r="282" spans="1:6">
      <c r="B282" s="302" t="s">
        <v>427</v>
      </c>
      <c r="C282" s="301" t="s">
        <v>22</v>
      </c>
      <c r="D282" s="277">
        <v>3.1</v>
      </c>
      <c r="E282" s="1120">
        <v>0</v>
      </c>
      <c r="F282" s="1102">
        <f>D282*E282</f>
        <v>0</v>
      </c>
    </row>
    <row r="283" spans="1:6">
      <c r="B283" s="302" t="s">
        <v>297</v>
      </c>
      <c r="C283" s="301" t="s">
        <v>154</v>
      </c>
      <c r="D283" s="277">
        <v>9.6999999999999993</v>
      </c>
      <c r="E283" s="1120">
        <v>0</v>
      </c>
      <c r="F283" s="1102">
        <f>D283*E283</f>
        <v>0</v>
      </c>
    </row>
    <row r="284" spans="1:6">
      <c r="B284" s="302"/>
      <c r="C284" s="301"/>
      <c r="D284" s="277"/>
      <c r="E284" s="1119"/>
    </row>
    <row r="285" spans="1:6" ht="102">
      <c r="A285" s="264" t="s">
        <v>166</v>
      </c>
      <c r="B285" s="265" t="s">
        <v>3608</v>
      </c>
      <c r="C285" s="301"/>
      <c r="D285" s="277"/>
      <c r="E285" s="1119"/>
    </row>
    <row r="286" spans="1:6">
      <c r="B286" s="302" t="s">
        <v>290</v>
      </c>
      <c r="C286" s="301" t="s">
        <v>22</v>
      </c>
      <c r="D286" s="277">
        <v>118.72</v>
      </c>
      <c r="E286" s="1120">
        <v>0</v>
      </c>
      <c r="F286" s="1102">
        <f>D286*E286</f>
        <v>0</v>
      </c>
    </row>
    <row r="287" spans="1:6">
      <c r="B287" s="302" t="s">
        <v>297</v>
      </c>
      <c r="C287" s="301" t="s">
        <v>154</v>
      </c>
      <c r="D287" s="277">
        <v>392</v>
      </c>
      <c r="E287" s="1120">
        <v>0</v>
      </c>
      <c r="F287" s="1102">
        <f>D287*E287</f>
        <v>0</v>
      </c>
    </row>
    <row r="288" spans="1:6">
      <c r="B288" s="302"/>
      <c r="C288" s="301"/>
      <c r="D288" s="267"/>
      <c r="E288" s="1119"/>
    </row>
    <row r="289" spans="1:6" ht="114.75">
      <c r="A289" s="264" t="s">
        <v>742</v>
      </c>
      <c r="B289" s="265" t="s">
        <v>4325</v>
      </c>
      <c r="C289" s="301"/>
      <c r="D289" s="267"/>
      <c r="E289" s="1119"/>
    </row>
    <row r="290" spans="1:6">
      <c r="B290" s="302" t="s">
        <v>427</v>
      </c>
      <c r="C290" s="301" t="s">
        <v>22</v>
      </c>
      <c r="D290" s="267">
        <f>13.1+4+12+2+1.35+1.15</f>
        <v>33.6</v>
      </c>
      <c r="E290" s="1120">
        <v>0</v>
      </c>
      <c r="F290" s="1102">
        <f>D290*E290</f>
        <v>0</v>
      </c>
    </row>
    <row r="291" spans="1:6">
      <c r="B291" s="302" t="s">
        <v>298</v>
      </c>
      <c r="C291" s="301" t="s">
        <v>154</v>
      </c>
      <c r="D291" s="267">
        <f>17+7.6+14+3.4+2.7+2.35</f>
        <v>47.050000000000004</v>
      </c>
      <c r="E291" s="1120">
        <v>0</v>
      </c>
      <c r="F291" s="1102">
        <f>D291*E291</f>
        <v>0</v>
      </c>
    </row>
    <row r="292" spans="1:6">
      <c r="B292" s="302"/>
      <c r="C292" s="301"/>
      <c r="D292" s="277"/>
      <c r="E292" s="1119"/>
    </row>
    <row r="293" spans="1:6" ht="102">
      <c r="A293" s="264" t="s">
        <v>101</v>
      </c>
      <c r="B293" s="265" t="s">
        <v>4326</v>
      </c>
      <c r="C293" s="301"/>
      <c r="D293" s="267"/>
      <c r="E293" s="1119"/>
    </row>
    <row r="294" spans="1:6">
      <c r="B294" s="302" t="s">
        <v>427</v>
      </c>
      <c r="C294" s="301" t="s">
        <v>22</v>
      </c>
      <c r="D294" s="277">
        <f>39+2</f>
        <v>41</v>
      </c>
      <c r="E294" s="1120">
        <v>0</v>
      </c>
      <c r="F294" s="1102">
        <f>D294*E294</f>
        <v>0</v>
      </c>
    </row>
    <row r="295" spans="1:6">
      <c r="B295" s="302" t="s">
        <v>297</v>
      </c>
      <c r="C295" s="301" t="s">
        <v>154</v>
      </c>
      <c r="D295" s="277">
        <f>56+3.3</f>
        <v>59.3</v>
      </c>
      <c r="E295" s="1120">
        <v>0</v>
      </c>
      <c r="F295" s="1102">
        <f>D295*E295</f>
        <v>0</v>
      </c>
    </row>
    <row r="296" spans="1:6">
      <c r="B296" s="302"/>
      <c r="C296" s="301"/>
      <c r="D296" s="267"/>
      <c r="E296" s="1119"/>
    </row>
    <row r="297" spans="1:6" ht="141.75" customHeight="1">
      <c r="A297" s="264" t="s">
        <v>102</v>
      </c>
      <c r="B297" s="278" t="s">
        <v>5778</v>
      </c>
      <c r="C297" s="301"/>
      <c r="D297" s="267"/>
      <c r="E297" s="1119"/>
    </row>
    <row r="298" spans="1:6">
      <c r="B298" s="302" t="s">
        <v>374</v>
      </c>
      <c r="C298" s="301" t="s">
        <v>22</v>
      </c>
      <c r="D298" s="1546">
        <v>8.1199999999999992</v>
      </c>
      <c r="E298" s="1120">
        <v>0</v>
      </c>
      <c r="F298" s="1102">
        <f>D298*E298</f>
        <v>0</v>
      </c>
    </row>
    <row r="299" spans="1:6">
      <c r="B299" s="302" t="s">
        <v>375</v>
      </c>
      <c r="C299" s="301" t="s">
        <v>154</v>
      </c>
      <c r="D299" s="1546">
        <v>32.4</v>
      </c>
      <c r="E299" s="1120">
        <v>0</v>
      </c>
      <c r="F299" s="1102">
        <f>D299*E299</f>
        <v>0</v>
      </c>
    </row>
    <row r="300" spans="1:6">
      <c r="B300" s="265" t="s">
        <v>5090</v>
      </c>
      <c r="C300" s="301" t="s">
        <v>92</v>
      </c>
      <c r="D300" s="1547">
        <f>D298*10</f>
        <v>81.199999999999989</v>
      </c>
      <c r="E300" s="1120">
        <v>0</v>
      </c>
      <c r="F300" s="1102">
        <f>D300*E300</f>
        <v>0</v>
      </c>
    </row>
    <row r="301" spans="1:6">
      <c r="B301" s="302"/>
      <c r="C301" s="301"/>
      <c r="D301" s="267"/>
      <c r="E301" s="1120"/>
    </row>
    <row r="302" spans="1:6" ht="153">
      <c r="A302" s="264" t="s">
        <v>103</v>
      </c>
      <c r="B302" s="302" t="s">
        <v>5220</v>
      </c>
      <c r="C302" s="301"/>
      <c r="D302" s="267"/>
      <c r="E302" s="1120"/>
    </row>
    <row r="303" spans="1:6">
      <c r="B303" s="302" t="s">
        <v>374</v>
      </c>
      <c r="C303" s="301" t="s">
        <v>22</v>
      </c>
      <c r="D303" s="267">
        <v>4.5999999999999996</v>
      </c>
      <c r="E303" s="1120">
        <v>0</v>
      </c>
      <c r="F303" s="1102">
        <f>D303*E303</f>
        <v>0</v>
      </c>
    </row>
    <row r="304" spans="1:6">
      <c r="B304" s="302" t="s">
        <v>375</v>
      </c>
      <c r="C304" s="301" t="s">
        <v>154</v>
      </c>
      <c r="D304" s="267">
        <v>29.3</v>
      </c>
      <c r="E304" s="1120">
        <v>0</v>
      </c>
      <c r="F304" s="1102">
        <f>D304*E304</f>
        <v>0</v>
      </c>
    </row>
    <row r="305" spans="1:11">
      <c r="B305" s="265" t="s">
        <v>5088</v>
      </c>
      <c r="C305" s="301" t="s">
        <v>92</v>
      </c>
      <c r="D305" s="277">
        <f>D303+100</f>
        <v>104.6</v>
      </c>
      <c r="E305" s="1120">
        <v>0</v>
      </c>
      <c r="F305" s="1102">
        <f>D305*E305</f>
        <v>0</v>
      </c>
    </row>
    <row r="306" spans="1:11">
      <c r="B306" s="302"/>
      <c r="C306" s="301"/>
      <c r="D306" s="267"/>
      <c r="E306" s="1120"/>
    </row>
    <row r="307" spans="1:11" ht="153">
      <c r="A307" s="264" t="s">
        <v>104</v>
      </c>
      <c r="B307" s="302" t="s">
        <v>5089</v>
      </c>
      <c r="C307" s="301"/>
      <c r="D307" s="267"/>
      <c r="E307" s="1120"/>
    </row>
    <row r="308" spans="1:11">
      <c r="B308" s="302" t="s">
        <v>374</v>
      </c>
      <c r="C308" s="301" t="s">
        <v>22</v>
      </c>
      <c r="D308" s="267">
        <v>14.55</v>
      </c>
      <c r="E308" s="1120">
        <v>0</v>
      </c>
      <c r="F308" s="1102">
        <f>D308*E308</f>
        <v>0</v>
      </c>
    </row>
    <row r="309" spans="1:11">
      <c r="B309" s="302" t="s">
        <v>375</v>
      </c>
      <c r="C309" s="301" t="s">
        <v>154</v>
      </c>
      <c r="D309" s="267">
        <v>57.2</v>
      </c>
      <c r="E309" s="1120">
        <v>0</v>
      </c>
      <c r="F309" s="1102">
        <f>D309*E309</f>
        <v>0</v>
      </c>
    </row>
    <row r="310" spans="1:11">
      <c r="B310" s="265" t="s">
        <v>5088</v>
      </c>
      <c r="C310" s="301" t="s">
        <v>92</v>
      </c>
      <c r="D310" s="277">
        <f>D308+100</f>
        <v>114.55</v>
      </c>
      <c r="E310" s="1120">
        <v>0</v>
      </c>
      <c r="F310" s="1102">
        <f>D310*E310</f>
        <v>0</v>
      </c>
    </row>
    <row r="311" spans="1:11">
      <c r="C311" s="301"/>
      <c r="D311" s="277"/>
      <c r="E311" s="1120"/>
    </row>
    <row r="312" spans="1:11" ht="153">
      <c r="A312" s="264">
        <v>31</v>
      </c>
      <c r="B312" s="302" t="s">
        <v>5221</v>
      </c>
      <c r="C312" s="301"/>
      <c r="D312" s="267"/>
      <c r="E312" s="1120"/>
      <c r="K312" s="1529"/>
    </row>
    <row r="313" spans="1:11">
      <c r="B313" s="302" t="s">
        <v>374</v>
      </c>
      <c r="C313" s="301" t="s">
        <v>22</v>
      </c>
      <c r="D313" s="267">
        <v>2.7</v>
      </c>
      <c r="E313" s="1120">
        <v>0</v>
      </c>
      <c r="F313" s="1102">
        <f>D313*E313</f>
        <v>0</v>
      </c>
    </row>
    <row r="314" spans="1:11">
      <c r="B314" s="302" t="s">
        <v>375</v>
      </c>
      <c r="C314" s="301" t="s">
        <v>154</v>
      </c>
      <c r="D314" s="267">
        <v>30.25</v>
      </c>
      <c r="E314" s="1120">
        <v>0</v>
      </c>
      <c r="F314" s="1102">
        <f>D314*E314</f>
        <v>0</v>
      </c>
    </row>
    <row r="315" spans="1:11">
      <c r="B315" s="265" t="s">
        <v>5088</v>
      </c>
      <c r="C315" s="301" t="s">
        <v>92</v>
      </c>
      <c r="D315" s="277">
        <f>D313+100</f>
        <v>102.7</v>
      </c>
      <c r="E315" s="1120">
        <v>0</v>
      </c>
      <c r="F315" s="1102">
        <f>D315*E315</f>
        <v>0</v>
      </c>
    </row>
    <row r="316" spans="1:11">
      <c r="B316" s="302"/>
      <c r="C316" s="301"/>
      <c r="D316" s="267"/>
      <c r="E316" s="1120"/>
    </row>
    <row r="317" spans="1:11" ht="153">
      <c r="A317" s="264">
        <v>32</v>
      </c>
      <c r="B317" s="265" t="s">
        <v>249</v>
      </c>
      <c r="C317" s="301"/>
      <c r="D317" s="277"/>
      <c r="E317" s="1119"/>
    </row>
    <row r="318" spans="1:11">
      <c r="B318" s="265" t="s">
        <v>328</v>
      </c>
      <c r="C318" s="301" t="s">
        <v>92</v>
      </c>
      <c r="D318" s="277">
        <v>118229.21</v>
      </c>
      <c r="E318" s="1120">
        <v>0</v>
      </c>
      <c r="F318" s="1102">
        <f>D318*E318</f>
        <v>0</v>
      </c>
    </row>
    <row r="319" spans="1:11">
      <c r="B319" s="265" t="s">
        <v>329</v>
      </c>
      <c r="C319" s="301" t="s">
        <v>92</v>
      </c>
      <c r="D319" s="277">
        <v>62075.79</v>
      </c>
      <c r="E319" s="1120">
        <v>0</v>
      </c>
      <c r="F319" s="1102">
        <f>D319*E319</f>
        <v>0</v>
      </c>
    </row>
    <row r="320" spans="1:11">
      <c r="C320" s="301"/>
      <c r="D320" s="267"/>
      <c r="E320" s="1119"/>
    </row>
    <row r="321" spans="1:6" ht="25.5">
      <c r="A321" s="303"/>
      <c r="B321" s="338" t="s">
        <v>300</v>
      </c>
      <c r="C321" s="304" t="s">
        <v>246</v>
      </c>
      <c r="D321" s="305"/>
      <c r="E321" s="1118"/>
      <c r="F321" s="1121">
        <f>SUM(F181:F320)</f>
        <v>0</v>
      </c>
    </row>
    <row r="322" spans="1:6">
      <c r="A322" s="306"/>
      <c r="B322" s="290"/>
      <c r="C322" s="307"/>
      <c r="D322" s="308"/>
      <c r="E322" s="1119"/>
      <c r="F322" s="1122"/>
    </row>
    <row r="324" spans="1:6">
      <c r="A324" s="271" t="s">
        <v>99</v>
      </c>
      <c r="B324" s="430" t="s">
        <v>545</v>
      </c>
      <c r="C324" s="297"/>
      <c r="D324" s="297"/>
      <c r="E324" s="1118"/>
      <c r="F324" s="1104"/>
    </row>
    <row r="325" spans="1:6">
      <c r="B325" s="309"/>
      <c r="C325" s="298"/>
      <c r="D325" s="299"/>
      <c r="E325" s="1119"/>
    </row>
    <row r="326" spans="1:6" ht="81.75" customHeight="1">
      <c r="B326" s="289" t="s">
        <v>5779</v>
      </c>
      <c r="C326" s="298"/>
      <c r="D326" s="299"/>
      <c r="E326" s="1119"/>
    </row>
    <row r="327" spans="1:6">
      <c r="B327" s="278"/>
      <c r="C327" s="276"/>
      <c r="D327" s="277"/>
      <c r="E327" s="1105"/>
    </row>
    <row r="328" spans="1:6" ht="153">
      <c r="A328" s="310" t="s">
        <v>155</v>
      </c>
      <c r="B328" s="265" t="s">
        <v>4409</v>
      </c>
      <c r="C328" s="311"/>
      <c r="D328" s="312"/>
      <c r="E328" s="1113"/>
    </row>
    <row r="329" spans="1:6">
      <c r="A329" s="310"/>
      <c r="B329" s="265" t="s">
        <v>1046</v>
      </c>
      <c r="C329" s="313" t="s">
        <v>92</v>
      </c>
      <c r="D329" s="312">
        <f>(3.66*2+4.56*2+1.8+5.5*2+4.87*2+2*3.35+3.22*8)*11.7</f>
        <v>835.84799999999996</v>
      </c>
      <c r="E329" s="1120">
        <v>0</v>
      </c>
      <c r="F329" s="1102">
        <f>D329*E329</f>
        <v>0</v>
      </c>
    </row>
    <row r="330" spans="1:6">
      <c r="A330" s="310"/>
      <c r="B330" s="265" t="s">
        <v>1047</v>
      </c>
      <c r="C330" s="313" t="s">
        <v>92</v>
      </c>
      <c r="D330" s="312">
        <f>(9*3.35+5*1.8+6*4.87)*7.07</f>
        <v>483.37590000000006</v>
      </c>
      <c r="E330" s="1120">
        <v>0</v>
      </c>
      <c r="F330" s="1102">
        <f>D330*E330</f>
        <v>0</v>
      </c>
    </row>
    <row r="331" spans="1:6">
      <c r="A331" s="310"/>
      <c r="B331" s="265" t="s">
        <v>1048</v>
      </c>
      <c r="C331" s="313" t="s">
        <v>92</v>
      </c>
      <c r="D331" s="312">
        <f>10*0.2*0.2*0.008*7850</f>
        <v>25.12</v>
      </c>
      <c r="E331" s="1120">
        <v>0</v>
      </c>
      <c r="F331" s="1102">
        <f>D331*E331</f>
        <v>0</v>
      </c>
    </row>
    <row r="332" spans="1:6">
      <c r="A332" s="310"/>
      <c r="B332" s="265" t="s">
        <v>1049</v>
      </c>
      <c r="C332" s="313" t="s">
        <v>92</v>
      </c>
      <c r="D332" s="312">
        <f>0.03*(D331+D330+D329)</f>
        <v>40.330317000000001</v>
      </c>
      <c r="E332" s="1120">
        <v>0</v>
      </c>
      <c r="F332" s="1102">
        <f>D332*E332</f>
        <v>0</v>
      </c>
    </row>
    <row r="333" spans="1:6">
      <c r="A333" s="310"/>
      <c r="C333" s="313"/>
      <c r="D333" s="312"/>
      <c r="E333" s="1119"/>
    </row>
    <row r="334" spans="1:6" ht="153">
      <c r="A334" s="310" t="s">
        <v>156</v>
      </c>
      <c r="B334" s="265" t="s">
        <v>4410</v>
      </c>
      <c r="C334" s="311"/>
      <c r="D334" s="312"/>
      <c r="E334" s="1113"/>
    </row>
    <row r="335" spans="1:6">
      <c r="A335" s="310"/>
      <c r="B335" s="265" t="s">
        <v>1046</v>
      </c>
      <c r="C335" s="313" t="s">
        <v>92</v>
      </c>
      <c r="D335" s="312">
        <f>(2.5*2+2.59+3.23*2)*11.7</f>
        <v>164.38499999999999</v>
      </c>
      <c r="E335" s="1120">
        <v>0</v>
      </c>
      <c r="F335" s="1102">
        <f>D335*E335</f>
        <v>0</v>
      </c>
    </row>
    <row r="336" spans="1:6">
      <c r="A336" s="310"/>
      <c r="B336" s="265" t="s">
        <v>1047</v>
      </c>
      <c r="C336" s="313" t="s">
        <v>92</v>
      </c>
      <c r="D336" s="312">
        <f>(2.5*3)*7.07</f>
        <v>53.025000000000006</v>
      </c>
      <c r="E336" s="1120">
        <v>0</v>
      </c>
      <c r="F336" s="1102">
        <f>D336*E336</f>
        <v>0</v>
      </c>
    </row>
    <row r="337" spans="1:6">
      <c r="A337" s="310"/>
      <c r="B337" s="265" t="s">
        <v>1048</v>
      </c>
      <c r="C337" s="313" t="s">
        <v>92</v>
      </c>
      <c r="D337" s="312">
        <f>7*0.2*0.2*0.008*7850</f>
        <v>17.584000000000003</v>
      </c>
      <c r="E337" s="1120">
        <v>0</v>
      </c>
      <c r="F337" s="1102">
        <f>D337*E337</f>
        <v>0</v>
      </c>
    </row>
    <row r="338" spans="1:6">
      <c r="A338" s="310"/>
      <c r="B338" s="265" t="s">
        <v>1049</v>
      </c>
      <c r="C338" s="313" t="s">
        <v>92</v>
      </c>
      <c r="D338" s="312">
        <f>0.03*(D337+D336+D335)</f>
        <v>7.0498199999999995</v>
      </c>
      <c r="E338" s="1120">
        <v>0</v>
      </c>
      <c r="F338" s="1102">
        <f>D338*E338</f>
        <v>0</v>
      </c>
    </row>
    <row r="339" spans="1:6">
      <c r="A339" s="310"/>
      <c r="C339" s="311"/>
      <c r="D339" s="312"/>
    </row>
    <row r="340" spans="1:6" ht="210" customHeight="1">
      <c r="A340" s="310" t="s">
        <v>157</v>
      </c>
      <c r="B340" s="265" t="s">
        <v>4411</v>
      </c>
      <c r="C340" s="311" t="s">
        <v>92</v>
      </c>
      <c r="D340" s="312">
        <v>3500</v>
      </c>
      <c r="E340" s="1112">
        <v>0</v>
      </c>
      <c r="F340" s="1102">
        <f t="shared" ref="F340" si="1">D340*E340</f>
        <v>0</v>
      </c>
    </row>
    <row r="341" spans="1:6">
      <c r="C341" s="301"/>
      <c r="D341" s="267"/>
      <c r="E341" s="1119"/>
    </row>
    <row r="342" spans="1:6">
      <c r="A342" s="314"/>
      <c r="B342" s="338" t="s">
        <v>821</v>
      </c>
      <c r="C342" s="305" t="s">
        <v>246</v>
      </c>
      <c r="D342" s="305"/>
      <c r="E342" s="1104"/>
      <c r="F342" s="1121">
        <f>SUM(F325:F341)</f>
        <v>0</v>
      </c>
    </row>
    <row r="343" spans="1:6">
      <c r="A343" s="315"/>
      <c r="B343" s="290"/>
      <c r="C343" s="308"/>
      <c r="D343" s="308"/>
      <c r="F343" s="1122"/>
    </row>
    <row r="345" spans="1:6">
      <c r="A345" s="316"/>
      <c r="B345" s="431" t="s">
        <v>823</v>
      </c>
      <c r="C345" s="317"/>
      <c r="D345" s="318"/>
      <c r="E345" s="1116"/>
      <c r="F345" s="1104"/>
    </row>
    <row r="346" spans="1:6">
      <c r="A346" s="319"/>
    </row>
    <row r="347" spans="1:6">
      <c r="A347" s="264" t="s">
        <v>155</v>
      </c>
      <c r="B347" s="432" t="s">
        <v>124</v>
      </c>
      <c r="D347" s="267"/>
    </row>
    <row r="348" spans="1:6" ht="63.75">
      <c r="B348" s="265" t="s">
        <v>52</v>
      </c>
      <c r="D348" s="267"/>
    </row>
    <row r="349" spans="1:6" ht="105" customHeight="1">
      <c r="B349" s="265" t="s">
        <v>4577</v>
      </c>
      <c r="D349" s="267"/>
    </row>
    <row r="350" spans="1:6" ht="51">
      <c r="B350" s="265" t="s">
        <v>125</v>
      </c>
      <c r="C350" s="266" t="s">
        <v>154</v>
      </c>
      <c r="D350" s="267">
        <v>3223.2</v>
      </c>
      <c r="E350" s="1112">
        <v>0</v>
      </c>
      <c r="F350" s="1102">
        <f>D350*E350</f>
        <v>0</v>
      </c>
    </row>
    <row r="351" spans="1:6">
      <c r="A351" s="320"/>
      <c r="B351" s="433"/>
      <c r="D351" s="267"/>
    </row>
    <row r="352" spans="1:6">
      <c r="A352" s="316"/>
      <c r="B352" s="431" t="s">
        <v>822</v>
      </c>
      <c r="C352" s="294" t="s">
        <v>246</v>
      </c>
      <c r="D352" s="318"/>
      <c r="E352" s="1116"/>
      <c r="F352" s="1121">
        <f>SUM(F347:F350)</f>
        <v>0</v>
      </c>
    </row>
    <row r="353" spans="1:6">
      <c r="A353" s="274"/>
      <c r="B353" s="398"/>
      <c r="C353" s="296"/>
      <c r="D353" s="277"/>
      <c r="E353" s="1114"/>
      <c r="F353" s="1122"/>
    </row>
    <row r="355" spans="1:6">
      <c r="A355" s="271"/>
      <c r="B355" s="338" t="s">
        <v>824</v>
      </c>
      <c r="C355" s="272"/>
      <c r="D355" s="273"/>
      <c r="E355" s="1104"/>
      <c r="F355" s="1104"/>
    </row>
    <row r="356" spans="1:6">
      <c r="D356" s="267"/>
    </row>
    <row r="357" spans="1:6">
      <c r="B357" s="434" t="s">
        <v>168</v>
      </c>
      <c r="D357" s="267"/>
    </row>
    <row r="358" spans="1:6">
      <c r="B358" s="434"/>
      <c r="D358" s="267"/>
    </row>
    <row r="359" spans="1:6">
      <c r="A359" s="264" t="s">
        <v>155</v>
      </c>
      <c r="B359" s="290" t="s">
        <v>250</v>
      </c>
      <c r="D359" s="267"/>
    </row>
    <row r="360" spans="1:6" ht="51">
      <c r="B360" s="265" t="s">
        <v>100</v>
      </c>
      <c r="D360" s="267"/>
    </row>
    <row r="361" spans="1:6" ht="60.75" customHeight="1">
      <c r="B361" s="265" t="s">
        <v>216</v>
      </c>
      <c r="C361" s="321"/>
      <c r="D361" s="322"/>
      <c r="E361" s="1123"/>
      <c r="F361" s="1123"/>
    </row>
    <row r="362" spans="1:6" ht="25.5">
      <c r="B362" s="265" t="s">
        <v>169</v>
      </c>
      <c r="D362" s="267"/>
    </row>
    <row r="363" spans="1:6" ht="25.5">
      <c r="B363" s="265" t="s">
        <v>215</v>
      </c>
      <c r="D363" s="267"/>
    </row>
    <row r="364" spans="1:6">
      <c r="B364" s="265" t="s">
        <v>170</v>
      </c>
      <c r="C364" s="266" t="s">
        <v>22</v>
      </c>
      <c r="D364" s="267">
        <v>215</v>
      </c>
      <c r="E364" s="1112">
        <v>0</v>
      </c>
      <c r="F364" s="1102">
        <f>D364*E364</f>
        <v>0</v>
      </c>
    </row>
    <row r="365" spans="1:6">
      <c r="B365" s="434"/>
      <c r="D365" s="267"/>
      <c r="F365" s="1102" t="str">
        <f>IF(D365*E365,D365*E365,"")</f>
        <v/>
      </c>
    </row>
    <row r="366" spans="1:6">
      <c r="A366" s="264" t="s">
        <v>156</v>
      </c>
      <c r="B366" s="290" t="s">
        <v>251</v>
      </c>
      <c r="D366" s="267"/>
      <c r="F366" s="1102" t="str">
        <f>IF(D366*E366,D366*E366,"")</f>
        <v/>
      </c>
    </row>
    <row r="367" spans="1:6" ht="51">
      <c r="B367" s="265" t="s">
        <v>252</v>
      </c>
      <c r="D367" s="267"/>
      <c r="F367" s="1102" t="str">
        <f>IF(D367*E367,D367*E367,"")</f>
        <v/>
      </c>
    </row>
    <row r="368" spans="1:6" ht="60.75" customHeight="1">
      <c r="B368" s="265" t="s">
        <v>216</v>
      </c>
      <c r="C368" s="321"/>
      <c r="D368" s="322"/>
      <c r="E368" s="1123"/>
      <c r="F368" s="1123"/>
    </row>
    <row r="369" spans="1:6" ht="25.5">
      <c r="B369" s="265" t="s">
        <v>215</v>
      </c>
    </row>
    <row r="370" spans="1:6">
      <c r="B370" s="265" t="s">
        <v>179</v>
      </c>
      <c r="C370" s="266" t="s">
        <v>154</v>
      </c>
      <c r="D370" s="267">
        <v>346.02</v>
      </c>
      <c r="E370" s="1112">
        <v>0</v>
      </c>
      <c r="F370" s="1102">
        <f>D370*E370</f>
        <v>0</v>
      </c>
    </row>
    <row r="371" spans="1:6">
      <c r="B371" s="434"/>
      <c r="D371" s="267"/>
      <c r="F371" s="1102" t="str">
        <f>IF(D371*E371,D371*E371,"")</f>
        <v/>
      </c>
    </row>
    <row r="372" spans="1:6">
      <c r="A372" s="264" t="s">
        <v>157</v>
      </c>
      <c r="B372" s="290" t="s">
        <v>250</v>
      </c>
      <c r="D372" s="267"/>
      <c r="F372" s="1102" t="str">
        <f>IF(D372*E372,D372*E372,"")</f>
        <v/>
      </c>
    </row>
    <row r="373" spans="1:6" ht="84.75" customHeight="1">
      <c r="B373" s="265" t="s">
        <v>332</v>
      </c>
      <c r="D373" s="267"/>
      <c r="F373" s="1102" t="str">
        <f>IF(D373*E373,D373*E373,"")</f>
        <v/>
      </c>
    </row>
    <row r="374" spans="1:6" ht="60.75" customHeight="1">
      <c r="B374" s="265" t="s">
        <v>216</v>
      </c>
      <c r="C374" s="321"/>
      <c r="D374" s="322"/>
      <c r="E374" s="1123"/>
      <c r="F374" s="1123"/>
    </row>
    <row r="375" spans="1:6">
      <c r="B375" s="265" t="s">
        <v>179</v>
      </c>
      <c r="C375" s="266" t="s">
        <v>154</v>
      </c>
      <c r="D375" s="267">
        <v>876.5</v>
      </c>
      <c r="E375" s="1112">
        <v>0</v>
      </c>
      <c r="F375" s="1102">
        <f>D375*E375</f>
        <v>0</v>
      </c>
    </row>
    <row r="376" spans="1:6">
      <c r="B376" s="434"/>
      <c r="D376" s="267"/>
      <c r="F376" s="1102" t="str">
        <f t="shared" ref="F376:F379" si="2">IF(D376*E376,D376*E376,"")</f>
        <v/>
      </c>
    </row>
    <row r="377" spans="1:6" ht="25.5">
      <c r="A377" s="264" t="s">
        <v>158</v>
      </c>
      <c r="B377" s="290" t="s">
        <v>333</v>
      </c>
      <c r="D377" s="267"/>
      <c r="F377" s="1102" t="str">
        <f t="shared" si="2"/>
        <v/>
      </c>
    </row>
    <row r="378" spans="1:6" ht="38.25">
      <c r="B378" s="265" t="s">
        <v>334</v>
      </c>
      <c r="D378" s="267"/>
      <c r="F378" s="1102" t="str">
        <f t="shared" si="2"/>
        <v/>
      </c>
    </row>
    <row r="379" spans="1:6" ht="25.5">
      <c r="B379" s="265" t="s">
        <v>87</v>
      </c>
      <c r="D379" s="267"/>
      <c r="F379" s="1102" t="str">
        <f t="shared" si="2"/>
        <v/>
      </c>
    </row>
    <row r="380" spans="1:6">
      <c r="B380" s="265" t="s">
        <v>179</v>
      </c>
      <c r="C380" s="266" t="s">
        <v>154</v>
      </c>
      <c r="D380" s="312">
        <v>118</v>
      </c>
      <c r="E380" s="1112">
        <v>0</v>
      </c>
      <c r="F380" s="1102">
        <f>D380*E380</f>
        <v>0</v>
      </c>
    </row>
    <row r="381" spans="1:6">
      <c r="D381" s="312"/>
    </row>
    <row r="382" spans="1:6" ht="25.5">
      <c r="A382" s="264" t="s">
        <v>160</v>
      </c>
      <c r="B382" s="265" t="s">
        <v>335</v>
      </c>
      <c r="C382" s="266" t="s">
        <v>154</v>
      </c>
      <c r="D382" s="267">
        <f>227+37.82+33+87</f>
        <v>384.82</v>
      </c>
      <c r="E382" s="1112">
        <v>0</v>
      </c>
      <c r="F382" s="1102">
        <f>D382*E382</f>
        <v>0</v>
      </c>
    </row>
    <row r="383" spans="1:6">
      <c r="B383" s="290"/>
      <c r="D383" s="267"/>
    </row>
    <row r="384" spans="1:6" ht="25.5">
      <c r="A384" s="264" t="s">
        <v>161</v>
      </c>
      <c r="B384" s="265" t="s">
        <v>814</v>
      </c>
      <c r="C384" s="266" t="s">
        <v>154</v>
      </c>
      <c r="D384" s="267">
        <v>245</v>
      </c>
      <c r="E384" s="1112">
        <v>0</v>
      </c>
      <c r="F384" s="1102">
        <f>D384*E384</f>
        <v>0</v>
      </c>
    </row>
    <row r="385" spans="1:6">
      <c r="B385" s="290"/>
      <c r="D385" s="267"/>
    </row>
    <row r="386" spans="1:6" ht="25.5">
      <c r="A386" s="264" t="s">
        <v>162</v>
      </c>
      <c r="B386" s="265" t="s">
        <v>815</v>
      </c>
      <c r="C386" s="266" t="s">
        <v>154</v>
      </c>
      <c r="D386" s="267">
        <v>454.9</v>
      </c>
      <c r="E386" s="1112">
        <v>0</v>
      </c>
      <c r="F386" s="1102">
        <f>D386*E386</f>
        <v>0</v>
      </c>
    </row>
    <row r="387" spans="1:6">
      <c r="B387" s="290"/>
      <c r="D387" s="267"/>
    </row>
    <row r="388" spans="1:6" ht="25.5">
      <c r="A388" s="323"/>
      <c r="B388" s="435" t="s">
        <v>136</v>
      </c>
      <c r="C388" s="324"/>
      <c r="D388" s="324"/>
      <c r="E388" s="1124"/>
      <c r="F388" s="1124" t="str">
        <f>IF(D388*E388,D388*E388,"")</f>
        <v/>
      </c>
    </row>
    <row r="389" spans="1:6">
      <c r="B389" s="434"/>
      <c r="D389" s="267"/>
      <c r="F389" s="1102" t="str">
        <f>IF(D389*E389,D389*E389,"")</f>
        <v/>
      </c>
    </row>
    <row r="390" spans="1:6" ht="57.75" customHeight="1">
      <c r="A390" s="264" t="s">
        <v>164</v>
      </c>
      <c r="B390" s="290" t="s">
        <v>253</v>
      </c>
      <c r="D390" s="267"/>
      <c r="F390" s="1102" t="str">
        <f>IF(D390*E390,D390*E390,"")</f>
        <v/>
      </c>
    </row>
    <row r="391" spans="1:6" ht="38.25">
      <c r="B391" s="265" t="s">
        <v>132</v>
      </c>
      <c r="D391" s="267"/>
      <c r="F391" s="1102" t="str">
        <f>IF(D391*E391,D391*E391,"")</f>
        <v/>
      </c>
    </row>
    <row r="392" spans="1:6" ht="38.25">
      <c r="B392" s="265" t="s">
        <v>223</v>
      </c>
      <c r="C392" s="321"/>
      <c r="D392" s="322"/>
      <c r="E392" s="1123"/>
      <c r="F392" s="1102" t="str">
        <f>IF(D392*E392,D392*E392,"")</f>
        <v/>
      </c>
    </row>
    <row r="393" spans="1:6" ht="38.25">
      <c r="B393" s="265" t="s">
        <v>133</v>
      </c>
      <c r="C393" s="321"/>
      <c r="D393" s="322"/>
      <c r="E393" s="1123"/>
    </row>
    <row r="394" spans="1:6">
      <c r="B394" s="265" t="s">
        <v>80</v>
      </c>
      <c r="C394" s="266" t="s">
        <v>154</v>
      </c>
      <c r="D394" s="267">
        <v>2531.3000000000002</v>
      </c>
      <c r="E394" s="1112">
        <v>0</v>
      </c>
      <c r="F394" s="1102">
        <f>D394*E394</f>
        <v>0</v>
      </c>
    </row>
    <row r="395" spans="1:6">
      <c r="B395" s="290"/>
      <c r="D395" s="267"/>
    </row>
    <row r="396" spans="1:6" ht="51">
      <c r="A396" s="264" t="s">
        <v>165</v>
      </c>
      <c r="B396" s="290" t="s">
        <v>485</v>
      </c>
      <c r="D396" s="267"/>
    </row>
    <row r="397" spans="1:6" ht="38.25">
      <c r="B397" s="265" t="s">
        <v>133</v>
      </c>
      <c r="D397" s="267"/>
    </row>
    <row r="398" spans="1:6" ht="25.5">
      <c r="B398" s="265" t="s">
        <v>135</v>
      </c>
      <c r="C398" s="266" t="s">
        <v>154</v>
      </c>
      <c r="D398" s="267">
        <f>69+132+76</f>
        <v>277</v>
      </c>
      <c r="E398" s="1112">
        <v>0</v>
      </c>
      <c r="F398" s="1102">
        <f>D398*E398</f>
        <v>0</v>
      </c>
    </row>
    <row r="399" spans="1:6">
      <c r="B399" s="290"/>
      <c r="D399" s="267"/>
    </row>
    <row r="400" spans="1:6" ht="25.5">
      <c r="A400" s="264" t="s">
        <v>54</v>
      </c>
      <c r="B400" s="290" t="s">
        <v>254</v>
      </c>
      <c r="D400" s="267"/>
      <c r="F400" s="1102" t="str">
        <f>IF(D400*E400,D400*E400,"")</f>
        <v/>
      </c>
    </row>
    <row r="401" spans="1:6" ht="76.5">
      <c r="B401" s="265" t="s">
        <v>134</v>
      </c>
      <c r="D401" s="267"/>
      <c r="F401" s="1102" t="str">
        <f>IF(D401*E401,D401*E401,"")</f>
        <v/>
      </c>
    </row>
    <row r="402" spans="1:6" ht="25.5">
      <c r="B402" s="265" t="s">
        <v>135</v>
      </c>
      <c r="C402" s="266" t="s">
        <v>154</v>
      </c>
      <c r="D402" s="267">
        <v>106</v>
      </c>
      <c r="E402" s="1112">
        <v>0</v>
      </c>
      <c r="F402" s="1102">
        <f>D402*E402</f>
        <v>0</v>
      </c>
    </row>
    <row r="403" spans="1:6">
      <c r="B403" s="290"/>
      <c r="D403" s="267"/>
    </row>
    <row r="404" spans="1:6" ht="38.25">
      <c r="A404" s="264" t="s">
        <v>55</v>
      </c>
      <c r="B404" s="290" t="s">
        <v>255</v>
      </c>
      <c r="D404" s="267"/>
      <c r="F404" s="1102" t="str">
        <f t="shared" ref="F404:F454" si="3">IF(D404*E404,D404*E404,"")</f>
        <v/>
      </c>
    </row>
    <row r="405" spans="1:6" ht="76.5">
      <c r="B405" s="265" t="s">
        <v>134</v>
      </c>
      <c r="D405" s="267"/>
      <c r="F405" s="1102" t="str">
        <f t="shared" si="3"/>
        <v/>
      </c>
    </row>
    <row r="406" spans="1:6" ht="25.5">
      <c r="B406" s="265" t="s">
        <v>135</v>
      </c>
      <c r="C406" s="266" t="s">
        <v>154</v>
      </c>
      <c r="D406" s="267">
        <v>63</v>
      </c>
      <c r="E406" s="1112">
        <v>0</v>
      </c>
      <c r="F406" s="1102">
        <f>D406*E406</f>
        <v>0</v>
      </c>
    </row>
    <row r="407" spans="1:6">
      <c r="D407" s="267"/>
      <c r="F407" s="1102" t="str">
        <f t="shared" si="3"/>
        <v/>
      </c>
    </row>
    <row r="408" spans="1:6">
      <c r="A408" s="264" t="s">
        <v>56</v>
      </c>
      <c r="B408" s="290" t="s">
        <v>497</v>
      </c>
      <c r="D408" s="267"/>
      <c r="F408" s="1102" t="str">
        <f t="shared" si="3"/>
        <v/>
      </c>
    </row>
    <row r="409" spans="1:6" ht="76.5">
      <c r="B409" s="265" t="s">
        <v>134</v>
      </c>
      <c r="D409" s="267"/>
      <c r="F409" s="1102" t="str">
        <f t="shared" si="3"/>
        <v/>
      </c>
    </row>
    <row r="410" spans="1:6" ht="25.5">
      <c r="B410" s="265" t="s">
        <v>135</v>
      </c>
      <c r="C410" s="266" t="s">
        <v>154</v>
      </c>
      <c r="D410" s="267">
        <v>189</v>
      </c>
      <c r="E410" s="1112">
        <v>0</v>
      </c>
      <c r="F410" s="1102">
        <f>D410*E410</f>
        <v>0</v>
      </c>
    </row>
    <row r="411" spans="1:6">
      <c r="D411" s="267"/>
      <c r="F411" s="1102" t="str">
        <f t="shared" si="3"/>
        <v/>
      </c>
    </row>
    <row r="412" spans="1:6" ht="25.5">
      <c r="A412" s="264" t="s">
        <v>57</v>
      </c>
      <c r="B412" s="290" t="s">
        <v>336</v>
      </c>
      <c r="D412" s="267"/>
      <c r="F412" s="1102" t="str">
        <f t="shared" si="3"/>
        <v/>
      </c>
    </row>
    <row r="413" spans="1:6" ht="76.5">
      <c r="B413" s="265" t="s">
        <v>134</v>
      </c>
      <c r="D413" s="267"/>
      <c r="F413" s="1102" t="str">
        <f t="shared" si="3"/>
        <v/>
      </c>
    </row>
    <row r="414" spans="1:6" ht="25.5">
      <c r="B414" s="265" t="s">
        <v>135</v>
      </c>
      <c r="C414" s="266" t="s">
        <v>154</v>
      </c>
      <c r="D414" s="267">
        <v>36</v>
      </c>
      <c r="E414" s="1112">
        <v>0</v>
      </c>
      <c r="F414" s="1102">
        <f>D414*E414</f>
        <v>0</v>
      </c>
    </row>
    <row r="415" spans="1:6">
      <c r="B415" s="290"/>
      <c r="D415" s="267"/>
    </row>
    <row r="416" spans="1:6" ht="25.5">
      <c r="A416" s="274" t="s">
        <v>86</v>
      </c>
      <c r="B416" s="290" t="s">
        <v>743</v>
      </c>
      <c r="C416" s="276"/>
      <c r="D416" s="267"/>
    </row>
    <row r="417" spans="1:6" ht="38.25">
      <c r="A417" s="274"/>
      <c r="B417" s="265" t="s">
        <v>744</v>
      </c>
      <c r="C417" s="276"/>
      <c r="D417" s="267"/>
    </row>
    <row r="418" spans="1:6" ht="25.5">
      <c r="A418" s="274"/>
      <c r="B418" s="265" t="s">
        <v>3354</v>
      </c>
      <c r="C418" s="276" t="s">
        <v>154</v>
      </c>
      <c r="D418" s="267">
        <v>264</v>
      </c>
      <c r="E418" s="1112">
        <v>0</v>
      </c>
      <c r="F418" s="1102">
        <f>D418*E418</f>
        <v>0</v>
      </c>
    </row>
    <row r="419" spans="1:6">
      <c r="A419" s="274"/>
      <c r="B419" s="361"/>
      <c r="C419" s="276"/>
      <c r="D419" s="267"/>
    </row>
    <row r="420" spans="1:6" ht="89.25">
      <c r="A420" s="274" t="s">
        <v>50</v>
      </c>
      <c r="B420" s="361" t="s">
        <v>4900</v>
      </c>
      <c r="C420" s="276" t="s">
        <v>248</v>
      </c>
      <c r="D420" s="267">
        <v>1</v>
      </c>
      <c r="E420" s="1112">
        <v>0</v>
      </c>
      <c r="F420" s="1102">
        <f>D420*E420</f>
        <v>0</v>
      </c>
    </row>
    <row r="421" spans="1:6">
      <c r="A421" s="274"/>
      <c r="B421" s="361"/>
      <c r="C421" s="276"/>
      <c r="D421" s="267"/>
    </row>
    <row r="422" spans="1:6" ht="63.75">
      <c r="A422" s="274" t="s">
        <v>108</v>
      </c>
      <c r="B422" s="278" t="s">
        <v>767</v>
      </c>
      <c r="C422" s="276"/>
      <c r="D422" s="267"/>
    </row>
    <row r="423" spans="1:6" ht="38.25">
      <c r="A423" s="274"/>
      <c r="B423" s="361" t="s">
        <v>766</v>
      </c>
      <c r="C423" s="276" t="s">
        <v>154</v>
      </c>
      <c r="D423" s="267">
        <v>354</v>
      </c>
      <c r="E423" s="1112">
        <v>0</v>
      </c>
      <c r="F423" s="1102">
        <f>D423*E423</f>
        <v>0</v>
      </c>
    </row>
    <row r="424" spans="1:6">
      <c r="A424" s="274"/>
      <c r="B424" s="361"/>
      <c r="C424" s="276"/>
      <c r="D424" s="267"/>
    </row>
    <row r="425" spans="1:6" ht="76.5">
      <c r="A425" s="274" t="s">
        <v>109</v>
      </c>
      <c r="B425" s="278" t="s">
        <v>768</v>
      </c>
      <c r="C425" s="276" t="s">
        <v>154</v>
      </c>
      <c r="D425" s="267">
        <v>3</v>
      </c>
      <c r="E425" s="1112">
        <v>0</v>
      </c>
      <c r="F425" s="1102">
        <f>D425*E425</f>
        <v>0</v>
      </c>
    </row>
    <row r="426" spans="1:6">
      <c r="A426" s="274"/>
      <c r="B426" s="278"/>
      <c r="C426" s="276"/>
      <c r="D426" s="267"/>
    </row>
    <row r="427" spans="1:6" ht="75.75" customHeight="1">
      <c r="A427" s="274" t="s">
        <v>110</v>
      </c>
      <c r="B427" s="278" t="s">
        <v>4327</v>
      </c>
      <c r="C427" s="276" t="s">
        <v>154</v>
      </c>
      <c r="D427" s="267">
        <v>321.8</v>
      </c>
      <c r="E427" s="1112">
        <v>0</v>
      </c>
      <c r="F427" s="1102">
        <f>D427*E427</f>
        <v>0</v>
      </c>
    </row>
    <row r="428" spans="1:6">
      <c r="A428" s="274"/>
      <c r="B428" s="278"/>
      <c r="C428" s="276"/>
      <c r="D428" s="267"/>
    </row>
    <row r="429" spans="1:6" ht="127.5">
      <c r="A429" s="274" t="s">
        <v>111</v>
      </c>
      <c r="B429" s="278" t="s">
        <v>769</v>
      </c>
      <c r="C429" s="276" t="s">
        <v>154</v>
      </c>
      <c r="D429" s="267">
        <v>1</v>
      </c>
      <c r="E429" s="1112">
        <v>0</v>
      </c>
      <c r="F429" s="1102">
        <f>D429*E429</f>
        <v>0</v>
      </c>
    </row>
    <row r="430" spans="1:6">
      <c r="A430" s="274"/>
      <c r="B430" s="361"/>
      <c r="C430" s="276"/>
      <c r="D430" s="267"/>
    </row>
    <row r="431" spans="1:6" ht="25.5">
      <c r="A431" s="274" t="s">
        <v>112</v>
      </c>
      <c r="B431" s="436" t="s">
        <v>771</v>
      </c>
      <c r="C431" s="276"/>
      <c r="D431" s="267"/>
    </row>
    <row r="432" spans="1:6" ht="87.75" customHeight="1">
      <c r="A432" s="274"/>
      <c r="B432" s="265" t="s">
        <v>4622</v>
      </c>
      <c r="C432" s="276"/>
      <c r="D432" s="267"/>
    </row>
    <row r="433" spans="1:6" ht="38.25">
      <c r="A433" s="274"/>
      <c r="B433" s="265" t="s">
        <v>133</v>
      </c>
      <c r="C433" s="276"/>
      <c r="D433" s="267"/>
    </row>
    <row r="434" spans="1:6" ht="167.25" customHeight="1">
      <c r="A434" s="274"/>
      <c r="B434" s="265" t="s">
        <v>4626</v>
      </c>
      <c r="C434" s="276"/>
      <c r="D434" s="267"/>
    </row>
    <row r="435" spans="1:6" ht="25.5">
      <c r="A435" s="274"/>
      <c r="B435" s="265" t="s">
        <v>4623</v>
      </c>
      <c r="C435" s="276"/>
      <c r="D435" s="267"/>
    </row>
    <row r="436" spans="1:6" ht="31.5" customHeight="1">
      <c r="A436" s="274"/>
      <c r="B436" s="265" t="s">
        <v>135</v>
      </c>
      <c r="C436" s="276"/>
      <c r="D436" s="267"/>
    </row>
    <row r="437" spans="1:6" ht="25.5">
      <c r="A437" s="274"/>
      <c r="B437" s="265" t="s">
        <v>4625</v>
      </c>
      <c r="C437" s="276" t="s">
        <v>154</v>
      </c>
      <c r="D437" s="267">
        <v>430.34</v>
      </c>
      <c r="E437" s="1112">
        <v>0</v>
      </c>
      <c r="F437" s="1102">
        <f>D437*E437</f>
        <v>0</v>
      </c>
    </row>
    <row r="438" spans="1:6" ht="25.5">
      <c r="A438" s="274"/>
      <c r="B438" s="265" t="s">
        <v>4624</v>
      </c>
      <c r="C438" s="276" t="s">
        <v>154</v>
      </c>
      <c r="D438" s="267">
        <v>52</v>
      </c>
      <c r="E438" s="1112">
        <v>0</v>
      </c>
      <c r="F438" s="1102">
        <f>D438*E438</f>
        <v>0</v>
      </c>
    </row>
    <row r="439" spans="1:6">
      <c r="A439" s="274"/>
      <c r="B439" s="361"/>
      <c r="C439" s="276"/>
      <c r="D439" s="267"/>
    </row>
    <row r="440" spans="1:6">
      <c r="A440" s="274" t="s">
        <v>113</v>
      </c>
      <c r="B440" s="361" t="s">
        <v>786</v>
      </c>
      <c r="C440" s="276"/>
      <c r="D440" s="267"/>
    </row>
    <row r="441" spans="1:6" ht="25.5">
      <c r="A441" s="274"/>
      <c r="B441" s="361" t="s">
        <v>787</v>
      </c>
      <c r="C441" s="276"/>
      <c r="D441" s="267"/>
    </row>
    <row r="442" spans="1:6">
      <c r="A442" s="274"/>
      <c r="B442" s="361" t="s">
        <v>788</v>
      </c>
      <c r="C442" s="276" t="s">
        <v>154</v>
      </c>
      <c r="D442" s="267">
        <v>267.8</v>
      </c>
      <c r="E442" s="1112">
        <v>0</v>
      </c>
      <c r="F442" s="1102">
        <f>D442*E442</f>
        <v>0</v>
      </c>
    </row>
    <row r="443" spans="1:6">
      <c r="A443" s="274"/>
      <c r="B443" s="361"/>
      <c r="C443" s="276"/>
      <c r="D443" s="267"/>
      <c r="E443" s="1112"/>
    </row>
    <row r="444" spans="1:6" ht="38.25">
      <c r="A444" s="274" t="s">
        <v>114</v>
      </c>
      <c r="B444" s="290" t="s">
        <v>5217</v>
      </c>
      <c r="D444" s="267"/>
    </row>
    <row r="445" spans="1:6" ht="38.25">
      <c r="A445" s="274"/>
      <c r="B445" s="265" t="s">
        <v>133</v>
      </c>
      <c r="D445" s="267"/>
    </row>
    <row r="446" spans="1:6" ht="25.5">
      <c r="A446" s="274"/>
      <c r="B446" s="265" t="s">
        <v>135</v>
      </c>
      <c r="C446" s="266" t="s">
        <v>154</v>
      </c>
      <c r="D446" s="267">
        <v>40</v>
      </c>
      <c r="E446" s="1112">
        <v>0</v>
      </c>
      <c r="F446" s="1102">
        <f>D446*E446</f>
        <v>0</v>
      </c>
    </row>
    <row r="447" spans="1:6">
      <c r="A447" s="274"/>
      <c r="D447" s="267"/>
      <c r="E447" s="1112"/>
    </row>
    <row r="448" spans="1:6" ht="25.5">
      <c r="A448" s="323"/>
      <c r="B448" s="435" t="s">
        <v>137</v>
      </c>
      <c r="C448" s="324"/>
      <c r="D448" s="324"/>
      <c r="E448" s="1124"/>
      <c r="F448" s="1124" t="str">
        <f t="shared" si="3"/>
        <v/>
      </c>
    </row>
    <row r="449" spans="1:6">
      <c r="D449" s="267"/>
      <c r="F449" s="1102" t="str">
        <f t="shared" si="3"/>
        <v/>
      </c>
    </row>
    <row r="450" spans="1:6" ht="25.5">
      <c r="A450" s="264" t="s">
        <v>114</v>
      </c>
      <c r="B450" s="290" t="s">
        <v>256</v>
      </c>
      <c r="D450" s="267"/>
      <c r="F450" s="1102" t="str">
        <f t="shared" si="3"/>
        <v/>
      </c>
    </row>
    <row r="451" spans="1:6" ht="63.75">
      <c r="B451" s="265" t="s">
        <v>342</v>
      </c>
      <c r="D451" s="267"/>
      <c r="F451" s="1102" t="str">
        <f t="shared" si="3"/>
        <v/>
      </c>
    </row>
    <row r="452" spans="1:6" ht="51">
      <c r="B452" s="265" t="s">
        <v>430</v>
      </c>
      <c r="D452" s="267"/>
      <c r="F452" s="1102" t="str">
        <f t="shared" si="3"/>
        <v/>
      </c>
    </row>
    <row r="453" spans="1:6" ht="51">
      <c r="B453" s="265" t="s">
        <v>38</v>
      </c>
      <c r="D453" s="267"/>
      <c r="F453" s="1102" t="str">
        <f t="shared" si="3"/>
        <v/>
      </c>
    </row>
    <row r="454" spans="1:6" ht="25.5">
      <c r="B454" s="265" t="s">
        <v>87</v>
      </c>
      <c r="D454" s="267"/>
      <c r="F454" s="1102" t="str">
        <f t="shared" si="3"/>
        <v/>
      </c>
    </row>
    <row r="455" spans="1:6">
      <c r="B455" s="265" t="s">
        <v>141</v>
      </c>
      <c r="C455" s="266" t="s">
        <v>154</v>
      </c>
      <c r="D455" s="267">
        <v>1169</v>
      </c>
      <c r="E455" s="1112">
        <v>0</v>
      </c>
      <c r="F455" s="1102">
        <f>D455*E455</f>
        <v>0</v>
      </c>
    </row>
    <row r="456" spans="1:6">
      <c r="B456" s="290"/>
      <c r="D456" s="267"/>
    </row>
    <row r="457" spans="1:6" ht="25.5">
      <c r="A457" s="264" t="s">
        <v>115</v>
      </c>
      <c r="B457" s="290" t="s">
        <v>797</v>
      </c>
      <c r="D457" s="267"/>
    </row>
    <row r="458" spans="1:6" ht="63.75">
      <c r="B458" s="265" t="s">
        <v>445</v>
      </c>
      <c r="D458" s="267"/>
    </row>
    <row r="459" spans="1:6" ht="51">
      <c r="B459" s="265" t="s">
        <v>4600</v>
      </c>
      <c r="D459" s="267"/>
    </row>
    <row r="460" spans="1:6" ht="54.75" customHeight="1">
      <c r="B460" s="265" t="s">
        <v>337</v>
      </c>
      <c r="D460" s="267"/>
    </row>
    <row r="461" spans="1:6" ht="38.25">
      <c r="B461" s="265" t="s">
        <v>341</v>
      </c>
      <c r="D461" s="267"/>
    </row>
    <row r="462" spans="1:6" ht="25.5">
      <c r="B462" s="265" t="s">
        <v>87</v>
      </c>
      <c r="D462" s="267"/>
    </row>
    <row r="463" spans="1:6">
      <c r="B463" s="265" t="s">
        <v>141</v>
      </c>
      <c r="C463" s="266" t="s">
        <v>154</v>
      </c>
      <c r="D463" s="267">
        <v>30</v>
      </c>
      <c r="E463" s="1112">
        <v>0</v>
      </c>
      <c r="F463" s="1102">
        <f>D463*E463</f>
        <v>0</v>
      </c>
    </row>
    <row r="464" spans="1:6">
      <c r="B464" s="290"/>
      <c r="D464" s="267"/>
    </row>
    <row r="465" spans="1:6" ht="25.5">
      <c r="A465" s="264" t="s">
        <v>166</v>
      </c>
      <c r="B465" s="290" t="s">
        <v>444</v>
      </c>
      <c r="D465" s="267"/>
      <c r="F465" s="1102" t="str">
        <f>IF(D465*E465,D465*E465,"")</f>
        <v/>
      </c>
    </row>
    <row r="466" spans="1:6" ht="51">
      <c r="B466" s="265" t="s">
        <v>446</v>
      </c>
      <c r="D466" s="267"/>
      <c r="F466" s="1102" t="str">
        <f>IF(D466*E466,D466*E466,"")</f>
        <v/>
      </c>
    </row>
    <row r="467" spans="1:6" ht="25.5">
      <c r="B467" s="265" t="s">
        <v>447</v>
      </c>
      <c r="D467" s="267"/>
      <c r="F467" s="1102" t="str">
        <f>IF(D467*E467,D467*E467,"")</f>
        <v/>
      </c>
    </row>
    <row r="468" spans="1:6" ht="51">
      <c r="B468" s="265" t="s">
        <v>337</v>
      </c>
      <c r="D468" s="267"/>
      <c r="F468" s="1102" t="str">
        <f>IF(D468*E468,D468*E468,"")</f>
        <v/>
      </c>
    </row>
    <row r="469" spans="1:6" ht="38.25">
      <c r="B469" s="265" t="s">
        <v>341</v>
      </c>
      <c r="D469" s="267"/>
      <c r="F469" s="1102" t="str">
        <f>IF(D469*E469,D469*E469,"")</f>
        <v/>
      </c>
    </row>
    <row r="470" spans="1:6" ht="38.25">
      <c r="B470" s="265" t="s">
        <v>181</v>
      </c>
      <c r="D470" s="267"/>
    </row>
    <row r="471" spans="1:6" ht="25.5">
      <c r="B471" s="265" t="s">
        <v>87</v>
      </c>
      <c r="D471" s="267"/>
    </row>
    <row r="472" spans="1:6">
      <c r="B472" s="265" t="s">
        <v>141</v>
      </c>
      <c r="C472" s="266" t="s">
        <v>154</v>
      </c>
      <c r="D472" s="267">
        <v>45</v>
      </c>
      <c r="E472" s="1112">
        <v>0</v>
      </c>
      <c r="F472" s="1102">
        <f>D472*E472</f>
        <v>0</v>
      </c>
    </row>
    <row r="473" spans="1:6">
      <c r="D473" s="267"/>
    </row>
    <row r="474" spans="1:6" ht="25.5">
      <c r="A474" s="264" t="s">
        <v>742</v>
      </c>
      <c r="B474" s="290" t="s">
        <v>338</v>
      </c>
      <c r="D474" s="267"/>
    </row>
    <row r="475" spans="1:6" ht="77.25" customHeight="1">
      <c r="B475" s="265" t="s">
        <v>339</v>
      </c>
      <c r="D475" s="267"/>
    </row>
    <row r="476" spans="1:6" ht="51">
      <c r="B476" s="265" t="s">
        <v>432</v>
      </c>
      <c r="D476" s="267"/>
    </row>
    <row r="477" spans="1:6" ht="51">
      <c r="B477" s="265" t="s">
        <v>337</v>
      </c>
      <c r="D477" s="267"/>
    </row>
    <row r="478" spans="1:6" ht="38.25">
      <c r="B478" s="265" t="s">
        <v>341</v>
      </c>
      <c r="D478" s="267"/>
    </row>
    <row r="479" spans="1:6" ht="38.25">
      <c r="B479" s="265" t="s">
        <v>181</v>
      </c>
      <c r="D479" s="267"/>
    </row>
    <row r="480" spans="1:6" ht="25.5">
      <c r="B480" s="265" t="s">
        <v>87</v>
      </c>
      <c r="D480" s="267"/>
    </row>
    <row r="481" spans="1:6">
      <c r="B481" s="265" t="s">
        <v>141</v>
      </c>
      <c r="C481" s="266" t="s">
        <v>154</v>
      </c>
      <c r="D481" s="267">
        <v>199</v>
      </c>
      <c r="E481" s="1112">
        <v>0</v>
      </c>
      <c r="F481" s="1102">
        <f>D481*E481</f>
        <v>0</v>
      </c>
    </row>
    <row r="482" spans="1:6">
      <c r="D482" s="267"/>
    </row>
    <row r="483" spans="1:6" ht="25.5">
      <c r="A483" s="264" t="s">
        <v>101</v>
      </c>
      <c r="B483" s="290" t="s">
        <v>340</v>
      </c>
      <c r="D483" s="267"/>
    </row>
    <row r="484" spans="1:6" ht="72.75" customHeight="1">
      <c r="B484" s="265" t="s">
        <v>437</v>
      </c>
      <c r="D484" s="267"/>
    </row>
    <row r="485" spans="1:6" ht="51">
      <c r="B485" s="265" t="s">
        <v>436</v>
      </c>
      <c r="D485" s="267"/>
    </row>
    <row r="486" spans="1:6" ht="51">
      <c r="B486" s="265" t="s">
        <v>337</v>
      </c>
      <c r="D486" s="267"/>
    </row>
    <row r="487" spans="1:6" ht="38.25">
      <c r="B487" s="265" t="s">
        <v>341</v>
      </c>
      <c r="D487" s="267"/>
    </row>
    <row r="488" spans="1:6" ht="38.25">
      <c r="B488" s="265" t="s">
        <v>181</v>
      </c>
      <c r="D488" s="267"/>
      <c r="F488" s="1102" t="str">
        <f>IF(D488*E488,D488*E488,"")</f>
        <v/>
      </c>
    </row>
    <row r="489" spans="1:6" ht="25.5">
      <c r="B489" s="265" t="s">
        <v>87</v>
      </c>
      <c r="D489" s="267"/>
    </row>
    <row r="490" spans="1:6">
      <c r="B490" s="265" t="s">
        <v>141</v>
      </c>
      <c r="C490" s="266" t="s">
        <v>154</v>
      </c>
      <c r="D490" s="267">
        <v>25</v>
      </c>
      <c r="E490" s="1112">
        <v>0</v>
      </c>
      <c r="F490" s="1102">
        <f>D490*E490</f>
        <v>0</v>
      </c>
    </row>
    <row r="491" spans="1:6">
      <c r="D491" s="267"/>
    </row>
    <row r="492" spans="1:6" ht="25.5">
      <c r="A492" s="264" t="s">
        <v>102</v>
      </c>
      <c r="B492" s="290" t="s">
        <v>465</v>
      </c>
      <c r="D492" s="267"/>
    </row>
    <row r="493" spans="1:6" ht="75.75" customHeight="1">
      <c r="B493" s="265" t="s">
        <v>466</v>
      </c>
      <c r="D493" s="267"/>
    </row>
    <row r="494" spans="1:6" ht="25.5">
      <c r="B494" s="265" t="s">
        <v>467</v>
      </c>
      <c r="D494" s="267"/>
    </row>
    <row r="495" spans="1:6" ht="25.5">
      <c r="B495" s="265" t="s">
        <v>87</v>
      </c>
      <c r="D495" s="267"/>
    </row>
    <row r="496" spans="1:6">
      <c r="B496" s="265" t="s">
        <v>141</v>
      </c>
      <c r="C496" s="266" t="s">
        <v>154</v>
      </c>
      <c r="D496" s="267">
        <v>227</v>
      </c>
      <c r="E496" s="1112">
        <v>0</v>
      </c>
      <c r="F496" s="1102">
        <f>D496*E496</f>
        <v>0</v>
      </c>
    </row>
    <row r="497" spans="1:6">
      <c r="D497" s="267"/>
    </row>
    <row r="498" spans="1:6" ht="25.5">
      <c r="A498" s="264" t="s">
        <v>103</v>
      </c>
      <c r="B498" s="290" t="s">
        <v>440</v>
      </c>
      <c r="D498" s="267"/>
      <c r="F498" s="1102" t="str">
        <f t="shared" ref="F498:F502" si="4">IF(D498*E498,D498*E498,"")</f>
        <v/>
      </c>
    </row>
    <row r="499" spans="1:6" ht="51">
      <c r="B499" s="265" t="s">
        <v>442</v>
      </c>
      <c r="D499" s="267"/>
      <c r="F499" s="1102" t="str">
        <f t="shared" si="4"/>
        <v/>
      </c>
    </row>
    <row r="500" spans="1:6" ht="51">
      <c r="B500" s="328" t="s">
        <v>441</v>
      </c>
      <c r="D500" s="267"/>
      <c r="F500" s="1102" t="str">
        <f t="shared" si="4"/>
        <v/>
      </c>
    </row>
    <row r="501" spans="1:6" ht="51">
      <c r="B501" s="265" t="s">
        <v>39</v>
      </c>
      <c r="D501" s="267"/>
      <c r="F501" s="1102" t="str">
        <f t="shared" si="4"/>
        <v/>
      </c>
    </row>
    <row r="502" spans="1:6" ht="25.5">
      <c r="B502" s="265" t="s">
        <v>87</v>
      </c>
      <c r="D502" s="267"/>
      <c r="F502" s="1102" t="str">
        <f t="shared" si="4"/>
        <v/>
      </c>
    </row>
    <row r="503" spans="1:6">
      <c r="B503" s="265" t="s">
        <v>141</v>
      </c>
      <c r="C503" s="266" t="s">
        <v>154</v>
      </c>
      <c r="D503" s="267">
        <f>400+180+227</f>
        <v>807</v>
      </c>
      <c r="E503" s="1112">
        <v>0</v>
      </c>
      <c r="F503" s="1102">
        <f>D503*E503</f>
        <v>0</v>
      </c>
    </row>
    <row r="504" spans="1:6">
      <c r="B504" s="290"/>
      <c r="D504" s="267"/>
    </row>
    <row r="505" spans="1:6" ht="25.5">
      <c r="A505" s="264" t="s">
        <v>104</v>
      </c>
      <c r="B505" s="290" t="s">
        <v>448</v>
      </c>
      <c r="D505" s="267"/>
    </row>
    <row r="506" spans="1:6" ht="51">
      <c r="B506" s="265" t="s">
        <v>449</v>
      </c>
      <c r="D506" s="267"/>
    </row>
    <row r="507" spans="1:6" ht="51">
      <c r="B507" s="328" t="s">
        <v>450</v>
      </c>
      <c r="D507" s="267"/>
    </row>
    <row r="508" spans="1:6" ht="51">
      <c r="B508" s="265" t="s">
        <v>39</v>
      </c>
      <c r="D508" s="267"/>
    </row>
    <row r="509" spans="1:6" ht="25.5">
      <c r="B509" s="265" t="s">
        <v>87</v>
      </c>
      <c r="D509" s="267"/>
    </row>
    <row r="510" spans="1:6">
      <c r="B510" s="265" t="s">
        <v>141</v>
      </c>
      <c r="C510" s="266" t="s">
        <v>154</v>
      </c>
      <c r="D510" s="267">
        <f>103+75</f>
        <v>178</v>
      </c>
      <c r="E510" s="1112">
        <v>0</v>
      </c>
      <c r="F510" s="1102">
        <f>D510*E510</f>
        <v>0</v>
      </c>
    </row>
    <row r="511" spans="1:6">
      <c r="B511" s="290"/>
      <c r="D511" s="267"/>
    </row>
    <row r="512" spans="1:6">
      <c r="A512" s="323"/>
      <c r="B512" s="437" t="s">
        <v>4957</v>
      </c>
      <c r="C512" s="326"/>
      <c r="D512" s="325"/>
      <c r="E512" s="1124"/>
      <c r="F512" s="1124" t="str">
        <f t="shared" ref="F512:F513" si="5">IF(D512*E512,D512*E512,"")</f>
        <v/>
      </c>
    </row>
    <row r="513" spans="1:6">
      <c r="D513" s="267"/>
      <c r="F513" s="1102" t="str">
        <f t="shared" si="5"/>
        <v/>
      </c>
    </row>
    <row r="514" spans="1:6" ht="63.75">
      <c r="A514" s="264" t="s">
        <v>105</v>
      </c>
      <c r="B514" s="265" t="s">
        <v>185</v>
      </c>
      <c r="D514" s="267"/>
      <c r="F514" s="1102" t="str">
        <f>IF(D514*E514,D514*E514,"")</f>
        <v/>
      </c>
    </row>
    <row r="515" spans="1:6" ht="51">
      <c r="B515" s="265" t="s">
        <v>186</v>
      </c>
      <c r="D515" s="267"/>
      <c r="F515" s="1102" t="str">
        <f>IF(D515*E515,D515*E515,"")</f>
        <v/>
      </c>
    </row>
    <row r="516" spans="1:6" ht="38.25">
      <c r="B516" s="265" t="s">
        <v>187</v>
      </c>
      <c r="D516" s="267"/>
      <c r="F516" s="1102" t="str">
        <f>IF(D516*E516,D516*E516,"")</f>
        <v/>
      </c>
    </row>
    <row r="517" spans="1:6">
      <c r="B517" s="265" t="s">
        <v>3352</v>
      </c>
      <c r="C517" s="266" t="s">
        <v>1315</v>
      </c>
      <c r="D517" s="267">
        <v>87</v>
      </c>
      <c r="E517" s="1112">
        <v>0</v>
      </c>
      <c r="F517" s="1102">
        <f>D517*E517</f>
        <v>0</v>
      </c>
    </row>
    <row r="518" spans="1:6">
      <c r="D518" s="267"/>
      <c r="F518" s="1102" t="str">
        <f t="shared" ref="F518:F526" si="6">IF(D518*E518,D518*E518,"")</f>
        <v/>
      </c>
    </row>
    <row r="519" spans="1:6" ht="89.25">
      <c r="A519" s="264" t="s">
        <v>106</v>
      </c>
      <c r="B519" s="265" t="s">
        <v>123</v>
      </c>
      <c r="D519" s="267"/>
      <c r="F519" s="1102" t="str">
        <f t="shared" si="6"/>
        <v/>
      </c>
    </row>
    <row r="520" spans="1:6" ht="25.5">
      <c r="B520" s="265" t="s">
        <v>87</v>
      </c>
      <c r="C520" s="266" t="s">
        <v>154</v>
      </c>
      <c r="D520" s="267">
        <v>53</v>
      </c>
      <c r="E520" s="1112">
        <v>0</v>
      </c>
      <c r="F520" s="1102">
        <f>D520*E520</f>
        <v>0</v>
      </c>
    </row>
    <row r="521" spans="1:6">
      <c r="D521" s="267"/>
      <c r="F521" s="1102" t="str">
        <f t="shared" si="6"/>
        <v/>
      </c>
    </row>
    <row r="522" spans="1:6" ht="76.5">
      <c r="A522" s="264" t="s">
        <v>90</v>
      </c>
      <c r="B522" s="265" t="s">
        <v>182</v>
      </c>
      <c r="D522" s="267"/>
      <c r="F522" s="1102" t="str">
        <f t="shared" si="6"/>
        <v/>
      </c>
    </row>
    <row r="523" spans="1:6" ht="38.25">
      <c r="B523" s="265" t="s">
        <v>201</v>
      </c>
      <c r="C523" s="266" t="s">
        <v>21</v>
      </c>
      <c r="D523" s="267">
        <v>12</v>
      </c>
      <c r="E523" s="1112">
        <v>0</v>
      </c>
      <c r="F523" s="1102">
        <f>D523*E523</f>
        <v>0</v>
      </c>
    </row>
    <row r="524" spans="1:6">
      <c r="D524" s="267"/>
      <c r="F524" s="1102" t="str">
        <f t="shared" si="6"/>
        <v/>
      </c>
    </row>
    <row r="525" spans="1:6" ht="25.5">
      <c r="A525" s="264" t="s">
        <v>28</v>
      </c>
      <c r="B525" s="265" t="s">
        <v>4243</v>
      </c>
      <c r="D525" s="267"/>
      <c r="F525" s="1102" t="str">
        <f t="shared" si="6"/>
        <v/>
      </c>
    </row>
    <row r="526" spans="1:6" ht="63.75">
      <c r="B526" s="265" t="s">
        <v>4244</v>
      </c>
      <c r="D526" s="267"/>
      <c r="F526" s="1102" t="str">
        <f t="shared" si="6"/>
        <v/>
      </c>
    </row>
    <row r="527" spans="1:6" ht="51">
      <c r="B527" s="265" t="s">
        <v>4245</v>
      </c>
      <c r="C527" s="266" t="s">
        <v>248</v>
      </c>
      <c r="D527" s="267">
        <v>1</v>
      </c>
      <c r="E527" s="1112">
        <v>0</v>
      </c>
      <c r="F527" s="1102">
        <f>D527*E527</f>
        <v>0</v>
      </c>
    </row>
    <row r="528" spans="1:6">
      <c r="D528" s="267"/>
    </row>
    <row r="529" spans="1:6" ht="114" customHeight="1">
      <c r="A529" s="264" t="s">
        <v>29</v>
      </c>
      <c r="B529" s="265" t="s">
        <v>348</v>
      </c>
      <c r="C529" s="266" t="s">
        <v>21</v>
      </c>
      <c r="D529" s="267">
        <v>12</v>
      </c>
      <c r="E529" s="1112">
        <v>0</v>
      </c>
      <c r="F529" s="1102">
        <f>D529*E529</f>
        <v>0</v>
      </c>
    </row>
    <row r="530" spans="1:6">
      <c r="D530" s="267"/>
    </row>
    <row r="531" spans="1:6" ht="89.25">
      <c r="A531" s="264" t="s">
        <v>810</v>
      </c>
      <c r="B531" s="265" t="s">
        <v>349</v>
      </c>
      <c r="C531" s="266" t="s">
        <v>22</v>
      </c>
      <c r="D531" s="267">
        <v>1.1000000000000001</v>
      </c>
      <c r="E531" s="1112">
        <v>0</v>
      </c>
      <c r="F531" s="1102">
        <f>D531*E531</f>
        <v>0</v>
      </c>
    </row>
    <row r="532" spans="1:6">
      <c r="D532" s="267"/>
    </row>
    <row r="533" spans="1:6" ht="76.5">
      <c r="A533" s="264" t="s">
        <v>811</v>
      </c>
      <c r="B533" s="265" t="s">
        <v>4887</v>
      </c>
      <c r="D533" s="267"/>
    </row>
    <row r="534" spans="1:6">
      <c r="B534" s="265" t="s">
        <v>4888</v>
      </c>
      <c r="C534" s="266" t="s">
        <v>22</v>
      </c>
      <c r="D534" s="267">
        <v>4</v>
      </c>
      <c r="E534" s="1112">
        <v>0</v>
      </c>
      <c r="F534" s="1102">
        <f>D534*E534</f>
        <v>0</v>
      </c>
    </row>
    <row r="535" spans="1:6">
      <c r="B535" s="265" t="s">
        <v>4889</v>
      </c>
      <c r="C535" s="266" t="s">
        <v>1315</v>
      </c>
      <c r="D535" s="267">
        <v>31.7</v>
      </c>
      <c r="E535" s="1112">
        <v>0</v>
      </c>
      <c r="F535" s="1102">
        <f>D535*E535</f>
        <v>0</v>
      </c>
    </row>
    <row r="536" spans="1:6">
      <c r="D536" s="267"/>
    </row>
    <row r="537" spans="1:6">
      <c r="D537" s="267"/>
    </row>
    <row r="538" spans="1:6">
      <c r="A538" s="271"/>
      <c r="B538" s="338" t="s">
        <v>825</v>
      </c>
      <c r="C538" s="327" t="s">
        <v>246</v>
      </c>
      <c r="D538" s="305"/>
      <c r="E538" s="1104"/>
      <c r="F538" s="1121">
        <f>SUM(F356:F537)</f>
        <v>0</v>
      </c>
    </row>
    <row r="539" spans="1:6">
      <c r="B539" s="290"/>
      <c r="C539" s="298"/>
      <c r="D539" s="308"/>
      <c r="F539" s="1122"/>
    </row>
    <row r="541" spans="1:6">
      <c r="A541" s="271"/>
      <c r="B541" s="338" t="s">
        <v>4885</v>
      </c>
      <c r="C541" s="272"/>
      <c r="D541" s="273"/>
      <c r="E541" s="1104"/>
      <c r="F541" s="1104"/>
    </row>
    <row r="542" spans="1:6">
      <c r="B542" s="290"/>
      <c r="D542" s="267"/>
    </row>
    <row r="543" spans="1:6">
      <c r="A543" s="323"/>
      <c r="B543" s="438" t="s">
        <v>76</v>
      </c>
      <c r="C543" s="326"/>
      <c r="D543" s="325"/>
      <c r="E543" s="1124"/>
      <c r="F543" s="1124"/>
    </row>
    <row r="544" spans="1:6">
      <c r="B544" s="433"/>
      <c r="D544" s="267"/>
    </row>
    <row r="545" spans="1:6" ht="25.5">
      <c r="A545" s="264" t="s">
        <v>155</v>
      </c>
      <c r="B545" s="398" t="s">
        <v>439</v>
      </c>
      <c r="D545" s="267"/>
    </row>
    <row r="546" spans="1:6" ht="51">
      <c r="B546" s="265" t="s">
        <v>431</v>
      </c>
      <c r="D546" s="267"/>
    </row>
    <row r="547" spans="1:6" ht="38.25">
      <c r="B547" s="328" t="s">
        <v>369</v>
      </c>
      <c r="D547" s="267"/>
    </row>
    <row r="548" spans="1:6" ht="38.25">
      <c r="B548" s="328" t="s">
        <v>4898</v>
      </c>
      <c r="D548" s="267"/>
    </row>
    <row r="549" spans="1:6" ht="38.25">
      <c r="B549" s="265" t="s">
        <v>131</v>
      </c>
      <c r="D549" s="267"/>
    </row>
    <row r="550" spans="1:6" ht="25.5">
      <c r="B550" s="265" t="s">
        <v>93</v>
      </c>
      <c r="D550" s="267"/>
    </row>
    <row r="551" spans="1:6" ht="51">
      <c r="B551" s="265" t="s">
        <v>79</v>
      </c>
      <c r="C551" s="266" t="s">
        <v>154</v>
      </c>
      <c r="D551" s="267">
        <v>1426.8</v>
      </c>
      <c r="E551" s="1112">
        <v>0</v>
      </c>
      <c r="F551" s="1102">
        <f>D551*E551</f>
        <v>0</v>
      </c>
    </row>
    <row r="552" spans="1:6">
      <c r="B552" s="290"/>
      <c r="D552" s="267"/>
    </row>
    <row r="553" spans="1:6" ht="25.5">
      <c r="A553" s="264" t="s">
        <v>156</v>
      </c>
      <c r="B553" s="290" t="s">
        <v>484</v>
      </c>
      <c r="D553" s="267"/>
    </row>
    <row r="554" spans="1:6" ht="38.25">
      <c r="B554" s="265" t="s">
        <v>423</v>
      </c>
      <c r="D554" s="267"/>
    </row>
    <row r="555" spans="1:6" ht="89.25">
      <c r="B555" s="328" t="s">
        <v>422</v>
      </c>
      <c r="D555" s="267"/>
    </row>
    <row r="556" spans="1:6" ht="38.25">
      <c r="B556" s="265" t="s">
        <v>421</v>
      </c>
      <c r="D556" s="267"/>
    </row>
    <row r="557" spans="1:6" ht="38.25">
      <c r="B557" s="265" t="s">
        <v>420</v>
      </c>
      <c r="D557" s="267"/>
    </row>
    <row r="558" spans="1:6" ht="38.25">
      <c r="B558" s="265" t="s">
        <v>419</v>
      </c>
      <c r="D558" s="267"/>
    </row>
    <row r="559" spans="1:6" ht="25.5">
      <c r="B559" s="265" t="s">
        <v>418</v>
      </c>
      <c r="D559" s="267"/>
    </row>
    <row r="560" spans="1:6" ht="25.5">
      <c r="B560" s="265" t="s">
        <v>93</v>
      </c>
      <c r="D560" s="267"/>
    </row>
    <row r="561" spans="1:6" ht="51">
      <c r="B561" s="265" t="s">
        <v>79</v>
      </c>
      <c r="C561" s="266" t="s">
        <v>154</v>
      </c>
      <c r="D561" s="267">
        <f>898+69+132</f>
        <v>1099</v>
      </c>
      <c r="E561" s="1112">
        <v>0</v>
      </c>
      <c r="F561" s="1102">
        <f>D561*E561</f>
        <v>0</v>
      </c>
    </row>
    <row r="562" spans="1:6">
      <c r="B562" s="290"/>
      <c r="D562" s="267"/>
    </row>
    <row r="563" spans="1:6" ht="51">
      <c r="A563" s="264" t="s">
        <v>157</v>
      </c>
      <c r="B563" s="290" t="s">
        <v>499</v>
      </c>
      <c r="D563" s="267"/>
    </row>
    <row r="564" spans="1:6" ht="153">
      <c r="B564" s="265" t="s">
        <v>498</v>
      </c>
      <c r="D564" s="267"/>
    </row>
    <row r="565" spans="1:6" ht="25.5">
      <c r="B565" s="265" t="s">
        <v>414</v>
      </c>
      <c r="D565" s="267"/>
    </row>
    <row r="566" spans="1:6" ht="38.25">
      <c r="B566" s="265" t="s">
        <v>107</v>
      </c>
      <c r="C566" s="266" t="s">
        <v>154</v>
      </c>
      <c r="D566" s="267">
        <f>85.8+48.9</f>
        <v>134.69999999999999</v>
      </c>
      <c r="E566" s="1112">
        <v>0</v>
      </c>
      <c r="F566" s="1102">
        <f>D566*E566</f>
        <v>0</v>
      </c>
    </row>
    <row r="567" spans="1:6">
      <c r="B567" s="290"/>
      <c r="D567" s="267"/>
    </row>
    <row r="568" spans="1:6" ht="38.25">
      <c r="A568" s="264" t="s">
        <v>158</v>
      </c>
      <c r="B568" s="290" t="s">
        <v>762</v>
      </c>
      <c r="D568" s="267"/>
    </row>
    <row r="569" spans="1:6" ht="51">
      <c r="B569" s="265" t="s">
        <v>417</v>
      </c>
      <c r="D569" s="267"/>
    </row>
    <row r="570" spans="1:6" ht="51">
      <c r="B570" s="265" t="s">
        <v>416</v>
      </c>
      <c r="D570" s="267"/>
    </row>
    <row r="571" spans="1:6" ht="73.5" customHeight="1">
      <c r="B571" s="265" t="s">
        <v>415</v>
      </c>
      <c r="D571" s="267"/>
    </row>
    <row r="572" spans="1:6" ht="38.25">
      <c r="B572" s="265" t="s">
        <v>217</v>
      </c>
      <c r="D572" s="267"/>
    </row>
    <row r="573" spans="1:6">
      <c r="B573" s="265" t="s">
        <v>80</v>
      </c>
      <c r="C573" s="266" t="s">
        <v>154</v>
      </c>
      <c r="D573" s="267">
        <f>898+69</f>
        <v>967</v>
      </c>
      <c r="E573" s="1112">
        <v>0</v>
      </c>
      <c r="F573" s="1102">
        <f>D573*E573</f>
        <v>0</v>
      </c>
    </row>
    <row r="574" spans="1:6">
      <c r="B574" s="290"/>
      <c r="D574" s="267"/>
    </row>
    <row r="575" spans="1:6" ht="25.5">
      <c r="A575" s="264" t="s">
        <v>160</v>
      </c>
      <c r="B575" s="290" t="s">
        <v>413</v>
      </c>
      <c r="C575" s="299"/>
      <c r="D575" s="267"/>
    </row>
    <row r="576" spans="1:6" ht="76.5">
      <c r="B576" s="265" t="s">
        <v>412</v>
      </c>
      <c r="D576" s="267"/>
    </row>
    <row r="577" spans="1:6" ht="38.25">
      <c r="B577" s="265" t="s">
        <v>217</v>
      </c>
      <c r="C577" s="266" t="s">
        <v>142</v>
      </c>
      <c r="D577" s="267">
        <v>11</v>
      </c>
      <c r="E577" s="1112">
        <v>0</v>
      </c>
      <c r="F577" s="1102">
        <f>D577*E577</f>
        <v>0</v>
      </c>
    </row>
    <row r="578" spans="1:6">
      <c r="B578" s="290"/>
      <c r="D578" s="267"/>
    </row>
    <row r="579" spans="1:6" ht="87.75" customHeight="1">
      <c r="A579" s="264" t="s">
        <v>161</v>
      </c>
      <c r="B579" s="265" t="s">
        <v>411</v>
      </c>
      <c r="D579" s="267"/>
      <c r="F579" s="1102" t="str">
        <f>IF(D579*E579,D579*E579,"")</f>
        <v/>
      </c>
    </row>
    <row r="580" spans="1:6" ht="25.5">
      <c r="B580" s="265" t="s">
        <v>4986</v>
      </c>
      <c r="D580" s="267"/>
      <c r="F580" s="1102" t="str">
        <f>IF(D580*E580,D580*E580,"")</f>
        <v/>
      </c>
    </row>
    <row r="581" spans="1:6" ht="38.25">
      <c r="B581" s="265" t="s">
        <v>217</v>
      </c>
      <c r="C581" s="266" t="s">
        <v>142</v>
      </c>
      <c r="D581" s="267">
        <v>67</v>
      </c>
      <c r="E581" s="1112">
        <v>0</v>
      </c>
      <c r="F581" s="1102">
        <f>D581*E581</f>
        <v>0</v>
      </c>
    </row>
    <row r="582" spans="1:6">
      <c r="B582" s="290"/>
      <c r="D582" s="267"/>
    </row>
    <row r="583" spans="1:6" ht="51">
      <c r="A583" s="264" t="s">
        <v>162</v>
      </c>
      <c r="B583" s="265" t="s">
        <v>410</v>
      </c>
      <c r="D583" s="267"/>
    </row>
    <row r="584" spans="1:6" ht="38.25">
      <c r="B584" s="265" t="s">
        <v>409</v>
      </c>
      <c r="C584" s="266" t="s">
        <v>21</v>
      </c>
      <c r="D584" s="267">
        <v>4</v>
      </c>
      <c r="E584" s="1112">
        <v>0</v>
      </c>
      <c r="F584" s="1102">
        <f>D584*E584</f>
        <v>0</v>
      </c>
    </row>
    <row r="585" spans="1:6">
      <c r="B585" s="290"/>
      <c r="D585" s="267"/>
    </row>
    <row r="586" spans="1:6">
      <c r="A586" s="264" t="s">
        <v>163</v>
      </c>
      <c r="B586" s="290" t="s">
        <v>761</v>
      </c>
      <c r="D586" s="267"/>
    </row>
    <row r="587" spans="1:6" ht="51">
      <c r="B587" s="265" t="s">
        <v>799</v>
      </c>
      <c r="D587" s="267"/>
    </row>
    <row r="588" spans="1:6" ht="51">
      <c r="B588" s="265" t="s">
        <v>798</v>
      </c>
      <c r="C588" s="266" t="s">
        <v>154</v>
      </c>
      <c r="D588" s="267">
        <v>83</v>
      </c>
      <c r="E588" s="1112">
        <v>0</v>
      </c>
      <c r="F588" s="1102">
        <f>D588*E588</f>
        <v>0</v>
      </c>
    </row>
    <row r="589" spans="1:6">
      <c r="B589" s="290"/>
      <c r="D589" s="267"/>
    </row>
    <row r="590" spans="1:6" ht="38.25">
      <c r="A590" s="264" t="s">
        <v>164</v>
      </c>
      <c r="B590" s="290" t="s">
        <v>779</v>
      </c>
      <c r="D590" s="267"/>
    </row>
    <row r="591" spans="1:6">
      <c r="B591" s="328" t="s">
        <v>772</v>
      </c>
      <c r="D591" s="267"/>
    </row>
    <row r="592" spans="1:6">
      <c r="B592" s="265" t="s">
        <v>773</v>
      </c>
      <c r="D592" s="267"/>
    </row>
    <row r="593" spans="1:6" ht="25.5">
      <c r="B593" s="265" t="s">
        <v>774</v>
      </c>
      <c r="D593" s="267"/>
    </row>
    <row r="594" spans="1:6">
      <c r="B594" s="265" t="s">
        <v>775</v>
      </c>
      <c r="D594" s="267"/>
    </row>
    <row r="595" spans="1:6">
      <c r="B595" s="265" t="s">
        <v>776</v>
      </c>
      <c r="D595" s="267"/>
    </row>
    <row r="596" spans="1:6" ht="25.5">
      <c r="B596" s="265" t="s">
        <v>777</v>
      </c>
      <c r="D596" s="267"/>
    </row>
    <row r="597" spans="1:6" ht="25.5">
      <c r="B597" s="265" t="s">
        <v>780</v>
      </c>
      <c r="D597" s="267"/>
    </row>
    <row r="598" spans="1:6">
      <c r="B598" s="265" t="s">
        <v>778</v>
      </c>
      <c r="C598" s="266" t="s">
        <v>154</v>
      </c>
      <c r="D598" s="267">
        <f>66+32</f>
        <v>98</v>
      </c>
      <c r="E598" s="1112">
        <v>0</v>
      </c>
      <c r="F598" s="1102">
        <f>D598*E598</f>
        <v>0</v>
      </c>
    </row>
    <row r="599" spans="1:6">
      <c r="B599" s="433"/>
      <c r="D599" s="267"/>
    </row>
    <row r="600" spans="1:6" ht="38.25">
      <c r="A600" s="264" t="s">
        <v>165</v>
      </c>
      <c r="B600" s="290" t="s">
        <v>781</v>
      </c>
      <c r="D600" s="267"/>
    </row>
    <row r="601" spans="1:6">
      <c r="B601" s="328" t="s">
        <v>772</v>
      </c>
      <c r="D601" s="267"/>
    </row>
    <row r="602" spans="1:6">
      <c r="B602" s="265" t="s">
        <v>775</v>
      </c>
      <c r="D602" s="267"/>
    </row>
    <row r="603" spans="1:6">
      <c r="B603" s="265" t="s">
        <v>776</v>
      </c>
      <c r="D603" s="267"/>
    </row>
    <row r="604" spans="1:6">
      <c r="B604" s="265" t="s">
        <v>775</v>
      </c>
      <c r="D604" s="267"/>
    </row>
    <row r="605" spans="1:6">
      <c r="B605" s="265" t="s">
        <v>782</v>
      </c>
      <c r="D605" s="267"/>
    </row>
    <row r="606" spans="1:6" ht="25.5">
      <c r="B606" s="265" t="s">
        <v>780</v>
      </c>
      <c r="D606" s="267"/>
    </row>
    <row r="607" spans="1:6">
      <c r="B607" s="265" t="s">
        <v>778</v>
      </c>
      <c r="C607" s="266" t="s">
        <v>154</v>
      </c>
      <c r="D607" s="267">
        <f>66+32</f>
        <v>98</v>
      </c>
      <c r="E607" s="1112">
        <v>0</v>
      </c>
      <c r="F607" s="1102">
        <f>D607*E607</f>
        <v>0</v>
      </c>
    </row>
    <row r="608" spans="1:6">
      <c r="D608" s="267"/>
      <c r="E608" s="1112"/>
    </row>
    <row r="609" spans="1:6" ht="38.25">
      <c r="A609" s="264" t="s">
        <v>54</v>
      </c>
      <c r="B609" s="916" t="s">
        <v>4988</v>
      </c>
      <c r="D609" s="267"/>
      <c r="E609" s="1112"/>
    </row>
    <row r="610" spans="1:6" ht="81" customHeight="1">
      <c r="B610" s="459" t="s">
        <v>4990</v>
      </c>
      <c r="D610" s="267"/>
      <c r="E610" s="1112"/>
    </row>
    <row r="611" spans="1:6" ht="51">
      <c r="B611" s="265" t="s">
        <v>4989</v>
      </c>
      <c r="D611" s="267"/>
      <c r="E611" s="1112"/>
    </row>
    <row r="612" spans="1:6" ht="51">
      <c r="B612" s="265" t="s">
        <v>79</v>
      </c>
      <c r="D612" s="267"/>
    </row>
    <row r="613" spans="1:6">
      <c r="B613" s="265" t="s">
        <v>778</v>
      </c>
      <c r="C613" s="266" t="s">
        <v>154</v>
      </c>
      <c r="D613" s="267">
        <v>19.2</v>
      </c>
      <c r="E613" s="1112">
        <v>0</v>
      </c>
      <c r="F613" s="1102">
        <f>D613*E613</f>
        <v>0</v>
      </c>
    </row>
    <row r="614" spans="1:6">
      <c r="D614" s="267"/>
    </row>
    <row r="615" spans="1:6">
      <c r="A615" s="323"/>
      <c r="B615" s="438" t="s">
        <v>75</v>
      </c>
      <c r="C615" s="329"/>
      <c r="D615" s="330"/>
      <c r="E615" s="1125"/>
      <c r="F615" s="1124" t="str">
        <f>IF(D615*E615,D615*E615,"")</f>
        <v/>
      </c>
    </row>
    <row r="616" spans="1:6">
      <c r="B616" s="433"/>
      <c r="C616" s="299"/>
      <c r="D616" s="308"/>
      <c r="E616" s="1122"/>
    </row>
    <row r="617" spans="1:6" ht="25.5">
      <c r="A617" s="331" t="s">
        <v>55</v>
      </c>
      <c r="B617" s="290" t="s">
        <v>438</v>
      </c>
      <c r="D617" s="308"/>
      <c r="E617" s="1122"/>
    </row>
    <row r="618" spans="1:6" ht="100.5" customHeight="1">
      <c r="B618" s="265" t="s">
        <v>4987</v>
      </c>
      <c r="D618" s="308"/>
      <c r="E618" s="1122"/>
    </row>
    <row r="619" spans="1:6" ht="116.25" customHeight="1">
      <c r="B619" s="265" t="s">
        <v>435</v>
      </c>
      <c r="D619" s="308"/>
      <c r="E619" s="1122"/>
    </row>
    <row r="620" spans="1:6" ht="38.25">
      <c r="B620" s="265" t="s">
        <v>217</v>
      </c>
      <c r="D620" s="308"/>
      <c r="E620" s="1122"/>
    </row>
    <row r="621" spans="1:6">
      <c r="B621" s="265" t="s">
        <v>80</v>
      </c>
      <c r="C621" s="266" t="s">
        <v>154</v>
      </c>
      <c r="D621" s="267">
        <f>58.8+25</f>
        <v>83.8</v>
      </c>
      <c r="E621" s="1112">
        <v>0</v>
      </c>
      <c r="F621" s="1102">
        <f>D621*E621</f>
        <v>0</v>
      </c>
    </row>
    <row r="622" spans="1:6">
      <c r="B622" s="433"/>
      <c r="C622" s="299"/>
      <c r="D622" s="308"/>
      <c r="E622" s="1122"/>
    </row>
    <row r="623" spans="1:6" ht="38.25">
      <c r="A623" s="331" t="s">
        <v>56</v>
      </c>
      <c r="B623" s="398" t="s">
        <v>451</v>
      </c>
      <c r="D623" s="308"/>
      <c r="E623" s="1122"/>
    </row>
    <row r="624" spans="1:6" ht="98.25" customHeight="1">
      <c r="B624" s="265" t="s">
        <v>443</v>
      </c>
      <c r="D624" s="308"/>
      <c r="E624" s="1122"/>
    </row>
    <row r="625" spans="1:6" ht="100.5" customHeight="1">
      <c r="B625" s="265" t="s">
        <v>364</v>
      </c>
      <c r="D625" s="308"/>
      <c r="E625" s="1122"/>
    </row>
    <row r="626" spans="1:6" ht="38.25">
      <c r="B626" s="265" t="s">
        <v>217</v>
      </c>
      <c r="D626" s="308"/>
      <c r="E626" s="1122"/>
    </row>
    <row r="627" spans="1:6" ht="51">
      <c r="B627" s="265" t="s">
        <v>426</v>
      </c>
      <c r="D627" s="308"/>
      <c r="E627" s="1122"/>
    </row>
    <row r="628" spans="1:6">
      <c r="B628" s="265" t="s">
        <v>80</v>
      </c>
      <c r="C628" s="266" t="s">
        <v>154</v>
      </c>
      <c r="D628" s="267">
        <f>33+400+180+227+30+103+75</f>
        <v>1048</v>
      </c>
      <c r="E628" s="1112">
        <v>0</v>
      </c>
      <c r="F628" s="1102">
        <f>D628*E628</f>
        <v>0</v>
      </c>
    </row>
    <row r="629" spans="1:6">
      <c r="B629" s="433"/>
      <c r="C629" s="299"/>
      <c r="D629" s="308"/>
      <c r="E629" s="1122"/>
    </row>
    <row r="630" spans="1:6" ht="38.25">
      <c r="A630" s="331" t="s">
        <v>57</v>
      </c>
      <c r="B630" s="398" t="s">
        <v>433</v>
      </c>
      <c r="D630" s="308"/>
      <c r="E630" s="1122"/>
    </row>
    <row r="631" spans="1:6" ht="78.75" customHeight="1">
      <c r="B631" s="265" t="s">
        <v>365</v>
      </c>
      <c r="D631" s="308"/>
      <c r="E631" s="1122"/>
    </row>
    <row r="632" spans="1:6" ht="102">
      <c r="B632" s="265" t="s">
        <v>372</v>
      </c>
      <c r="D632" s="308"/>
      <c r="E632" s="1122"/>
    </row>
    <row r="633" spans="1:6" ht="102">
      <c r="B633" s="265" t="s">
        <v>429</v>
      </c>
      <c r="D633" s="308"/>
      <c r="E633" s="1122"/>
    </row>
    <row r="634" spans="1:6" ht="38.25">
      <c r="B634" s="265" t="s">
        <v>217</v>
      </c>
      <c r="D634" s="308"/>
      <c r="E634" s="1122"/>
    </row>
    <row r="635" spans="1:6">
      <c r="B635" s="265" t="s">
        <v>80</v>
      </c>
      <c r="C635" s="266" t="s">
        <v>154</v>
      </c>
      <c r="D635" s="267">
        <v>1335</v>
      </c>
      <c r="E635" s="1112">
        <v>0</v>
      </c>
      <c r="F635" s="1102">
        <f>D635*E635</f>
        <v>0</v>
      </c>
    </row>
    <row r="636" spans="1:6">
      <c r="B636" s="433"/>
      <c r="D636" s="308"/>
      <c r="E636" s="1122"/>
    </row>
    <row r="637" spans="1:6" ht="68.25" customHeight="1">
      <c r="A637" s="331" t="s">
        <v>86</v>
      </c>
      <c r="B637" s="398" t="s">
        <v>366</v>
      </c>
      <c r="D637" s="308"/>
      <c r="E637" s="1122"/>
    </row>
    <row r="638" spans="1:6" ht="51">
      <c r="B638" s="265" t="s">
        <v>753</v>
      </c>
      <c r="D638" s="308"/>
      <c r="E638" s="1122"/>
    </row>
    <row r="639" spans="1:6" ht="115.5" customHeight="1">
      <c r="B639" s="265" t="s">
        <v>370</v>
      </c>
      <c r="D639" s="308"/>
      <c r="E639" s="1122"/>
    </row>
    <row r="640" spans="1:6" ht="51">
      <c r="B640" s="265" t="s">
        <v>180</v>
      </c>
      <c r="D640" s="308"/>
      <c r="E640" s="1122"/>
    </row>
    <row r="641" spans="1:6" ht="38.25">
      <c r="B641" s="265" t="s">
        <v>754</v>
      </c>
      <c r="D641" s="308"/>
      <c r="E641" s="1122"/>
    </row>
    <row r="642" spans="1:6" ht="25.5">
      <c r="B642" s="265" t="s">
        <v>371</v>
      </c>
      <c r="D642" s="308"/>
      <c r="E642" s="1122"/>
    </row>
    <row r="643" spans="1:6">
      <c r="B643" s="265" t="s">
        <v>141</v>
      </c>
      <c r="C643" s="266" t="s">
        <v>154</v>
      </c>
      <c r="D643" s="267">
        <v>189</v>
      </c>
      <c r="E643" s="1112">
        <v>0</v>
      </c>
      <c r="F643" s="1102">
        <f>D643*E643</f>
        <v>0</v>
      </c>
    </row>
    <row r="644" spans="1:6">
      <c r="B644" s="433"/>
      <c r="D644" s="308"/>
      <c r="E644" s="1122"/>
    </row>
    <row r="645" spans="1:6" ht="38.25">
      <c r="A645" s="331" t="s">
        <v>50</v>
      </c>
      <c r="B645" s="290" t="s">
        <v>770</v>
      </c>
      <c r="D645" s="308"/>
      <c r="E645" s="1122"/>
    </row>
    <row r="646" spans="1:6" ht="51">
      <c r="B646" s="265" t="s">
        <v>367</v>
      </c>
      <c r="D646" s="308"/>
      <c r="E646" s="1122"/>
    </row>
    <row r="647" spans="1:6" ht="63.75">
      <c r="B647" s="265" t="s">
        <v>368</v>
      </c>
      <c r="D647" s="308"/>
      <c r="E647" s="1122"/>
    </row>
    <row r="648" spans="1:6" ht="51">
      <c r="B648" s="265" t="s">
        <v>180</v>
      </c>
      <c r="D648" s="308"/>
      <c r="E648" s="1122"/>
    </row>
    <row r="649" spans="1:6" ht="25.5">
      <c r="B649" s="265" t="s">
        <v>1</v>
      </c>
      <c r="D649" s="308"/>
      <c r="E649" s="1122"/>
    </row>
    <row r="650" spans="1:6">
      <c r="B650" s="265" t="s">
        <v>141</v>
      </c>
      <c r="C650" s="266" t="s">
        <v>154</v>
      </c>
      <c r="D650" s="267">
        <v>182</v>
      </c>
      <c r="E650" s="1112">
        <v>0</v>
      </c>
      <c r="F650" s="1102">
        <f>D650*E650</f>
        <v>0</v>
      </c>
    </row>
    <row r="651" spans="1:6">
      <c r="B651" s="328"/>
      <c r="D651" s="308"/>
      <c r="E651" s="1122"/>
    </row>
    <row r="652" spans="1:6" ht="25.5">
      <c r="A652" s="331" t="s">
        <v>108</v>
      </c>
      <c r="B652" s="290" t="s">
        <v>480</v>
      </c>
      <c r="D652" s="308"/>
      <c r="E652" s="1122"/>
    </row>
    <row r="653" spans="1:6" ht="63.75">
      <c r="B653" s="265" t="s">
        <v>407</v>
      </c>
      <c r="D653" s="308"/>
      <c r="E653" s="1122"/>
    </row>
    <row r="654" spans="1:6" ht="102">
      <c r="B654" s="265" t="s">
        <v>408</v>
      </c>
      <c r="D654" s="308"/>
      <c r="E654" s="1122"/>
    </row>
    <row r="655" spans="1:6" ht="38.25">
      <c r="B655" s="265" t="s">
        <v>217</v>
      </c>
      <c r="D655" s="308"/>
      <c r="E655" s="1122"/>
    </row>
    <row r="656" spans="1:6">
      <c r="B656" s="265" t="s">
        <v>80</v>
      </c>
      <c r="C656" s="266" t="s">
        <v>154</v>
      </c>
      <c r="D656" s="267">
        <f>69</f>
        <v>69</v>
      </c>
      <c r="E656" s="1112">
        <v>0</v>
      </c>
      <c r="F656" s="1102">
        <f>D656*E656</f>
        <v>0</v>
      </c>
    </row>
    <row r="657" spans="1:6">
      <c r="B657" s="433"/>
      <c r="D657" s="267"/>
    </row>
    <row r="658" spans="1:6" ht="25.5">
      <c r="A658" s="331" t="s">
        <v>109</v>
      </c>
      <c r="B658" s="290" t="s">
        <v>502</v>
      </c>
      <c r="D658" s="267"/>
    </row>
    <row r="659" spans="1:6" ht="89.25">
      <c r="B659" s="265" t="s">
        <v>501</v>
      </c>
      <c r="D659" s="267"/>
    </row>
    <row r="660" spans="1:6" ht="102">
      <c r="B660" s="265" t="s">
        <v>500</v>
      </c>
      <c r="D660" s="267"/>
    </row>
    <row r="661" spans="1:6" ht="38.25">
      <c r="B661" s="265" t="s">
        <v>217</v>
      </c>
      <c r="D661" s="267"/>
    </row>
    <row r="662" spans="1:6">
      <c r="B662" s="265" t="s">
        <v>80</v>
      </c>
      <c r="C662" s="266" t="s">
        <v>154</v>
      </c>
      <c r="D662" s="267">
        <f>62.3+264.9</f>
        <v>327.2</v>
      </c>
      <c r="E662" s="1112">
        <v>0</v>
      </c>
      <c r="F662" s="1102">
        <f>D662*E662</f>
        <v>0</v>
      </c>
    </row>
    <row r="663" spans="1:6">
      <c r="B663" s="433"/>
      <c r="D663" s="267"/>
    </row>
    <row r="664" spans="1:6" ht="25.5">
      <c r="A664" s="331" t="s">
        <v>110</v>
      </c>
      <c r="B664" s="290" t="s">
        <v>481</v>
      </c>
      <c r="D664" s="308"/>
      <c r="E664" s="1122"/>
    </row>
    <row r="665" spans="1:6" ht="76.5">
      <c r="B665" s="265" t="s">
        <v>482</v>
      </c>
      <c r="D665" s="308"/>
      <c r="E665" s="1122"/>
    </row>
    <row r="666" spans="1:6" ht="102">
      <c r="B666" s="265" t="s">
        <v>483</v>
      </c>
      <c r="D666" s="308"/>
      <c r="E666" s="1122"/>
    </row>
    <row r="667" spans="1:6" ht="38.25">
      <c r="B667" s="265" t="s">
        <v>217</v>
      </c>
      <c r="D667" s="308"/>
      <c r="E667" s="1122"/>
    </row>
    <row r="668" spans="1:6">
      <c r="B668" s="265" t="s">
        <v>80</v>
      </c>
      <c r="C668" s="266" t="s">
        <v>154</v>
      </c>
      <c r="D668" s="267">
        <v>898</v>
      </c>
      <c r="E668" s="1112">
        <v>0</v>
      </c>
      <c r="F668" s="1102">
        <f>D668*E668</f>
        <v>0</v>
      </c>
    </row>
    <row r="669" spans="1:6">
      <c r="B669" s="328"/>
      <c r="D669" s="308"/>
      <c r="E669" s="1122"/>
    </row>
    <row r="670" spans="1:6" ht="25.5">
      <c r="A670" s="331" t="s">
        <v>111</v>
      </c>
      <c r="B670" s="290" t="s">
        <v>406</v>
      </c>
      <c r="D670" s="308"/>
      <c r="E670" s="1122"/>
    </row>
    <row r="671" spans="1:6" ht="51">
      <c r="B671" s="265" t="s">
        <v>405</v>
      </c>
      <c r="D671" s="308"/>
      <c r="E671" s="1122"/>
    </row>
    <row r="672" spans="1:6" ht="100.5" customHeight="1">
      <c r="B672" s="265" t="s">
        <v>404</v>
      </c>
      <c r="D672" s="308"/>
      <c r="E672" s="1122"/>
    </row>
    <row r="673" spans="1:6" ht="38.25">
      <c r="B673" s="265" t="s">
        <v>217</v>
      </c>
      <c r="D673" s="308"/>
      <c r="E673" s="1122"/>
    </row>
    <row r="674" spans="1:6">
      <c r="B674" s="265" t="s">
        <v>141</v>
      </c>
      <c r="C674" s="266" t="s">
        <v>154</v>
      </c>
      <c r="D674" s="267">
        <v>60</v>
      </c>
      <c r="E674" s="1112">
        <v>0</v>
      </c>
      <c r="F674" s="1102">
        <f>D674*E674</f>
        <v>0</v>
      </c>
    </row>
    <row r="675" spans="1:6">
      <c r="D675" s="267"/>
      <c r="E675" s="1112"/>
    </row>
    <row r="676" spans="1:6" ht="36.75" customHeight="1">
      <c r="A676" s="264" t="s">
        <v>112</v>
      </c>
      <c r="B676" s="290" t="s">
        <v>5012</v>
      </c>
      <c r="D676" s="308"/>
      <c r="E676" s="1122"/>
    </row>
    <row r="677" spans="1:6" ht="64.5" customHeight="1">
      <c r="B677" s="265" t="s">
        <v>5015</v>
      </c>
      <c r="D677" s="267"/>
    </row>
    <row r="678" spans="1:6" ht="76.5">
      <c r="B678" s="265" t="s">
        <v>5014</v>
      </c>
      <c r="D678" s="267"/>
    </row>
    <row r="679" spans="1:6" ht="38.25">
      <c r="B679" s="265" t="s">
        <v>217</v>
      </c>
      <c r="D679" s="267"/>
    </row>
    <row r="680" spans="1:6">
      <c r="B680" s="265" t="s">
        <v>80</v>
      </c>
      <c r="C680" s="266" t="s">
        <v>154</v>
      </c>
      <c r="D680" s="267">
        <v>57</v>
      </c>
      <c r="E680" s="1112">
        <v>0</v>
      </c>
      <c r="F680" s="1102">
        <f>D680*E680</f>
        <v>0</v>
      </c>
    </row>
    <row r="681" spans="1:6">
      <c r="D681" s="267"/>
      <c r="E681" s="1112"/>
    </row>
    <row r="682" spans="1:6">
      <c r="A682" s="323"/>
      <c r="B682" s="438" t="s">
        <v>5199</v>
      </c>
      <c r="C682" s="329"/>
      <c r="D682" s="330"/>
      <c r="E682" s="1125"/>
      <c r="F682" s="1124" t="str">
        <f>IF(D682*E682,D682*E682,"")</f>
        <v/>
      </c>
    </row>
    <row r="683" spans="1:6">
      <c r="D683" s="267"/>
      <c r="E683" s="1112"/>
    </row>
    <row r="684" spans="1:6" ht="127.5">
      <c r="A684" s="333" t="s">
        <v>113</v>
      </c>
      <c r="B684" s="265" t="s">
        <v>5207</v>
      </c>
      <c r="C684" s="321"/>
      <c r="D684" s="322"/>
      <c r="E684" s="1123"/>
      <c r="F684" s="1123"/>
    </row>
    <row r="685" spans="1:6" ht="30" customHeight="1">
      <c r="A685" s="333"/>
      <c r="B685" s="265" t="s">
        <v>5200</v>
      </c>
      <c r="C685" s="321"/>
      <c r="D685" s="322"/>
      <c r="E685" s="1123"/>
      <c r="F685" s="1123"/>
    </row>
    <row r="686" spans="1:6">
      <c r="A686" s="333"/>
      <c r="B686" s="265" t="s">
        <v>5201</v>
      </c>
      <c r="C686" s="321"/>
      <c r="D686" s="322"/>
      <c r="E686" s="1123"/>
      <c r="F686" s="1123"/>
    </row>
    <row r="687" spans="1:6" ht="38.25">
      <c r="A687" s="333"/>
      <c r="B687" s="265" t="s">
        <v>5202</v>
      </c>
      <c r="C687" s="321"/>
      <c r="D687" s="322"/>
      <c r="E687" s="1123"/>
      <c r="F687" s="1123"/>
    </row>
    <row r="688" spans="1:6">
      <c r="A688" s="333"/>
      <c r="B688" s="265" t="s">
        <v>5203</v>
      </c>
      <c r="C688" s="321"/>
      <c r="D688" s="322"/>
      <c r="E688" s="1123"/>
      <c r="F688" s="1123"/>
    </row>
    <row r="689" spans="1:6" ht="25.5">
      <c r="A689" s="333"/>
      <c r="B689" s="265" t="s">
        <v>5204</v>
      </c>
      <c r="C689" s="321"/>
      <c r="D689" s="322"/>
      <c r="E689" s="1123"/>
      <c r="F689" s="1123"/>
    </row>
    <row r="690" spans="1:6">
      <c r="A690" s="333"/>
      <c r="B690" s="265" t="s">
        <v>5205</v>
      </c>
      <c r="C690" s="321"/>
      <c r="D690" s="322"/>
      <c r="E690" s="1123"/>
      <c r="F690" s="1123"/>
    </row>
    <row r="691" spans="1:6" ht="25.5">
      <c r="A691" s="333"/>
      <c r="B691" s="265" t="s">
        <v>5206</v>
      </c>
      <c r="C691" s="321"/>
      <c r="D691" s="322"/>
      <c r="E691" s="1123"/>
      <c r="F691" s="1123"/>
    </row>
    <row r="692" spans="1:6" ht="54" customHeight="1">
      <c r="A692" s="333"/>
      <c r="B692" s="265" t="s">
        <v>5213</v>
      </c>
      <c r="C692" s="263"/>
      <c r="D692" s="263"/>
      <c r="E692" s="1107"/>
      <c r="F692" s="1107"/>
    </row>
    <row r="693" spans="1:6" ht="38.25">
      <c r="A693" s="333"/>
      <c r="B693" s="265" t="s">
        <v>5214</v>
      </c>
      <c r="C693" s="266" t="s">
        <v>154</v>
      </c>
      <c r="D693" s="501">
        <v>44</v>
      </c>
      <c r="E693" s="1126">
        <v>0</v>
      </c>
      <c r="F693" s="1102">
        <f>D693*E693</f>
        <v>0</v>
      </c>
    </row>
    <row r="694" spans="1:6">
      <c r="D694" s="267"/>
      <c r="F694" s="1102" t="str">
        <f t="shared" ref="F694" si="7">IF(D694*E694,D694*E694,"")</f>
        <v/>
      </c>
    </row>
    <row r="695" spans="1:6">
      <c r="A695" s="271"/>
      <c r="B695" s="338" t="s">
        <v>4886</v>
      </c>
      <c r="C695" s="332" t="s">
        <v>246</v>
      </c>
      <c r="D695" s="273"/>
      <c r="E695" s="1104"/>
      <c r="F695" s="1121">
        <f>SUM(F542:F694)</f>
        <v>0</v>
      </c>
    </row>
    <row r="696" spans="1:6">
      <c r="D696" s="267"/>
    </row>
    <row r="697" spans="1:6" ht="63.75">
      <c r="A697" s="333"/>
      <c r="B697" s="265" t="s">
        <v>800</v>
      </c>
      <c r="C697" s="321"/>
      <c r="D697" s="322"/>
      <c r="E697" s="1123"/>
      <c r="F697" s="1123"/>
    </row>
    <row r="699" spans="1:6">
      <c r="A699" s="334" t="s">
        <v>302</v>
      </c>
      <c r="B699" s="439" t="s">
        <v>303</v>
      </c>
      <c r="C699" s="335"/>
      <c r="D699" s="336"/>
      <c r="E699" s="1127"/>
      <c r="F699" s="1127"/>
    </row>
    <row r="700" spans="1:6">
      <c r="A700" s="310"/>
      <c r="B700" s="440"/>
      <c r="D700" s="267"/>
    </row>
    <row r="701" spans="1:6">
      <c r="A701" s="337"/>
      <c r="B701" s="338" t="s">
        <v>72</v>
      </c>
      <c r="C701" s="272"/>
      <c r="D701" s="273"/>
      <c r="E701" s="1104"/>
      <c r="F701" s="1128"/>
    </row>
    <row r="702" spans="1:6">
      <c r="B702" s="290"/>
      <c r="D702" s="267"/>
    </row>
    <row r="703" spans="1:6" ht="63.75" customHeight="1">
      <c r="B703" s="300" t="s">
        <v>71</v>
      </c>
      <c r="D703" s="267"/>
    </row>
    <row r="704" spans="1:6" ht="25.5">
      <c r="B704" s="300" t="s">
        <v>319</v>
      </c>
      <c r="D704" s="267"/>
    </row>
    <row r="705" spans="1:4" ht="51">
      <c r="B705" s="300" t="s">
        <v>801</v>
      </c>
      <c r="D705" s="267"/>
    </row>
    <row r="706" spans="1:4" ht="25.5">
      <c r="B706" s="300" t="s">
        <v>229</v>
      </c>
      <c r="D706" s="267"/>
    </row>
    <row r="707" spans="1:4">
      <c r="D707" s="267"/>
    </row>
    <row r="708" spans="1:4">
      <c r="A708" s="264" t="s">
        <v>155</v>
      </c>
      <c r="B708" s="290" t="s">
        <v>469</v>
      </c>
      <c r="D708" s="267"/>
    </row>
    <row r="709" spans="1:4" ht="25.5">
      <c r="B709" s="265" t="s">
        <v>470</v>
      </c>
      <c r="D709" s="267"/>
    </row>
    <row r="710" spans="1:4" ht="25.5">
      <c r="B710" s="265" t="s">
        <v>47</v>
      </c>
      <c r="D710" s="267"/>
    </row>
    <row r="711" spans="1:4" ht="38.25">
      <c r="B711" s="278" t="s">
        <v>5759</v>
      </c>
      <c r="D711" s="267"/>
    </row>
    <row r="712" spans="1:4" ht="59.25" customHeight="1">
      <c r="B712" s="265" t="s">
        <v>4897</v>
      </c>
      <c r="D712" s="267"/>
    </row>
    <row r="713" spans="1:4" ht="25.5">
      <c r="B713" s="441" t="s">
        <v>323</v>
      </c>
      <c r="D713" s="267"/>
    </row>
    <row r="714" spans="1:4" ht="51">
      <c r="B714" s="441" t="s">
        <v>802</v>
      </c>
      <c r="D714" s="267"/>
    </row>
    <row r="715" spans="1:4" ht="25.5">
      <c r="B715" s="441" t="s">
        <v>324</v>
      </c>
      <c r="D715" s="267"/>
    </row>
    <row r="716" spans="1:4" ht="76.5">
      <c r="B716" s="441" t="s">
        <v>321</v>
      </c>
      <c r="D716" s="267"/>
    </row>
    <row r="717" spans="1:4" ht="25.5">
      <c r="B717" s="441" t="s">
        <v>452</v>
      </c>
      <c r="D717" s="267"/>
    </row>
    <row r="718" spans="1:4" ht="25.5">
      <c r="B718" s="265" t="s">
        <v>453</v>
      </c>
      <c r="D718" s="267"/>
    </row>
    <row r="719" spans="1:4" ht="51">
      <c r="B719" s="265" t="s">
        <v>454</v>
      </c>
      <c r="D719" s="267"/>
    </row>
    <row r="720" spans="1:4" ht="38.25">
      <c r="B720" s="265" t="s">
        <v>455</v>
      </c>
      <c r="D720" s="267"/>
    </row>
    <row r="721" spans="1:6">
      <c r="B721" s="265" t="s">
        <v>128</v>
      </c>
      <c r="D721" s="267"/>
    </row>
    <row r="722" spans="1:6" ht="38.25">
      <c r="B722" s="265" t="s">
        <v>0</v>
      </c>
      <c r="C722" s="266" t="s">
        <v>154</v>
      </c>
      <c r="D722" s="267">
        <f>262+38</f>
        <v>300</v>
      </c>
      <c r="E722" s="1112">
        <v>0</v>
      </c>
      <c r="F722" s="1102">
        <f>D722*E722</f>
        <v>0</v>
      </c>
    </row>
    <row r="723" spans="1:6">
      <c r="D723" s="267"/>
    </row>
    <row r="724" spans="1:6" ht="25.5">
      <c r="A724" s="264" t="s">
        <v>156</v>
      </c>
      <c r="B724" s="290" t="s">
        <v>456</v>
      </c>
      <c r="D724" s="267"/>
    </row>
    <row r="725" spans="1:6" ht="25.5">
      <c r="B725" s="265" t="s">
        <v>47</v>
      </c>
      <c r="D725" s="267"/>
    </row>
    <row r="726" spans="1:6" ht="138.75" customHeight="1">
      <c r="B726" s="265" t="s">
        <v>4308</v>
      </c>
      <c r="D726" s="267"/>
    </row>
    <row r="727" spans="1:6" ht="25.5">
      <c r="B727" s="441" t="s">
        <v>129</v>
      </c>
      <c r="D727" s="267"/>
    </row>
    <row r="728" spans="1:6" ht="25.5">
      <c r="B728" s="441" t="s">
        <v>457</v>
      </c>
      <c r="D728" s="267"/>
    </row>
    <row r="729" spans="1:6" ht="51">
      <c r="B729" s="441" t="s">
        <v>747</v>
      </c>
      <c r="D729" s="267"/>
    </row>
    <row r="730" spans="1:6" ht="25.5">
      <c r="B730" s="441" t="s">
        <v>458</v>
      </c>
      <c r="D730" s="267"/>
    </row>
    <row r="731" spans="1:6" ht="76.5">
      <c r="B731" s="441" t="s">
        <v>325</v>
      </c>
      <c r="D731" s="267"/>
    </row>
    <row r="732" spans="1:6">
      <c r="B732" s="441" t="s">
        <v>326</v>
      </c>
      <c r="D732" s="267"/>
    </row>
    <row r="733" spans="1:6" ht="25.5">
      <c r="B733" s="265" t="s">
        <v>459</v>
      </c>
      <c r="D733" s="267"/>
    </row>
    <row r="734" spans="1:6" ht="51">
      <c r="B734" s="265" t="s">
        <v>460</v>
      </c>
      <c r="D734" s="267"/>
    </row>
    <row r="735" spans="1:6" ht="38.25">
      <c r="B735" s="265" t="s">
        <v>461</v>
      </c>
      <c r="D735" s="267"/>
    </row>
    <row r="736" spans="1:6">
      <c r="B736" s="265" t="s">
        <v>128</v>
      </c>
      <c r="D736" s="267"/>
    </row>
    <row r="737" spans="1:6" ht="38.25">
      <c r="B737" s="265" t="s">
        <v>0</v>
      </c>
      <c r="C737" s="266" t="s">
        <v>154</v>
      </c>
      <c r="D737" s="267">
        <v>79.62</v>
      </c>
      <c r="E737" s="1112">
        <v>0</v>
      </c>
      <c r="F737" s="1102">
        <f>D737*E737</f>
        <v>0</v>
      </c>
    </row>
    <row r="738" spans="1:6">
      <c r="D738" s="267"/>
    </row>
    <row r="739" spans="1:6" ht="25.5">
      <c r="A739" s="264" t="s">
        <v>157</v>
      </c>
      <c r="B739" s="290" t="s">
        <v>462</v>
      </c>
      <c r="D739" s="267"/>
    </row>
    <row r="740" spans="1:6" ht="25.5">
      <c r="B740" s="265" t="s">
        <v>463</v>
      </c>
      <c r="D740" s="267"/>
    </row>
    <row r="741" spans="1:6" ht="25.5">
      <c r="B741" s="265" t="s">
        <v>47</v>
      </c>
      <c r="D741" s="267"/>
    </row>
    <row r="742" spans="1:6" ht="38.25">
      <c r="B742" s="441" t="s">
        <v>464</v>
      </c>
      <c r="D742" s="267"/>
    </row>
    <row r="743" spans="1:6" ht="25.5">
      <c r="B743" s="441" t="s">
        <v>323</v>
      </c>
      <c r="D743" s="267"/>
    </row>
    <row r="744" spans="1:6" ht="51">
      <c r="B744" s="441" t="s">
        <v>746</v>
      </c>
      <c r="D744" s="267"/>
    </row>
    <row r="745" spans="1:6" ht="25.5">
      <c r="B745" s="441" t="s">
        <v>468</v>
      </c>
      <c r="D745" s="267"/>
    </row>
    <row r="746" spans="1:6" ht="76.5">
      <c r="B746" s="441" t="s">
        <v>321</v>
      </c>
      <c r="D746" s="267"/>
    </row>
    <row r="747" spans="1:6">
      <c r="B747" s="441" t="s">
        <v>327</v>
      </c>
      <c r="D747" s="267"/>
    </row>
    <row r="748" spans="1:6" ht="25.5">
      <c r="B748" s="265" t="s">
        <v>453</v>
      </c>
      <c r="D748" s="267"/>
    </row>
    <row r="749" spans="1:6" ht="51">
      <c r="B749" s="265" t="s">
        <v>454</v>
      </c>
      <c r="D749" s="267"/>
    </row>
    <row r="750" spans="1:6" ht="38.25">
      <c r="B750" s="265" t="s">
        <v>455</v>
      </c>
      <c r="D750" s="267"/>
    </row>
    <row r="751" spans="1:6">
      <c r="B751" s="265" t="s">
        <v>128</v>
      </c>
      <c r="D751" s="267"/>
    </row>
    <row r="752" spans="1:6" ht="38.25">
      <c r="B752" s="265" t="s">
        <v>0</v>
      </c>
      <c r="C752" s="266" t="s">
        <v>154</v>
      </c>
      <c r="D752" s="267">
        <v>227</v>
      </c>
      <c r="E752" s="1112">
        <v>0</v>
      </c>
      <c r="F752" s="1102">
        <f>D752*E752</f>
        <v>0</v>
      </c>
    </row>
    <row r="753" spans="1:6">
      <c r="D753" s="267"/>
    </row>
    <row r="754" spans="1:6" ht="38.25">
      <c r="A754" s="264" t="s">
        <v>158</v>
      </c>
      <c r="B754" s="290" t="s">
        <v>479</v>
      </c>
      <c r="D754" s="267"/>
    </row>
    <row r="755" spans="1:6" ht="25.5">
      <c r="B755" s="265" t="s">
        <v>478</v>
      </c>
      <c r="D755" s="267"/>
    </row>
    <row r="756" spans="1:6" ht="25.5">
      <c r="B756" s="265" t="s">
        <v>47</v>
      </c>
      <c r="D756" s="267"/>
    </row>
    <row r="757" spans="1:6" ht="76.5">
      <c r="B757" s="265" t="s">
        <v>495</v>
      </c>
      <c r="D757" s="267"/>
    </row>
    <row r="758" spans="1:6">
      <c r="B758" s="441" t="s">
        <v>471</v>
      </c>
      <c r="D758" s="267"/>
    </row>
    <row r="759" spans="1:6" ht="25.5">
      <c r="B759" s="265" t="s">
        <v>757</v>
      </c>
      <c r="D759" s="267"/>
    </row>
    <row r="760" spans="1:6" ht="25.5">
      <c r="B760" s="265" t="s">
        <v>756</v>
      </c>
      <c r="D760" s="267"/>
    </row>
    <row r="761" spans="1:6" ht="38.25">
      <c r="B761" s="265" t="s">
        <v>472</v>
      </c>
      <c r="D761" s="267"/>
    </row>
    <row r="762" spans="1:6" ht="38.25">
      <c r="B762" s="265" t="s">
        <v>0</v>
      </c>
      <c r="C762" s="266" t="s">
        <v>154</v>
      </c>
      <c r="D762" s="267">
        <f>772.9+32+23</f>
        <v>827.9</v>
      </c>
      <c r="E762" s="1112">
        <v>0</v>
      </c>
      <c r="F762" s="1102">
        <f>D762*E762</f>
        <v>0</v>
      </c>
    </row>
    <row r="763" spans="1:6">
      <c r="D763" s="267"/>
    </row>
    <row r="764" spans="1:6" ht="38.25">
      <c r="A764" s="264" t="s">
        <v>160</v>
      </c>
      <c r="B764" s="290" t="s">
        <v>475</v>
      </c>
      <c r="D764" s="267"/>
    </row>
    <row r="765" spans="1:6" ht="25.5">
      <c r="B765" s="265" t="s">
        <v>476</v>
      </c>
      <c r="D765" s="267"/>
    </row>
    <row r="766" spans="1:6" ht="25.5">
      <c r="B766" s="265" t="s">
        <v>47</v>
      </c>
      <c r="D766" s="267"/>
    </row>
    <row r="767" spans="1:6" ht="114.75">
      <c r="B767" s="265" t="s">
        <v>745</v>
      </c>
      <c r="D767" s="267"/>
    </row>
    <row r="768" spans="1:6" ht="38.25">
      <c r="B768" s="441" t="s">
        <v>473</v>
      </c>
      <c r="D768" s="267"/>
    </row>
    <row r="769" spans="1:6" ht="76.5" customHeight="1">
      <c r="B769" s="265" t="s">
        <v>474</v>
      </c>
      <c r="D769" s="267"/>
    </row>
    <row r="770" spans="1:6" ht="25.5">
      <c r="B770" s="441" t="s">
        <v>320</v>
      </c>
      <c r="D770" s="267"/>
    </row>
    <row r="771" spans="1:6" ht="76.5">
      <c r="B771" s="441" t="s">
        <v>321</v>
      </c>
      <c r="D771" s="267"/>
    </row>
    <row r="772" spans="1:6">
      <c r="B772" s="441" t="s">
        <v>322</v>
      </c>
      <c r="D772" s="267"/>
    </row>
    <row r="773" spans="1:6" ht="25.5">
      <c r="B773" s="265" t="s">
        <v>755</v>
      </c>
      <c r="D773" s="267"/>
    </row>
    <row r="774" spans="1:6" ht="87" customHeight="1">
      <c r="B774" s="265" t="s">
        <v>477</v>
      </c>
      <c r="D774" s="267"/>
    </row>
    <row r="775" spans="1:6" ht="38.25">
      <c r="B775" s="265" t="s">
        <v>0</v>
      </c>
      <c r="C775" s="266" t="s">
        <v>154</v>
      </c>
      <c r="D775" s="267">
        <v>27</v>
      </c>
      <c r="E775" s="1112">
        <v>0</v>
      </c>
      <c r="F775" s="1102">
        <f>D775*E775</f>
        <v>0</v>
      </c>
    </row>
    <row r="776" spans="1:6">
      <c r="D776" s="267"/>
    </row>
    <row r="777" spans="1:6" ht="25.5">
      <c r="A777" s="271"/>
      <c r="B777" s="338" t="s">
        <v>127</v>
      </c>
      <c r="C777" s="327" t="s">
        <v>246</v>
      </c>
      <c r="D777" s="332"/>
      <c r="E777" s="1104"/>
      <c r="F777" s="1121">
        <f>SUM(F702:F775)</f>
        <v>0</v>
      </c>
    </row>
    <row r="778" spans="1:6">
      <c r="B778" s="290"/>
      <c r="C778" s="298"/>
      <c r="D778" s="299"/>
      <c r="F778" s="1122"/>
    </row>
    <row r="780" spans="1:6">
      <c r="A780" s="339"/>
      <c r="B780" s="431" t="s">
        <v>33</v>
      </c>
      <c r="C780" s="317"/>
      <c r="D780" s="318"/>
      <c r="E780" s="1116"/>
      <c r="F780" s="1129"/>
    </row>
    <row r="781" spans="1:6">
      <c r="A781" s="274"/>
      <c r="B781" s="398"/>
      <c r="C781" s="276"/>
      <c r="D781" s="277"/>
      <c r="E781" s="1114"/>
      <c r="F781" s="1114"/>
    </row>
    <row r="782" spans="1:6" ht="25.5">
      <c r="A782" s="274"/>
      <c r="B782" s="289" t="s">
        <v>9</v>
      </c>
      <c r="C782" s="276"/>
      <c r="D782" s="277"/>
    </row>
    <row r="783" spans="1:6" ht="76.5">
      <c r="A783" s="274"/>
      <c r="B783" s="289" t="s">
        <v>144</v>
      </c>
      <c r="C783" s="276"/>
      <c r="D783" s="277"/>
    </row>
    <row r="784" spans="1:6" ht="38.25">
      <c r="A784" s="274"/>
      <c r="B784" s="289" t="s">
        <v>8</v>
      </c>
      <c r="C784" s="276"/>
      <c r="D784" s="277"/>
    </row>
    <row r="785" spans="1:6" ht="63.75">
      <c r="A785" s="274"/>
      <c r="B785" s="289" t="s">
        <v>330</v>
      </c>
      <c r="C785" s="276"/>
      <c r="D785" s="277"/>
    </row>
    <row r="786" spans="1:6" ht="25.5">
      <c r="A786" s="274"/>
      <c r="B786" s="289" t="s">
        <v>225</v>
      </c>
      <c r="C786" s="276"/>
      <c r="D786" s="277"/>
    </row>
    <row r="787" spans="1:6">
      <c r="A787" s="274"/>
      <c r="B787" s="278"/>
      <c r="C787" s="276"/>
      <c r="D787" s="277"/>
    </row>
    <row r="788" spans="1:6" ht="25.5">
      <c r="A788" s="274" t="s">
        <v>155</v>
      </c>
      <c r="B788" s="398" t="s">
        <v>331</v>
      </c>
      <c r="C788" s="276"/>
      <c r="D788" s="277"/>
      <c r="E788" s="1114"/>
    </row>
    <row r="789" spans="1:6" ht="38.25">
      <c r="A789" s="274"/>
      <c r="B789" s="278" t="s">
        <v>4360</v>
      </c>
      <c r="C789" s="276"/>
      <c r="D789" s="277"/>
      <c r="E789" s="1114"/>
    </row>
    <row r="790" spans="1:6">
      <c r="A790" s="274"/>
      <c r="B790" s="278" t="s">
        <v>496</v>
      </c>
      <c r="C790" s="276"/>
      <c r="D790" s="277"/>
      <c r="E790" s="1114"/>
    </row>
    <row r="791" spans="1:6" ht="25.5">
      <c r="A791" s="274"/>
      <c r="B791" s="278" t="s">
        <v>37</v>
      </c>
      <c r="C791" s="276"/>
      <c r="D791" s="277"/>
      <c r="E791" s="1114"/>
    </row>
    <row r="792" spans="1:6" ht="91.5" customHeight="1">
      <c r="A792" s="274"/>
      <c r="B792" s="278" t="s">
        <v>3353</v>
      </c>
      <c r="C792" s="276"/>
      <c r="D792" s="277"/>
      <c r="E792" s="1114"/>
    </row>
    <row r="793" spans="1:6" ht="62.25" customHeight="1">
      <c r="A793" s="274"/>
      <c r="B793" s="278" t="s">
        <v>208</v>
      </c>
      <c r="C793" s="276"/>
      <c r="D793" s="277"/>
      <c r="E793" s="1114"/>
    </row>
    <row r="794" spans="1:6" ht="38.25">
      <c r="A794" s="274"/>
      <c r="B794" s="278" t="s">
        <v>224</v>
      </c>
      <c r="C794" s="276"/>
      <c r="D794" s="277"/>
      <c r="E794" s="1114"/>
    </row>
    <row r="795" spans="1:6" ht="38.25">
      <c r="A795" s="274"/>
      <c r="B795" s="278" t="s">
        <v>145</v>
      </c>
      <c r="C795" s="276"/>
      <c r="D795" s="277"/>
      <c r="E795" s="1114"/>
    </row>
    <row r="796" spans="1:6" ht="38.25">
      <c r="A796" s="274"/>
      <c r="B796" s="278" t="s">
        <v>36</v>
      </c>
      <c r="C796" s="276"/>
      <c r="D796" s="277"/>
      <c r="E796" s="1114"/>
    </row>
    <row r="797" spans="1:6" ht="25.5">
      <c r="A797" s="274"/>
      <c r="B797" s="278" t="s">
        <v>35</v>
      </c>
      <c r="C797" s="276"/>
      <c r="D797" s="277"/>
      <c r="E797" s="1114"/>
    </row>
    <row r="798" spans="1:6">
      <c r="A798" s="274"/>
      <c r="B798" s="278" t="s">
        <v>3352</v>
      </c>
      <c r="C798" s="276" t="s">
        <v>1315</v>
      </c>
      <c r="D798" s="277">
        <v>212</v>
      </c>
      <c r="E798" s="1115">
        <v>0</v>
      </c>
      <c r="F798" s="1114">
        <f>D798*E798</f>
        <v>0</v>
      </c>
    </row>
    <row r="799" spans="1:6">
      <c r="A799" s="274"/>
      <c r="B799" s="278"/>
      <c r="C799" s="276"/>
      <c r="D799" s="277"/>
      <c r="F799" s="1114"/>
    </row>
    <row r="800" spans="1:6" ht="28.5" customHeight="1">
      <c r="A800" s="274" t="s">
        <v>156</v>
      </c>
      <c r="B800" s="398" t="s">
        <v>4959</v>
      </c>
      <c r="C800" s="276"/>
      <c r="D800" s="277"/>
      <c r="E800" s="1114"/>
      <c r="F800" s="1114"/>
    </row>
    <row r="801" spans="1:6" ht="38.25">
      <c r="A801" s="274"/>
      <c r="B801" s="278" t="s">
        <v>4359</v>
      </c>
      <c r="C801" s="276"/>
      <c r="D801" s="277"/>
      <c r="E801" s="1114"/>
      <c r="F801" s="1114"/>
    </row>
    <row r="802" spans="1:6" ht="38.25">
      <c r="A802" s="274"/>
      <c r="B802" s="278" t="s">
        <v>36</v>
      </c>
      <c r="C802" s="276"/>
      <c r="D802" s="277"/>
      <c r="E802" s="1114"/>
      <c r="F802" s="1114"/>
    </row>
    <row r="803" spans="1:6" ht="25.5">
      <c r="A803" s="274"/>
      <c r="B803" s="278" t="s">
        <v>397</v>
      </c>
      <c r="C803" s="276"/>
      <c r="D803" s="277"/>
      <c r="E803" s="1114"/>
      <c r="F803" s="1114"/>
    </row>
    <row r="804" spans="1:6" ht="25.5">
      <c r="A804" s="274"/>
      <c r="B804" s="278" t="s">
        <v>35</v>
      </c>
      <c r="C804" s="276"/>
      <c r="D804" s="277"/>
      <c r="E804" s="1114"/>
      <c r="F804" s="1114"/>
    </row>
    <row r="805" spans="1:6">
      <c r="A805" s="274"/>
      <c r="B805" s="278" t="s">
        <v>141</v>
      </c>
      <c r="C805" s="276" t="s">
        <v>154</v>
      </c>
      <c r="D805" s="277">
        <v>13</v>
      </c>
      <c r="E805" s="1115">
        <v>0</v>
      </c>
      <c r="F805" s="1114">
        <f>D805*E805</f>
        <v>0</v>
      </c>
    </row>
    <row r="806" spans="1:6">
      <c r="A806" s="274"/>
      <c r="B806" s="278"/>
      <c r="C806" s="340"/>
      <c r="D806" s="341"/>
      <c r="E806" s="1130"/>
      <c r="F806" s="1130"/>
    </row>
    <row r="807" spans="1:6" ht="38.25">
      <c r="A807" s="274" t="s">
        <v>157</v>
      </c>
      <c r="B807" s="398" t="s">
        <v>789</v>
      </c>
      <c r="C807" s="276"/>
      <c r="D807" s="277"/>
      <c r="E807" s="1114"/>
      <c r="F807" s="1114"/>
    </row>
    <row r="808" spans="1:6" ht="38.25">
      <c r="A808" s="274"/>
      <c r="B808" s="278" t="s">
        <v>4901</v>
      </c>
      <c r="C808" s="276"/>
      <c r="D808" s="277"/>
      <c r="E808" s="1114"/>
      <c r="F808" s="1114"/>
    </row>
    <row r="809" spans="1:6">
      <c r="A809" s="274"/>
      <c r="B809" s="278" t="s">
        <v>790</v>
      </c>
      <c r="C809" s="276"/>
      <c r="D809" s="277"/>
      <c r="E809" s="1114"/>
      <c r="F809" s="1114"/>
    </row>
    <row r="810" spans="1:6" ht="25.5">
      <c r="A810" s="274"/>
      <c r="B810" s="278" t="s">
        <v>35</v>
      </c>
      <c r="C810" s="276"/>
      <c r="D810" s="277"/>
      <c r="E810" s="1114"/>
      <c r="F810" s="1114"/>
    </row>
    <row r="811" spans="1:6">
      <c r="A811" s="274"/>
      <c r="B811" s="278" t="s">
        <v>141</v>
      </c>
      <c r="C811" s="276" t="s">
        <v>154</v>
      </c>
      <c r="D811" s="277">
        <f>59.4+12+235.2+6</f>
        <v>312.60000000000002</v>
      </c>
      <c r="E811" s="1115">
        <v>0</v>
      </c>
      <c r="F811" s="1114">
        <f>D811*E811</f>
        <v>0</v>
      </c>
    </row>
    <row r="812" spans="1:6">
      <c r="A812" s="274"/>
      <c r="B812" s="278"/>
      <c r="C812" s="276"/>
      <c r="D812" s="277"/>
      <c r="E812" s="1114"/>
      <c r="F812" s="1114"/>
    </row>
    <row r="813" spans="1:6" ht="102">
      <c r="A813" s="274" t="s">
        <v>158</v>
      </c>
      <c r="B813" s="278" t="s">
        <v>4902</v>
      </c>
      <c r="C813" s="276" t="s">
        <v>1315</v>
      </c>
      <c r="D813" s="277">
        <v>62.5</v>
      </c>
      <c r="E813" s="1115">
        <v>0</v>
      </c>
      <c r="F813" s="1114">
        <f>D813*E813</f>
        <v>0</v>
      </c>
    </row>
    <row r="814" spans="1:6">
      <c r="A814" s="274"/>
      <c r="B814" s="278"/>
      <c r="C814" s="276"/>
      <c r="D814" s="277"/>
      <c r="E814" s="1115"/>
      <c r="F814" s="1114"/>
    </row>
    <row r="815" spans="1:6" ht="102">
      <c r="A815" s="274" t="s">
        <v>160</v>
      </c>
      <c r="B815" s="278" t="s">
        <v>4960</v>
      </c>
      <c r="C815" s="276" t="s">
        <v>1315</v>
      </c>
      <c r="D815" s="277">
        <v>14</v>
      </c>
      <c r="E815" s="1115">
        <v>0</v>
      </c>
      <c r="F815" s="1114">
        <f>D815*E815</f>
        <v>0</v>
      </c>
    </row>
    <row r="816" spans="1:6">
      <c r="A816" s="274"/>
      <c r="B816" s="278"/>
      <c r="C816" s="276"/>
      <c r="D816" s="277"/>
      <c r="E816" s="1115"/>
      <c r="F816" s="1114"/>
    </row>
    <row r="817" spans="1:6" ht="141" customHeight="1">
      <c r="A817" s="274" t="s">
        <v>160</v>
      </c>
      <c r="B817" s="278" t="s">
        <v>4903</v>
      </c>
      <c r="C817" s="276" t="s">
        <v>1315</v>
      </c>
      <c r="D817" s="277">
        <v>45</v>
      </c>
      <c r="E817" s="1115">
        <v>0</v>
      </c>
      <c r="F817" s="1114">
        <f>D817*E817</f>
        <v>0</v>
      </c>
    </row>
    <row r="818" spans="1:6">
      <c r="A818" s="274"/>
      <c r="B818" s="278"/>
      <c r="C818" s="276"/>
      <c r="D818" s="277"/>
      <c r="E818" s="1114"/>
      <c r="F818" s="1114"/>
    </row>
    <row r="819" spans="1:6" ht="51">
      <c r="A819" s="274" t="s">
        <v>161</v>
      </c>
      <c r="B819" s="278" t="s">
        <v>4904</v>
      </c>
      <c r="C819" s="276" t="s">
        <v>21</v>
      </c>
      <c r="D819" s="277">
        <v>5</v>
      </c>
      <c r="E819" s="1115">
        <v>0</v>
      </c>
      <c r="F819" s="1114">
        <f>D819*E819</f>
        <v>0</v>
      </c>
    </row>
    <row r="820" spans="1:6">
      <c r="A820" s="274"/>
      <c r="B820" s="278"/>
      <c r="C820" s="276"/>
      <c r="D820" s="277"/>
      <c r="E820" s="1115"/>
      <c r="F820" s="1114"/>
    </row>
    <row r="821" spans="1:6">
      <c r="A821" s="274" t="s">
        <v>162</v>
      </c>
      <c r="B821" s="496" t="s">
        <v>5218</v>
      </c>
      <c r="C821" s="276"/>
      <c r="D821" s="277"/>
      <c r="E821" s="1115"/>
      <c r="F821" s="1114"/>
    </row>
    <row r="822" spans="1:6" ht="216.75">
      <c r="A822" s="263"/>
      <c r="B822" s="278" t="s">
        <v>5219</v>
      </c>
      <c r="C822" s="276" t="s">
        <v>21</v>
      </c>
      <c r="D822" s="277">
        <v>26</v>
      </c>
      <c r="E822" s="1115">
        <v>0</v>
      </c>
      <c r="F822" s="1114">
        <f>D822*E822</f>
        <v>0</v>
      </c>
    </row>
    <row r="823" spans="1:6">
      <c r="A823" s="342"/>
      <c r="B823" s="442"/>
      <c r="C823" s="343"/>
      <c r="D823" s="344"/>
      <c r="E823" s="1131"/>
      <c r="F823" s="1131"/>
    </row>
    <row r="824" spans="1:6">
      <c r="A824" s="345"/>
      <c r="B824" s="443" t="s">
        <v>34</v>
      </c>
      <c r="C824" s="346" t="s">
        <v>246</v>
      </c>
      <c r="D824" s="347"/>
      <c r="E824" s="1132"/>
      <c r="F824" s="1133">
        <f>SUM(F781:F823)</f>
        <v>0</v>
      </c>
    </row>
    <row r="825" spans="1:6">
      <c r="A825" s="274"/>
      <c r="B825" s="398"/>
      <c r="C825" s="296"/>
      <c r="D825" s="349"/>
      <c r="F825" s="1117"/>
    </row>
    <row r="827" spans="1:6">
      <c r="A827" s="350"/>
      <c r="B827" s="351" t="s">
        <v>139</v>
      </c>
      <c r="C827" s="352"/>
      <c r="D827" s="348"/>
      <c r="E827" s="1132"/>
      <c r="F827" s="1132"/>
    </row>
    <row r="828" spans="1:6">
      <c r="D828" s="267"/>
    </row>
    <row r="829" spans="1:6" ht="38.25">
      <c r="B829" s="300" t="s">
        <v>7</v>
      </c>
      <c r="D829" s="267"/>
    </row>
    <row r="830" spans="1:6" ht="78.75" customHeight="1">
      <c r="B830" s="300" t="s">
        <v>226</v>
      </c>
      <c r="D830" s="267"/>
    </row>
    <row r="831" spans="1:6" ht="38.25">
      <c r="B831" s="300" t="s">
        <v>6</v>
      </c>
      <c r="D831" s="267"/>
    </row>
    <row r="832" spans="1:6" ht="25.5">
      <c r="B832" s="300" t="s">
        <v>5</v>
      </c>
      <c r="D832" s="267"/>
    </row>
    <row r="833" spans="1:6" ht="25.5">
      <c r="B833" s="300" t="s">
        <v>227</v>
      </c>
      <c r="D833" s="267"/>
    </row>
    <row r="834" spans="1:6" ht="25.5">
      <c r="B834" s="300" t="s">
        <v>4</v>
      </c>
      <c r="D834" s="267"/>
    </row>
    <row r="835" spans="1:6" ht="38.25">
      <c r="B835" s="300" t="s">
        <v>3</v>
      </c>
      <c r="D835" s="267"/>
    </row>
    <row r="836" spans="1:6">
      <c r="B836" s="300"/>
      <c r="D836" s="267"/>
    </row>
    <row r="837" spans="1:6" ht="38.25">
      <c r="A837" s="264" t="s">
        <v>155</v>
      </c>
      <c r="B837" s="290" t="s">
        <v>4910</v>
      </c>
      <c r="D837" s="267"/>
    </row>
    <row r="838" spans="1:6">
      <c r="B838" s="265" t="s">
        <v>60</v>
      </c>
      <c r="D838" s="267"/>
    </row>
    <row r="839" spans="1:6" ht="25.5">
      <c r="B839" s="354" t="s">
        <v>5760</v>
      </c>
      <c r="D839" s="267"/>
    </row>
    <row r="840" spans="1:6" ht="74.25" customHeight="1">
      <c r="B840" s="354" t="s">
        <v>17</v>
      </c>
      <c r="D840" s="267"/>
    </row>
    <row r="841" spans="1:6" ht="25.5">
      <c r="B841" s="1134" t="s">
        <v>5760</v>
      </c>
      <c r="D841" s="267"/>
    </row>
    <row r="842" spans="1:6">
      <c r="B842" s="265" t="s">
        <v>58</v>
      </c>
      <c r="D842" s="267"/>
    </row>
    <row r="843" spans="1:6" ht="87.75" customHeight="1">
      <c r="B843" s="265" t="s">
        <v>202</v>
      </c>
      <c r="D843" s="267"/>
    </row>
    <row r="844" spans="1:6" ht="25.5">
      <c r="B844" s="265" t="s">
        <v>45</v>
      </c>
      <c r="D844" s="267"/>
    </row>
    <row r="845" spans="1:6" ht="64.5" customHeight="1">
      <c r="B845" s="265" t="s">
        <v>16</v>
      </c>
      <c r="D845" s="267"/>
    </row>
    <row r="846" spans="1:6" ht="38.25">
      <c r="B846" s="265" t="s">
        <v>143</v>
      </c>
      <c r="D846" s="267"/>
    </row>
    <row r="847" spans="1:6" ht="38.25">
      <c r="B847" s="265" t="s">
        <v>2</v>
      </c>
      <c r="D847" s="267"/>
    </row>
    <row r="848" spans="1:6" ht="38.25">
      <c r="B848" s="265" t="s">
        <v>14</v>
      </c>
      <c r="C848" s="266" t="s">
        <v>154</v>
      </c>
      <c r="D848" s="312">
        <v>128</v>
      </c>
      <c r="E848" s="1112">
        <v>0</v>
      </c>
      <c r="F848" s="1102">
        <f>D848*E848</f>
        <v>0</v>
      </c>
    </row>
    <row r="849" spans="1:6">
      <c r="D849" s="312"/>
      <c r="E849" s="1112"/>
    </row>
    <row r="850" spans="1:6" ht="38.25">
      <c r="A850" s="264" t="s">
        <v>156</v>
      </c>
      <c r="B850" s="290" t="s">
        <v>4911</v>
      </c>
      <c r="D850" s="312"/>
      <c r="E850" s="1112"/>
    </row>
    <row r="851" spans="1:6">
      <c r="B851" s="265" t="s">
        <v>60</v>
      </c>
      <c r="D851" s="312"/>
      <c r="E851" s="1112"/>
    </row>
    <row r="852" spans="1:6" ht="25.5">
      <c r="B852" s="354" t="s">
        <v>5760</v>
      </c>
      <c r="D852" s="312"/>
      <c r="E852" s="1112"/>
    </row>
    <row r="853" spans="1:6" ht="63.75">
      <c r="B853" s="354" t="s">
        <v>4912</v>
      </c>
      <c r="D853" s="312"/>
      <c r="E853" s="1112"/>
    </row>
    <row r="854" spans="1:6" ht="25.5">
      <c r="B854" s="354" t="s">
        <v>350</v>
      </c>
      <c r="D854" s="312"/>
      <c r="E854" s="1112"/>
    </row>
    <row r="855" spans="1:6">
      <c r="B855" s="265" t="s">
        <v>19</v>
      </c>
      <c r="D855" s="312"/>
      <c r="E855" s="1112"/>
    </row>
    <row r="856" spans="1:6" ht="76.5">
      <c r="B856" s="265" t="s">
        <v>202</v>
      </c>
      <c r="D856" s="312"/>
      <c r="E856" s="1112"/>
    </row>
    <row r="857" spans="1:6" ht="25.5">
      <c r="B857" s="265" t="s">
        <v>45</v>
      </c>
      <c r="D857" s="312"/>
      <c r="E857" s="1112"/>
    </row>
    <row r="858" spans="1:6" ht="51">
      <c r="B858" s="265" t="s">
        <v>16</v>
      </c>
      <c r="D858" s="312"/>
      <c r="E858" s="1112"/>
    </row>
    <row r="859" spans="1:6" ht="38.25">
      <c r="B859" s="265" t="s">
        <v>143</v>
      </c>
      <c r="D859" s="312"/>
      <c r="E859" s="1112"/>
    </row>
    <row r="860" spans="1:6" ht="38.25">
      <c r="B860" s="265" t="s">
        <v>2</v>
      </c>
      <c r="D860" s="312"/>
      <c r="E860" s="1112"/>
    </row>
    <row r="861" spans="1:6" ht="38.25">
      <c r="B861" s="265" t="s">
        <v>14</v>
      </c>
      <c r="C861" s="266" t="s">
        <v>154</v>
      </c>
      <c r="D861" s="312">
        <v>35</v>
      </c>
      <c r="E861" s="1112">
        <v>0</v>
      </c>
      <c r="F861" s="1102">
        <f>D861*E861</f>
        <v>0</v>
      </c>
    </row>
    <row r="862" spans="1:6">
      <c r="D862" s="312"/>
    </row>
    <row r="863" spans="1:6" ht="51">
      <c r="A863" s="264" t="s">
        <v>157</v>
      </c>
      <c r="B863" s="290" t="s">
        <v>4905</v>
      </c>
      <c r="D863" s="267"/>
    </row>
    <row r="864" spans="1:6">
      <c r="B864" s="265" t="s">
        <v>60</v>
      </c>
      <c r="D864" s="267"/>
    </row>
    <row r="865" spans="1:6" ht="38.25">
      <c r="B865" s="354" t="s">
        <v>5761</v>
      </c>
      <c r="D865" s="267"/>
    </row>
    <row r="866" spans="1:6" ht="86.25" customHeight="1">
      <c r="B866" s="354" t="s">
        <v>40</v>
      </c>
      <c r="D866" s="267"/>
    </row>
    <row r="867" spans="1:6" ht="38.25">
      <c r="B867" s="354" t="s">
        <v>5762</v>
      </c>
      <c r="D867" s="267"/>
    </row>
    <row r="868" spans="1:6">
      <c r="B868" s="265" t="s">
        <v>19</v>
      </c>
      <c r="D868" s="267"/>
    </row>
    <row r="869" spans="1:6" ht="87" customHeight="1">
      <c r="B869" s="265" t="s">
        <v>202</v>
      </c>
      <c r="D869" s="267"/>
    </row>
    <row r="870" spans="1:6" ht="25.5">
      <c r="B870" s="265" t="s">
        <v>45</v>
      </c>
      <c r="D870" s="267"/>
    </row>
    <row r="871" spans="1:6" ht="51">
      <c r="B871" s="265" t="s">
        <v>20</v>
      </c>
      <c r="D871" s="267"/>
    </row>
    <row r="872" spans="1:6">
      <c r="B872" s="265" t="s">
        <v>183</v>
      </c>
      <c r="D872" s="267"/>
    </row>
    <row r="873" spans="1:6" ht="38.25">
      <c r="B873" s="265" t="s">
        <v>143</v>
      </c>
      <c r="D873" s="267"/>
    </row>
    <row r="874" spans="1:6" ht="25.5">
      <c r="B874" s="265" t="s">
        <v>18</v>
      </c>
      <c r="D874" s="267"/>
    </row>
    <row r="875" spans="1:6">
      <c r="B875" s="265" t="s">
        <v>46</v>
      </c>
      <c r="C875" s="266" t="s">
        <v>154</v>
      </c>
      <c r="D875" s="312">
        <v>370</v>
      </c>
      <c r="E875" s="1112">
        <v>0</v>
      </c>
      <c r="F875" s="1102">
        <f>D875*E875</f>
        <v>0</v>
      </c>
    </row>
    <row r="876" spans="1:6">
      <c r="D876" s="312"/>
    </row>
    <row r="877" spans="1:6" ht="51">
      <c r="A877" s="264" t="s">
        <v>158</v>
      </c>
      <c r="B877" s="290" t="s">
        <v>4906</v>
      </c>
      <c r="D877" s="312"/>
    </row>
    <row r="878" spans="1:6">
      <c r="B878" s="265" t="s">
        <v>60</v>
      </c>
      <c r="D878" s="312"/>
    </row>
    <row r="879" spans="1:6" ht="38.25">
      <c r="B879" s="354" t="s">
        <v>5761</v>
      </c>
      <c r="D879" s="312"/>
    </row>
    <row r="880" spans="1:6">
      <c r="B880" s="354" t="s">
        <v>503</v>
      </c>
      <c r="D880" s="312"/>
    </row>
    <row r="881" spans="1:6" ht="87.75" customHeight="1">
      <c r="B881" s="354" t="s">
        <v>504</v>
      </c>
      <c r="D881" s="312"/>
    </row>
    <row r="882" spans="1:6" ht="38.25">
      <c r="B882" s="354" t="s">
        <v>5762</v>
      </c>
      <c r="D882" s="312"/>
    </row>
    <row r="883" spans="1:6">
      <c r="B883" s="265" t="s">
        <v>19</v>
      </c>
      <c r="D883" s="312"/>
    </row>
    <row r="884" spans="1:6" ht="90.75" customHeight="1">
      <c r="B884" s="265" t="s">
        <v>202</v>
      </c>
      <c r="D884" s="312"/>
    </row>
    <row r="885" spans="1:6" ht="25.5">
      <c r="B885" s="265" t="s">
        <v>45</v>
      </c>
      <c r="D885" s="312"/>
    </row>
    <row r="886" spans="1:6" ht="51">
      <c r="B886" s="265" t="s">
        <v>20</v>
      </c>
      <c r="D886" s="312"/>
    </row>
    <row r="887" spans="1:6">
      <c r="B887" s="265" t="s">
        <v>183</v>
      </c>
      <c r="D887" s="312"/>
    </row>
    <row r="888" spans="1:6" ht="38.25">
      <c r="B888" s="265" t="s">
        <v>143</v>
      </c>
      <c r="D888" s="312"/>
    </row>
    <row r="889" spans="1:6" ht="25.5">
      <c r="B889" s="265" t="s">
        <v>18</v>
      </c>
      <c r="D889" s="312"/>
    </row>
    <row r="890" spans="1:6">
      <c r="B890" s="265" t="s">
        <v>46</v>
      </c>
      <c r="C890" s="266" t="s">
        <v>154</v>
      </c>
      <c r="D890" s="312">
        <v>192</v>
      </c>
      <c r="E890" s="1112">
        <v>0</v>
      </c>
      <c r="F890" s="1102">
        <f>D890*E890</f>
        <v>0</v>
      </c>
    </row>
    <row r="891" spans="1:6">
      <c r="D891" s="267"/>
    </row>
    <row r="892" spans="1:6" ht="51">
      <c r="A892" s="264" t="s">
        <v>160</v>
      </c>
      <c r="B892" s="290" t="s">
        <v>4907</v>
      </c>
      <c r="D892" s="267"/>
    </row>
    <row r="893" spans="1:6">
      <c r="B893" s="265" t="s">
        <v>60</v>
      </c>
      <c r="D893" s="267"/>
    </row>
    <row r="894" spans="1:6" ht="38.25">
      <c r="B894" s="354" t="s">
        <v>5763</v>
      </c>
      <c r="D894" s="267"/>
    </row>
    <row r="895" spans="1:6" ht="88.5" customHeight="1">
      <c r="B895" s="354" t="s">
        <v>4908</v>
      </c>
      <c r="D895" s="267"/>
    </row>
    <row r="896" spans="1:6" ht="38.25">
      <c r="B896" s="354" t="s">
        <v>4921</v>
      </c>
      <c r="D896" s="267"/>
    </row>
    <row r="897" spans="1:6">
      <c r="B897" s="265" t="s">
        <v>4909</v>
      </c>
      <c r="D897" s="267"/>
    </row>
    <row r="898" spans="1:6" ht="88.5" customHeight="1">
      <c r="B898" s="265" t="s">
        <v>202</v>
      </c>
      <c r="D898" s="267"/>
    </row>
    <row r="899" spans="1:6" ht="25.5">
      <c r="B899" s="265" t="s">
        <v>45</v>
      </c>
      <c r="D899" s="267"/>
    </row>
    <row r="900" spans="1:6" ht="51">
      <c r="B900" s="265" t="s">
        <v>44</v>
      </c>
      <c r="D900" s="267"/>
    </row>
    <row r="901" spans="1:6" ht="25.5">
      <c r="B901" s="265" t="s">
        <v>43</v>
      </c>
      <c r="C901" s="266" t="s">
        <v>154</v>
      </c>
      <c r="D901" s="312">
        <v>195</v>
      </c>
      <c r="E901" s="1112">
        <v>0</v>
      </c>
      <c r="F901" s="1102">
        <f>D901*E901</f>
        <v>0</v>
      </c>
    </row>
    <row r="902" spans="1:6">
      <c r="D902" s="312"/>
      <c r="E902" s="1112"/>
    </row>
    <row r="903" spans="1:6" ht="51">
      <c r="A903" s="264" t="s">
        <v>161</v>
      </c>
      <c r="B903" s="290" t="s">
        <v>4913</v>
      </c>
      <c r="D903" s="267"/>
    </row>
    <row r="904" spans="1:6">
      <c r="B904" s="265" t="s">
        <v>60</v>
      </c>
      <c r="D904" s="267"/>
    </row>
    <row r="905" spans="1:6" ht="38.25">
      <c r="B905" s="354" t="s">
        <v>4921</v>
      </c>
      <c r="D905" s="267"/>
    </row>
    <row r="906" spans="1:6" ht="76.5">
      <c r="B906" s="354" t="s">
        <v>4914</v>
      </c>
      <c r="D906" s="267"/>
    </row>
    <row r="907" spans="1:6" ht="51">
      <c r="B907" s="354" t="s">
        <v>4961</v>
      </c>
      <c r="D907" s="267"/>
    </row>
    <row r="908" spans="1:6" ht="25.5">
      <c r="B908" s="265" t="s">
        <v>4915</v>
      </c>
      <c r="D908" s="267"/>
    </row>
    <row r="909" spans="1:6" ht="76.5">
      <c r="B909" s="265" t="s">
        <v>202</v>
      </c>
      <c r="D909" s="267"/>
    </row>
    <row r="910" spans="1:6" ht="25.5">
      <c r="B910" s="265" t="s">
        <v>45</v>
      </c>
      <c r="D910" s="267"/>
    </row>
    <row r="911" spans="1:6" ht="51">
      <c r="B911" s="265" t="s">
        <v>44</v>
      </c>
      <c r="D911" s="267"/>
    </row>
    <row r="912" spans="1:6" ht="25.5">
      <c r="B912" s="265" t="s">
        <v>43</v>
      </c>
      <c r="C912" s="266" t="s">
        <v>154</v>
      </c>
      <c r="D912" s="312">
        <v>23</v>
      </c>
      <c r="E912" s="1112">
        <v>0</v>
      </c>
      <c r="F912" s="1102">
        <f>D912*E912</f>
        <v>0</v>
      </c>
    </row>
    <row r="913" spans="1:4">
      <c r="D913" s="267"/>
    </row>
    <row r="914" spans="1:4" ht="38.25">
      <c r="A914" s="264" t="s">
        <v>162</v>
      </c>
      <c r="B914" s="290" t="s">
        <v>785</v>
      </c>
      <c r="D914" s="267"/>
    </row>
    <row r="915" spans="1:4">
      <c r="B915" s="265" t="s">
        <v>60</v>
      </c>
      <c r="D915" s="267"/>
    </row>
    <row r="916" spans="1:4" ht="25.5">
      <c r="B916" s="354" t="s">
        <v>5764</v>
      </c>
      <c r="D916" s="267"/>
    </row>
    <row r="917" spans="1:4" ht="25.5">
      <c r="B917" s="354" t="s">
        <v>783</v>
      </c>
      <c r="D917" s="267"/>
    </row>
    <row r="918" spans="1:4" ht="38.25">
      <c r="B918" s="354" t="s">
        <v>5765</v>
      </c>
      <c r="D918" s="267"/>
    </row>
    <row r="919" spans="1:4" ht="70.5" customHeight="1">
      <c r="B919" s="354" t="s">
        <v>17</v>
      </c>
      <c r="D919" s="267"/>
    </row>
    <row r="920" spans="1:4" ht="38.25">
      <c r="B920" s="354" t="s">
        <v>5766</v>
      </c>
      <c r="D920" s="267"/>
    </row>
    <row r="921" spans="1:4" ht="25.5">
      <c r="B921" s="354" t="s">
        <v>783</v>
      </c>
      <c r="D921" s="267"/>
    </row>
    <row r="922" spans="1:4" ht="25.5">
      <c r="B922" s="1134" t="s">
        <v>5767</v>
      </c>
      <c r="D922" s="267"/>
    </row>
    <row r="923" spans="1:4">
      <c r="B923" s="265" t="s">
        <v>784</v>
      </c>
      <c r="D923" s="267"/>
    </row>
    <row r="924" spans="1:4" ht="88.5" customHeight="1">
      <c r="B924" s="265" t="s">
        <v>202</v>
      </c>
      <c r="D924" s="267"/>
    </row>
    <row r="925" spans="1:4" ht="25.5">
      <c r="B925" s="265" t="s">
        <v>45</v>
      </c>
      <c r="D925" s="267"/>
    </row>
    <row r="926" spans="1:4" ht="51">
      <c r="B926" s="265" t="s">
        <v>16</v>
      </c>
      <c r="D926" s="267"/>
    </row>
    <row r="927" spans="1:4" ht="38.25">
      <c r="B927" s="265" t="s">
        <v>143</v>
      </c>
      <c r="D927" s="267"/>
    </row>
    <row r="928" spans="1:4" ht="38.25">
      <c r="B928" s="265" t="s">
        <v>15</v>
      </c>
      <c r="D928" s="267"/>
    </row>
    <row r="929" spans="1:6" ht="38.25">
      <c r="B929" s="265" t="s">
        <v>14</v>
      </c>
      <c r="C929" s="266" t="s">
        <v>154</v>
      </c>
      <c r="D929" s="312">
        <v>71</v>
      </c>
      <c r="E929" s="1112">
        <v>0</v>
      </c>
      <c r="F929" s="1102">
        <f>D929*E929</f>
        <v>0</v>
      </c>
    </row>
    <row r="930" spans="1:6">
      <c r="D930" s="312"/>
      <c r="E930" s="1112"/>
    </row>
    <row r="931" spans="1:6" ht="51">
      <c r="A931" s="264" t="s">
        <v>163</v>
      </c>
      <c r="B931" s="290" t="s">
        <v>4916</v>
      </c>
      <c r="D931" s="267"/>
    </row>
    <row r="932" spans="1:6">
      <c r="B932" s="265" t="s">
        <v>60</v>
      </c>
      <c r="D932" s="267"/>
    </row>
    <row r="933" spans="1:6" ht="38.25">
      <c r="B933" s="354" t="s">
        <v>5768</v>
      </c>
      <c r="D933" s="267"/>
    </row>
    <row r="934" spans="1:6" ht="76.5">
      <c r="B934" s="354" t="s">
        <v>40</v>
      </c>
      <c r="D934" s="267"/>
    </row>
    <row r="935" spans="1:6" ht="38.25">
      <c r="B935" s="354" t="s">
        <v>5769</v>
      </c>
      <c r="D935" s="267"/>
    </row>
    <row r="936" spans="1:6">
      <c r="B936" s="265" t="s">
        <v>19</v>
      </c>
      <c r="D936" s="267"/>
    </row>
    <row r="937" spans="1:6" ht="76.5">
      <c r="B937" s="265" t="s">
        <v>202</v>
      </c>
      <c r="D937" s="267"/>
    </row>
    <row r="938" spans="1:6" ht="25.5">
      <c r="B938" s="265" t="s">
        <v>45</v>
      </c>
      <c r="D938" s="267"/>
    </row>
    <row r="939" spans="1:6" ht="51">
      <c r="B939" s="265" t="s">
        <v>4918</v>
      </c>
      <c r="D939" s="267"/>
    </row>
    <row r="940" spans="1:6">
      <c r="B940" s="265" t="s">
        <v>183</v>
      </c>
      <c r="D940" s="267"/>
    </row>
    <row r="941" spans="1:6" ht="38.25">
      <c r="B941" s="265" t="s">
        <v>143</v>
      </c>
      <c r="D941" s="267"/>
    </row>
    <row r="942" spans="1:6" ht="25.5">
      <c r="B942" s="265" t="s">
        <v>4917</v>
      </c>
      <c r="D942" s="267"/>
    </row>
    <row r="943" spans="1:6">
      <c r="B943" s="265" t="s">
        <v>46</v>
      </c>
      <c r="C943" s="266" t="s">
        <v>154</v>
      </c>
      <c r="D943" s="312">
        <v>22</v>
      </c>
      <c r="E943" s="1112">
        <v>0</v>
      </c>
      <c r="F943" s="1102">
        <f>D943*E943</f>
        <v>0</v>
      </c>
    </row>
    <row r="944" spans="1:6">
      <c r="D944" s="312"/>
      <c r="E944" s="1112"/>
    </row>
    <row r="945" spans="1:6" ht="51">
      <c r="A945" s="264" t="s">
        <v>164</v>
      </c>
      <c r="B945" s="290" t="s">
        <v>4919</v>
      </c>
      <c r="D945" s="267"/>
    </row>
    <row r="946" spans="1:6">
      <c r="B946" s="265" t="s">
        <v>60</v>
      </c>
      <c r="D946" s="267"/>
    </row>
    <row r="947" spans="1:6" ht="38.25">
      <c r="B947" s="354" t="s">
        <v>5770</v>
      </c>
      <c r="D947" s="267"/>
    </row>
    <row r="948" spans="1:6" ht="76.5">
      <c r="B948" s="354" t="s">
        <v>40</v>
      </c>
      <c r="D948" s="267"/>
    </row>
    <row r="949" spans="1:6" ht="25.5">
      <c r="B949" s="354" t="s">
        <v>59</v>
      </c>
      <c r="D949" s="267"/>
    </row>
    <row r="950" spans="1:6">
      <c r="B950" s="265" t="s">
        <v>19</v>
      </c>
      <c r="D950" s="267"/>
    </row>
    <row r="951" spans="1:6" ht="76.5">
      <c r="B951" s="265" t="s">
        <v>202</v>
      </c>
      <c r="D951" s="267"/>
    </row>
    <row r="952" spans="1:6" ht="25.5">
      <c r="B952" s="265" t="s">
        <v>45</v>
      </c>
      <c r="D952" s="267"/>
    </row>
    <row r="953" spans="1:6" ht="51">
      <c r="B953" s="265" t="s">
        <v>20</v>
      </c>
      <c r="D953" s="267"/>
    </row>
    <row r="954" spans="1:6">
      <c r="B954" s="265" t="s">
        <v>183</v>
      </c>
      <c r="D954" s="267"/>
    </row>
    <row r="955" spans="1:6" ht="38.25">
      <c r="B955" s="265" t="s">
        <v>143</v>
      </c>
      <c r="D955" s="267"/>
    </row>
    <row r="956" spans="1:6" ht="25.5">
      <c r="B956" s="265" t="s">
        <v>18</v>
      </c>
      <c r="D956" s="267"/>
    </row>
    <row r="957" spans="1:6">
      <c r="B957" s="265" t="s">
        <v>46</v>
      </c>
      <c r="C957" s="266" t="s">
        <v>154</v>
      </c>
      <c r="D957" s="312">
        <v>8</v>
      </c>
      <c r="E957" s="1112">
        <v>0</v>
      </c>
      <c r="F957" s="1102">
        <f>D957*E957</f>
        <v>0</v>
      </c>
    </row>
    <row r="958" spans="1:6">
      <c r="D958" s="312"/>
      <c r="E958" s="1112"/>
    </row>
    <row r="959" spans="1:6" ht="38.25">
      <c r="A959" s="264" t="s">
        <v>165</v>
      </c>
      <c r="B959" s="290" t="s">
        <v>4920</v>
      </c>
      <c r="D959" s="312"/>
      <c r="E959" s="1112"/>
    </row>
    <row r="960" spans="1:6">
      <c r="B960" s="265" t="s">
        <v>60</v>
      </c>
      <c r="D960" s="312"/>
      <c r="E960" s="1112"/>
    </row>
    <row r="961" spans="1:6" ht="25.5">
      <c r="B961" s="354" t="s">
        <v>5760</v>
      </c>
      <c r="D961" s="312"/>
      <c r="E961" s="1112"/>
    </row>
    <row r="962" spans="1:6" ht="63.75">
      <c r="B962" s="354" t="s">
        <v>4912</v>
      </c>
      <c r="D962" s="312"/>
      <c r="E962" s="1112"/>
    </row>
    <row r="963" spans="1:6" ht="25.5">
      <c r="B963" s="354" t="s">
        <v>5760</v>
      </c>
      <c r="D963" s="312"/>
      <c r="E963" s="1112"/>
    </row>
    <row r="964" spans="1:6">
      <c r="B964" s="265" t="s">
        <v>19</v>
      </c>
      <c r="D964" s="312"/>
      <c r="E964" s="1112"/>
    </row>
    <row r="965" spans="1:6" ht="76.5">
      <c r="B965" s="265" t="s">
        <v>202</v>
      </c>
      <c r="D965" s="312"/>
      <c r="E965" s="1112"/>
    </row>
    <row r="966" spans="1:6" ht="25.5">
      <c r="B966" s="265" t="s">
        <v>45</v>
      </c>
      <c r="D966" s="312"/>
      <c r="E966" s="1112"/>
    </row>
    <row r="967" spans="1:6" ht="51">
      <c r="B967" s="265" t="s">
        <v>16</v>
      </c>
      <c r="D967" s="312"/>
      <c r="E967" s="1112"/>
    </row>
    <row r="968" spans="1:6" ht="38.25">
      <c r="B968" s="265" t="s">
        <v>143</v>
      </c>
      <c r="D968" s="312"/>
      <c r="E968" s="1112"/>
    </row>
    <row r="969" spans="1:6" ht="38.25">
      <c r="B969" s="265" t="s">
        <v>2</v>
      </c>
      <c r="D969" s="312"/>
      <c r="E969" s="1112"/>
    </row>
    <row r="970" spans="1:6" ht="38.25">
      <c r="B970" s="265" t="s">
        <v>14</v>
      </c>
      <c r="C970" s="266" t="s">
        <v>154</v>
      </c>
      <c r="D970" s="312">
        <v>10</v>
      </c>
      <c r="E970" s="1112">
        <v>0</v>
      </c>
      <c r="F970" s="1102">
        <f>D970*E970</f>
        <v>0</v>
      </c>
    </row>
    <row r="971" spans="1:6">
      <c r="D971" s="312"/>
      <c r="E971" s="1112"/>
    </row>
    <row r="972" spans="1:6" ht="51">
      <c r="A972" s="264" t="s">
        <v>54</v>
      </c>
      <c r="B972" s="290" t="s">
        <v>4923</v>
      </c>
      <c r="D972" s="312"/>
      <c r="E972" s="1112"/>
    </row>
    <row r="973" spans="1:6">
      <c r="B973" s="265" t="s">
        <v>4922</v>
      </c>
      <c r="D973" s="312"/>
      <c r="E973" s="1112"/>
    </row>
    <row r="974" spans="1:6" ht="38.25">
      <c r="B974" s="354" t="s">
        <v>5771</v>
      </c>
      <c r="D974" s="312"/>
      <c r="E974" s="1112"/>
    </row>
    <row r="975" spans="1:6" ht="63.75">
      <c r="B975" s="354" t="s">
        <v>17</v>
      </c>
      <c r="D975" s="312"/>
      <c r="E975" s="1112"/>
    </row>
    <row r="976" spans="1:6">
      <c r="B976" s="265" t="s">
        <v>4924</v>
      </c>
      <c r="D976" s="312"/>
      <c r="E976" s="1112"/>
    </row>
    <row r="977" spans="1:6" ht="76.5">
      <c r="B977" s="265" t="s">
        <v>202</v>
      </c>
      <c r="D977" s="312"/>
      <c r="E977" s="1112"/>
    </row>
    <row r="978" spans="1:6" ht="25.5">
      <c r="B978" s="265" t="s">
        <v>45</v>
      </c>
      <c r="D978" s="312"/>
      <c r="E978" s="1112"/>
    </row>
    <row r="979" spans="1:6" ht="51">
      <c r="B979" s="265" t="s">
        <v>16</v>
      </c>
      <c r="D979" s="312"/>
      <c r="E979" s="1112"/>
    </row>
    <row r="980" spans="1:6" ht="38.25">
      <c r="B980" s="265" t="s">
        <v>143</v>
      </c>
      <c r="D980" s="312"/>
      <c r="E980" s="1112"/>
    </row>
    <row r="981" spans="1:6" ht="25.5">
      <c r="B981" s="265" t="s">
        <v>4925</v>
      </c>
      <c r="D981" s="312"/>
      <c r="E981" s="1112"/>
    </row>
    <row r="982" spans="1:6" ht="38.25">
      <c r="B982" s="265" t="s">
        <v>14</v>
      </c>
      <c r="C982" s="266" t="s">
        <v>154</v>
      </c>
      <c r="D982" s="312">
        <v>210</v>
      </c>
      <c r="E982" s="1112">
        <v>0</v>
      </c>
      <c r="F982" s="1102">
        <f>D982*E982</f>
        <v>0</v>
      </c>
    </row>
    <row r="983" spans="1:6">
      <c r="D983" s="312"/>
      <c r="E983" s="1112"/>
    </row>
    <row r="984" spans="1:6" ht="38.25">
      <c r="A984" s="264" t="s">
        <v>55</v>
      </c>
      <c r="B984" s="290" t="s">
        <v>4926</v>
      </c>
      <c r="D984" s="312"/>
      <c r="E984" s="1112"/>
    </row>
    <row r="985" spans="1:6">
      <c r="B985" s="265" t="s">
        <v>4922</v>
      </c>
      <c r="D985" s="312"/>
      <c r="E985" s="1112"/>
    </row>
    <row r="986" spans="1:6" ht="38.25">
      <c r="B986" s="354" t="s">
        <v>5771</v>
      </c>
      <c r="D986" s="312"/>
      <c r="E986" s="1112"/>
    </row>
    <row r="987" spans="1:6" ht="63.75">
      <c r="B987" s="354" t="s">
        <v>17</v>
      </c>
      <c r="D987" s="312"/>
      <c r="E987" s="1112"/>
    </row>
    <row r="988" spans="1:6">
      <c r="B988" s="265" t="s">
        <v>4924</v>
      </c>
      <c r="D988" s="312"/>
      <c r="E988" s="1112"/>
    </row>
    <row r="989" spans="1:6" ht="76.5">
      <c r="B989" s="265" t="s">
        <v>202</v>
      </c>
      <c r="D989" s="312"/>
      <c r="E989" s="1112"/>
    </row>
    <row r="990" spans="1:6" ht="25.5">
      <c r="B990" s="265" t="s">
        <v>45</v>
      </c>
      <c r="D990" s="312"/>
      <c r="E990" s="1112"/>
    </row>
    <row r="991" spans="1:6" ht="51">
      <c r="B991" s="265" t="s">
        <v>16</v>
      </c>
      <c r="D991" s="312"/>
      <c r="E991" s="1112"/>
    </row>
    <row r="992" spans="1:6" ht="38.25">
      <c r="B992" s="265" t="s">
        <v>143</v>
      </c>
      <c r="D992" s="312"/>
      <c r="E992" s="1112"/>
    </row>
    <row r="993" spans="1:6" ht="25.5">
      <c r="B993" s="265" t="s">
        <v>4925</v>
      </c>
      <c r="D993" s="312"/>
      <c r="E993" s="1112"/>
    </row>
    <row r="994" spans="1:6" ht="38.25">
      <c r="B994" s="265" t="s">
        <v>14</v>
      </c>
      <c r="C994" s="266" t="s">
        <v>154</v>
      </c>
      <c r="D994" s="312">
        <v>125</v>
      </c>
      <c r="E994" s="1112">
        <v>0</v>
      </c>
      <c r="F994" s="1102">
        <f>D994*E994</f>
        <v>0</v>
      </c>
    </row>
    <row r="995" spans="1:6">
      <c r="D995" s="312"/>
      <c r="E995" s="1112"/>
    </row>
    <row r="996" spans="1:6" ht="38.25">
      <c r="A996" s="264" t="s">
        <v>56</v>
      </c>
      <c r="B996" s="290" t="s">
        <v>4927</v>
      </c>
      <c r="D996" s="312"/>
      <c r="E996" s="1112"/>
    </row>
    <row r="997" spans="1:6">
      <c r="B997" s="265" t="s">
        <v>4922</v>
      </c>
      <c r="D997" s="312"/>
      <c r="E997" s="1112"/>
    </row>
    <row r="998" spans="1:6" ht="25.5">
      <c r="B998" s="354" t="s">
        <v>5772</v>
      </c>
      <c r="D998" s="312"/>
      <c r="E998" s="1112"/>
    </row>
    <row r="999" spans="1:6" ht="38.25">
      <c r="B999" s="354" t="s">
        <v>4928</v>
      </c>
      <c r="D999" s="312"/>
      <c r="E999" s="1112"/>
    </row>
    <row r="1000" spans="1:6">
      <c r="B1000" s="265" t="s">
        <v>4924</v>
      </c>
      <c r="D1000" s="312"/>
      <c r="E1000" s="1112"/>
    </row>
    <row r="1001" spans="1:6" ht="76.5">
      <c r="B1001" s="265" t="s">
        <v>202</v>
      </c>
      <c r="D1001" s="312"/>
      <c r="E1001" s="1112"/>
    </row>
    <row r="1002" spans="1:6" ht="25.5">
      <c r="B1002" s="265" t="s">
        <v>45</v>
      </c>
      <c r="D1002" s="312"/>
      <c r="E1002" s="1112"/>
    </row>
    <row r="1003" spans="1:6" ht="51">
      <c r="B1003" s="265" t="s">
        <v>16</v>
      </c>
      <c r="D1003" s="312"/>
      <c r="E1003" s="1112"/>
    </row>
    <row r="1004" spans="1:6" ht="38.25">
      <c r="B1004" s="265" t="s">
        <v>143</v>
      </c>
      <c r="D1004" s="312"/>
      <c r="E1004" s="1112"/>
    </row>
    <row r="1005" spans="1:6" ht="25.5">
      <c r="B1005" s="265" t="s">
        <v>4925</v>
      </c>
      <c r="D1005" s="312"/>
      <c r="E1005" s="1112"/>
    </row>
    <row r="1006" spans="1:6" ht="38.25">
      <c r="B1006" s="265" t="s">
        <v>14</v>
      </c>
      <c r="C1006" s="266" t="s">
        <v>154</v>
      </c>
      <c r="D1006" s="312">
        <v>100</v>
      </c>
      <c r="E1006" s="1112">
        <v>0</v>
      </c>
      <c r="F1006" s="1102">
        <f>D1006*E1006</f>
        <v>0</v>
      </c>
    </row>
    <row r="1007" spans="1:6">
      <c r="D1007" s="312"/>
      <c r="E1007" s="1112"/>
    </row>
    <row r="1008" spans="1:6">
      <c r="A1008" s="264" t="s">
        <v>161</v>
      </c>
      <c r="B1008" s="444" t="s">
        <v>358</v>
      </c>
      <c r="D1008" s="312"/>
    </row>
    <row r="1009" spans="1:6" ht="51">
      <c r="B1009" s="265" t="s">
        <v>684</v>
      </c>
      <c r="D1009" s="312"/>
    </row>
    <row r="1010" spans="1:6">
      <c r="B1010" s="265" t="s">
        <v>4357</v>
      </c>
      <c r="D1010" s="312"/>
    </row>
    <row r="1011" spans="1:6" ht="51">
      <c r="B1011" s="265" t="s">
        <v>352</v>
      </c>
      <c r="D1011" s="312"/>
    </row>
    <row r="1012" spans="1:6" ht="89.25">
      <c r="B1012" s="265" t="s">
        <v>3351</v>
      </c>
      <c r="D1012" s="312"/>
    </row>
    <row r="1013" spans="1:6" ht="38.25">
      <c r="B1013" s="265" t="s">
        <v>356</v>
      </c>
      <c r="D1013" s="312"/>
    </row>
    <row r="1014" spans="1:6" ht="25.5">
      <c r="B1014" s="265" t="s">
        <v>4358</v>
      </c>
      <c r="D1014" s="312"/>
    </row>
    <row r="1015" spans="1:6" ht="25.5">
      <c r="B1015" s="265" t="s">
        <v>353</v>
      </c>
      <c r="D1015" s="312"/>
    </row>
    <row r="1016" spans="1:6" ht="38.25">
      <c r="B1016" s="265" t="s">
        <v>678</v>
      </c>
      <c r="D1016" s="312"/>
    </row>
    <row r="1017" spans="1:6" ht="25.5">
      <c r="B1017" s="265" t="s">
        <v>354</v>
      </c>
      <c r="D1017" s="312"/>
    </row>
    <row r="1018" spans="1:6">
      <c r="B1018" s="265" t="s">
        <v>355</v>
      </c>
      <c r="C1018" s="266" t="s">
        <v>154</v>
      </c>
      <c r="D1018" s="312">
        <v>36.700000000000003</v>
      </c>
      <c r="E1018" s="1112">
        <v>0</v>
      </c>
      <c r="F1018" s="1102">
        <f>D1018*E1018</f>
        <v>0</v>
      </c>
    </row>
    <row r="1019" spans="1:6">
      <c r="D1019" s="312"/>
    </row>
    <row r="1020" spans="1:6">
      <c r="A1020" s="264" t="s">
        <v>162</v>
      </c>
      <c r="B1020" s="444" t="s">
        <v>358</v>
      </c>
      <c r="D1020" s="312"/>
    </row>
    <row r="1021" spans="1:6" ht="60" customHeight="1">
      <c r="B1021" s="265" t="s">
        <v>683</v>
      </c>
      <c r="D1021" s="312"/>
    </row>
    <row r="1022" spans="1:6">
      <c r="B1022" s="265" t="s">
        <v>4357</v>
      </c>
      <c r="D1022" s="312"/>
    </row>
    <row r="1023" spans="1:6" ht="51">
      <c r="B1023" s="265" t="s">
        <v>352</v>
      </c>
      <c r="D1023" s="312"/>
    </row>
    <row r="1024" spans="1:6" ht="89.25">
      <c r="B1024" s="265" t="s">
        <v>3351</v>
      </c>
      <c r="D1024" s="312"/>
    </row>
    <row r="1025" spans="1:6" ht="38.25">
      <c r="B1025" s="265" t="s">
        <v>356</v>
      </c>
      <c r="D1025" s="312"/>
    </row>
    <row r="1026" spans="1:6" ht="25.5">
      <c r="B1026" s="265" t="s">
        <v>4356</v>
      </c>
      <c r="D1026" s="312"/>
    </row>
    <row r="1027" spans="1:6" ht="25.5">
      <c r="B1027" s="265" t="s">
        <v>353</v>
      </c>
      <c r="D1027" s="312"/>
    </row>
    <row r="1028" spans="1:6" ht="25.5">
      <c r="B1028" s="265" t="s">
        <v>354</v>
      </c>
      <c r="D1028" s="312"/>
    </row>
    <row r="1029" spans="1:6" ht="38.25">
      <c r="B1029" s="265" t="s">
        <v>678</v>
      </c>
      <c r="D1029" s="312"/>
    </row>
    <row r="1030" spans="1:6">
      <c r="B1030" s="265" t="s">
        <v>355</v>
      </c>
      <c r="C1030" s="266" t="s">
        <v>154</v>
      </c>
      <c r="D1030" s="312">
        <v>921.9</v>
      </c>
      <c r="E1030" s="1112">
        <v>0</v>
      </c>
      <c r="F1030" s="1102">
        <f>D1030*E1030</f>
        <v>0</v>
      </c>
    </row>
    <row r="1031" spans="1:6">
      <c r="D1031" s="312"/>
    </row>
    <row r="1032" spans="1:6">
      <c r="A1032" s="264" t="s">
        <v>163</v>
      </c>
      <c r="B1032" s="444" t="s">
        <v>358</v>
      </c>
      <c r="D1032" s="312"/>
    </row>
    <row r="1033" spans="1:6" ht="51">
      <c r="B1033" s="265" t="s">
        <v>682</v>
      </c>
      <c r="D1033" s="312"/>
    </row>
    <row r="1034" spans="1:6">
      <c r="B1034" s="265" t="s">
        <v>351</v>
      </c>
      <c r="D1034" s="312"/>
    </row>
    <row r="1035" spans="1:6" ht="51">
      <c r="B1035" s="265" t="s">
        <v>352</v>
      </c>
      <c r="D1035" s="312"/>
    </row>
    <row r="1036" spans="1:6" ht="89.25">
      <c r="B1036" s="265" t="s">
        <v>3351</v>
      </c>
      <c r="D1036" s="312"/>
    </row>
    <row r="1037" spans="1:6" ht="38.25">
      <c r="B1037" s="265" t="s">
        <v>356</v>
      </c>
      <c r="D1037" s="312"/>
    </row>
    <row r="1038" spans="1:6" ht="25.5">
      <c r="B1038" s="265" t="s">
        <v>357</v>
      </c>
      <c r="D1038" s="312"/>
    </row>
    <row r="1039" spans="1:6" ht="25.5">
      <c r="B1039" s="265" t="s">
        <v>353</v>
      </c>
      <c r="D1039" s="312"/>
    </row>
    <row r="1040" spans="1:6" ht="38.25">
      <c r="B1040" s="265" t="s">
        <v>678</v>
      </c>
      <c r="D1040" s="312"/>
    </row>
    <row r="1041" spans="1:6" ht="25.5">
      <c r="B1041" s="265" t="s">
        <v>354</v>
      </c>
      <c r="D1041" s="312"/>
    </row>
    <row r="1042" spans="1:6">
      <c r="B1042" s="265" t="s">
        <v>355</v>
      </c>
      <c r="C1042" s="266" t="s">
        <v>154</v>
      </c>
      <c r="D1042" s="312">
        <v>199.8</v>
      </c>
      <c r="E1042" s="1112">
        <v>0</v>
      </c>
      <c r="F1042" s="1102">
        <f>D1042*E1042</f>
        <v>0</v>
      </c>
    </row>
    <row r="1043" spans="1:6">
      <c r="B1043" s="290"/>
      <c r="D1043" s="312"/>
    </row>
    <row r="1044" spans="1:6">
      <c r="A1044" s="264" t="s">
        <v>164</v>
      </c>
      <c r="B1044" s="290" t="s">
        <v>359</v>
      </c>
      <c r="D1044" s="267"/>
    </row>
    <row r="1045" spans="1:6" ht="51">
      <c r="B1045" s="265" t="s">
        <v>679</v>
      </c>
      <c r="D1045" s="267"/>
    </row>
    <row r="1046" spans="1:6" ht="25.5">
      <c r="B1046" s="265" t="s">
        <v>42</v>
      </c>
      <c r="D1046" s="267"/>
    </row>
    <row r="1047" spans="1:6" ht="25.5">
      <c r="A1047" s="333"/>
      <c r="B1047" s="353" t="s">
        <v>204</v>
      </c>
      <c r="C1047" s="321"/>
      <c r="D1047" s="322"/>
      <c r="E1047" s="1123"/>
    </row>
    <row r="1048" spans="1:6" ht="85.5" customHeight="1">
      <c r="B1048" s="354" t="s">
        <v>41</v>
      </c>
      <c r="D1048" s="267"/>
    </row>
    <row r="1049" spans="1:6" ht="25.5">
      <c r="B1049" s="354" t="s">
        <v>306</v>
      </c>
      <c r="D1049" s="267"/>
    </row>
    <row r="1050" spans="1:6" ht="25.5">
      <c r="B1050" s="265" t="s">
        <v>184</v>
      </c>
      <c r="D1050" s="267"/>
    </row>
    <row r="1051" spans="1:6">
      <c r="B1051" s="265" t="s">
        <v>183</v>
      </c>
      <c r="D1051" s="267"/>
    </row>
    <row r="1052" spans="1:6" ht="38.25">
      <c r="B1052" s="265" t="s">
        <v>122</v>
      </c>
      <c r="D1052" s="267"/>
    </row>
    <row r="1053" spans="1:6" ht="38.25">
      <c r="B1053" s="265" t="s">
        <v>143</v>
      </c>
      <c r="D1053" s="267"/>
    </row>
    <row r="1054" spans="1:6" ht="60.75" customHeight="1">
      <c r="B1054" s="265" t="s">
        <v>13</v>
      </c>
      <c r="D1054" s="267"/>
    </row>
    <row r="1055" spans="1:6" ht="38.25">
      <c r="B1055" s="265" t="s">
        <v>678</v>
      </c>
      <c r="D1055" s="267"/>
    </row>
    <row r="1056" spans="1:6" ht="25.5">
      <c r="B1056" s="265" t="s">
        <v>121</v>
      </c>
      <c r="C1056" s="266" t="s">
        <v>154</v>
      </c>
      <c r="D1056" s="312">
        <v>211.4</v>
      </c>
      <c r="E1056" s="1112">
        <v>0</v>
      </c>
      <c r="F1056" s="1102">
        <f>D1056*E1056</f>
        <v>0</v>
      </c>
    </row>
    <row r="1057" spans="1:6">
      <c r="B1057" s="441"/>
      <c r="D1057" s="312"/>
    </row>
    <row r="1058" spans="1:6">
      <c r="A1058" s="264" t="s">
        <v>165</v>
      </c>
      <c r="B1058" s="290" t="s">
        <v>359</v>
      </c>
      <c r="D1058" s="312"/>
    </row>
    <row r="1059" spans="1:6" ht="51">
      <c r="B1059" s="265" t="s">
        <v>680</v>
      </c>
      <c r="D1059" s="312"/>
    </row>
    <row r="1060" spans="1:6" ht="25.5">
      <c r="B1060" s="265" t="s">
        <v>42</v>
      </c>
      <c r="D1060" s="312"/>
    </row>
    <row r="1061" spans="1:6" ht="25.5">
      <c r="A1061" s="333"/>
      <c r="B1061" s="353" t="s">
        <v>204</v>
      </c>
      <c r="C1061" s="321"/>
      <c r="D1061" s="312"/>
    </row>
    <row r="1062" spans="1:6" ht="84" customHeight="1">
      <c r="B1062" s="354" t="s">
        <v>41</v>
      </c>
      <c r="D1062" s="312"/>
    </row>
    <row r="1063" spans="1:6" ht="25.5">
      <c r="B1063" s="354" t="s">
        <v>306</v>
      </c>
      <c r="D1063" s="312"/>
    </row>
    <row r="1064" spans="1:6" ht="25.5">
      <c r="B1064" s="265" t="s">
        <v>184</v>
      </c>
      <c r="D1064" s="312"/>
    </row>
    <row r="1065" spans="1:6">
      <c r="B1065" s="265" t="s">
        <v>183</v>
      </c>
      <c r="D1065" s="312"/>
    </row>
    <row r="1066" spans="1:6" ht="38.25">
      <c r="B1066" s="265" t="s">
        <v>122</v>
      </c>
      <c r="D1066" s="312"/>
    </row>
    <row r="1067" spans="1:6" ht="38.25">
      <c r="B1067" s="265" t="s">
        <v>143</v>
      </c>
      <c r="D1067" s="312"/>
    </row>
    <row r="1068" spans="1:6" ht="51">
      <c r="B1068" s="265" t="s">
        <v>13</v>
      </c>
      <c r="D1068" s="312"/>
    </row>
    <row r="1069" spans="1:6" ht="38.25">
      <c r="B1069" s="265" t="s">
        <v>678</v>
      </c>
      <c r="D1069" s="312"/>
    </row>
    <row r="1070" spans="1:6" ht="25.5">
      <c r="B1070" s="265" t="s">
        <v>121</v>
      </c>
      <c r="C1070" s="266" t="s">
        <v>154</v>
      </c>
      <c r="D1070" s="312">
        <v>499.8</v>
      </c>
      <c r="E1070" s="1112">
        <v>0</v>
      </c>
      <c r="F1070" s="1102">
        <f>D1070*E1070</f>
        <v>0</v>
      </c>
    </row>
    <row r="1071" spans="1:6">
      <c r="B1071" s="441"/>
      <c r="D1071" s="312"/>
    </row>
    <row r="1072" spans="1:6">
      <c r="A1072" s="264" t="s">
        <v>54</v>
      </c>
      <c r="B1072" s="290" t="s">
        <v>359</v>
      </c>
      <c r="D1072" s="312"/>
    </row>
    <row r="1073" spans="1:6" ht="51">
      <c r="B1073" s="265" t="s">
        <v>681</v>
      </c>
      <c r="D1073" s="312"/>
    </row>
    <row r="1074" spans="1:6" ht="25.5">
      <c r="B1074" s="265" t="s">
        <v>42</v>
      </c>
      <c r="D1074" s="312"/>
    </row>
    <row r="1075" spans="1:6" ht="25.5">
      <c r="A1075" s="333"/>
      <c r="B1075" s="353" t="s">
        <v>204</v>
      </c>
      <c r="C1075" s="321"/>
      <c r="D1075" s="312"/>
    </row>
    <row r="1076" spans="1:6" ht="85.5" customHeight="1">
      <c r="B1076" s="354" t="s">
        <v>41</v>
      </c>
      <c r="D1076" s="312"/>
    </row>
    <row r="1077" spans="1:6" ht="25.5">
      <c r="B1077" s="354" t="s">
        <v>5773</v>
      </c>
      <c r="D1077" s="312"/>
    </row>
    <row r="1078" spans="1:6" ht="25.5">
      <c r="B1078" s="265" t="s">
        <v>184</v>
      </c>
      <c r="D1078" s="312"/>
    </row>
    <row r="1079" spans="1:6">
      <c r="B1079" s="265" t="s">
        <v>183</v>
      </c>
      <c r="D1079" s="312"/>
    </row>
    <row r="1080" spans="1:6" ht="38.25">
      <c r="B1080" s="265" t="s">
        <v>122</v>
      </c>
      <c r="D1080" s="312"/>
    </row>
    <row r="1081" spans="1:6" ht="38.25">
      <c r="B1081" s="265" t="s">
        <v>143</v>
      </c>
      <c r="D1081" s="312"/>
    </row>
    <row r="1082" spans="1:6" ht="51">
      <c r="B1082" s="265" t="s">
        <v>13</v>
      </c>
      <c r="D1082" s="312"/>
    </row>
    <row r="1083" spans="1:6" ht="38.25">
      <c r="B1083" s="265" t="s">
        <v>678</v>
      </c>
      <c r="D1083" s="312"/>
    </row>
    <row r="1084" spans="1:6" ht="25.5">
      <c r="B1084" s="265" t="s">
        <v>121</v>
      </c>
      <c r="C1084" s="266" t="s">
        <v>154</v>
      </c>
      <c r="D1084" s="312">
        <v>448.9</v>
      </c>
      <c r="E1084" s="1112">
        <v>0</v>
      </c>
      <c r="F1084" s="1102">
        <f>D1084*E1084</f>
        <v>0</v>
      </c>
    </row>
    <row r="1085" spans="1:6">
      <c r="D1085" s="312"/>
      <c r="E1085" s="1112"/>
    </row>
    <row r="1086" spans="1:6" ht="25.5">
      <c r="A1086" s="264" t="s">
        <v>55</v>
      </c>
      <c r="B1086" s="290" t="s">
        <v>5774</v>
      </c>
      <c r="D1086" s="312"/>
      <c r="E1086" s="1112"/>
    </row>
    <row r="1087" spans="1:6" ht="51">
      <c r="B1087" s="265" t="s">
        <v>680</v>
      </c>
      <c r="D1087" s="312"/>
      <c r="E1087" s="1112"/>
    </row>
    <row r="1088" spans="1:6" ht="25.5">
      <c r="B1088" s="265" t="s">
        <v>42</v>
      </c>
      <c r="D1088" s="312"/>
      <c r="E1088" s="1112"/>
    </row>
    <row r="1089" spans="1:6" ht="25.5">
      <c r="B1089" s="353" t="s">
        <v>204</v>
      </c>
      <c r="D1089" s="312"/>
      <c r="E1089" s="1112"/>
    </row>
    <row r="1090" spans="1:6" ht="76.5">
      <c r="B1090" s="354" t="s">
        <v>41</v>
      </c>
      <c r="D1090" s="312"/>
      <c r="E1090" s="1112"/>
    </row>
    <row r="1091" spans="1:6" ht="25.5">
      <c r="B1091" s="354" t="s">
        <v>5775</v>
      </c>
      <c r="D1091" s="312"/>
      <c r="E1091" s="1112"/>
    </row>
    <row r="1092" spans="1:6" ht="25.5">
      <c r="B1092" s="265" t="s">
        <v>184</v>
      </c>
      <c r="D1092" s="312"/>
      <c r="E1092" s="1112"/>
    </row>
    <row r="1093" spans="1:6">
      <c r="B1093" s="265" t="s">
        <v>183</v>
      </c>
      <c r="D1093" s="312"/>
      <c r="E1093" s="1112"/>
    </row>
    <row r="1094" spans="1:6" ht="38.25">
      <c r="B1094" s="265" t="s">
        <v>122</v>
      </c>
      <c r="D1094" s="312"/>
      <c r="E1094" s="1112"/>
    </row>
    <row r="1095" spans="1:6" ht="38.25">
      <c r="B1095" s="265" t="s">
        <v>143</v>
      </c>
      <c r="D1095" s="312"/>
      <c r="E1095" s="1112"/>
    </row>
    <row r="1096" spans="1:6" ht="51">
      <c r="B1096" s="265" t="s">
        <v>13</v>
      </c>
      <c r="D1096" s="312"/>
      <c r="E1096" s="1112"/>
    </row>
    <row r="1097" spans="1:6" ht="38.25">
      <c r="B1097" s="265" t="s">
        <v>678</v>
      </c>
      <c r="D1097" s="312"/>
      <c r="E1097" s="1112"/>
    </row>
    <row r="1098" spans="1:6" ht="25.5">
      <c r="B1098" s="265" t="s">
        <v>121</v>
      </c>
      <c r="C1098" s="266" t="s">
        <v>154</v>
      </c>
      <c r="D1098" s="312">
        <v>76</v>
      </c>
      <c r="E1098" s="1112">
        <v>0</v>
      </c>
      <c r="F1098" s="1102">
        <f>D1098*E1098</f>
        <v>0</v>
      </c>
    </row>
    <row r="1099" spans="1:6">
      <c r="D1099" s="312"/>
      <c r="E1099" s="1112"/>
    </row>
    <row r="1100" spans="1:6" ht="25.5">
      <c r="A1100" s="264" t="s">
        <v>56</v>
      </c>
      <c r="B1100" s="290" t="s">
        <v>5774</v>
      </c>
      <c r="D1100" s="312"/>
      <c r="E1100" s="1112"/>
    </row>
    <row r="1101" spans="1:6" ht="51">
      <c r="B1101" s="265" t="s">
        <v>681</v>
      </c>
      <c r="D1101" s="312"/>
      <c r="E1101" s="1112"/>
    </row>
    <row r="1102" spans="1:6" ht="25.5">
      <c r="B1102" s="265" t="s">
        <v>42</v>
      </c>
      <c r="D1102" s="312"/>
      <c r="E1102" s="1112"/>
    </row>
    <row r="1103" spans="1:6" ht="25.5">
      <c r="B1103" s="353" t="s">
        <v>204</v>
      </c>
      <c r="D1103" s="312"/>
      <c r="E1103" s="1112"/>
    </row>
    <row r="1104" spans="1:6" ht="76.5">
      <c r="B1104" s="354" t="s">
        <v>41</v>
      </c>
      <c r="D1104" s="312"/>
      <c r="E1104" s="1112"/>
    </row>
    <row r="1105" spans="1:6" ht="25.5">
      <c r="B1105" s="354" t="s">
        <v>5775</v>
      </c>
      <c r="D1105" s="312"/>
      <c r="E1105" s="1112"/>
    </row>
    <row r="1106" spans="1:6" ht="25.5">
      <c r="B1106" s="265" t="s">
        <v>184</v>
      </c>
      <c r="D1106" s="312"/>
      <c r="E1106" s="1112"/>
    </row>
    <row r="1107" spans="1:6">
      <c r="B1107" s="265" t="s">
        <v>183</v>
      </c>
      <c r="D1107" s="312"/>
      <c r="E1107" s="1112"/>
    </row>
    <row r="1108" spans="1:6" ht="38.25">
      <c r="B1108" s="265" t="s">
        <v>122</v>
      </c>
      <c r="D1108" s="312"/>
      <c r="E1108" s="1112"/>
    </row>
    <row r="1109" spans="1:6" ht="38.25">
      <c r="B1109" s="265" t="s">
        <v>143</v>
      </c>
      <c r="D1109" s="312"/>
      <c r="E1109" s="1112"/>
    </row>
    <row r="1110" spans="1:6" ht="51">
      <c r="B1110" s="265" t="s">
        <v>13</v>
      </c>
      <c r="D1110" s="312"/>
      <c r="E1110" s="1112"/>
    </row>
    <row r="1111" spans="1:6" ht="38.25">
      <c r="B1111" s="265" t="s">
        <v>678</v>
      </c>
      <c r="D1111" s="312"/>
      <c r="E1111" s="1112"/>
    </row>
    <row r="1112" spans="1:6" ht="25.5">
      <c r="B1112" s="265" t="s">
        <v>121</v>
      </c>
      <c r="C1112" s="266" t="s">
        <v>154</v>
      </c>
      <c r="D1112" s="312">
        <v>214</v>
      </c>
      <c r="E1112" s="1112">
        <v>0</v>
      </c>
      <c r="F1112" s="1102">
        <f>D1112*E1112</f>
        <v>0</v>
      </c>
    </row>
    <row r="1113" spans="1:6">
      <c r="B1113" s="441"/>
      <c r="D1113" s="312"/>
    </row>
    <row r="1114" spans="1:6" ht="25.5">
      <c r="A1114" s="264" t="s">
        <v>57</v>
      </c>
      <c r="B1114" s="290" t="s">
        <v>4929</v>
      </c>
      <c r="D1114" s="267"/>
    </row>
    <row r="1115" spans="1:6" ht="63.75">
      <c r="B1115" s="265" t="s">
        <v>4932</v>
      </c>
      <c r="D1115" s="267"/>
    </row>
    <row r="1116" spans="1:6" ht="25.5">
      <c r="B1116" s="354" t="s">
        <v>399</v>
      </c>
      <c r="D1116" s="267"/>
    </row>
    <row r="1117" spans="1:6" ht="63.75">
      <c r="B1117" s="354" t="s">
        <v>400</v>
      </c>
      <c r="D1117" s="267"/>
    </row>
    <row r="1118" spans="1:6">
      <c r="B1118" s="441" t="s">
        <v>401</v>
      </c>
      <c r="C1118" s="266" t="s">
        <v>154</v>
      </c>
      <c r="D1118" s="312">
        <v>365</v>
      </c>
      <c r="E1118" s="1112">
        <v>0</v>
      </c>
      <c r="F1118" s="1102">
        <f>D1118*E1118</f>
        <v>0</v>
      </c>
    </row>
    <row r="1119" spans="1:6">
      <c r="B1119" s="441"/>
      <c r="D1119" s="312"/>
    </row>
    <row r="1120" spans="1:6">
      <c r="A1120" s="264" t="s">
        <v>86</v>
      </c>
      <c r="B1120" s="355" t="s">
        <v>763</v>
      </c>
      <c r="D1120" s="312"/>
    </row>
    <row r="1121" spans="1:6" ht="87" customHeight="1">
      <c r="B1121" s="356" t="s">
        <v>4355</v>
      </c>
      <c r="D1121" s="312"/>
    </row>
    <row r="1122" spans="1:6" ht="25.5">
      <c r="B1122" s="356" t="s">
        <v>4930</v>
      </c>
      <c r="D1122" s="312"/>
    </row>
    <row r="1123" spans="1:6" ht="51">
      <c r="B1123" s="356" t="s">
        <v>4354</v>
      </c>
      <c r="D1123" s="312"/>
    </row>
    <row r="1124" spans="1:6" ht="25.5">
      <c r="B1124" s="356" t="s">
        <v>4412</v>
      </c>
      <c r="D1124" s="312"/>
    </row>
    <row r="1125" spans="1:6" ht="75" customHeight="1">
      <c r="B1125" s="356" t="s">
        <v>765</v>
      </c>
      <c r="C1125" s="266" t="s">
        <v>154</v>
      </c>
      <c r="D1125" s="312">
        <v>20</v>
      </c>
      <c r="E1125" s="1112">
        <v>0</v>
      </c>
      <c r="F1125" s="1102">
        <f>D1125*E1125</f>
        <v>0</v>
      </c>
    </row>
    <row r="1126" spans="1:6">
      <c r="B1126" s="355"/>
      <c r="D1126" s="312"/>
    </row>
    <row r="1127" spans="1:6" ht="25.5">
      <c r="A1127" s="264" t="s">
        <v>50</v>
      </c>
      <c r="B1127" s="355" t="s">
        <v>764</v>
      </c>
      <c r="D1127" s="312"/>
    </row>
    <row r="1128" spans="1:6" ht="89.25">
      <c r="B1128" s="356" t="s">
        <v>4575</v>
      </c>
      <c r="D1128" s="312"/>
    </row>
    <row r="1129" spans="1:6" ht="38.25">
      <c r="B1129" s="356" t="s">
        <v>4931</v>
      </c>
      <c r="D1129" s="312"/>
    </row>
    <row r="1130" spans="1:6" ht="25.5">
      <c r="B1130" s="356" t="s">
        <v>4412</v>
      </c>
      <c r="D1130" s="312"/>
    </row>
    <row r="1131" spans="1:6" ht="76.5" customHeight="1">
      <c r="B1131" s="356" t="s">
        <v>765</v>
      </c>
      <c r="C1131" s="266" t="s">
        <v>154</v>
      </c>
      <c r="D1131" s="312">
        <v>10</v>
      </c>
      <c r="E1131" s="1112">
        <v>0</v>
      </c>
      <c r="F1131" s="1102">
        <f>D1131*E1131</f>
        <v>0</v>
      </c>
    </row>
    <row r="1132" spans="1:6">
      <c r="B1132" s="356"/>
      <c r="D1132" s="312"/>
      <c r="E1132" s="1112"/>
    </row>
    <row r="1133" spans="1:6" ht="114.75">
      <c r="A1133" s="264" t="s">
        <v>108</v>
      </c>
      <c r="B1133" s="151" t="s">
        <v>5075</v>
      </c>
      <c r="C1133" s="462"/>
      <c r="D1133" s="463"/>
      <c r="E1133" s="1135"/>
      <c r="F1133" s="1136"/>
    </row>
    <row r="1134" spans="1:6">
      <c r="B1134" s="1098" t="s">
        <v>5092</v>
      </c>
      <c r="C1134" s="462" t="s">
        <v>21</v>
      </c>
      <c r="D1134" s="585">
        <v>69</v>
      </c>
      <c r="E1134" s="1135">
        <v>0</v>
      </c>
      <c r="F1134" s="1136">
        <f>E1134*D1134</f>
        <v>0</v>
      </c>
    </row>
    <row r="1135" spans="1:6">
      <c r="B1135" s="1098" t="s">
        <v>5093</v>
      </c>
      <c r="C1135" s="462" t="s">
        <v>21</v>
      </c>
      <c r="D1135" s="585">
        <v>81</v>
      </c>
      <c r="E1135" s="1135">
        <v>0</v>
      </c>
      <c r="F1135" s="1136">
        <f>E1135*D1135</f>
        <v>0</v>
      </c>
    </row>
    <row r="1136" spans="1:6">
      <c r="D1136" s="267"/>
    </row>
    <row r="1137" spans="1:6">
      <c r="A1137" s="271"/>
      <c r="B1137" s="338" t="s">
        <v>140</v>
      </c>
      <c r="C1137" s="332" t="s">
        <v>246</v>
      </c>
      <c r="D1137" s="273"/>
      <c r="E1137" s="1104"/>
      <c r="F1137" s="1121">
        <f>SUM(F839:F1135)</f>
        <v>0</v>
      </c>
    </row>
    <row r="1138" spans="1:6">
      <c r="B1138" s="290"/>
      <c r="C1138" s="299"/>
      <c r="D1138" s="267"/>
      <c r="F1138" s="1122"/>
    </row>
    <row r="1140" spans="1:6">
      <c r="A1140" s="345"/>
      <c r="B1140" s="443" t="s">
        <v>176</v>
      </c>
      <c r="C1140" s="357"/>
      <c r="D1140" s="358"/>
      <c r="E1140" s="1137"/>
      <c r="F1140" s="1132"/>
    </row>
    <row r="1141" spans="1:6">
      <c r="A1141" s="274"/>
      <c r="B1141" s="398"/>
      <c r="C1141" s="276"/>
      <c r="D1141" s="277"/>
      <c r="E1141" s="1114"/>
    </row>
    <row r="1142" spans="1:6" ht="51">
      <c r="A1142" s="274"/>
      <c r="B1142" s="289" t="s">
        <v>175</v>
      </c>
      <c r="C1142" s="276"/>
      <c r="D1142" s="277"/>
      <c r="E1142" s="1114"/>
    </row>
    <row r="1143" spans="1:6" ht="25.5">
      <c r="A1143" s="274"/>
      <c r="B1143" s="289" t="s">
        <v>231</v>
      </c>
      <c r="C1143" s="276"/>
      <c r="D1143" s="277"/>
      <c r="E1143" s="1114"/>
    </row>
    <row r="1144" spans="1:6">
      <c r="A1144" s="274"/>
      <c r="B1144" s="289" t="s">
        <v>174</v>
      </c>
      <c r="C1144" s="276"/>
      <c r="D1144" s="277"/>
      <c r="E1144" s="1114"/>
    </row>
    <row r="1145" spans="1:6" ht="38.25">
      <c r="A1145" s="274"/>
      <c r="B1145" s="367" t="s">
        <v>173</v>
      </c>
      <c r="C1145" s="296"/>
      <c r="D1145" s="359"/>
      <c r="E1145" s="1117"/>
      <c r="F1145" s="1117"/>
    </row>
    <row r="1146" spans="1:6" ht="38.25">
      <c r="A1146" s="274"/>
      <c r="B1146" s="289" t="s">
        <v>91</v>
      </c>
      <c r="C1146" s="296"/>
      <c r="D1146" s="359"/>
      <c r="E1146" s="1117"/>
      <c r="F1146" s="1117"/>
    </row>
    <row r="1147" spans="1:6">
      <c r="A1147" s="274"/>
      <c r="B1147" s="278"/>
      <c r="C1147" s="276"/>
      <c r="D1147" s="277"/>
      <c r="E1147" s="1105"/>
      <c r="F1147" s="1105"/>
    </row>
    <row r="1148" spans="1:6" ht="73.5" customHeight="1">
      <c r="A1148" s="360" t="s">
        <v>155</v>
      </c>
      <c r="B1148" s="265" t="s">
        <v>4413</v>
      </c>
      <c r="C1148" s="276"/>
      <c r="D1148" s="277"/>
      <c r="E1148" s="1105"/>
      <c r="F1148" s="1105"/>
    </row>
    <row r="1149" spans="1:6" ht="75" customHeight="1">
      <c r="A1149" s="274"/>
      <c r="B1149" s="265" t="s">
        <v>4414</v>
      </c>
      <c r="C1149" s="276"/>
      <c r="D1149" s="277"/>
      <c r="E1149" s="1105"/>
      <c r="F1149" s="1105"/>
    </row>
    <row r="1150" spans="1:6">
      <c r="A1150" s="274"/>
      <c r="B1150" s="265" t="s">
        <v>262</v>
      </c>
      <c r="C1150" s="276" t="s">
        <v>154</v>
      </c>
      <c r="D1150" s="277">
        <f>102.95+74.82+5</f>
        <v>182.76999999999998</v>
      </c>
      <c r="E1150" s="1106">
        <v>0</v>
      </c>
      <c r="F1150" s="1105">
        <f>D1150*E1150</f>
        <v>0</v>
      </c>
    </row>
    <row r="1151" spans="1:6">
      <c r="A1151" s="274"/>
      <c r="B1151" s="398"/>
      <c r="C1151" s="276"/>
      <c r="D1151" s="277"/>
      <c r="E1151" s="1105"/>
      <c r="F1151" s="1105"/>
    </row>
    <row r="1152" spans="1:6" ht="25.5">
      <c r="A1152" s="360" t="s">
        <v>156</v>
      </c>
      <c r="B1152" s="278" t="s">
        <v>263</v>
      </c>
      <c r="C1152" s="276"/>
      <c r="D1152" s="277"/>
      <c r="E1152" s="1105"/>
      <c r="F1152" s="1105"/>
    </row>
    <row r="1153" spans="1:6" ht="38.25">
      <c r="A1153" s="274"/>
      <c r="B1153" s="278" t="s">
        <v>264</v>
      </c>
      <c r="C1153" s="276"/>
      <c r="D1153" s="277"/>
      <c r="E1153" s="1105"/>
      <c r="F1153" s="1105"/>
    </row>
    <row r="1154" spans="1:6">
      <c r="A1154" s="274"/>
      <c r="B1154" s="278" t="s">
        <v>265</v>
      </c>
      <c r="C1154" s="276"/>
      <c r="D1154" s="277"/>
      <c r="E1154" s="1105"/>
      <c r="F1154" s="1105"/>
    </row>
    <row r="1155" spans="1:6" ht="38.25">
      <c r="A1155" s="274"/>
      <c r="B1155" s="361" t="s">
        <v>4415</v>
      </c>
      <c r="C1155" s="276"/>
      <c r="D1155" s="277"/>
      <c r="E1155" s="1105"/>
      <c r="F1155" s="1105"/>
    </row>
    <row r="1156" spans="1:6" ht="25.5">
      <c r="A1156" s="274"/>
      <c r="B1156" s="361" t="s">
        <v>4417</v>
      </c>
      <c r="C1156" s="276"/>
      <c r="D1156" s="277"/>
      <c r="E1156" s="1105"/>
      <c r="F1156" s="1105"/>
    </row>
    <row r="1157" spans="1:6" ht="25.5">
      <c r="A1157" s="274"/>
      <c r="B1157" s="361" t="s">
        <v>4416</v>
      </c>
      <c r="C1157" s="276"/>
      <c r="D1157" s="277"/>
      <c r="E1157" s="1114"/>
      <c r="F1157" s="1105"/>
    </row>
    <row r="1158" spans="1:6" ht="25.5">
      <c r="A1158" s="274"/>
      <c r="B1158" s="361" t="s">
        <v>4574</v>
      </c>
      <c r="C1158" s="276"/>
      <c r="D1158" s="277"/>
      <c r="E1158" s="1114"/>
      <c r="F1158" s="1105"/>
    </row>
    <row r="1159" spans="1:6">
      <c r="A1159" s="274"/>
      <c r="B1159" s="361" t="s">
        <v>266</v>
      </c>
      <c r="C1159" s="276"/>
      <c r="D1159" s="277"/>
      <c r="E1159" s="1105"/>
      <c r="F1159" s="1105"/>
    </row>
    <row r="1160" spans="1:6">
      <c r="A1160" s="274"/>
      <c r="B1160" s="361" t="s">
        <v>267</v>
      </c>
      <c r="C1160" s="276"/>
      <c r="D1160" s="277"/>
      <c r="E1160" s="1105"/>
      <c r="F1160" s="1105"/>
    </row>
    <row r="1161" spans="1:6" ht="25.5">
      <c r="A1161" s="274"/>
      <c r="B1161" s="328" t="s">
        <v>4601</v>
      </c>
      <c r="C1161" s="276"/>
      <c r="D1161" s="277"/>
      <c r="E1161" s="1105"/>
      <c r="F1161" s="1105"/>
    </row>
    <row r="1162" spans="1:6">
      <c r="A1162" s="274"/>
      <c r="B1162" s="361" t="s">
        <v>268</v>
      </c>
      <c r="C1162" s="276"/>
      <c r="D1162" s="277"/>
      <c r="E1162" s="1105"/>
      <c r="F1162" s="1105"/>
    </row>
    <row r="1163" spans="1:6">
      <c r="A1163" s="274"/>
      <c r="B1163" s="361" t="s">
        <v>269</v>
      </c>
      <c r="C1163" s="276"/>
      <c r="D1163" s="277"/>
      <c r="E1163" s="1105"/>
      <c r="F1163" s="1105"/>
    </row>
    <row r="1164" spans="1:6" ht="25.5">
      <c r="A1164" s="274"/>
      <c r="B1164" s="361" t="s">
        <v>5776</v>
      </c>
      <c r="C1164" s="276"/>
      <c r="D1164" s="277"/>
      <c r="E1164" s="1105"/>
      <c r="F1164" s="1105"/>
    </row>
    <row r="1165" spans="1:6" ht="25.5">
      <c r="A1165" s="274"/>
      <c r="B1165" s="361" t="s">
        <v>270</v>
      </c>
      <c r="C1165" s="276"/>
      <c r="D1165" s="277"/>
      <c r="E1165" s="1105"/>
      <c r="F1165" s="1105"/>
    </row>
    <row r="1166" spans="1:6" ht="25.5">
      <c r="A1166" s="274"/>
      <c r="B1166" s="361" t="s">
        <v>4418</v>
      </c>
      <c r="C1166" s="276"/>
      <c r="D1166" s="277"/>
      <c r="E1166" s="1114"/>
      <c r="F1166" s="1105"/>
    </row>
    <row r="1167" spans="1:6" ht="25.5">
      <c r="A1167" s="274"/>
      <c r="B1167" s="361" t="s">
        <v>3350</v>
      </c>
      <c r="C1167" s="276"/>
      <c r="D1167" s="277"/>
      <c r="E1167" s="1114"/>
      <c r="F1167" s="1105"/>
    </row>
    <row r="1168" spans="1:6" ht="73.5" customHeight="1">
      <c r="A1168" s="274"/>
      <c r="B1168" s="361" t="s">
        <v>4602</v>
      </c>
      <c r="C1168" s="276"/>
      <c r="D1168" s="277"/>
      <c r="E1168" s="1105"/>
      <c r="F1168" s="1105"/>
    </row>
    <row r="1169" spans="1:6" ht="25.5">
      <c r="A1169" s="274"/>
      <c r="B1169" s="361" t="s">
        <v>271</v>
      </c>
      <c r="C1169" s="276"/>
      <c r="D1169" s="277"/>
      <c r="E1169" s="1105"/>
      <c r="F1169" s="1105"/>
    </row>
    <row r="1170" spans="1:6" ht="25.5">
      <c r="A1170" s="274"/>
      <c r="B1170" s="361" t="s">
        <v>4603</v>
      </c>
      <c r="C1170" s="276"/>
      <c r="D1170" s="277"/>
      <c r="E1170" s="1105"/>
      <c r="F1170" s="1105"/>
    </row>
    <row r="1171" spans="1:6" ht="25.5">
      <c r="A1171" s="274"/>
      <c r="B1171" s="361" t="s">
        <v>272</v>
      </c>
      <c r="C1171" s="276"/>
      <c r="D1171" s="277"/>
      <c r="E1171" s="1105"/>
      <c r="F1171" s="1105"/>
    </row>
    <row r="1172" spans="1:6">
      <c r="A1172" s="274"/>
      <c r="B1172" s="328" t="s">
        <v>4604</v>
      </c>
      <c r="C1172" s="276"/>
      <c r="D1172" s="277"/>
      <c r="E1172" s="1105"/>
      <c r="F1172" s="1105"/>
    </row>
    <row r="1173" spans="1:6">
      <c r="A1173" s="274"/>
      <c r="B1173" s="328" t="s">
        <v>4605</v>
      </c>
      <c r="C1173" s="276"/>
      <c r="D1173" s="277"/>
      <c r="E1173" s="1105"/>
      <c r="F1173" s="1105"/>
    </row>
    <row r="1174" spans="1:6">
      <c r="A1174" s="274"/>
      <c r="B1174" s="328" t="s">
        <v>4606</v>
      </c>
      <c r="C1174" s="276"/>
      <c r="D1174" s="277"/>
      <c r="E1174" s="1105"/>
      <c r="F1174" s="1105"/>
    </row>
    <row r="1175" spans="1:6" ht="51">
      <c r="A1175" s="274"/>
      <c r="B1175" s="278" t="s">
        <v>273</v>
      </c>
      <c r="C1175" s="276"/>
      <c r="D1175" s="277"/>
      <c r="E1175" s="1105"/>
      <c r="F1175" s="1105"/>
    </row>
    <row r="1176" spans="1:6" ht="38.25">
      <c r="A1176" s="274"/>
      <c r="B1176" s="278" t="s">
        <v>274</v>
      </c>
      <c r="C1176" s="276"/>
      <c r="D1176" s="277"/>
      <c r="E1176" s="1105"/>
      <c r="F1176" s="1105"/>
    </row>
    <row r="1177" spans="1:6" ht="38.25">
      <c r="A1177" s="274"/>
      <c r="B1177" s="278" t="s">
        <v>261</v>
      </c>
      <c r="C1177" s="276"/>
      <c r="D1177" s="277"/>
      <c r="E1177" s="1114"/>
      <c r="F1177" s="1105"/>
    </row>
    <row r="1178" spans="1:6">
      <c r="A1178" s="274"/>
      <c r="B1178" s="278" t="s">
        <v>685</v>
      </c>
      <c r="C1178" s="276"/>
      <c r="D1178" s="277"/>
      <c r="E1178" s="1105"/>
      <c r="F1178" s="1105"/>
    </row>
    <row r="1179" spans="1:6" ht="25.5">
      <c r="A1179" s="274"/>
      <c r="B1179" s="278" t="s">
        <v>385</v>
      </c>
      <c r="C1179" s="276" t="s">
        <v>154</v>
      </c>
      <c r="D1179" s="277">
        <v>1284</v>
      </c>
      <c r="E1179" s="1106">
        <v>0</v>
      </c>
      <c r="F1179" s="1105">
        <f>D1179*E1179</f>
        <v>0</v>
      </c>
    </row>
    <row r="1180" spans="1:6">
      <c r="A1180" s="274"/>
      <c r="C1180" s="276"/>
      <c r="D1180" s="277"/>
      <c r="E1180" s="1105"/>
      <c r="F1180" s="1105"/>
    </row>
    <row r="1181" spans="1:6" ht="38.25">
      <c r="A1181" s="360" t="s">
        <v>157</v>
      </c>
      <c r="B1181" s="362" t="s">
        <v>4309</v>
      </c>
      <c r="C1181" s="276"/>
      <c r="D1181" s="277"/>
      <c r="E1181" s="1105"/>
      <c r="F1181" s="1105"/>
    </row>
    <row r="1182" spans="1:6" ht="25.5">
      <c r="A1182" s="274"/>
      <c r="B1182" s="362" t="s">
        <v>275</v>
      </c>
      <c r="C1182" s="276"/>
      <c r="D1182" s="277"/>
      <c r="E1182" s="1105"/>
      <c r="F1182" s="1105"/>
    </row>
    <row r="1183" spans="1:6" ht="38.25">
      <c r="A1183" s="274"/>
      <c r="B1183" s="362" t="s">
        <v>3349</v>
      </c>
      <c r="C1183" s="276"/>
      <c r="D1183" s="277"/>
      <c r="E1183" s="1105"/>
      <c r="F1183" s="1105"/>
    </row>
    <row r="1184" spans="1:6">
      <c r="A1184" s="274"/>
      <c r="B1184" s="362" t="s">
        <v>276</v>
      </c>
      <c r="C1184" s="276" t="s">
        <v>1315</v>
      </c>
      <c r="D1184" s="277">
        <v>36.700000000000003</v>
      </c>
      <c r="E1184" s="1106">
        <v>0</v>
      </c>
      <c r="F1184" s="1105">
        <f>D1184*E1184</f>
        <v>0</v>
      </c>
    </row>
    <row r="1185" spans="1:6">
      <c r="A1185" s="274"/>
      <c r="B1185" s="445"/>
      <c r="C1185" s="276"/>
      <c r="D1185" s="277"/>
      <c r="E1185" s="1105"/>
      <c r="F1185" s="1105"/>
    </row>
    <row r="1186" spans="1:6" ht="38.25">
      <c r="A1186" s="360" t="s">
        <v>158</v>
      </c>
      <c r="B1186" s="362" t="s">
        <v>4310</v>
      </c>
      <c r="C1186" s="276"/>
      <c r="D1186" s="277"/>
      <c r="E1186" s="1105"/>
      <c r="F1186" s="1105"/>
    </row>
    <row r="1187" spans="1:6" ht="25.5">
      <c r="A1187" s="274"/>
      <c r="B1187" s="362" t="s">
        <v>275</v>
      </c>
      <c r="C1187" s="276"/>
      <c r="D1187" s="277"/>
      <c r="F1187" s="1105"/>
    </row>
    <row r="1188" spans="1:6" ht="38.25">
      <c r="A1188" s="274"/>
      <c r="B1188" s="362" t="s">
        <v>3349</v>
      </c>
      <c r="C1188" s="276"/>
      <c r="D1188" s="277"/>
      <c r="F1188" s="1105"/>
    </row>
    <row r="1189" spans="1:6">
      <c r="A1189" s="274"/>
      <c r="B1189" s="362" t="s">
        <v>277</v>
      </c>
      <c r="C1189" s="276" t="s">
        <v>1315</v>
      </c>
      <c r="D1189" s="277">
        <v>15.9</v>
      </c>
      <c r="E1189" s="1106">
        <v>0</v>
      </c>
      <c r="F1189" s="1105">
        <f>D1189*E1189</f>
        <v>0</v>
      </c>
    </row>
    <row r="1190" spans="1:6">
      <c r="A1190" s="274"/>
      <c r="B1190" s="362"/>
      <c r="C1190" s="276"/>
      <c r="D1190" s="277"/>
      <c r="F1190" s="1105"/>
    </row>
    <row r="1191" spans="1:6">
      <c r="A1191" s="274" t="s">
        <v>160</v>
      </c>
      <c r="B1191" s="446" t="s">
        <v>759</v>
      </c>
      <c r="C1191" s="276"/>
      <c r="D1191" s="277"/>
      <c r="F1191" s="1105"/>
    </row>
    <row r="1192" spans="1:6" ht="114.75">
      <c r="A1192" s="274"/>
      <c r="B1192" s="362" t="s">
        <v>760</v>
      </c>
      <c r="C1192" s="276" t="s">
        <v>154</v>
      </c>
      <c r="D1192" s="277">
        <f>58.8+23</f>
        <v>81.8</v>
      </c>
      <c r="E1192" s="1106">
        <v>0</v>
      </c>
      <c r="F1192" s="1105">
        <f>D1192*E1192</f>
        <v>0</v>
      </c>
    </row>
    <row r="1193" spans="1:6">
      <c r="A1193" s="274"/>
      <c r="B1193" s="362"/>
      <c r="C1193" s="276"/>
      <c r="D1193" s="277"/>
      <c r="F1193" s="1105"/>
    </row>
    <row r="1194" spans="1:6">
      <c r="A1194" s="363"/>
      <c r="B1194" s="431" t="s">
        <v>94</v>
      </c>
      <c r="C1194" s="294" t="s">
        <v>246</v>
      </c>
      <c r="D1194" s="364"/>
      <c r="E1194" s="1104"/>
      <c r="F1194" s="1111">
        <f>SUM(F1148:F1192)</f>
        <v>0</v>
      </c>
    </row>
    <row r="1195" spans="1:6">
      <c r="A1195" s="365"/>
      <c r="B1195" s="398"/>
      <c r="C1195" s="296"/>
      <c r="D1195" s="349"/>
      <c r="F1195" s="1117"/>
    </row>
    <row r="1197" spans="1:6">
      <c r="A1197" s="316"/>
      <c r="B1197" s="431" t="s">
        <v>31</v>
      </c>
      <c r="C1197" s="317"/>
      <c r="D1197" s="318"/>
      <c r="E1197" s="1116"/>
      <c r="F1197" s="1116"/>
    </row>
    <row r="1198" spans="1:6">
      <c r="A1198" s="274"/>
      <c r="B1198" s="278"/>
      <c r="C1198" s="276"/>
      <c r="D1198" s="277"/>
      <c r="E1198" s="1114"/>
    </row>
    <row r="1199" spans="1:6" ht="25.5">
      <c r="A1199" s="366"/>
      <c r="B1199" s="367" t="s">
        <v>4607</v>
      </c>
      <c r="C1199" s="368"/>
      <c r="D1199" s="369"/>
      <c r="E1199" s="1138"/>
      <c r="F1199" s="1138"/>
    </row>
    <row r="1200" spans="1:6" ht="63.75">
      <c r="A1200" s="366"/>
      <c r="B1200" s="289" t="s">
        <v>232</v>
      </c>
      <c r="C1200" s="368"/>
      <c r="D1200" s="369"/>
      <c r="E1200" s="1138"/>
      <c r="F1200" s="1138"/>
    </row>
    <row r="1201" spans="1:6" ht="69.75" customHeight="1">
      <c r="A1201" s="366"/>
      <c r="B1201" s="289" t="s">
        <v>4608</v>
      </c>
      <c r="C1201" s="368"/>
      <c r="D1201" s="369"/>
      <c r="E1201" s="1138"/>
      <c r="F1201" s="1138"/>
    </row>
    <row r="1202" spans="1:6" ht="25.5">
      <c r="A1202" s="274"/>
      <c r="B1202" s="367" t="s">
        <v>257</v>
      </c>
      <c r="C1202" s="276"/>
      <c r="D1202" s="277"/>
      <c r="E1202" s="1114"/>
    </row>
    <row r="1203" spans="1:6">
      <c r="A1203" s="274"/>
      <c r="B1203" s="278"/>
      <c r="C1203" s="276"/>
      <c r="D1203" s="277"/>
      <c r="E1203" s="1114"/>
    </row>
    <row r="1204" spans="1:6" ht="72.75" customHeight="1">
      <c r="A1204" s="274" t="s">
        <v>155</v>
      </c>
      <c r="B1204" s="278" t="s">
        <v>689</v>
      </c>
      <c r="C1204" s="276"/>
      <c r="D1204" s="277"/>
      <c r="E1204" s="1114"/>
    </row>
    <row r="1205" spans="1:6" ht="51">
      <c r="A1205" s="274"/>
      <c r="B1205" s="278" t="s">
        <v>687</v>
      </c>
      <c r="C1205" s="276"/>
      <c r="D1205" s="277"/>
      <c r="E1205" s="1114"/>
    </row>
    <row r="1206" spans="1:6">
      <c r="A1206" s="274"/>
      <c r="B1206" s="278" t="s">
        <v>4697</v>
      </c>
      <c r="C1206" s="276"/>
      <c r="D1206" s="277"/>
      <c r="E1206" s="1114"/>
    </row>
    <row r="1207" spans="1:6" ht="61.5" customHeight="1">
      <c r="A1207" s="274"/>
      <c r="B1207" s="278" t="s">
        <v>62</v>
      </c>
      <c r="C1207" s="276"/>
      <c r="D1207" s="277"/>
      <c r="E1207" s="1114"/>
    </row>
    <row r="1208" spans="1:6">
      <c r="A1208" s="274"/>
      <c r="B1208" s="278" t="s">
        <v>688</v>
      </c>
      <c r="C1208" s="276"/>
      <c r="D1208" s="277"/>
      <c r="E1208" s="1114"/>
    </row>
    <row r="1209" spans="1:6">
      <c r="A1209" s="274"/>
      <c r="B1209" s="278" t="s">
        <v>693</v>
      </c>
      <c r="C1209" s="276" t="s">
        <v>159</v>
      </c>
      <c r="D1209" s="277">
        <v>283.93</v>
      </c>
      <c r="E1209" s="1115">
        <v>0</v>
      </c>
      <c r="F1209" s="1114">
        <f>D1209*E1209</f>
        <v>0</v>
      </c>
    </row>
    <row r="1210" spans="1:6">
      <c r="A1210" s="274"/>
      <c r="B1210" s="278"/>
      <c r="C1210" s="276"/>
      <c r="D1210" s="277"/>
      <c r="E1210" s="1114"/>
      <c r="F1210" s="1114" t="str">
        <f t="shared" ref="F1210:F1274" si="8">IF(D1210*E1210,D1210*E1210,"")</f>
        <v/>
      </c>
    </row>
    <row r="1211" spans="1:6" ht="74.25" customHeight="1">
      <c r="A1211" s="274" t="s">
        <v>156</v>
      </c>
      <c r="B1211" s="278" t="s">
        <v>690</v>
      </c>
      <c r="C1211" s="276"/>
      <c r="D1211" s="277"/>
      <c r="E1211" s="1114"/>
      <c r="F1211" s="1114" t="str">
        <f t="shared" si="8"/>
        <v/>
      </c>
    </row>
    <row r="1212" spans="1:6" ht="60.75" customHeight="1">
      <c r="A1212" s="274"/>
      <c r="B1212" s="278" t="s">
        <v>260</v>
      </c>
      <c r="C1212" s="276"/>
      <c r="D1212" s="277"/>
      <c r="E1212" s="1114"/>
      <c r="F1212" s="1114" t="str">
        <f t="shared" si="8"/>
        <v/>
      </c>
    </row>
    <row r="1213" spans="1:6" ht="51">
      <c r="A1213" s="274"/>
      <c r="B1213" s="278" t="s">
        <v>4698</v>
      </c>
      <c r="C1213" s="276"/>
      <c r="D1213" s="277"/>
      <c r="E1213" s="1114"/>
      <c r="F1213" s="1114" t="str">
        <f t="shared" si="8"/>
        <v/>
      </c>
    </row>
    <row r="1214" spans="1:6" ht="60" customHeight="1">
      <c r="A1214" s="274"/>
      <c r="B1214" s="278" t="s">
        <v>62</v>
      </c>
      <c r="C1214" s="276"/>
      <c r="D1214" s="277"/>
      <c r="E1214" s="1114"/>
      <c r="F1214" s="1114" t="str">
        <f t="shared" si="8"/>
        <v/>
      </c>
    </row>
    <row r="1215" spans="1:6">
      <c r="A1215" s="274"/>
      <c r="B1215" s="278" t="s">
        <v>688</v>
      </c>
      <c r="C1215" s="276"/>
      <c r="D1215" s="277"/>
      <c r="E1215" s="1114"/>
      <c r="F1215" s="1114" t="str">
        <f t="shared" si="8"/>
        <v/>
      </c>
    </row>
    <row r="1216" spans="1:6">
      <c r="A1216" s="274"/>
      <c r="B1216" s="278" t="s">
        <v>693</v>
      </c>
      <c r="C1216" s="276" t="s">
        <v>159</v>
      </c>
      <c r="D1216" s="277">
        <v>233.02</v>
      </c>
      <c r="E1216" s="1115">
        <v>0</v>
      </c>
      <c r="F1216" s="1114">
        <f>D1216*E1216</f>
        <v>0</v>
      </c>
    </row>
    <row r="1217" spans="1:6">
      <c r="A1217" s="274"/>
      <c r="B1217" s="278"/>
      <c r="C1217" s="276"/>
      <c r="D1217" s="277"/>
      <c r="E1217" s="1114"/>
      <c r="F1217" s="1114"/>
    </row>
    <row r="1218" spans="1:6" ht="71.25" customHeight="1">
      <c r="A1218" s="274" t="s">
        <v>157</v>
      </c>
      <c r="B1218" s="278" t="s">
        <v>689</v>
      </c>
      <c r="C1218" s="276"/>
      <c r="D1218" s="277"/>
      <c r="E1218" s="1114"/>
      <c r="F1218" s="1114"/>
    </row>
    <row r="1219" spans="1:6" ht="63.75" customHeight="1">
      <c r="A1219" s="274"/>
      <c r="B1219" s="278" t="s">
        <v>691</v>
      </c>
      <c r="C1219" s="276"/>
      <c r="D1219" s="277"/>
      <c r="E1219" s="1114"/>
      <c r="F1219" s="1114"/>
    </row>
    <row r="1220" spans="1:6" ht="38.25">
      <c r="A1220" s="274"/>
      <c r="B1220" s="278" t="s">
        <v>4699</v>
      </c>
      <c r="C1220" s="276"/>
      <c r="D1220" s="277"/>
      <c r="E1220" s="1114"/>
      <c r="F1220" s="1114"/>
    </row>
    <row r="1221" spans="1:6" ht="51">
      <c r="A1221" s="274"/>
      <c r="B1221" s="278" t="s">
        <v>62</v>
      </c>
      <c r="C1221" s="276"/>
      <c r="D1221" s="277"/>
      <c r="E1221" s="1114"/>
      <c r="F1221" s="1114"/>
    </row>
    <row r="1222" spans="1:6">
      <c r="A1222" s="274"/>
      <c r="B1222" s="278" t="s">
        <v>688</v>
      </c>
      <c r="C1222" s="276"/>
      <c r="D1222" s="277"/>
      <c r="E1222" s="1114"/>
      <c r="F1222" s="1114"/>
    </row>
    <row r="1223" spans="1:6">
      <c r="A1223" s="274"/>
      <c r="B1223" s="278" t="s">
        <v>693</v>
      </c>
      <c r="C1223" s="276" t="s">
        <v>159</v>
      </c>
      <c r="D1223" s="277">
        <v>42.02</v>
      </c>
      <c r="E1223" s="1115">
        <v>0</v>
      </c>
      <c r="F1223" s="1114">
        <f>D1223*E1223</f>
        <v>0</v>
      </c>
    </row>
    <row r="1224" spans="1:6">
      <c r="A1224" s="274"/>
      <c r="B1224" s="278"/>
      <c r="C1224" s="276"/>
      <c r="D1224" s="277"/>
      <c r="E1224" s="1114"/>
      <c r="F1224" s="1114"/>
    </row>
    <row r="1225" spans="1:6" ht="72.75" customHeight="1">
      <c r="A1225" s="274" t="s">
        <v>158</v>
      </c>
      <c r="B1225" s="278" t="s">
        <v>689</v>
      </c>
      <c r="C1225" s="276"/>
      <c r="D1225" s="277"/>
      <c r="E1225" s="1114"/>
      <c r="F1225" s="1114"/>
    </row>
    <row r="1226" spans="1:6" ht="51">
      <c r="A1226" s="274"/>
      <c r="B1226" s="278" t="s">
        <v>692</v>
      </c>
      <c r="C1226" s="276"/>
      <c r="D1226" s="277"/>
      <c r="E1226" s="1114"/>
      <c r="F1226" s="1114"/>
    </row>
    <row r="1227" spans="1:6" ht="38.25">
      <c r="A1227" s="274"/>
      <c r="B1227" s="278" t="s">
        <v>4699</v>
      </c>
      <c r="C1227" s="276"/>
      <c r="D1227" s="277"/>
      <c r="E1227" s="1114"/>
      <c r="F1227" s="1114"/>
    </row>
    <row r="1228" spans="1:6" ht="62.25" customHeight="1">
      <c r="A1228" s="274"/>
      <c r="B1228" s="278" t="s">
        <v>62</v>
      </c>
      <c r="C1228" s="276"/>
      <c r="D1228" s="277"/>
      <c r="E1228" s="1114"/>
      <c r="F1228" s="1114"/>
    </row>
    <row r="1229" spans="1:6">
      <c r="A1229" s="274"/>
      <c r="B1229" s="278" t="s">
        <v>688</v>
      </c>
      <c r="C1229" s="276"/>
      <c r="D1229" s="277"/>
      <c r="E1229" s="1114"/>
      <c r="F1229" s="1114"/>
    </row>
    <row r="1230" spans="1:6">
      <c r="A1230" s="274"/>
      <c r="B1230" s="278" t="s">
        <v>693</v>
      </c>
      <c r="C1230" s="276" t="s">
        <v>159</v>
      </c>
      <c r="D1230" s="277">
        <v>440</v>
      </c>
      <c r="E1230" s="1115">
        <v>0</v>
      </c>
      <c r="F1230" s="1114">
        <f>D1230*E1230</f>
        <v>0</v>
      </c>
    </row>
    <row r="1231" spans="1:6">
      <c r="A1231" s="274"/>
      <c r="B1231" s="278"/>
      <c r="C1231" s="276"/>
      <c r="D1231" s="277"/>
      <c r="E1231" s="1114"/>
      <c r="F1231" s="1114"/>
    </row>
    <row r="1232" spans="1:6" ht="51">
      <c r="A1232" s="274" t="s">
        <v>160</v>
      </c>
      <c r="B1232" s="278" t="s">
        <v>697</v>
      </c>
      <c r="C1232" s="276"/>
      <c r="D1232" s="277"/>
      <c r="E1232" s="1114"/>
      <c r="F1232" s="1114" t="str">
        <f t="shared" si="8"/>
        <v/>
      </c>
    </row>
    <row r="1233" spans="1:6">
      <c r="A1233" s="274"/>
      <c r="B1233" s="278" t="s">
        <v>258</v>
      </c>
      <c r="C1233" s="276"/>
      <c r="D1233" s="277"/>
      <c r="E1233" s="1114"/>
      <c r="F1233" s="1114" t="str">
        <f t="shared" si="8"/>
        <v/>
      </c>
    </row>
    <row r="1234" spans="1:6" ht="63.75">
      <c r="A1234" s="274"/>
      <c r="B1234" s="278" t="s">
        <v>259</v>
      </c>
      <c r="C1234" s="276"/>
      <c r="D1234" s="277"/>
      <c r="E1234" s="1114"/>
      <c r="F1234" s="1114" t="str">
        <f t="shared" si="8"/>
        <v/>
      </c>
    </row>
    <row r="1235" spans="1:6" ht="38.25">
      <c r="A1235" s="274"/>
      <c r="B1235" s="278" t="s">
        <v>4593</v>
      </c>
      <c r="C1235" s="276"/>
      <c r="D1235" s="277"/>
      <c r="E1235" s="1114"/>
      <c r="F1235" s="1114" t="str">
        <f t="shared" si="8"/>
        <v/>
      </c>
    </row>
    <row r="1236" spans="1:6" ht="25.5">
      <c r="A1236" s="274"/>
      <c r="B1236" s="278" t="s">
        <v>130</v>
      </c>
      <c r="C1236" s="276"/>
      <c r="D1236" s="277"/>
      <c r="E1236" s="1114"/>
      <c r="F1236" s="1114" t="str">
        <f t="shared" si="8"/>
        <v/>
      </c>
    </row>
    <row r="1237" spans="1:6" ht="38.25">
      <c r="A1237" s="274"/>
      <c r="B1237" s="278" t="s">
        <v>228</v>
      </c>
      <c r="C1237" s="276"/>
      <c r="D1237" s="277"/>
      <c r="E1237" s="1114"/>
      <c r="F1237" s="1114" t="str">
        <f t="shared" si="8"/>
        <v/>
      </c>
    </row>
    <row r="1238" spans="1:6" ht="51">
      <c r="A1238" s="274"/>
      <c r="B1238" s="278" t="s">
        <v>62</v>
      </c>
      <c r="C1238" s="276"/>
      <c r="D1238" s="277"/>
      <c r="E1238" s="1114"/>
      <c r="F1238" s="1114" t="str">
        <f t="shared" si="8"/>
        <v/>
      </c>
    </row>
    <row r="1239" spans="1:6">
      <c r="A1239" s="274"/>
      <c r="B1239" s="278" t="s">
        <v>693</v>
      </c>
      <c r="C1239" s="276" t="s">
        <v>159</v>
      </c>
      <c r="D1239" s="277">
        <v>73.599999999999994</v>
      </c>
      <c r="E1239" s="1115">
        <v>0</v>
      </c>
      <c r="F1239" s="1114">
        <f>D1239*E1239</f>
        <v>0</v>
      </c>
    </row>
    <row r="1240" spans="1:6">
      <c r="A1240" s="274"/>
      <c r="B1240" s="278"/>
      <c r="C1240" s="276"/>
      <c r="D1240" s="277"/>
      <c r="E1240" s="1114"/>
      <c r="F1240" s="1114" t="str">
        <f t="shared" si="8"/>
        <v/>
      </c>
    </row>
    <row r="1241" spans="1:6" ht="51">
      <c r="A1241" s="274" t="s">
        <v>161</v>
      </c>
      <c r="B1241" s="278" t="s">
        <v>697</v>
      </c>
      <c r="C1241" s="276"/>
      <c r="D1241" s="277"/>
      <c r="E1241" s="1114"/>
      <c r="F1241" s="1114" t="str">
        <f t="shared" si="8"/>
        <v/>
      </c>
    </row>
    <row r="1242" spans="1:6">
      <c r="A1242" s="274"/>
      <c r="B1242" s="278" t="s">
        <v>258</v>
      </c>
      <c r="C1242" s="276"/>
      <c r="D1242" s="277"/>
      <c r="E1242" s="1114"/>
      <c r="F1242" s="1114"/>
    </row>
    <row r="1243" spans="1:6" ht="63.75">
      <c r="A1243" s="274"/>
      <c r="B1243" s="278" t="s">
        <v>698</v>
      </c>
      <c r="C1243" s="276"/>
      <c r="D1243" s="277"/>
      <c r="E1243" s="1114"/>
      <c r="F1243" s="1114"/>
    </row>
    <row r="1244" spans="1:6" ht="51">
      <c r="A1244" s="274"/>
      <c r="B1244" s="278" t="s">
        <v>4700</v>
      </c>
      <c r="C1244" s="276"/>
      <c r="D1244" s="277"/>
      <c r="E1244" s="1114"/>
      <c r="F1244" s="1114"/>
    </row>
    <row r="1245" spans="1:6" ht="25.5">
      <c r="A1245" s="274"/>
      <c r="B1245" s="278" t="s">
        <v>130</v>
      </c>
      <c r="C1245" s="276"/>
      <c r="D1245" s="277"/>
      <c r="E1245" s="1114"/>
      <c r="F1245" s="1114"/>
    </row>
    <row r="1246" spans="1:6" ht="38.25">
      <c r="A1246" s="274"/>
      <c r="B1246" s="278" t="s">
        <v>228</v>
      </c>
      <c r="C1246" s="276"/>
      <c r="D1246" s="277"/>
      <c r="E1246" s="1114"/>
      <c r="F1246" s="1114"/>
    </row>
    <row r="1247" spans="1:6" ht="61.5" customHeight="1">
      <c r="A1247" s="274"/>
      <c r="B1247" s="278" t="s">
        <v>62</v>
      </c>
      <c r="C1247" s="276"/>
      <c r="D1247" s="277"/>
      <c r="E1247" s="1114"/>
      <c r="F1247" s="1114"/>
    </row>
    <row r="1248" spans="1:6">
      <c r="A1248" s="274"/>
      <c r="B1248" s="278" t="s">
        <v>693</v>
      </c>
      <c r="C1248" s="276" t="s">
        <v>159</v>
      </c>
      <c r="D1248" s="277">
        <v>154</v>
      </c>
      <c r="E1248" s="1115">
        <v>0</v>
      </c>
      <c r="F1248" s="1114">
        <f>D1248*E1248</f>
        <v>0</v>
      </c>
    </row>
    <row r="1249" spans="1:6">
      <c r="A1249" s="274"/>
      <c r="B1249" s="278"/>
      <c r="C1249" s="276"/>
      <c r="D1249" s="277"/>
      <c r="E1249" s="1114"/>
      <c r="F1249" s="1114" t="str">
        <f t="shared" si="8"/>
        <v/>
      </c>
    </row>
    <row r="1250" spans="1:6" ht="63" customHeight="1">
      <c r="A1250" s="274" t="s">
        <v>162</v>
      </c>
      <c r="B1250" s="278" t="s">
        <v>697</v>
      </c>
      <c r="C1250" s="276"/>
      <c r="D1250" s="277"/>
      <c r="E1250" s="1114"/>
      <c r="F1250" s="1114" t="str">
        <f t="shared" si="8"/>
        <v/>
      </c>
    </row>
    <row r="1251" spans="1:6">
      <c r="A1251" s="274"/>
      <c r="B1251" s="278" t="s">
        <v>258</v>
      </c>
      <c r="C1251" s="276"/>
      <c r="D1251" s="277"/>
      <c r="E1251" s="1114"/>
      <c r="F1251" s="1114"/>
    </row>
    <row r="1252" spans="1:6" ht="63.75">
      <c r="A1252" s="274"/>
      <c r="B1252" s="278" t="s">
        <v>699</v>
      </c>
      <c r="C1252" s="276"/>
      <c r="D1252" s="277"/>
      <c r="E1252" s="1114"/>
      <c r="F1252" s="1114"/>
    </row>
    <row r="1253" spans="1:6" ht="51">
      <c r="A1253" s="274"/>
      <c r="B1253" s="278" t="s">
        <v>4700</v>
      </c>
      <c r="C1253" s="276"/>
      <c r="D1253" s="277"/>
      <c r="E1253" s="1114"/>
      <c r="F1253" s="1114"/>
    </row>
    <row r="1254" spans="1:6" ht="25.5">
      <c r="A1254" s="274"/>
      <c r="B1254" s="278" t="s">
        <v>130</v>
      </c>
      <c r="C1254" s="276"/>
      <c r="D1254" s="277"/>
      <c r="E1254" s="1114"/>
      <c r="F1254" s="1114"/>
    </row>
    <row r="1255" spans="1:6" ht="38.25">
      <c r="A1255" s="274"/>
      <c r="B1255" s="278" t="s">
        <v>228</v>
      </c>
      <c r="C1255" s="276"/>
      <c r="D1255" s="277"/>
      <c r="E1255" s="1114"/>
      <c r="F1255" s="1114" t="str">
        <f t="shared" si="8"/>
        <v/>
      </c>
    </row>
    <row r="1256" spans="1:6" ht="57.75" customHeight="1">
      <c r="A1256" s="274"/>
      <c r="B1256" s="278" t="s">
        <v>62</v>
      </c>
      <c r="C1256" s="276"/>
      <c r="D1256" s="277"/>
      <c r="E1256" s="1114"/>
      <c r="F1256" s="1114" t="str">
        <f t="shared" si="8"/>
        <v/>
      </c>
    </row>
    <row r="1257" spans="1:6">
      <c r="A1257" s="274"/>
      <c r="B1257" s="278" t="s">
        <v>693</v>
      </c>
      <c r="C1257" s="276" t="s">
        <v>159</v>
      </c>
      <c r="D1257" s="277">
        <v>150</v>
      </c>
      <c r="E1257" s="1115">
        <v>0</v>
      </c>
      <c r="F1257" s="1114">
        <f>D1257*E1257</f>
        <v>0</v>
      </c>
    </row>
    <row r="1258" spans="1:6">
      <c r="A1258" s="274"/>
      <c r="B1258" s="278"/>
      <c r="C1258" s="276"/>
      <c r="D1258" s="277"/>
      <c r="E1258" s="1114"/>
      <c r="F1258" s="1114" t="str">
        <f t="shared" si="8"/>
        <v/>
      </c>
    </row>
    <row r="1259" spans="1:6" ht="51">
      <c r="A1259" s="274" t="s">
        <v>163</v>
      </c>
      <c r="B1259" s="278" t="s">
        <v>697</v>
      </c>
      <c r="C1259" s="276"/>
      <c r="D1259" s="277"/>
      <c r="E1259" s="1114"/>
      <c r="F1259" s="1114" t="str">
        <f t="shared" si="8"/>
        <v/>
      </c>
    </row>
    <row r="1260" spans="1:6">
      <c r="A1260" s="274"/>
      <c r="B1260" s="278" t="s">
        <v>258</v>
      </c>
      <c r="C1260" s="276"/>
      <c r="D1260" s="277"/>
      <c r="E1260" s="1114"/>
      <c r="F1260" s="1114" t="str">
        <f t="shared" si="8"/>
        <v/>
      </c>
    </row>
    <row r="1261" spans="1:6" ht="63.75">
      <c r="A1261" s="274"/>
      <c r="B1261" s="278" t="s">
        <v>700</v>
      </c>
      <c r="C1261" s="276"/>
      <c r="D1261" s="277"/>
      <c r="E1261" s="1114"/>
      <c r="F1261" s="1114"/>
    </row>
    <row r="1262" spans="1:6" ht="38.25">
      <c r="A1262" s="274"/>
      <c r="B1262" s="278" t="s">
        <v>4701</v>
      </c>
      <c r="C1262" s="276"/>
      <c r="D1262" s="277"/>
      <c r="E1262" s="1114"/>
      <c r="F1262" s="1114"/>
    </row>
    <row r="1263" spans="1:6" ht="25.5">
      <c r="A1263" s="274"/>
      <c r="B1263" s="278" t="s">
        <v>130</v>
      </c>
      <c r="C1263" s="276"/>
      <c r="D1263" s="277"/>
      <c r="E1263" s="1114"/>
      <c r="F1263" s="1114"/>
    </row>
    <row r="1264" spans="1:6" ht="38.25">
      <c r="A1264" s="274"/>
      <c r="B1264" s="278" t="s">
        <v>228</v>
      </c>
      <c r="C1264" s="276"/>
      <c r="D1264" s="277"/>
      <c r="E1264" s="1114"/>
      <c r="F1264" s="1114"/>
    </row>
    <row r="1265" spans="1:6" ht="51">
      <c r="A1265" s="274"/>
      <c r="B1265" s="278" t="s">
        <v>62</v>
      </c>
      <c r="C1265" s="276"/>
      <c r="D1265" s="277"/>
      <c r="E1265" s="1114"/>
      <c r="F1265" s="1114" t="str">
        <f t="shared" si="8"/>
        <v/>
      </c>
    </row>
    <row r="1266" spans="1:6">
      <c r="A1266" s="274"/>
      <c r="B1266" s="278" t="s">
        <v>693</v>
      </c>
      <c r="C1266" s="276" t="s">
        <v>159</v>
      </c>
      <c r="D1266" s="277">
        <v>243</v>
      </c>
      <c r="E1266" s="1115">
        <v>0</v>
      </c>
      <c r="F1266" s="1114">
        <f>D1266*E1266</f>
        <v>0</v>
      </c>
    </row>
    <row r="1267" spans="1:6">
      <c r="A1267" s="274"/>
      <c r="B1267" s="278"/>
      <c r="C1267" s="276"/>
      <c r="D1267" s="277"/>
      <c r="E1267" s="1114"/>
      <c r="F1267" s="1114" t="str">
        <f t="shared" si="8"/>
        <v/>
      </c>
    </row>
    <row r="1268" spans="1:6" ht="51">
      <c r="A1268" s="274" t="s">
        <v>164</v>
      </c>
      <c r="B1268" s="278" t="s">
        <v>697</v>
      </c>
      <c r="C1268" s="276"/>
      <c r="D1268" s="277"/>
      <c r="E1268" s="1114"/>
      <c r="F1268" s="1114" t="str">
        <f t="shared" si="8"/>
        <v/>
      </c>
    </row>
    <row r="1269" spans="1:6">
      <c r="A1269" s="274"/>
      <c r="B1269" s="278" t="s">
        <v>258</v>
      </c>
      <c r="C1269" s="276"/>
      <c r="D1269" s="277"/>
      <c r="E1269" s="1114"/>
      <c r="F1269" s="1114" t="str">
        <f t="shared" si="8"/>
        <v/>
      </c>
    </row>
    <row r="1270" spans="1:6" ht="63.75">
      <c r="A1270" s="274"/>
      <c r="B1270" s="278" t="s">
        <v>702</v>
      </c>
      <c r="C1270" s="276"/>
      <c r="D1270" s="277"/>
      <c r="E1270" s="1114"/>
      <c r="F1270" s="1114"/>
    </row>
    <row r="1271" spans="1:6" ht="38.25">
      <c r="A1271" s="274"/>
      <c r="B1271" s="278" t="s">
        <v>4701</v>
      </c>
      <c r="C1271" s="276"/>
      <c r="D1271" s="277"/>
      <c r="E1271" s="1114"/>
      <c r="F1271" s="1114"/>
    </row>
    <row r="1272" spans="1:6" ht="25.5">
      <c r="A1272" s="274"/>
      <c r="B1272" s="278" t="s">
        <v>130</v>
      </c>
      <c r="C1272" s="276"/>
      <c r="D1272" s="277"/>
      <c r="E1272" s="1114"/>
      <c r="F1272" s="1114"/>
    </row>
    <row r="1273" spans="1:6" ht="38.25">
      <c r="A1273" s="274"/>
      <c r="B1273" s="278" t="s">
        <v>228</v>
      </c>
      <c r="C1273" s="276"/>
      <c r="D1273" s="277"/>
      <c r="E1273" s="1114"/>
      <c r="F1273" s="1114" t="str">
        <f t="shared" si="8"/>
        <v/>
      </c>
    </row>
    <row r="1274" spans="1:6" ht="51">
      <c r="A1274" s="274"/>
      <c r="B1274" s="278" t="s">
        <v>62</v>
      </c>
      <c r="C1274" s="276"/>
      <c r="D1274" s="277"/>
      <c r="E1274" s="1114"/>
      <c r="F1274" s="1114" t="str">
        <f t="shared" si="8"/>
        <v/>
      </c>
    </row>
    <row r="1275" spans="1:6">
      <c r="A1275" s="274"/>
      <c r="B1275" s="278" t="s">
        <v>693</v>
      </c>
      <c r="C1275" s="276" t="s">
        <v>159</v>
      </c>
      <c r="D1275" s="277">
        <v>138</v>
      </c>
      <c r="E1275" s="1115">
        <v>0</v>
      </c>
      <c r="F1275" s="1114">
        <f>D1275*E1275</f>
        <v>0</v>
      </c>
    </row>
    <row r="1276" spans="1:6">
      <c r="A1276" s="274"/>
      <c r="B1276" s="278"/>
      <c r="C1276" s="276"/>
      <c r="D1276" s="277"/>
      <c r="E1276" s="1114"/>
      <c r="F1276" s="1114" t="str">
        <f t="shared" ref="F1276:F1292" si="9">IF(D1276*E1276,D1276*E1276,"")</f>
        <v/>
      </c>
    </row>
    <row r="1277" spans="1:6" ht="51">
      <c r="A1277" s="274" t="s">
        <v>165</v>
      </c>
      <c r="B1277" s="278" t="s">
        <v>697</v>
      </c>
      <c r="C1277" s="276"/>
      <c r="D1277" s="277"/>
      <c r="E1277" s="1114"/>
      <c r="F1277" s="1114" t="str">
        <f t="shared" si="9"/>
        <v/>
      </c>
    </row>
    <row r="1278" spans="1:6">
      <c r="A1278" s="274"/>
      <c r="B1278" s="278" t="s">
        <v>258</v>
      </c>
      <c r="C1278" s="276"/>
      <c r="D1278" s="277"/>
      <c r="E1278" s="1114"/>
      <c r="F1278" s="1114" t="str">
        <f t="shared" si="9"/>
        <v/>
      </c>
    </row>
    <row r="1279" spans="1:6" ht="63.75">
      <c r="A1279" s="274"/>
      <c r="B1279" s="278" t="s">
        <v>703</v>
      </c>
      <c r="C1279" s="276"/>
      <c r="D1279" s="277"/>
      <c r="E1279" s="1114"/>
      <c r="F1279" s="1114"/>
    </row>
    <row r="1280" spans="1:6" ht="38.25">
      <c r="A1280" s="274"/>
      <c r="B1280" s="278" t="s">
        <v>701</v>
      </c>
      <c r="C1280" s="276"/>
      <c r="D1280" s="277"/>
      <c r="E1280" s="1114"/>
      <c r="F1280" s="1114"/>
    </row>
    <row r="1281" spans="1:6" ht="25.5">
      <c r="A1281" s="274"/>
      <c r="B1281" s="278" t="s">
        <v>130</v>
      </c>
      <c r="C1281" s="276"/>
      <c r="D1281" s="277"/>
      <c r="E1281" s="1114"/>
      <c r="F1281" s="1114"/>
    </row>
    <row r="1282" spans="1:6" ht="38.25">
      <c r="A1282" s="274"/>
      <c r="B1282" s="278" t="s">
        <v>228</v>
      </c>
      <c r="C1282" s="276"/>
      <c r="D1282" s="277"/>
      <c r="E1282" s="1114"/>
      <c r="F1282" s="1114" t="str">
        <f t="shared" si="9"/>
        <v/>
      </c>
    </row>
    <row r="1283" spans="1:6" ht="51">
      <c r="A1283" s="274"/>
      <c r="B1283" s="278" t="s">
        <v>62</v>
      </c>
      <c r="C1283" s="276"/>
      <c r="D1283" s="277"/>
      <c r="E1283" s="1114"/>
      <c r="F1283" s="1114" t="str">
        <f t="shared" si="9"/>
        <v/>
      </c>
    </row>
    <row r="1284" spans="1:6">
      <c r="A1284" s="274"/>
      <c r="B1284" s="278" t="s">
        <v>693</v>
      </c>
      <c r="C1284" s="276" t="s">
        <v>159</v>
      </c>
      <c r="D1284" s="277">
        <v>28</v>
      </c>
      <c r="E1284" s="1115">
        <v>0</v>
      </c>
      <c r="F1284" s="1114">
        <f>D1284*E1284</f>
        <v>0</v>
      </c>
    </row>
    <row r="1285" spans="1:6">
      <c r="A1285" s="274"/>
      <c r="B1285" s="278"/>
      <c r="C1285" s="276"/>
      <c r="D1285" s="277"/>
      <c r="E1285" s="1114"/>
      <c r="F1285" s="1114" t="str">
        <f t="shared" si="9"/>
        <v/>
      </c>
    </row>
    <row r="1286" spans="1:6" ht="51">
      <c r="A1286" s="274" t="s">
        <v>54</v>
      </c>
      <c r="B1286" s="278" t="s">
        <v>697</v>
      </c>
      <c r="C1286" s="276"/>
      <c r="D1286" s="277"/>
      <c r="E1286" s="1114"/>
      <c r="F1286" s="1114" t="str">
        <f t="shared" si="9"/>
        <v/>
      </c>
    </row>
    <row r="1287" spans="1:6">
      <c r="A1287" s="274"/>
      <c r="B1287" s="278" t="s">
        <v>258</v>
      </c>
      <c r="C1287" s="276"/>
      <c r="D1287" s="277"/>
      <c r="E1287" s="1114"/>
      <c r="F1287" s="1114" t="str">
        <f t="shared" si="9"/>
        <v/>
      </c>
    </row>
    <row r="1288" spans="1:6" ht="63.75">
      <c r="A1288" s="274"/>
      <c r="B1288" s="278" t="s">
        <v>699</v>
      </c>
      <c r="C1288" s="276"/>
      <c r="D1288" s="277"/>
      <c r="E1288" s="1114"/>
      <c r="F1288" s="1114"/>
    </row>
    <row r="1289" spans="1:6" ht="38.25">
      <c r="A1289" s="274"/>
      <c r="B1289" s="278" t="s">
        <v>4701</v>
      </c>
      <c r="C1289" s="276"/>
      <c r="D1289" s="277"/>
      <c r="E1289" s="1114"/>
      <c r="F1289" s="1114"/>
    </row>
    <row r="1290" spans="1:6" ht="25.5">
      <c r="A1290" s="274"/>
      <c r="B1290" s="278" t="s">
        <v>130</v>
      </c>
      <c r="C1290" s="276"/>
      <c r="D1290" s="277"/>
      <c r="E1290" s="1114"/>
      <c r="F1290" s="1114"/>
    </row>
    <row r="1291" spans="1:6" ht="38.25">
      <c r="A1291" s="274"/>
      <c r="B1291" s="278" t="s">
        <v>228</v>
      </c>
      <c r="C1291" s="276"/>
      <c r="D1291" s="277"/>
      <c r="E1291" s="1114"/>
      <c r="F1291" s="1114" t="str">
        <f t="shared" si="9"/>
        <v/>
      </c>
    </row>
    <row r="1292" spans="1:6" ht="51">
      <c r="A1292" s="274"/>
      <c r="B1292" s="278" t="s">
        <v>62</v>
      </c>
      <c r="C1292" s="276"/>
      <c r="D1292" s="277"/>
      <c r="E1292" s="1114"/>
      <c r="F1292" s="1114" t="str">
        <f t="shared" si="9"/>
        <v/>
      </c>
    </row>
    <row r="1293" spans="1:6">
      <c r="A1293" s="274"/>
      <c r="B1293" s="278" t="s">
        <v>693</v>
      </c>
      <c r="C1293" s="276" t="s">
        <v>159</v>
      </c>
      <c r="D1293" s="277">
        <v>145</v>
      </c>
      <c r="E1293" s="1115">
        <v>0</v>
      </c>
      <c r="F1293" s="1114">
        <f>D1293*E1293</f>
        <v>0</v>
      </c>
    </row>
    <row r="1294" spans="1:6">
      <c r="A1294" s="274"/>
      <c r="B1294" s="278"/>
      <c r="C1294" s="276"/>
      <c r="D1294" s="277"/>
      <c r="E1294" s="1114"/>
    </row>
    <row r="1295" spans="1:6">
      <c r="A1295" s="363"/>
      <c r="B1295" s="431" t="s">
        <v>61</v>
      </c>
      <c r="C1295" s="294" t="s">
        <v>246</v>
      </c>
      <c r="D1295" s="364"/>
      <c r="E1295" s="1116"/>
      <c r="F1295" s="1111">
        <f>SUM(F1204:F1294)</f>
        <v>0</v>
      </c>
    </row>
    <row r="1296" spans="1:6">
      <c r="A1296" s="365"/>
      <c r="B1296" s="398"/>
      <c r="C1296" s="296"/>
      <c r="D1296" s="349"/>
      <c r="E1296" s="1114"/>
      <c r="F1296" s="1117"/>
    </row>
    <row r="1298" spans="1:6">
      <c r="A1298" s="316"/>
      <c r="B1298" s="431" t="s">
        <v>304</v>
      </c>
      <c r="C1298" s="317"/>
      <c r="D1298" s="318"/>
      <c r="E1298" s="1116"/>
      <c r="F1298" s="1116"/>
    </row>
    <row r="1299" spans="1:6">
      <c r="A1299" s="274"/>
      <c r="B1299" s="278"/>
      <c r="C1299" s="276"/>
      <c r="D1299" s="277"/>
      <c r="E1299" s="1114"/>
    </row>
    <row r="1300" spans="1:6" ht="38.25">
      <c r="A1300" s="274"/>
      <c r="B1300" s="289" t="s">
        <v>220</v>
      </c>
      <c r="C1300" s="276"/>
      <c r="D1300" s="277"/>
      <c r="E1300" s="1114"/>
    </row>
    <row r="1301" spans="1:6" ht="25.5">
      <c r="A1301" s="274"/>
      <c r="B1301" s="289" t="s">
        <v>4702</v>
      </c>
      <c r="C1301" s="276"/>
      <c r="D1301" s="277"/>
      <c r="E1301" s="1114"/>
    </row>
    <row r="1302" spans="1:6" ht="38.25">
      <c r="A1302" s="366"/>
      <c r="B1302" s="289" t="s">
        <v>4685</v>
      </c>
      <c r="C1302" s="368"/>
      <c r="D1302" s="369"/>
      <c r="E1302" s="1138"/>
      <c r="F1302" s="1138"/>
    </row>
    <row r="1303" spans="1:6">
      <c r="A1303" s="366"/>
      <c r="B1303" s="289"/>
      <c r="C1303" s="368"/>
      <c r="D1303" s="369"/>
      <c r="E1303" s="1138"/>
      <c r="F1303" s="1138"/>
    </row>
    <row r="1304" spans="1:6" ht="25.5">
      <c r="A1304" s="274" t="s">
        <v>155</v>
      </c>
      <c r="B1304" s="398" t="s">
        <v>82</v>
      </c>
      <c r="C1304" s="276"/>
      <c r="D1304" s="277"/>
      <c r="E1304" s="1114"/>
    </row>
    <row r="1305" spans="1:6" ht="102">
      <c r="A1305" s="274"/>
      <c r="B1305" s="278" t="s">
        <v>4703</v>
      </c>
      <c r="C1305" s="276"/>
      <c r="D1305" s="277"/>
      <c r="E1305" s="1114"/>
    </row>
    <row r="1306" spans="1:6" ht="25.5">
      <c r="A1306" s="274"/>
      <c r="B1306" s="278" t="s">
        <v>3348</v>
      </c>
      <c r="C1306" s="276"/>
      <c r="D1306" s="277"/>
      <c r="E1306" s="1114"/>
      <c r="F1306" s="1114"/>
    </row>
    <row r="1307" spans="1:6">
      <c r="A1307" s="274"/>
      <c r="B1307" s="278" t="s">
        <v>4617</v>
      </c>
      <c r="C1307" s="276" t="s">
        <v>159</v>
      </c>
      <c r="D1307" s="277">
        <v>836.4</v>
      </c>
      <c r="E1307" s="1115">
        <v>0</v>
      </c>
      <c r="F1307" s="1114">
        <f>D1307*E1307</f>
        <v>0</v>
      </c>
    </row>
    <row r="1308" spans="1:6">
      <c r="A1308" s="274"/>
      <c r="B1308" s="278" t="s">
        <v>4618</v>
      </c>
      <c r="C1308" s="276" t="s">
        <v>159</v>
      </c>
      <c r="D1308" s="277">
        <v>400</v>
      </c>
      <c r="E1308" s="1115">
        <v>0</v>
      </c>
      <c r="F1308" s="1114">
        <f>D1308*E1308</f>
        <v>0</v>
      </c>
    </row>
    <row r="1309" spans="1:6">
      <c r="A1309" s="274"/>
      <c r="B1309" s="278" t="s">
        <v>4619</v>
      </c>
      <c r="C1309" s="276" t="s">
        <v>159</v>
      </c>
      <c r="D1309" s="277">
        <v>1266.1099999999999</v>
      </c>
      <c r="E1309" s="1115">
        <v>0</v>
      </c>
      <c r="F1309" s="1114">
        <f>D1309*E1309</f>
        <v>0</v>
      </c>
    </row>
    <row r="1310" spans="1:6">
      <c r="A1310" s="274"/>
      <c r="B1310" s="367"/>
      <c r="C1310" s="276"/>
      <c r="D1310" s="277"/>
      <c r="E1310" s="1114"/>
      <c r="F1310" s="1114" t="str">
        <f t="shared" ref="F1310:F1340" si="10">IF(D1310*E1310,D1310*E1310,"")</f>
        <v/>
      </c>
    </row>
    <row r="1311" spans="1:6" ht="38.25">
      <c r="A1311" s="274" t="s">
        <v>156</v>
      </c>
      <c r="B1311" s="398" t="s">
        <v>81</v>
      </c>
      <c r="C1311" s="276"/>
      <c r="D1311" s="277"/>
      <c r="E1311" s="1114"/>
      <c r="F1311" s="1114" t="str">
        <f t="shared" si="10"/>
        <v/>
      </c>
    </row>
    <row r="1312" spans="1:6" ht="127.5">
      <c r="A1312" s="274"/>
      <c r="B1312" s="278" t="s">
        <v>4704</v>
      </c>
      <c r="C1312" s="276"/>
      <c r="D1312" s="277"/>
      <c r="E1312" s="1114"/>
      <c r="F1312" s="1114" t="str">
        <f t="shared" si="10"/>
        <v/>
      </c>
    </row>
    <row r="1313" spans="1:6" ht="25.5">
      <c r="A1313" s="274"/>
      <c r="B1313" s="278" t="s">
        <v>3348</v>
      </c>
      <c r="C1313" s="276"/>
      <c r="D1313" s="277"/>
      <c r="E1313" s="1114"/>
      <c r="F1313" s="1114"/>
    </row>
    <row r="1314" spans="1:6">
      <c r="A1314" s="274"/>
      <c r="B1314" s="278" t="s">
        <v>4621</v>
      </c>
      <c r="C1314" s="276" t="s">
        <v>159</v>
      </c>
      <c r="D1314" s="277">
        <v>483.5</v>
      </c>
      <c r="E1314" s="1115">
        <v>0</v>
      </c>
      <c r="F1314" s="1114">
        <f>D1314*E1314</f>
        <v>0</v>
      </c>
    </row>
    <row r="1315" spans="1:6">
      <c r="A1315" s="274"/>
      <c r="B1315" s="278"/>
      <c r="C1315" s="276"/>
      <c r="D1315" s="277"/>
      <c r="E1315" s="1114"/>
      <c r="F1315" s="1114"/>
    </row>
    <row r="1316" spans="1:6" ht="38.25">
      <c r="A1316" s="274" t="s">
        <v>157</v>
      </c>
      <c r="B1316" s="398" t="s">
        <v>278</v>
      </c>
      <c r="C1316" s="276"/>
      <c r="D1316" s="277"/>
      <c r="E1316" s="1114"/>
      <c r="F1316" s="1114" t="str">
        <f t="shared" si="10"/>
        <v/>
      </c>
    </row>
    <row r="1317" spans="1:6" ht="140.25">
      <c r="A1317" s="274"/>
      <c r="B1317" s="278" t="s">
        <v>4705</v>
      </c>
      <c r="C1317" s="276"/>
      <c r="D1317" s="277"/>
      <c r="E1317" s="1114"/>
      <c r="F1317" s="1114" t="str">
        <f t="shared" si="10"/>
        <v/>
      </c>
    </row>
    <row r="1318" spans="1:6" ht="25.5">
      <c r="A1318" s="274"/>
      <c r="B1318" s="278" t="s">
        <v>3348</v>
      </c>
      <c r="C1318" s="276"/>
      <c r="D1318" s="277"/>
      <c r="E1318" s="1114"/>
      <c r="F1318" s="1114"/>
    </row>
    <row r="1319" spans="1:6">
      <c r="A1319" s="274"/>
      <c r="B1319" s="278" t="s">
        <v>4620</v>
      </c>
      <c r="C1319" s="276" t="s">
        <v>159</v>
      </c>
      <c r="D1319" s="277">
        <v>402.4</v>
      </c>
      <c r="E1319" s="1115">
        <v>0</v>
      </c>
      <c r="F1319" s="1114">
        <f>D1319*E1319</f>
        <v>0</v>
      </c>
    </row>
    <row r="1320" spans="1:6">
      <c r="A1320" s="274"/>
      <c r="B1320" s="367"/>
      <c r="C1320" s="276"/>
      <c r="D1320" s="277"/>
      <c r="E1320" s="1114"/>
      <c r="F1320" s="1114" t="str">
        <f t="shared" si="10"/>
        <v/>
      </c>
    </row>
    <row r="1321" spans="1:6" ht="25.5">
      <c r="A1321" s="360" t="s">
        <v>158</v>
      </c>
      <c r="B1321" s="398" t="s">
        <v>360</v>
      </c>
      <c r="C1321" s="276"/>
      <c r="D1321" s="277"/>
      <c r="E1321" s="1114"/>
      <c r="F1321" s="1114" t="str">
        <f t="shared" si="10"/>
        <v/>
      </c>
    </row>
    <row r="1322" spans="1:6" ht="153">
      <c r="A1322" s="274"/>
      <c r="B1322" s="278" t="s">
        <v>361</v>
      </c>
      <c r="C1322" s="276"/>
      <c r="D1322" s="277"/>
      <c r="E1322" s="1114"/>
      <c r="F1322" s="1114" t="str">
        <f t="shared" si="10"/>
        <v/>
      </c>
    </row>
    <row r="1323" spans="1:6" ht="51">
      <c r="A1323" s="274"/>
      <c r="B1323" s="278" t="s">
        <v>203</v>
      </c>
      <c r="C1323" s="276"/>
      <c r="D1323" s="277"/>
      <c r="E1323" s="1114"/>
      <c r="F1323" s="1114" t="str">
        <f t="shared" si="10"/>
        <v/>
      </c>
    </row>
    <row r="1324" spans="1:6">
      <c r="A1324" s="274"/>
      <c r="B1324" s="278" t="s">
        <v>4933</v>
      </c>
      <c r="C1324" s="276"/>
      <c r="D1324" s="277"/>
      <c r="E1324" s="1114"/>
      <c r="F1324" s="1114"/>
    </row>
    <row r="1325" spans="1:6" ht="25.5">
      <c r="A1325" s="274"/>
      <c r="B1325" s="278" t="s">
        <v>3347</v>
      </c>
      <c r="C1325" s="276" t="s">
        <v>159</v>
      </c>
      <c r="D1325" s="277">
        <v>1123</v>
      </c>
      <c r="E1325" s="1115">
        <v>0</v>
      </c>
      <c r="F1325" s="1114">
        <f>D1325*E1325</f>
        <v>0</v>
      </c>
    </row>
    <row r="1326" spans="1:6">
      <c r="A1326" s="274"/>
      <c r="B1326" s="398"/>
      <c r="C1326" s="276"/>
      <c r="D1326" s="277"/>
      <c r="E1326" s="1114"/>
      <c r="F1326" s="1114" t="str">
        <f t="shared" si="10"/>
        <v/>
      </c>
    </row>
    <row r="1327" spans="1:6" ht="25.5">
      <c r="A1327" s="360" t="s">
        <v>160</v>
      </c>
      <c r="B1327" s="398" t="s">
        <v>279</v>
      </c>
      <c r="C1327" s="276"/>
      <c r="D1327" s="277"/>
      <c r="E1327" s="1114"/>
      <c r="F1327" s="1114" t="str">
        <f t="shared" si="10"/>
        <v/>
      </c>
    </row>
    <row r="1328" spans="1:6" ht="38.25">
      <c r="A1328" s="274"/>
      <c r="B1328" s="278" t="s">
        <v>218</v>
      </c>
      <c r="C1328" s="276"/>
      <c r="D1328" s="277"/>
      <c r="E1328" s="1114"/>
      <c r="F1328" s="1114" t="str">
        <f t="shared" si="10"/>
        <v/>
      </c>
    </row>
    <row r="1329" spans="1:6" ht="88.5" customHeight="1">
      <c r="A1329" s="274"/>
      <c r="B1329" s="278" t="s">
        <v>209</v>
      </c>
      <c r="C1329" s="276"/>
      <c r="D1329" s="277"/>
      <c r="E1329" s="1114"/>
      <c r="F1329" s="1114" t="str">
        <f t="shared" si="10"/>
        <v/>
      </c>
    </row>
    <row r="1330" spans="1:6">
      <c r="A1330" s="274"/>
      <c r="B1330" s="278" t="s">
        <v>4933</v>
      </c>
      <c r="C1330" s="276"/>
      <c r="D1330" s="277"/>
      <c r="E1330" s="1114"/>
      <c r="F1330" s="1114"/>
    </row>
    <row r="1331" spans="1:6" ht="25.5">
      <c r="A1331" s="274"/>
      <c r="B1331" s="278" t="s">
        <v>3347</v>
      </c>
      <c r="C1331" s="276" t="s">
        <v>159</v>
      </c>
      <c r="D1331" s="277">
        <v>85.6</v>
      </c>
      <c r="E1331" s="1115">
        <v>0</v>
      </c>
      <c r="F1331" s="1114">
        <f>D1331*E1331</f>
        <v>0</v>
      </c>
    </row>
    <row r="1332" spans="1:6">
      <c r="A1332" s="274"/>
      <c r="B1332" s="398"/>
      <c r="C1332" s="276"/>
      <c r="D1332" s="277"/>
      <c r="E1332" s="1114"/>
      <c r="F1332" s="1114" t="str">
        <f t="shared" si="10"/>
        <v/>
      </c>
    </row>
    <row r="1333" spans="1:6" ht="25.5">
      <c r="A1333" s="360" t="s">
        <v>161</v>
      </c>
      <c r="B1333" s="398" t="s">
        <v>280</v>
      </c>
      <c r="C1333" s="276"/>
      <c r="D1333" s="277"/>
      <c r="E1333" s="1114"/>
      <c r="F1333" s="1114" t="str">
        <f t="shared" si="10"/>
        <v/>
      </c>
    </row>
    <row r="1334" spans="1:6" ht="89.25">
      <c r="A1334" s="274"/>
      <c r="B1334" s="278" t="s">
        <v>219</v>
      </c>
      <c r="C1334" s="276"/>
      <c r="D1334" s="277"/>
      <c r="E1334" s="1114"/>
      <c r="F1334" s="1114" t="str">
        <f t="shared" si="10"/>
        <v/>
      </c>
    </row>
    <row r="1335" spans="1:6" ht="87.75" customHeight="1">
      <c r="A1335" s="274"/>
      <c r="B1335" s="278" t="s">
        <v>210</v>
      </c>
      <c r="C1335" s="276"/>
      <c r="D1335" s="277"/>
      <c r="E1335" s="1114"/>
      <c r="F1335" s="1114" t="str">
        <f t="shared" si="10"/>
        <v/>
      </c>
    </row>
    <row r="1336" spans="1:6">
      <c r="A1336" s="274"/>
      <c r="B1336" s="278" t="s">
        <v>4933</v>
      </c>
      <c r="C1336" s="276"/>
      <c r="D1336" s="277"/>
      <c r="E1336" s="1114"/>
      <c r="F1336" s="1114"/>
    </row>
    <row r="1337" spans="1:6" ht="25.5">
      <c r="A1337" s="274"/>
      <c r="B1337" s="278" t="s">
        <v>3347</v>
      </c>
      <c r="C1337" s="276" t="s">
        <v>159</v>
      </c>
      <c r="D1337" s="277">
        <v>2432</v>
      </c>
      <c r="E1337" s="1115">
        <v>0</v>
      </c>
      <c r="F1337" s="1114">
        <f>D1337*E1337</f>
        <v>0</v>
      </c>
    </row>
    <row r="1338" spans="1:6">
      <c r="A1338" s="274"/>
      <c r="B1338" s="367"/>
      <c r="C1338" s="276"/>
      <c r="D1338" s="277"/>
      <c r="E1338" s="1114"/>
      <c r="F1338" s="1114" t="str">
        <f t="shared" si="10"/>
        <v/>
      </c>
    </row>
    <row r="1339" spans="1:6" ht="25.5">
      <c r="A1339" s="360" t="s">
        <v>162</v>
      </c>
      <c r="B1339" s="398" t="s">
        <v>281</v>
      </c>
      <c r="C1339" s="276"/>
      <c r="D1339" s="277"/>
      <c r="E1339" s="1114"/>
      <c r="F1339" s="1114" t="str">
        <f t="shared" si="10"/>
        <v/>
      </c>
    </row>
    <row r="1340" spans="1:6" ht="115.5" customHeight="1">
      <c r="A1340" s="274"/>
      <c r="B1340" s="278" t="s">
        <v>4706</v>
      </c>
      <c r="C1340" s="276"/>
      <c r="D1340" s="277"/>
      <c r="E1340" s="1114"/>
      <c r="F1340" s="1114" t="str">
        <f t="shared" si="10"/>
        <v/>
      </c>
    </row>
    <row r="1341" spans="1:6" ht="25.5">
      <c r="A1341" s="274"/>
      <c r="B1341" s="278" t="s">
        <v>3347</v>
      </c>
      <c r="C1341" s="276"/>
      <c r="D1341" s="277"/>
      <c r="E1341" s="1114"/>
      <c r="F1341" s="1114"/>
    </row>
    <row r="1342" spans="1:6">
      <c r="A1342" s="274"/>
      <c r="B1342" s="278" t="s">
        <v>4621</v>
      </c>
      <c r="C1342" s="276" t="s">
        <v>159</v>
      </c>
      <c r="D1342" s="277">
        <v>212.4</v>
      </c>
      <c r="E1342" s="1115">
        <v>0</v>
      </c>
      <c r="F1342" s="1114">
        <f>D1342*E1342</f>
        <v>0</v>
      </c>
    </row>
    <row r="1343" spans="1:6">
      <c r="A1343" s="274"/>
      <c r="B1343" s="398"/>
      <c r="C1343" s="276"/>
      <c r="D1343" s="277"/>
      <c r="E1343" s="1114"/>
      <c r="F1343" s="1114" t="str">
        <f t="shared" ref="F1343:F1352" si="11">IF(D1343*E1343,D1343*E1343,"")</f>
        <v/>
      </c>
    </row>
    <row r="1344" spans="1:6" ht="38.25">
      <c r="A1344" s="360" t="s">
        <v>163</v>
      </c>
      <c r="B1344" s="398" t="s">
        <v>282</v>
      </c>
      <c r="C1344" s="276"/>
      <c r="D1344" s="277"/>
      <c r="E1344" s="1114"/>
      <c r="F1344" s="1114" t="str">
        <f t="shared" si="11"/>
        <v/>
      </c>
    </row>
    <row r="1345" spans="1:6" ht="25.5">
      <c r="A1345" s="274"/>
      <c r="B1345" s="278" t="s">
        <v>4686</v>
      </c>
      <c r="C1345" s="276"/>
      <c r="D1345" s="277"/>
      <c r="E1345" s="1114"/>
      <c r="F1345" s="1114" t="str">
        <f t="shared" si="11"/>
        <v/>
      </c>
    </row>
    <row r="1346" spans="1:6" ht="78.75" customHeight="1">
      <c r="A1346" s="274"/>
      <c r="B1346" s="278" t="s">
        <v>209</v>
      </c>
      <c r="C1346" s="276"/>
      <c r="D1346" s="277"/>
      <c r="E1346" s="1114"/>
      <c r="F1346" s="1114" t="str">
        <f t="shared" si="11"/>
        <v/>
      </c>
    </row>
    <row r="1347" spans="1:6" ht="25.5">
      <c r="A1347" s="274"/>
      <c r="B1347" s="278" t="s">
        <v>3347</v>
      </c>
      <c r="C1347" s="276"/>
      <c r="D1347" s="277"/>
      <c r="E1347" s="1114"/>
      <c r="F1347" s="1114"/>
    </row>
    <row r="1348" spans="1:6">
      <c r="A1348" s="274"/>
      <c r="B1348" s="278" t="s">
        <v>4620</v>
      </c>
      <c r="C1348" s="276" t="s">
        <v>159</v>
      </c>
      <c r="D1348" s="277">
        <v>78.3</v>
      </c>
      <c r="E1348" s="1115">
        <v>0</v>
      </c>
      <c r="F1348" s="1114">
        <f>D1348*E1348</f>
        <v>0</v>
      </c>
    </row>
    <row r="1349" spans="1:6">
      <c r="A1349" s="274"/>
      <c r="B1349" s="398"/>
      <c r="C1349" s="276"/>
      <c r="D1349" s="277"/>
      <c r="E1349" s="1114"/>
      <c r="F1349" s="1114" t="str">
        <f t="shared" si="11"/>
        <v/>
      </c>
    </row>
    <row r="1350" spans="1:6" ht="51">
      <c r="A1350" s="360" t="s">
        <v>164</v>
      </c>
      <c r="B1350" s="398" t="s">
        <v>283</v>
      </c>
      <c r="C1350" s="276"/>
      <c r="D1350" s="277"/>
      <c r="E1350" s="1114"/>
      <c r="F1350" s="1114" t="str">
        <f t="shared" si="11"/>
        <v/>
      </c>
    </row>
    <row r="1351" spans="1:6" ht="38.25">
      <c r="A1351" s="274"/>
      <c r="B1351" s="278" t="s">
        <v>4687</v>
      </c>
      <c r="C1351" s="276"/>
      <c r="D1351" s="277"/>
      <c r="E1351" s="1114"/>
      <c r="F1351" s="1114" t="str">
        <f t="shared" si="11"/>
        <v/>
      </c>
    </row>
    <row r="1352" spans="1:6" ht="97.5" customHeight="1">
      <c r="A1352" s="274"/>
      <c r="B1352" s="278" t="s">
        <v>209</v>
      </c>
      <c r="C1352" s="276"/>
      <c r="D1352" s="277"/>
      <c r="E1352" s="1114"/>
      <c r="F1352" s="1114" t="str">
        <f t="shared" si="11"/>
        <v/>
      </c>
    </row>
    <row r="1353" spans="1:6" ht="25.5">
      <c r="A1353" s="274"/>
      <c r="B1353" s="278" t="s">
        <v>803</v>
      </c>
      <c r="C1353" s="276"/>
      <c r="D1353" s="277"/>
      <c r="E1353" s="1114"/>
      <c r="F1353" s="1114"/>
    </row>
    <row r="1354" spans="1:6">
      <c r="A1354" s="274"/>
      <c r="B1354" s="278" t="s">
        <v>4620</v>
      </c>
      <c r="C1354" s="276" t="s">
        <v>159</v>
      </c>
      <c r="D1354" s="277">
        <v>94.8</v>
      </c>
      <c r="E1354" s="1115">
        <v>0</v>
      </c>
      <c r="F1354" s="1114">
        <f>D1354*E1354</f>
        <v>0</v>
      </c>
    </row>
    <row r="1355" spans="1:6">
      <c r="A1355" s="274"/>
      <c r="B1355" s="398"/>
      <c r="C1355" s="276"/>
      <c r="D1355" s="277"/>
      <c r="E1355" s="1114"/>
      <c r="F1355" s="1114" t="str">
        <f t="shared" ref="F1355:F1369" si="12">IF(D1355*E1355,D1355*E1355,"")</f>
        <v/>
      </c>
    </row>
    <row r="1356" spans="1:6" ht="25.5">
      <c r="A1356" s="360" t="s">
        <v>165</v>
      </c>
      <c r="B1356" s="398" t="s">
        <v>362</v>
      </c>
      <c r="C1356" s="276"/>
      <c r="D1356" s="277"/>
      <c r="E1356" s="1114"/>
      <c r="F1356" s="1114" t="str">
        <f t="shared" si="12"/>
        <v/>
      </c>
    </row>
    <row r="1357" spans="1:6" ht="38.25">
      <c r="A1357" s="274"/>
      <c r="B1357" s="278" t="s">
        <v>4934</v>
      </c>
      <c r="C1357" s="276"/>
      <c r="D1357" s="277"/>
      <c r="E1357" s="1114"/>
      <c r="F1357" s="1114" t="str">
        <f t="shared" si="12"/>
        <v/>
      </c>
    </row>
    <row r="1358" spans="1:6" ht="38.25">
      <c r="A1358" s="274"/>
      <c r="B1358" s="278" t="s">
        <v>363</v>
      </c>
      <c r="C1358" s="276"/>
      <c r="D1358" s="277"/>
      <c r="E1358" s="1114"/>
      <c r="F1358" s="1114" t="str">
        <f t="shared" si="12"/>
        <v/>
      </c>
    </row>
    <row r="1359" spans="1:6">
      <c r="A1359" s="274"/>
      <c r="B1359" s="278" t="s">
        <v>284</v>
      </c>
      <c r="C1359" s="276"/>
      <c r="D1359" s="277"/>
      <c r="E1359" s="1114"/>
      <c r="F1359" s="1114" t="str">
        <f t="shared" si="12"/>
        <v/>
      </c>
    </row>
    <row r="1360" spans="1:6" ht="25.5">
      <c r="A1360" s="274"/>
      <c r="B1360" s="278" t="s">
        <v>3347</v>
      </c>
      <c r="C1360" s="276" t="s">
        <v>159</v>
      </c>
      <c r="D1360" s="277">
        <v>275</v>
      </c>
      <c r="E1360" s="1115">
        <v>0</v>
      </c>
      <c r="F1360" s="1114">
        <f>D1360*E1360</f>
        <v>0</v>
      </c>
    </row>
    <row r="1361" spans="1:6">
      <c r="A1361" s="274"/>
      <c r="B1361" s="398"/>
      <c r="C1361" s="276"/>
      <c r="D1361" s="277"/>
      <c r="E1361" s="1114"/>
      <c r="F1361" s="1114" t="str">
        <f t="shared" si="12"/>
        <v/>
      </c>
    </row>
    <row r="1362" spans="1:6" ht="25.5">
      <c r="A1362" s="360" t="s">
        <v>54</v>
      </c>
      <c r="B1362" s="398" t="s">
        <v>119</v>
      </c>
      <c r="C1362" s="276"/>
      <c r="D1362" s="277"/>
      <c r="E1362" s="1114"/>
      <c r="F1362" s="1114" t="str">
        <f t="shared" si="12"/>
        <v/>
      </c>
    </row>
    <row r="1363" spans="1:6" ht="76.5" customHeight="1">
      <c r="A1363" s="274"/>
      <c r="B1363" s="278" t="s">
        <v>236</v>
      </c>
      <c r="C1363" s="276"/>
      <c r="D1363" s="277"/>
      <c r="F1363" s="1114" t="str">
        <f t="shared" si="12"/>
        <v/>
      </c>
    </row>
    <row r="1364" spans="1:6" ht="76.5">
      <c r="A1364" s="274"/>
      <c r="B1364" s="278" t="s">
        <v>118</v>
      </c>
      <c r="C1364" s="276"/>
      <c r="D1364" s="277"/>
      <c r="F1364" s="1114" t="str">
        <f t="shared" si="12"/>
        <v/>
      </c>
    </row>
    <row r="1365" spans="1:6" ht="25.5">
      <c r="A1365" s="274"/>
      <c r="B1365" s="278" t="s">
        <v>803</v>
      </c>
      <c r="C1365" s="276" t="s">
        <v>159</v>
      </c>
      <c r="D1365" s="277">
        <v>81.2</v>
      </c>
      <c r="E1365" s="1115">
        <v>0</v>
      </c>
      <c r="F1365" s="1114">
        <f>D1365*E1365</f>
        <v>0</v>
      </c>
    </row>
    <row r="1366" spans="1:6">
      <c r="A1366" s="274"/>
      <c r="B1366" s="278"/>
      <c r="C1366" s="276"/>
      <c r="D1366" s="277"/>
      <c r="E1366" s="1114"/>
      <c r="F1366" s="1114"/>
    </row>
    <row r="1367" spans="1:6" ht="38.25">
      <c r="A1367" s="360" t="s">
        <v>55</v>
      </c>
      <c r="B1367" s="398" t="s">
        <v>285</v>
      </c>
      <c r="C1367" s="276"/>
      <c r="D1367" s="277"/>
      <c r="E1367" s="1114"/>
      <c r="F1367" s="1114" t="str">
        <f t="shared" si="12"/>
        <v/>
      </c>
    </row>
    <row r="1368" spans="1:6" ht="80.25" customHeight="1">
      <c r="A1368" s="274"/>
      <c r="B1368" s="278" t="s">
        <v>4707</v>
      </c>
      <c r="C1368" s="276"/>
      <c r="D1368" s="277"/>
      <c r="E1368" s="1114"/>
      <c r="F1368" s="1114" t="str">
        <f t="shared" si="12"/>
        <v/>
      </c>
    </row>
    <row r="1369" spans="1:6" ht="97.5" customHeight="1">
      <c r="A1369" s="274"/>
      <c r="B1369" s="278" t="s">
        <v>209</v>
      </c>
      <c r="C1369" s="276"/>
      <c r="D1369" s="277"/>
      <c r="E1369" s="1114"/>
      <c r="F1369" s="1114" t="str">
        <f t="shared" si="12"/>
        <v/>
      </c>
    </row>
    <row r="1370" spans="1:6" ht="25.5">
      <c r="A1370" s="274"/>
      <c r="B1370" s="278" t="s">
        <v>3347</v>
      </c>
      <c r="C1370" s="276" t="s">
        <v>159</v>
      </c>
      <c r="D1370" s="277">
        <v>46.2</v>
      </c>
      <c r="E1370" s="1115">
        <v>0</v>
      </c>
      <c r="F1370" s="1114">
        <f>D1370*E1370</f>
        <v>0</v>
      </c>
    </row>
    <row r="1371" spans="1:6">
      <c r="A1371" s="274"/>
      <c r="B1371" s="278"/>
      <c r="C1371" s="276"/>
      <c r="D1371" s="277"/>
      <c r="E1371" s="1114"/>
      <c r="F1371" s="1114"/>
    </row>
    <row r="1372" spans="1:6" ht="25.5">
      <c r="A1372" s="274" t="s">
        <v>56</v>
      </c>
      <c r="B1372" s="398" t="s">
        <v>4935</v>
      </c>
      <c r="C1372" s="276"/>
      <c r="D1372" s="277"/>
      <c r="E1372" s="1114"/>
      <c r="F1372" s="1114"/>
    </row>
    <row r="1373" spans="1:6" ht="38.25">
      <c r="A1373" s="274"/>
      <c r="B1373" s="278" t="s">
        <v>709</v>
      </c>
      <c r="C1373" s="276"/>
      <c r="D1373" s="277"/>
      <c r="E1373" s="1114"/>
      <c r="F1373" s="1114"/>
    </row>
    <row r="1374" spans="1:6" ht="25.5">
      <c r="A1374" s="274"/>
      <c r="B1374" s="278" t="s">
        <v>710</v>
      </c>
      <c r="C1374" s="276"/>
      <c r="D1374" s="277"/>
      <c r="E1374" s="1114"/>
      <c r="F1374" s="1114"/>
    </row>
    <row r="1375" spans="1:6" ht="25.5">
      <c r="A1375" s="274"/>
      <c r="B1375" s="278" t="s">
        <v>803</v>
      </c>
      <c r="C1375" s="276" t="s">
        <v>154</v>
      </c>
      <c r="D1375" s="277">
        <v>40</v>
      </c>
      <c r="E1375" s="1115">
        <v>0</v>
      </c>
      <c r="F1375" s="1114">
        <f>D1375*E1375</f>
        <v>0</v>
      </c>
    </row>
    <row r="1376" spans="1:6">
      <c r="A1376" s="274"/>
      <c r="B1376" s="278"/>
      <c r="C1376" s="276"/>
      <c r="D1376" s="277"/>
      <c r="E1376" s="1114"/>
      <c r="F1376" s="1114"/>
    </row>
    <row r="1377" spans="1:6" ht="25.5">
      <c r="A1377" s="274" t="s">
        <v>57</v>
      </c>
      <c r="B1377" s="398" t="s">
        <v>708</v>
      </c>
      <c r="C1377" s="276"/>
      <c r="D1377" s="277"/>
      <c r="E1377" s="1114"/>
      <c r="F1377" s="1114"/>
    </row>
    <row r="1378" spans="1:6" ht="89.25">
      <c r="A1378" s="274"/>
      <c r="B1378" s="278" t="s">
        <v>704</v>
      </c>
      <c r="C1378" s="276"/>
      <c r="D1378" s="277"/>
      <c r="E1378" s="1114"/>
      <c r="F1378" s="1114"/>
    </row>
    <row r="1379" spans="1:6">
      <c r="A1379" s="274"/>
      <c r="B1379" s="278" t="s">
        <v>705</v>
      </c>
      <c r="C1379" s="276"/>
      <c r="D1379" s="277"/>
      <c r="E1379" s="1114"/>
      <c r="F1379" s="1114"/>
    </row>
    <row r="1380" spans="1:6">
      <c r="A1380" s="274"/>
      <c r="B1380" s="278" t="s">
        <v>706</v>
      </c>
      <c r="C1380" s="276"/>
      <c r="D1380" s="277"/>
      <c r="E1380" s="1114"/>
      <c r="F1380" s="1114"/>
    </row>
    <row r="1381" spans="1:6" ht="25.5">
      <c r="A1381" s="274"/>
      <c r="B1381" s="278" t="s">
        <v>707</v>
      </c>
      <c r="C1381" s="276"/>
      <c r="D1381" s="277"/>
      <c r="E1381" s="1114"/>
      <c r="F1381" s="1114"/>
    </row>
    <row r="1382" spans="1:6" ht="25.5">
      <c r="A1382" s="274"/>
      <c r="B1382" s="278" t="s">
        <v>803</v>
      </c>
      <c r="C1382" s="276" t="s">
        <v>154</v>
      </c>
      <c r="D1382" s="277">
        <v>15</v>
      </c>
      <c r="E1382" s="1115">
        <v>0</v>
      </c>
      <c r="F1382" s="1114">
        <f>D1382*E1382</f>
        <v>0</v>
      </c>
    </row>
    <row r="1383" spans="1:6">
      <c r="A1383" s="274"/>
      <c r="B1383" s="278"/>
      <c r="C1383" s="371"/>
      <c r="D1383" s="372"/>
      <c r="E1383" s="1139"/>
      <c r="F1383" s="1139"/>
    </row>
    <row r="1384" spans="1:6" ht="25.5">
      <c r="A1384" s="363"/>
      <c r="B1384" s="431" t="s">
        <v>305</v>
      </c>
      <c r="C1384" s="294" t="s">
        <v>246</v>
      </c>
      <c r="D1384" s="364"/>
      <c r="E1384" s="1116"/>
      <c r="F1384" s="1111">
        <f>SUM(F1304:F1382)</f>
        <v>0</v>
      </c>
    </row>
    <row r="1385" spans="1:6">
      <c r="A1385" s="365"/>
      <c r="B1385" s="398"/>
      <c r="C1385" s="296"/>
      <c r="D1385" s="349"/>
      <c r="E1385" s="1114"/>
      <c r="F1385" s="1117"/>
    </row>
    <row r="1387" spans="1:6">
      <c r="A1387" s="316"/>
      <c r="B1387" s="284" t="s">
        <v>827</v>
      </c>
      <c r="C1387" s="317"/>
      <c r="D1387" s="318"/>
      <c r="E1387" s="1116"/>
      <c r="F1387" s="1116"/>
    </row>
    <row r="1388" spans="1:6">
      <c r="A1388" s="274"/>
      <c r="B1388" s="375"/>
      <c r="C1388" s="276"/>
      <c r="D1388" s="277"/>
      <c r="E1388" s="1114"/>
      <c r="F1388" s="1114"/>
    </row>
    <row r="1389" spans="1:6">
      <c r="A1389" s="274"/>
      <c r="B1389" s="375" t="s">
        <v>828</v>
      </c>
      <c r="C1389" s="276"/>
      <c r="D1389" s="277"/>
      <c r="E1389" s="1114"/>
      <c r="F1389" s="1114"/>
    </row>
    <row r="1390" spans="1:6">
      <c r="A1390" s="274"/>
      <c r="B1390" s="375"/>
      <c r="C1390" s="276"/>
      <c r="D1390" s="277"/>
      <c r="E1390" s="1114"/>
      <c r="F1390" s="1114"/>
    </row>
    <row r="1391" spans="1:6" ht="25.5">
      <c r="A1391" s="274"/>
      <c r="B1391" s="375" t="s">
        <v>829</v>
      </c>
      <c r="C1391" s="276"/>
      <c r="D1391" s="277"/>
      <c r="E1391" s="1114"/>
      <c r="F1391" s="1114"/>
    </row>
    <row r="1392" spans="1:6" ht="25.5">
      <c r="A1392" s="274"/>
      <c r="B1392" s="375" t="s">
        <v>830</v>
      </c>
      <c r="C1392" s="276"/>
      <c r="D1392" s="277"/>
      <c r="E1392" s="1114"/>
      <c r="F1392" s="1114"/>
    </row>
    <row r="1393" spans="1:6" ht="53.25" customHeight="1">
      <c r="A1393" s="274"/>
      <c r="B1393" s="375" t="s">
        <v>831</v>
      </c>
      <c r="C1393" s="276"/>
      <c r="D1393" s="277"/>
      <c r="E1393" s="1114"/>
      <c r="F1393" s="1114"/>
    </row>
    <row r="1394" spans="1:6" ht="76.5">
      <c r="A1394" s="274"/>
      <c r="B1394" s="302" t="s">
        <v>4609</v>
      </c>
      <c r="C1394" s="276"/>
      <c r="D1394" s="277"/>
      <c r="E1394" s="1114"/>
      <c r="F1394" s="1114"/>
    </row>
    <row r="1395" spans="1:6" ht="114.75">
      <c r="A1395" s="274"/>
      <c r="B1395" s="302" t="s">
        <v>4610</v>
      </c>
      <c r="C1395" s="276"/>
      <c r="D1395" s="277"/>
      <c r="E1395" s="1114"/>
      <c r="F1395" s="1114"/>
    </row>
    <row r="1396" spans="1:6" ht="51">
      <c r="A1396" s="274"/>
      <c r="B1396" s="302" t="s">
        <v>832</v>
      </c>
      <c r="C1396" s="276"/>
      <c r="D1396" s="277"/>
      <c r="E1396" s="1114"/>
      <c r="F1396" s="1114"/>
    </row>
    <row r="1397" spans="1:6">
      <c r="A1397" s="274"/>
      <c r="B1397" s="302" t="s">
        <v>833</v>
      </c>
      <c r="C1397" s="276"/>
      <c r="D1397" s="277"/>
      <c r="E1397" s="1114"/>
      <c r="F1397" s="1114"/>
    </row>
    <row r="1398" spans="1:6" ht="25.5">
      <c r="A1398" s="274"/>
      <c r="B1398" s="302" t="s">
        <v>834</v>
      </c>
      <c r="C1398" s="276"/>
      <c r="D1398" s="277"/>
      <c r="E1398" s="1114"/>
      <c r="F1398" s="1114"/>
    </row>
    <row r="1399" spans="1:6" ht="51">
      <c r="A1399" s="274"/>
      <c r="B1399" s="375" t="s">
        <v>835</v>
      </c>
      <c r="C1399" s="276"/>
      <c r="D1399" s="277"/>
      <c r="E1399" s="1114"/>
      <c r="F1399" s="1114"/>
    </row>
    <row r="1400" spans="1:6" ht="38.25">
      <c r="A1400" s="274"/>
      <c r="B1400" s="302" t="s">
        <v>836</v>
      </c>
      <c r="C1400" s="276"/>
      <c r="D1400" s="277"/>
      <c r="E1400" s="1114"/>
      <c r="F1400" s="1114"/>
    </row>
    <row r="1401" spans="1:6" ht="38.25">
      <c r="A1401" s="274"/>
      <c r="B1401" s="302" t="s">
        <v>837</v>
      </c>
      <c r="C1401" s="276"/>
      <c r="D1401" s="277"/>
      <c r="E1401" s="1114"/>
      <c r="F1401" s="1114"/>
    </row>
    <row r="1402" spans="1:6" ht="38.25">
      <c r="A1402" s="274"/>
      <c r="B1402" s="302" t="s">
        <v>838</v>
      </c>
      <c r="C1402" s="276"/>
      <c r="D1402" s="277"/>
      <c r="E1402" s="1114"/>
      <c r="F1402" s="1114"/>
    </row>
    <row r="1403" spans="1:6" ht="38.25">
      <c r="A1403" s="274"/>
      <c r="B1403" s="302" t="s">
        <v>839</v>
      </c>
      <c r="C1403" s="276"/>
      <c r="D1403" s="277"/>
      <c r="E1403" s="1114"/>
      <c r="F1403" s="1114"/>
    </row>
    <row r="1404" spans="1:6" ht="38.25">
      <c r="A1404" s="274"/>
      <c r="B1404" s="302" t="s">
        <v>840</v>
      </c>
      <c r="C1404" s="276"/>
      <c r="D1404" s="277"/>
      <c r="E1404" s="1114"/>
      <c r="F1404" s="1114"/>
    </row>
    <row r="1405" spans="1:6" ht="25.5">
      <c r="A1405" s="274"/>
      <c r="B1405" s="302" t="s">
        <v>841</v>
      </c>
      <c r="C1405" s="276"/>
      <c r="D1405" s="277"/>
      <c r="E1405" s="1114"/>
      <c r="F1405" s="1114"/>
    </row>
    <row r="1406" spans="1:6" ht="63.75">
      <c r="A1406" s="274"/>
      <c r="B1406" s="302" t="s">
        <v>4611</v>
      </c>
      <c r="C1406" s="276"/>
      <c r="D1406" s="277"/>
      <c r="E1406" s="1114"/>
      <c r="F1406" s="1114"/>
    </row>
    <row r="1407" spans="1:6" ht="25.5">
      <c r="A1407" s="274"/>
      <c r="B1407" s="302" t="s">
        <v>4353</v>
      </c>
      <c r="C1407" s="276"/>
      <c r="D1407" s="277"/>
      <c r="E1407" s="1114"/>
      <c r="F1407" s="1114"/>
    </row>
    <row r="1408" spans="1:6" ht="120.75" customHeight="1">
      <c r="A1408" s="274"/>
      <c r="B1408" s="302" t="s">
        <v>4419</v>
      </c>
      <c r="C1408" s="276"/>
      <c r="D1408" s="277"/>
      <c r="E1408" s="1114"/>
      <c r="F1408" s="1114"/>
    </row>
    <row r="1409" spans="1:6">
      <c r="A1409" s="274"/>
      <c r="B1409" s="302" t="s">
        <v>843</v>
      </c>
      <c r="C1409" s="276"/>
      <c r="D1409" s="277"/>
      <c r="E1409" s="1114"/>
      <c r="F1409" s="1114"/>
    </row>
    <row r="1410" spans="1:6" ht="25.5">
      <c r="A1410" s="274"/>
      <c r="B1410" s="375" t="s">
        <v>844</v>
      </c>
      <c r="C1410" s="276"/>
      <c r="D1410" s="277"/>
      <c r="E1410" s="1114"/>
      <c r="F1410" s="1114"/>
    </row>
    <row r="1411" spans="1:6">
      <c r="A1411" s="274"/>
      <c r="B1411" s="375" t="s">
        <v>845</v>
      </c>
      <c r="C1411" s="276"/>
      <c r="D1411" s="277"/>
      <c r="E1411" s="1114"/>
      <c r="F1411" s="1114"/>
    </row>
    <row r="1412" spans="1:6">
      <c r="A1412" s="274"/>
      <c r="B1412" s="302" t="s">
        <v>846</v>
      </c>
      <c r="C1412" s="276"/>
      <c r="D1412" s="277"/>
      <c r="E1412" s="1114"/>
      <c r="F1412" s="1114"/>
    </row>
    <row r="1413" spans="1:6">
      <c r="A1413" s="274"/>
      <c r="B1413" s="302" t="s">
        <v>1058</v>
      </c>
      <c r="C1413" s="276"/>
      <c r="D1413" s="277"/>
      <c r="E1413" s="1114"/>
      <c r="F1413" s="1114"/>
    </row>
    <row r="1414" spans="1:6" ht="38.25">
      <c r="A1414" s="274"/>
      <c r="B1414" s="302" t="s">
        <v>1059</v>
      </c>
      <c r="C1414" s="276"/>
      <c r="D1414" s="277"/>
      <c r="E1414" s="1114"/>
      <c r="F1414" s="1114"/>
    </row>
    <row r="1415" spans="1:6" ht="38.25">
      <c r="A1415" s="274"/>
      <c r="B1415" s="302" t="s">
        <v>847</v>
      </c>
      <c r="C1415" s="276"/>
      <c r="D1415" s="277"/>
      <c r="E1415" s="1114"/>
      <c r="F1415" s="1114"/>
    </row>
    <row r="1416" spans="1:6">
      <c r="A1416" s="274"/>
      <c r="B1416" s="375" t="s">
        <v>848</v>
      </c>
      <c r="C1416" s="276"/>
      <c r="D1416" s="277"/>
      <c r="E1416" s="1114"/>
      <c r="F1416" s="1114"/>
    </row>
    <row r="1417" spans="1:6" ht="25.5">
      <c r="A1417" s="274"/>
      <c r="B1417" s="375" t="s">
        <v>849</v>
      </c>
      <c r="C1417" s="276"/>
      <c r="D1417" s="277"/>
      <c r="E1417" s="1114"/>
      <c r="F1417" s="1114"/>
    </row>
    <row r="1418" spans="1:6">
      <c r="A1418" s="274"/>
      <c r="B1418" s="302"/>
      <c r="C1418" s="276"/>
      <c r="D1418" s="277"/>
      <c r="E1418" s="1114"/>
      <c r="F1418" s="1114"/>
    </row>
    <row r="1419" spans="1:6">
      <c r="A1419" s="274" t="s">
        <v>155</v>
      </c>
      <c r="B1419" s="398" t="s">
        <v>850</v>
      </c>
      <c r="C1419" s="276"/>
      <c r="D1419" s="277"/>
      <c r="E1419" s="1114"/>
      <c r="F1419" s="1114"/>
    </row>
    <row r="1420" spans="1:6">
      <c r="A1420" s="274"/>
      <c r="B1420" s="398"/>
      <c r="C1420" s="276"/>
      <c r="D1420" s="277"/>
      <c r="E1420" s="1114"/>
      <c r="F1420" s="1114"/>
    </row>
    <row r="1421" spans="1:6">
      <c r="A1421" s="373" t="s">
        <v>988</v>
      </c>
      <c r="B1421" s="302" t="s">
        <v>851</v>
      </c>
      <c r="C1421" s="276" t="s">
        <v>21</v>
      </c>
      <c r="D1421" s="292">
        <v>19</v>
      </c>
      <c r="E1421" s="1115">
        <v>0</v>
      </c>
      <c r="F1421" s="1114">
        <f>D1421*E1421</f>
        <v>0</v>
      </c>
    </row>
    <row r="1422" spans="1:6">
      <c r="A1422" s="373"/>
      <c r="B1422" s="302"/>
      <c r="C1422" s="276"/>
      <c r="D1422" s="292"/>
      <c r="E1422" s="1114"/>
      <c r="F1422" s="1114"/>
    </row>
    <row r="1423" spans="1:6">
      <c r="A1423" s="373" t="s">
        <v>989</v>
      </c>
      <c r="B1423" s="302" t="s">
        <v>852</v>
      </c>
      <c r="C1423" s="276" t="s">
        <v>21</v>
      </c>
      <c r="D1423" s="292">
        <v>1</v>
      </c>
      <c r="E1423" s="1115">
        <v>0</v>
      </c>
      <c r="F1423" s="1114">
        <f t="shared" ref="F1423:F1435" si="13">D1423*E1423</f>
        <v>0</v>
      </c>
    </row>
    <row r="1424" spans="1:6">
      <c r="A1424" s="373"/>
      <c r="B1424" s="302"/>
      <c r="C1424" s="276"/>
      <c r="D1424" s="292"/>
      <c r="E1424" s="1114"/>
      <c r="F1424" s="1114"/>
    </row>
    <row r="1425" spans="1:6">
      <c r="A1425" s="373" t="s">
        <v>990</v>
      </c>
      <c r="B1425" s="302" t="s">
        <v>4962</v>
      </c>
      <c r="C1425" s="276" t="s">
        <v>21</v>
      </c>
      <c r="D1425" s="292">
        <v>2</v>
      </c>
      <c r="E1425" s="1115">
        <v>0</v>
      </c>
      <c r="F1425" s="1114">
        <f t="shared" si="13"/>
        <v>0</v>
      </c>
    </row>
    <row r="1426" spans="1:6">
      <c r="A1426" s="373"/>
      <c r="B1426" s="302"/>
      <c r="C1426" s="276"/>
      <c r="D1426" s="292"/>
      <c r="E1426" s="1114"/>
      <c r="F1426" s="1114"/>
    </row>
    <row r="1427" spans="1:6">
      <c r="A1427" s="373" t="s">
        <v>991</v>
      </c>
      <c r="B1427" s="302" t="s">
        <v>4963</v>
      </c>
      <c r="C1427" s="276" t="s">
        <v>21</v>
      </c>
      <c r="D1427" s="292">
        <v>1</v>
      </c>
      <c r="E1427" s="1115">
        <v>0</v>
      </c>
      <c r="F1427" s="1114">
        <f t="shared" si="13"/>
        <v>0</v>
      </c>
    </row>
    <row r="1428" spans="1:6">
      <c r="A1428" s="373"/>
      <c r="B1428" s="302"/>
      <c r="C1428" s="276"/>
      <c r="D1428" s="292"/>
      <c r="E1428" s="1114"/>
      <c r="F1428" s="1114"/>
    </row>
    <row r="1429" spans="1:6">
      <c r="A1429" s="373" t="s">
        <v>992</v>
      </c>
      <c r="B1429" s="302" t="s">
        <v>853</v>
      </c>
      <c r="C1429" s="276" t="s">
        <v>21</v>
      </c>
      <c r="D1429" s="292">
        <v>2</v>
      </c>
      <c r="E1429" s="1115">
        <v>0</v>
      </c>
      <c r="F1429" s="1114">
        <f t="shared" si="13"/>
        <v>0</v>
      </c>
    </row>
    <row r="1430" spans="1:6">
      <c r="A1430" s="373"/>
      <c r="B1430" s="302"/>
      <c r="C1430" s="276"/>
      <c r="D1430" s="292"/>
      <c r="E1430" s="1114"/>
      <c r="F1430" s="1114"/>
    </row>
    <row r="1431" spans="1:6">
      <c r="A1431" s="373" t="s">
        <v>993</v>
      </c>
      <c r="B1431" s="302" t="s">
        <v>854</v>
      </c>
      <c r="C1431" s="276" t="s">
        <v>21</v>
      </c>
      <c r="D1431" s="292">
        <v>1</v>
      </c>
      <c r="E1431" s="1115">
        <v>0</v>
      </c>
      <c r="F1431" s="1114">
        <f t="shared" si="13"/>
        <v>0</v>
      </c>
    </row>
    <row r="1432" spans="1:6">
      <c r="A1432" s="373"/>
      <c r="B1432" s="302"/>
      <c r="C1432" s="276"/>
      <c r="D1432" s="292"/>
      <c r="E1432" s="1114"/>
      <c r="F1432" s="1114"/>
    </row>
    <row r="1433" spans="1:6">
      <c r="A1433" s="373" t="s">
        <v>994</v>
      </c>
      <c r="B1433" s="302" t="s">
        <v>855</v>
      </c>
      <c r="C1433" s="276" t="s">
        <v>21</v>
      </c>
      <c r="D1433" s="292">
        <v>7</v>
      </c>
      <c r="E1433" s="1115">
        <v>0</v>
      </c>
      <c r="F1433" s="1114">
        <f t="shared" si="13"/>
        <v>0</v>
      </c>
    </row>
    <row r="1434" spans="1:6">
      <c r="A1434" s="373"/>
      <c r="B1434" s="302"/>
      <c r="C1434" s="276"/>
      <c r="D1434" s="292"/>
      <c r="E1434" s="1114"/>
      <c r="F1434" s="1114"/>
    </row>
    <row r="1435" spans="1:6">
      <c r="A1435" s="373" t="s">
        <v>995</v>
      </c>
      <c r="B1435" s="302" t="s">
        <v>856</v>
      </c>
      <c r="C1435" s="276" t="s">
        <v>21</v>
      </c>
      <c r="D1435" s="292">
        <v>7</v>
      </c>
      <c r="E1435" s="1115">
        <v>0</v>
      </c>
      <c r="F1435" s="1114">
        <f t="shared" si="13"/>
        <v>0</v>
      </c>
    </row>
    <row r="1436" spans="1:6">
      <c r="A1436" s="374"/>
      <c r="B1436" s="375"/>
      <c r="C1436" s="276"/>
      <c r="D1436" s="292"/>
      <c r="E1436" s="1114"/>
      <c r="F1436" s="1114"/>
    </row>
    <row r="1437" spans="1:6">
      <c r="A1437" s="376"/>
      <c r="B1437" s="302"/>
      <c r="C1437" s="372"/>
      <c r="D1437" s="292"/>
      <c r="E1437" s="1114"/>
      <c r="F1437" s="1114"/>
    </row>
    <row r="1438" spans="1:6">
      <c r="A1438" s="377" t="s">
        <v>156</v>
      </c>
      <c r="B1438" s="447" t="s">
        <v>5020</v>
      </c>
      <c r="C1438" s="378"/>
      <c r="D1438" s="379"/>
      <c r="E1438" s="1140"/>
      <c r="F1438" s="1140"/>
    </row>
    <row r="1439" spans="1:6">
      <c r="A1439" s="377"/>
      <c r="B1439" s="447"/>
      <c r="C1439" s="378"/>
      <c r="D1439" s="379"/>
      <c r="E1439" s="1140"/>
      <c r="F1439" s="1140"/>
    </row>
    <row r="1440" spans="1:6">
      <c r="A1440" s="374" t="s">
        <v>996</v>
      </c>
      <c r="B1440" s="302" t="s">
        <v>857</v>
      </c>
      <c r="C1440" s="276" t="s">
        <v>21</v>
      </c>
      <c r="D1440" s="292">
        <v>19</v>
      </c>
      <c r="E1440" s="1115">
        <v>0</v>
      </c>
      <c r="F1440" s="1114">
        <f>D1440*E1440</f>
        <v>0</v>
      </c>
    </row>
    <row r="1441" spans="1:6">
      <c r="A1441" s="374"/>
      <c r="B1441" s="302"/>
      <c r="C1441" s="276"/>
      <c r="D1441" s="292"/>
      <c r="E1441" s="1114"/>
      <c r="F1441" s="1114"/>
    </row>
    <row r="1442" spans="1:6">
      <c r="A1442" s="374" t="s">
        <v>997</v>
      </c>
      <c r="B1442" s="302" t="s">
        <v>858</v>
      </c>
      <c r="C1442" s="276" t="s">
        <v>21</v>
      </c>
      <c r="D1442" s="292">
        <v>1</v>
      </c>
      <c r="E1442" s="1115">
        <v>0</v>
      </c>
      <c r="F1442" s="1114">
        <f t="shared" ref="F1442:F1478" si="14">D1442*E1442</f>
        <v>0</v>
      </c>
    </row>
    <row r="1443" spans="1:6">
      <c r="A1443" s="374"/>
      <c r="B1443" s="302"/>
      <c r="C1443" s="276"/>
      <c r="D1443" s="292"/>
      <c r="E1443" s="1114"/>
      <c r="F1443" s="1114"/>
    </row>
    <row r="1444" spans="1:6">
      <c r="A1444" s="374" t="s">
        <v>998</v>
      </c>
      <c r="B1444" s="302" t="s">
        <v>859</v>
      </c>
      <c r="C1444" s="276" t="s">
        <v>21</v>
      </c>
      <c r="D1444" s="292">
        <v>8</v>
      </c>
      <c r="E1444" s="1115">
        <v>0</v>
      </c>
      <c r="F1444" s="1114">
        <f t="shared" si="14"/>
        <v>0</v>
      </c>
    </row>
    <row r="1445" spans="1:6">
      <c r="A1445" s="374"/>
      <c r="B1445" s="302"/>
      <c r="C1445" s="276"/>
      <c r="D1445" s="292"/>
      <c r="E1445" s="1114"/>
      <c r="F1445" s="1114"/>
    </row>
    <row r="1446" spans="1:6">
      <c r="A1446" s="374" t="s">
        <v>999</v>
      </c>
      <c r="B1446" s="302" t="s">
        <v>860</v>
      </c>
      <c r="C1446" s="276" t="s">
        <v>21</v>
      </c>
      <c r="D1446" s="277">
        <v>6</v>
      </c>
      <c r="E1446" s="1115">
        <v>0</v>
      </c>
      <c r="F1446" s="1114">
        <f t="shared" si="14"/>
        <v>0</v>
      </c>
    </row>
    <row r="1447" spans="1:6">
      <c r="A1447" s="374"/>
      <c r="B1447" s="302"/>
      <c r="C1447" s="276"/>
      <c r="D1447" s="277"/>
      <c r="E1447" s="1114"/>
      <c r="F1447" s="1114"/>
    </row>
    <row r="1448" spans="1:6">
      <c r="A1448" s="374" t="s">
        <v>1000</v>
      </c>
      <c r="B1448" s="302" t="s">
        <v>861</v>
      </c>
      <c r="C1448" s="276" t="s">
        <v>21</v>
      </c>
      <c r="D1448" s="292">
        <v>2</v>
      </c>
      <c r="E1448" s="1115">
        <v>0</v>
      </c>
      <c r="F1448" s="1114">
        <f t="shared" si="14"/>
        <v>0</v>
      </c>
    </row>
    <row r="1449" spans="1:6">
      <c r="A1449" s="374"/>
      <c r="B1449" s="302"/>
      <c r="C1449" s="276"/>
      <c r="D1449" s="292"/>
      <c r="E1449" s="1114"/>
      <c r="F1449" s="1114"/>
    </row>
    <row r="1450" spans="1:6">
      <c r="A1450" s="374" t="s">
        <v>1001</v>
      </c>
      <c r="B1450" s="302" t="s">
        <v>862</v>
      </c>
      <c r="C1450" s="276" t="s">
        <v>21</v>
      </c>
      <c r="D1450" s="292">
        <v>2</v>
      </c>
      <c r="E1450" s="1115">
        <v>0</v>
      </c>
      <c r="F1450" s="1114">
        <f t="shared" si="14"/>
        <v>0</v>
      </c>
    </row>
    <row r="1451" spans="1:6">
      <c r="A1451" s="374"/>
      <c r="B1451" s="302"/>
      <c r="C1451" s="276"/>
      <c r="D1451" s="292"/>
      <c r="E1451" s="1114"/>
      <c r="F1451" s="1114"/>
    </row>
    <row r="1452" spans="1:6">
      <c r="A1452" s="374" t="s">
        <v>1002</v>
      </c>
      <c r="B1452" s="302" t="s">
        <v>863</v>
      </c>
      <c r="C1452" s="276" t="s">
        <v>21</v>
      </c>
      <c r="D1452" s="292">
        <v>2</v>
      </c>
      <c r="E1452" s="1115">
        <v>0</v>
      </c>
      <c r="F1452" s="1114">
        <f t="shared" si="14"/>
        <v>0</v>
      </c>
    </row>
    <row r="1453" spans="1:6">
      <c r="A1453" s="374"/>
      <c r="B1453" s="302"/>
      <c r="C1453" s="276"/>
      <c r="D1453" s="292"/>
      <c r="E1453" s="1114"/>
      <c r="F1453" s="1114"/>
    </row>
    <row r="1454" spans="1:6">
      <c r="A1454" s="374" t="s">
        <v>1003</v>
      </c>
      <c r="B1454" s="302" t="s">
        <v>864</v>
      </c>
      <c r="C1454" s="276" t="s">
        <v>21</v>
      </c>
      <c r="D1454" s="292">
        <v>2</v>
      </c>
      <c r="E1454" s="1115">
        <v>0</v>
      </c>
      <c r="F1454" s="1114">
        <f t="shared" si="14"/>
        <v>0</v>
      </c>
    </row>
    <row r="1455" spans="1:6">
      <c r="A1455" s="374"/>
      <c r="B1455" s="302"/>
      <c r="C1455" s="276"/>
      <c r="D1455" s="292"/>
      <c r="E1455" s="1114"/>
      <c r="F1455" s="1114"/>
    </row>
    <row r="1456" spans="1:6">
      <c r="A1456" s="374" t="s">
        <v>1004</v>
      </c>
      <c r="B1456" s="302" t="s">
        <v>865</v>
      </c>
      <c r="C1456" s="276" t="s">
        <v>21</v>
      </c>
      <c r="D1456" s="292">
        <v>1</v>
      </c>
      <c r="E1456" s="1115">
        <v>0</v>
      </c>
      <c r="F1456" s="1114">
        <f t="shared" si="14"/>
        <v>0</v>
      </c>
    </row>
    <row r="1457" spans="1:6">
      <c r="A1457" s="374"/>
      <c r="B1457" s="302"/>
      <c r="C1457" s="276"/>
      <c r="D1457" s="292"/>
      <c r="E1457" s="1114"/>
      <c r="F1457" s="1114"/>
    </row>
    <row r="1458" spans="1:6">
      <c r="A1458" s="374" t="s">
        <v>1005</v>
      </c>
      <c r="B1458" s="302" t="s">
        <v>866</v>
      </c>
      <c r="C1458" s="276" t="s">
        <v>21</v>
      </c>
      <c r="D1458" s="292">
        <v>1</v>
      </c>
      <c r="E1458" s="1115">
        <v>0</v>
      </c>
      <c r="F1458" s="1114">
        <f t="shared" si="14"/>
        <v>0</v>
      </c>
    </row>
    <row r="1459" spans="1:6">
      <c r="A1459" s="374"/>
      <c r="B1459" s="302"/>
      <c r="C1459" s="276"/>
      <c r="D1459" s="292"/>
      <c r="E1459" s="1115"/>
      <c r="F1459" s="1114"/>
    </row>
    <row r="1460" spans="1:6">
      <c r="A1460" s="374" t="s">
        <v>1006</v>
      </c>
      <c r="B1460" s="302" t="s">
        <v>4964</v>
      </c>
      <c r="C1460" s="276" t="s">
        <v>21</v>
      </c>
      <c r="D1460" s="292">
        <v>1</v>
      </c>
      <c r="E1460" s="1115">
        <v>0</v>
      </c>
      <c r="F1460" s="1114">
        <f t="shared" ref="F1460" si="15">D1460*E1460</f>
        <v>0</v>
      </c>
    </row>
    <row r="1461" spans="1:6">
      <c r="A1461" s="374"/>
      <c r="B1461" s="302"/>
      <c r="C1461" s="276"/>
      <c r="D1461" s="292"/>
      <c r="E1461" s="1114"/>
      <c r="F1461" s="1114"/>
    </row>
    <row r="1462" spans="1:6">
      <c r="A1462" s="374" t="s">
        <v>1007</v>
      </c>
      <c r="B1462" s="302" t="s">
        <v>867</v>
      </c>
      <c r="C1462" s="276" t="s">
        <v>21</v>
      </c>
      <c r="D1462" s="292">
        <v>1</v>
      </c>
      <c r="E1462" s="1115">
        <v>0</v>
      </c>
      <c r="F1462" s="1114">
        <f t="shared" si="14"/>
        <v>0</v>
      </c>
    </row>
    <row r="1463" spans="1:6">
      <c r="A1463" s="374"/>
      <c r="B1463" s="302"/>
      <c r="C1463" s="276"/>
      <c r="D1463" s="292"/>
      <c r="E1463" s="1114"/>
      <c r="F1463" s="1114"/>
    </row>
    <row r="1464" spans="1:6">
      <c r="A1464" s="374" t="s">
        <v>1008</v>
      </c>
      <c r="B1464" s="302" t="s">
        <v>868</v>
      </c>
      <c r="C1464" s="276" t="s">
        <v>21</v>
      </c>
      <c r="D1464" s="292">
        <v>10</v>
      </c>
      <c r="E1464" s="1115">
        <v>0</v>
      </c>
      <c r="F1464" s="1114">
        <f t="shared" si="14"/>
        <v>0</v>
      </c>
    </row>
    <row r="1465" spans="1:6">
      <c r="A1465" s="374"/>
      <c r="B1465" s="302"/>
      <c r="C1465" s="276"/>
      <c r="D1465" s="292"/>
      <c r="E1465" s="1114"/>
      <c r="F1465" s="1114"/>
    </row>
    <row r="1466" spans="1:6">
      <c r="A1466" s="374" t="s">
        <v>1009</v>
      </c>
      <c r="B1466" s="302" t="s">
        <v>869</v>
      </c>
      <c r="C1466" s="276" t="s">
        <v>21</v>
      </c>
      <c r="D1466" s="277">
        <v>9</v>
      </c>
      <c r="E1466" s="1115">
        <v>0</v>
      </c>
      <c r="F1466" s="1114">
        <f t="shared" si="14"/>
        <v>0</v>
      </c>
    </row>
    <row r="1467" spans="1:6">
      <c r="A1467" s="374"/>
      <c r="B1467" s="302"/>
      <c r="C1467" s="276"/>
      <c r="D1467" s="277"/>
      <c r="E1467" s="1114"/>
      <c r="F1467" s="1114"/>
    </row>
    <row r="1468" spans="1:6">
      <c r="A1468" s="374" t="s">
        <v>1010</v>
      </c>
      <c r="B1468" s="302" t="s">
        <v>870</v>
      </c>
      <c r="C1468" s="276" t="s">
        <v>21</v>
      </c>
      <c r="D1468" s="292">
        <v>1</v>
      </c>
      <c r="E1468" s="1115">
        <v>0</v>
      </c>
      <c r="F1468" s="1114">
        <f t="shared" si="14"/>
        <v>0</v>
      </c>
    </row>
    <row r="1469" spans="1:6">
      <c r="A1469" s="374"/>
      <c r="B1469" s="302"/>
      <c r="C1469" s="276"/>
      <c r="D1469" s="292"/>
      <c r="E1469" s="1114"/>
      <c r="F1469" s="1114"/>
    </row>
    <row r="1470" spans="1:6">
      <c r="A1470" s="374" t="s">
        <v>1011</v>
      </c>
      <c r="B1470" s="302" t="s">
        <v>871</v>
      </c>
      <c r="C1470" s="276" t="s">
        <v>21</v>
      </c>
      <c r="D1470" s="292">
        <v>1</v>
      </c>
      <c r="E1470" s="1115">
        <v>0</v>
      </c>
      <c r="F1470" s="1114">
        <f t="shared" si="14"/>
        <v>0</v>
      </c>
    </row>
    <row r="1471" spans="1:6">
      <c r="A1471" s="374"/>
      <c r="B1471" s="302"/>
      <c r="C1471" s="276"/>
      <c r="D1471" s="292"/>
      <c r="E1471" s="1114"/>
      <c r="F1471" s="1114"/>
    </row>
    <row r="1472" spans="1:6">
      <c r="A1472" s="374" t="s">
        <v>1012</v>
      </c>
      <c r="B1472" s="302" t="s">
        <v>872</v>
      </c>
      <c r="C1472" s="276" t="s">
        <v>21</v>
      </c>
      <c r="D1472" s="292">
        <v>2</v>
      </c>
      <c r="E1472" s="1115">
        <v>0</v>
      </c>
      <c r="F1472" s="1114">
        <f t="shared" ref="F1472" si="16">D1472*E1472</f>
        <v>0</v>
      </c>
    </row>
    <row r="1473" spans="1:6">
      <c r="A1473" s="374"/>
      <c r="B1473" s="302"/>
      <c r="C1473" s="276"/>
      <c r="D1473" s="292"/>
      <c r="E1473" s="1114"/>
      <c r="F1473" s="1114"/>
    </row>
    <row r="1474" spans="1:6">
      <c r="A1474" s="374" t="s">
        <v>1013</v>
      </c>
      <c r="B1474" s="302" t="s">
        <v>873</v>
      </c>
      <c r="C1474" s="276" t="s">
        <v>21</v>
      </c>
      <c r="D1474" s="292">
        <v>5</v>
      </c>
      <c r="E1474" s="1115">
        <v>0</v>
      </c>
      <c r="F1474" s="1114">
        <f t="shared" si="14"/>
        <v>0</v>
      </c>
    </row>
    <row r="1475" spans="1:6">
      <c r="A1475" s="374"/>
      <c r="B1475" s="302"/>
      <c r="C1475" s="276"/>
      <c r="D1475" s="292"/>
      <c r="E1475" s="1114"/>
      <c r="F1475" s="1114"/>
    </row>
    <row r="1476" spans="1:6">
      <c r="A1476" s="374" t="s">
        <v>1014</v>
      </c>
      <c r="B1476" s="302" t="s">
        <v>874</v>
      </c>
      <c r="C1476" s="276" t="s">
        <v>21</v>
      </c>
      <c r="D1476" s="292">
        <v>2</v>
      </c>
      <c r="E1476" s="1115">
        <v>0</v>
      </c>
      <c r="F1476" s="1114">
        <f t="shared" si="14"/>
        <v>0</v>
      </c>
    </row>
    <row r="1477" spans="1:6">
      <c r="A1477" s="263"/>
      <c r="B1477" s="302"/>
      <c r="C1477" s="276"/>
      <c r="D1477" s="292"/>
      <c r="E1477" s="1114"/>
      <c r="F1477" s="1114"/>
    </row>
    <row r="1478" spans="1:6">
      <c r="A1478" s="458" t="s">
        <v>4965</v>
      </c>
      <c r="B1478" s="302" t="s">
        <v>875</v>
      </c>
      <c r="C1478" s="276" t="s">
        <v>21</v>
      </c>
      <c r="D1478" s="292">
        <v>1</v>
      </c>
      <c r="E1478" s="1115">
        <v>0</v>
      </c>
      <c r="F1478" s="1114">
        <f t="shared" si="14"/>
        <v>0</v>
      </c>
    </row>
    <row r="1479" spans="1:6">
      <c r="A1479" s="376"/>
      <c r="B1479" s="302"/>
      <c r="C1479" s="372"/>
      <c r="D1479" s="292"/>
      <c r="E1479" s="1114"/>
      <c r="F1479" s="1114"/>
    </row>
    <row r="1480" spans="1:6">
      <c r="A1480" s="274" t="s">
        <v>157</v>
      </c>
      <c r="B1480" s="398" t="s">
        <v>876</v>
      </c>
      <c r="C1480" s="276"/>
      <c r="D1480" s="277"/>
      <c r="E1480" s="1114"/>
      <c r="F1480" s="1114"/>
    </row>
    <row r="1481" spans="1:6">
      <c r="A1481" s="274"/>
      <c r="B1481" s="398"/>
      <c r="C1481" s="276"/>
      <c r="D1481" s="277"/>
      <c r="E1481" s="1114"/>
      <c r="F1481" s="1114"/>
    </row>
    <row r="1482" spans="1:6">
      <c r="A1482" s="374" t="s">
        <v>1015</v>
      </c>
      <c r="B1482" s="302" t="s">
        <v>877</v>
      </c>
      <c r="C1482" s="276" t="s">
        <v>21</v>
      </c>
      <c r="D1482" s="292">
        <v>2</v>
      </c>
      <c r="E1482" s="1115">
        <v>0</v>
      </c>
      <c r="F1482" s="1114">
        <f>D1482*E1482</f>
        <v>0</v>
      </c>
    </row>
    <row r="1483" spans="1:6">
      <c r="A1483" s="374"/>
      <c r="B1483" s="302"/>
      <c r="C1483" s="276"/>
      <c r="D1483" s="292"/>
      <c r="E1483" s="1114"/>
      <c r="F1483" s="1114"/>
    </row>
    <row r="1484" spans="1:6">
      <c r="A1484" s="374" t="s">
        <v>1016</v>
      </c>
      <c r="B1484" s="302" t="s">
        <v>878</v>
      </c>
      <c r="C1484" s="276" t="s">
        <v>21</v>
      </c>
      <c r="D1484" s="292">
        <v>2</v>
      </c>
      <c r="E1484" s="1115">
        <v>0</v>
      </c>
      <c r="F1484" s="1114">
        <f t="shared" ref="F1484:F1502" si="17">D1484*E1484</f>
        <v>0</v>
      </c>
    </row>
    <row r="1485" spans="1:6">
      <c r="A1485" s="374"/>
      <c r="B1485" s="302"/>
      <c r="C1485" s="276"/>
      <c r="D1485" s="292"/>
      <c r="E1485" s="1114"/>
      <c r="F1485" s="1114"/>
    </row>
    <row r="1486" spans="1:6">
      <c r="A1486" s="374" t="s">
        <v>1017</v>
      </c>
      <c r="B1486" s="302" t="s">
        <v>879</v>
      </c>
      <c r="C1486" s="276" t="s">
        <v>21</v>
      </c>
      <c r="D1486" s="292">
        <v>4</v>
      </c>
      <c r="E1486" s="1115">
        <v>0</v>
      </c>
      <c r="F1486" s="1114">
        <f t="shared" si="17"/>
        <v>0</v>
      </c>
    </row>
    <row r="1487" spans="1:6">
      <c r="A1487" s="374"/>
      <c r="B1487" s="302"/>
      <c r="C1487" s="276"/>
      <c r="D1487" s="292"/>
      <c r="E1487" s="1114"/>
      <c r="F1487" s="1114"/>
    </row>
    <row r="1488" spans="1:6">
      <c r="A1488" s="374" t="s">
        <v>1018</v>
      </c>
      <c r="B1488" s="302" t="s">
        <v>880</v>
      </c>
      <c r="C1488" s="276" t="s">
        <v>21</v>
      </c>
      <c r="D1488" s="292">
        <v>1</v>
      </c>
      <c r="E1488" s="1115">
        <v>0</v>
      </c>
      <c r="F1488" s="1114">
        <f t="shared" si="17"/>
        <v>0</v>
      </c>
    </row>
    <row r="1489" spans="1:6">
      <c r="A1489" s="374"/>
      <c r="B1489" s="302"/>
      <c r="C1489" s="276"/>
      <c r="D1489" s="292"/>
      <c r="E1489" s="1114"/>
      <c r="F1489" s="1114"/>
    </row>
    <row r="1490" spans="1:6">
      <c r="A1490" s="374" t="s">
        <v>1019</v>
      </c>
      <c r="B1490" s="302" t="s">
        <v>881</v>
      </c>
      <c r="C1490" s="276" t="s">
        <v>21</v>
      </c>
      <c r="D1490" s="292">
        <v>1</v>
      </c>
      <c r="E1490" s="1115">
        <v>0</v>
      </c>
      <c r="F1490" s="1114">
        <f t="shared" si="17"/>
        <v>0</v>
      </c>
    </row>
    <row r="1491" spans="1:6">
      <c r="A1491" s="374"/>
      <c r="B1491" s="302"/>
      <c r="C1491" s="276"/>
      <c r="D1491" s="292"/>
      <c r="E1491" s="1114"/>
      <c r="F1491" s="1114"/>
    </row>
    <row r="1492" spans="1:6">
      <c r="A1492" s="374" t="s">
        <v>1020</v>
      </c>
      <c r="B1492" s="302" t="s">
        <v>882</v>
      </c>
      <c r="C1492" s="276" t="s">
        <v>21</v>
      </c>
      <c r="D1492" s="292">
        <v>1</v>
      </c>
      <c r="E1492" s="1115">
        <v>0</v>
      </c>
      <c r="F1492" s="1114">
        <f t="shared" si="17"/>
        <v>0</v>
      </c>
    </row>
    <row r="1493" spans="1:6">
      <c r="A1493" s="374"/>
      <c r="B1493" s="302"/>
      <c r="C1493" s="276"/>
      <c r="D1493" s="292"/>
      <c r="E1493" s="1114"/>
      <c r="F1493" s="1114"/>
    </row>
    <row r="1494" spans="1:6">
      <c r="A1494" s="374" t="s">
        <v>1021</v>
      </c>
      <c r="B1494" s="302" t="s">
        <v>883</v>
      </c>
      <c r="C1494" s="276" t="s">
        <v>21</v>
      </c>
      <c r="D1494" s="292">
        <v>1</v>
      </c>
      <c r="E1494" s="1115">
        <v>0</v>
      </c>
      <c r="F1494" s="1114">
        <f t="shared" si="17"/>
        <v>0</v>
      </c>
    </row>
    <row r="1495" spans="1:6">
      <c r="A1495" s="374"/>
      <c r="B1495" s="302"/>
      <c r="C1495" s="276"/>
      <c r="D1495" s="292"/>
      <c r="E1495" s="1114"/>
      <c r="F1495" s="1114"/>
    </row>
    <row r="1496" spans="1:6">
      <c r="A1496" s="374" t="s">
        <v>1022</v>
      </c>
      <c r="B1496" s="302" t="s">
        <v>884</v>
      </c>
      <c r="C1496" s="276" t="s">
        <v>21</v>
      </c>
      <c r="D1496" s="292">
        <v>1</v>
      </c>
      <c r="E1496" s="1115">
        <v>0</v>
      </c>
      <c r="F1496" s="1114">
        <f t="shared" si="17"/>
        <v>0</v>
      </c>
    </row>
    <row r="1497" spans="1:6">
      <c r="A1497" s="374"/>
      <c r="B1497" s="302"/>
      <c r="C1497" s="276"/>
      <c r="D1497" s="292"/>
      <c r="E1497" s="1114"/>
      <c r="F1497" s="1114"/>
    </row>
    <row r="1498" spans="1:6">
      <c r="A1498" s="374" t="s">
        <v>1023</v>
      </c>
      <c r="B1498" s="302" t="s">
        <v>885</v>
      </c>
      <c r="C1498" s="276" t="s">
        <v>21</v>
      </c>
      <c r="D1498" s="292">
        <v>1</v>
      </c>
      <c r="E1498" s="1115">
        <v>0</v>
      </c>
      <c r="F1498" s="1114">
        <f t="shared" si="17"/>
        <v>0</v>
      </c>
    </row>
    <row r="1499" spans="1:6">
      <c r="A1499" s="374"/>
      <c r="B1499" s="302"/>
      <c r="C1499" s="276"/>
      <c r="D1499" s="292"/>
      <c r="E1499" s="1114"/>
      <c r="F1499" s="1114"/>
    </row>
    <row r="1500" spans="1:6">
      <c r="A1500" s="374" t="s">
        <v>1024</v>
      </c>
      <c r="B1500" s="302" t="s">
        <v>886</v>
      </c>
      <c r="C1500" s="276" t="s">
        <v>21</v>
      </c>
      <c r="D1500" s="292">
        <v>1</v>
      </c>
      <c r="E1500" s="1115">
        <v>0</v>
      </c>
      <c r="F1500" s="1114">
        <f t="shared" si="17"/>
        <v>0</v>
      </c>
    </row>
    <row r="1501" spans="1:6">
      <c r="A1501" s="374"/>
      <c r="B1501" s="302"/>
      <c r="C1501" s="276"/>
      <c r="D1501" s="292"/>
      <c r="E1501" s="1114"/>
      <c r="F1501" s="1114"/>
    </row>
    <row r="1502" spans="1:6">
      <c r="A1502" s="374" t="s">
        <v>1025</v>
      </c>
      <c r="B1502" s="302" t="s">
        <v>887</v>
      </c>
      <c r="C1502" s="276" t="s">
        <v>21</v>
      </c>
      <c r="D1502" s="292">
        <v>1</v>
      </c>
      <c r="E1502" s="1115">
        <v>0</v>
      </c>
      <c r="F1502" s="1114">
        <f t="shared" si="17"/>
        <v>0</v>
      </c>
    </row>
    <row r="1503" spans="1:6">
      <c r="A1503" s="376"/>
      <c r="B1503" s="302"/>
      <c r="C1503" s="276"/>
      <c r="D1503" s="292"/>
      <c r="E1503" s="1114"/>
      <c r="F1503" s="1114"/>
    </row>
    <row r="1504" spans="1:6">
      <c r="A1504" s="380"/>
      <c r="B1504" s="431" t="s">
        <v>888</v>
      </c>
      <c r="C1504" s="294" t="s">
        <v>246</v>
      </c>
      <c r="D1504" s="364"/>
      <c r="E1504" s="1116"/>
      <c r="F1504" s="1111">
        <f>SUM(F1419:F1503)</f>
        <v>0</v>
      </c>
    </row>
    <row r="1505" spans="1:6">
      <c r="A1505" s="376"/>
      <c r="B1505" s="398"/>
      <c r="C1505" s="296"/>
      <c r="D1505" s="349"/>
      <c r="E1505" s="1114"/>
      <c r="F1505" s="1117"/>
    </row>
    <row r="1506" spans="1:6">
      <c r="A1506" s="376"/>
      <c r="B1506" s="302"/>
      <c r="C1506" s="372"/>
      <c r="D1506" s="292"/>
      <c r="E1506" s="1114"/>
      <c r="F1506" s="1114"/>
    </row>
    <row r="1507" spans="1:6">
      <c r="A1507" s="381"/>
      <c r="B1507" s="460" t="s">
        <v>889</v>
      </c>
      <c r="C1507" s="460"/>
      <c r="D1507" s="460"/>
      <c r="E1507" s="1141"/>
      <c r="F1507" s="1142"/>
    </row>
    <row r="1508" spans="1:6">
      <c r="A1508" s="382"/>
      <c r="B1508" s="278"/>
      <c r="C1508" s="383"/>
      <c r="D1508" s="277"/>
      <c r="E1508" s="1139"/>
      <c r="F1508" s="1119"/>
    </row>
    <row r="1509" spans="1:6">
      <c r="A1509" s="382"/>
      <c r="B1509" s="448" t="s">
        <v>828</v>
      </c>
      <c r="C1509" s="276"/>
      <c r="D1509" s="277"/>
      <c r="E1509" s="1139"/>
      <c r="F1509" s="1130"/>
    </row>
    <row r="1510" spans="1:6">
      <c r="A1510" s="382"/>
      <c r="B1510" s="448"/>
      <c r="C1510" s="276"/>
      <c r="D1510" s="277"/>
      <c r="E1510" s="1139"/>
      <c r="F1510" s="1130"/>
    </row>
    <row r="1511" spans="1:6" ht="38.25">
      <c r="A1511" s="382"/>
      <c r="B1511" s="278" t="s">
        <v>5777</v>
      </c>
      <c r="C1511" s="276"/>
      <c r="D1511" s="277"/>
      <c r="E1511" s="1139"/>
      <c r="F1511" s="1130"/>
    </row>
    <row r="1512" spans="1:6" ht="25.5">
      <c r="A1512" s="384"/>
      <c r="B1512" s="278" t="s">
        <v>4420</v>
      </c>
      <c r="C1512" s="372"/>
      <c r="D1512" s="372"/>
      <c r="E1512" s="1114"/>
      <c r="F1512" s="1114"/>
    </row>
    <row r="1513" spans="1:6" ht="63.75">
      <c r="A1513" s="384"/>
      <c r="B1513" s="278" t="s">
        <v>890</v>
      </c>
      <c r="C1513" s="372"/>
      <c r="D1513" s="372"/>
      <c r="E1513" s="1114"/>
      <c r="F1513" s="1114"/>
    </row>
    <row r="1514" spans="1:6" ht="38.25">
      <c r="A1514" s="384"/>
      <c r="B1514" s="278" t="s">
        <v>891</v>
      </c>
      <c r="C1514" s="372"/>
      <c r="D1514" s="372"/>
      <c r="E1514" s="1114"/>
      <c r="F1514" s="1114"/>
    </row>
    <row r="1515" spans="1:6">
      <c r="A1515" s="384"/>
      <c r="B1515" s="278" t="s">
        <v>892</v>
      </c>
      <c r="C1515" s="372"/>
      <c r="D1515" s="372"/>
      <c r="E1515" s="1114"/>
      <c r="F1515" s="1114"/>
    </row>
    <row r="1516" spans="1:6" ht="38.25">
      <c r="A1516" s="384"/>
      <c r="B1516" s="278" t="s">
        <v>893</v>
      </c>
      <c r="C1516" s="372"/>
      <c r="D1516" s="385"/>
      <c r="E1516" s="1114"/>
      <c r="F1516" s="1114"/>
    </row>
    <row r="1517" spans="1:6" ht="38.25">
      <c r="A1517" s="384"/>
      <c r="B1517" s="278" t="s">
        <v>894</v>
      </c>
      <c r="C1517" s="372"/>
      <c r="D1517" s="385"/>
      <c r="E1517" s="1114"/>
      <c r="F1517" s="1114"/>
    </row>
    <row r="1518" spans="1:6" ht="38.25">
      <c r="A1518" s="384"/>
      <c r="B1518" s="278" t="s">
        <v>895</v>
      </c>
      <c r="C1518" s="372"/>
      <c r="D1518" s="385"/>
      <c r="E1518" s="1114"/>
      <c r="F1518" s="1114"/>
    </row>
    <row r="1519" spans="1:6" ht="38.25">
      <c r="A1519" s="384"/>
      <c r="B1519" s="278" t="s">
        <v>896</v>
      </c>
      <c r="C1519" s="372"/>
      <c r="D1519" s="385"/>
      <c r="E1519" s="1114"/>
      <c r="F1519" s="1114"/>
    </row>
    <row r="1520" spans="1:6" ht="51">
      <c r="A1520" s="384"/>
      <c r="B1520" s="278" t="s">
        <v>897</v>
      </c>
      <c r="C1520" s="372"/>
      <c r="D1520" s="385"/>
      <c r="E1520" s="1114"/>
      <c r="F1520" s="1114"/>
    </row>
    <row r="1521" spans="1:6" ht="25.5">
      <c r="A1521" s="384"/>
      <c r="B1521" s="278" t="s">
        <v>841</v>
      </c>
      <c r="C1521" s="372"/>
      <c r="D1521" s="385"/>
      <c r="E1521" s="1114"/>
      <c r="F1521" s="1114"/>
    </row>
    <row r="1522" spans="1:6">
      <c r="A1522" s="384"/>
      <c r="B1522" s="278"/>
      <c r="C1522" s="372"/>
      <c r="D1522" s="385"/>
      <c r="E1522" s="1114"/>
      <c r="F1522" s="1114"/>
    </row>
    <row r="1523" spans="1:6">
      <c r="A1523" s="384"/>
      <c r="B1523" s="398" t="s">
        <v>898</v>
      </c>
      <c r="C1523" s="372"/>
      <c r="D1523" s="372"/>
      <c r="E1523" s="1114"/>
      <c r="F1523" s="1114"/>
    </row>
    <row r="1524" spans="1:6" ht="25.5">
      <c r="A1524" s="384"/>
      <c r="B1524" s="278" t="s">
        <v>899</v>
      </c>
      <c r="C1524" s="372"/>
      <c r="D1524" s="372"/>
      <c r="E1524" s="1114"/>
      <c r="F1524" s="1114"/>
    </row>
    <row r="1525" spans="1:6" ht="25.5">
      <c r="A1525" s="384"/>
      <c r="B1525" s="278" t="s">
        <v>900</v>
      </c>
      <c r="C1525" s="372"/>
      <c r="D1525" s="372"/>
      <c r="E1525" s="1114"/>
      <c r="F1525" s="1114"/>
    </row>
    <row r="1526" spans="1:6" ht="25.5">
      <c r="A1526" s="384"/>
      <c r="B1526" s="278" t="s">
        <v>901</v>
      </c>
      <c r="C1526" s="372"/>
      <c r="D1526" s="372"/>
      <c r="E1526" s="1114"/>
      <c r="F1526" s="1114"/>
    </row>
    <row r="1527" spans="1:6" ht="25.5">
      <c r="A1527" s="384"/>
      <c r="B1527" s="278" t="s">
        <v>902</v>
      </c>
      <c r="C1527" s="372"/>
      <c r="D1527" s="372"/>
      <c r="E1527" s="1114"/>
      <c r="F1527" s="1114"/>
    </row>
    <row r="1528" spans="1:6" ht="25.5">
      <c r="A1528" s="386"/>
      <c r="B1528" s="278" t="s">
        <v>152</v>
      </c>
      <c r="C1528" s="370"/>
      <c r="D1528" s="370"/>
      <c r="E1528" s="1138"/>
      <c r="F1528" s="1138"/>
    </row>
    <row r="1529" spans="1:6">
      <c r="A1529" s="386"/>
      <c r="B1529" s="278"/>
      <c r="C1529" s="370"/>
      <c r="D1529" s="370"/>
      <c r="E1529" s="1138"/>
      <c r="F1529" s="1138"/>
    </row>
    <row r="1530" spans="1:6" ht="25.5">
      <c r="A1530" s="386"/>
      <c r="B1530" s="375" t="s">
        <v>903</v>
      </c>
      <c r="C1530" s="370"/>
      <c r="D1530" s="370"/>
      <c r="E1530" s="1138"/>
      <c r="F1530" s="1138"/>
    </row>
    <row r="1531" spans="1:6">
      <c r="A1531" s="386"/>
      <c r="B1531" s="375" t="s">
        <v>904</v>
      </c>
      <c r="C1531" s="370"/>
      <c r="D1531" s="370"/>
      <c r="E1531" s="1138"/>
      <c r="F1531" s="1138"/>
    </row>
    <row r="1532" spans="1:6">
      <c r="A1532" s="386"/>
      <c r="B1532" s="302" t="s">
        <v>905</v>
      </c>
      <c r="C1532" s="370"/>
      <c r="D1532" s="370"/>
      <c r="E1532" s="1138"/>
      <c r="F1532" s="1138"/>
    </row>
    <row r="1533" spans="1:6">
      <c r="A1533" s="386"/>
      <c r="B1533" s="302" t="s">
        <v>1058</v>
      </c>
      <c r="C1533" s="370"/>
      <c r="D1533" s="370"/>
      <c r="E1533" s="1138"/>
      <c r="F1533" s="1138"/>
    </row>
    <row r="1534" spans="1:6" ht="25.5">
      <c r="A1534" s="386"/>
      <c r="B1534" s="375" t="s">
        <v>906</v>
      </c>
      <c r="C1534" s="370"/>
      <c r="D1534" s="370"/>
      <c r="E1534" s="1138"/>
      <c r="F1534" s="1138"/>
    </row>
    <row r="1535" spans="1:6">
      <c r="A1535" s="386"/>
      <c r="B1535" s="302" t="s">
        <v>907</v>
      </c>
      <c r="C1535" s="370"/>
      <c r="D1535" s="370"/>
      <c r="E1535" s="1138"/>
      <c r="F1535" s="1138"/>
    </row>
    <row r="1536" spans="1:6">
      <c r="A1536" s="386"/>
      <c r="B1536" s="302" t="s">
        <v>1060</v>
      </c>
      <c r="C1536" s="370"/>
      <c r="D1536" s="370"/>
      <c r="E1536" s="1138"/>
      <c r="F1536" s="1138"/>
    </row>
    <row r="1537" spans="1:6">
      <c r="A1537" s="386"/>
      <c r="B1537" s="302"/>
      <c r="C1537" s="370"/>
      <c r="D1537" s="370"/>
      <c r="E1537" s="1138"/>
      <c r="F1537" s="1138"/>
    </row>
    <row r="1538" spans="1:6">
      <c r="A1538" s="365" t="s">
        <v>155</v>
      </c>
      <c r="B1538" s="398" t="s">
        <v>4977</v>
      </c>
      <c r="C1538" s="276"/>
      <c r="D1538" s="277"/>
      <c r="E1538" s="1114"/>
    </row>
    <row r="1539" spans="1:6">
      <c r="A1539" s="376"/>
      <c r="B1539" s="302"/>
      <c r="C1539" s="372"/>
      <c r="D1539" s="292"/>
      <c r="E1539" s="1114"/>
    </row>
    <row r="1540" spans="1:6">
      <c r="A1540" s="376" t="s">
        <v>988</v>
      </c>
      <c r="B1540" s="302" t="s">
        <v>909</v>
      </c>
      <c r="C1540" s="276" t="s">
        <v>21</v>
      </c>
      <c r="D1540" s="292">
        <v>1</v>
      </c>
      <c r="E1540" s="1115">
        <v>0</v>
      </c>
      <c r="F1540" s="1102">
        <f>D1540*E1540</f>
        <v>0</v>
      </c>
    </row>
    <row r="1541" spans="1:6">
      <c r="A1541" s="376"/>
      <c r="B1541" s="302"/>
      <c r="C1541" s="372"/>
      <c r="D1541" s="292"/>
      <c r="E1541" s="1114"/>
    </row>
    <row r="1542" spans="1:6">
      <c r="A1542" s="376" t="s">
        <v>989</v>
      </c>
      <c r="B1542" s="302" t="s">
        <v>911</v>
      </c>
      <c r="C1542" s="276" t="s">
        <v>21</v>
      </c>
      <c r="D1542" s="292">
        <v>1</v>
      </c>
      <c r="E1542" s="1115">
        <v>0</v>
      </c>
      <c r="F1542" s="1102">
        <f>D1542*E1542</f>
        <v>0</v>
      </c>
    </row>
    <row r="1543" spans="1:6">
      <c r="A1543" s="376"/>
      <c r="B1543" s="302"/>
      <c r="C1543" s="372"/>
      <c r="D1543" s="292"/>
      <c r="E1543" s="1114"/>
    </row>
    <row r="1544" spans="1:6">
      <c r="A1544" s="376" t="s">
        <v>990</v>
      </c>
      <c r="B1544" s="302" t="s">
        <v>913</v>
      </c>
      <c r="C1544" s="276" t="s">
        <v>21</v>
      </c>
      <c r="D1544" s="292">
        <v>1</v>
      </c>
      <c r="E1544" s="1115">
        <v>0</v>
      </c>
      <c r="F1544" s="1102">
        <f>D1544*E1544</f>
        <v>0</v>
      </c>
    </row>
    <row r="1545" spans="1:6">
      <c r="A1545" s="376"/>
      <c r="B1545" s="302"/>
      <c r="C1545" s="372"/>
      <c r="D1545" s="292"/>
      <c r="E1545" s="1114"/>
    </row>
    <row r="1546" spans="1:6">
      <c r="A1546" s="376" t="s">
        <v>991</v>
      </c>
      <c r="B1546" s="302" t="s">
        <v>919</v>
      </c>
      <c r="C1546" s="276" t="s">
        <v>21</v>
      </c>
      <c r="D1546" s="292">
        <v>1</v>
      </c>
      <c r="E1546" s="1115">
        <v>0</v>
      </c>
      <c r="F1546" s="1102">
        <f>D1546*E1546</f>
        <v>0</v>
      </c>
    </row>
    <row r="1547" spans="1:6">
      <c r="A1547" s="376"/>
      <c r="B1547" s="302"/>
      <c r="C1547" s="372"/>
      <c r="D1547" s="292"/>
      <c r="E1547" s="1114"/>
    </row>
    <row r="1548" spans="1:6">
      <c r="A1548" s="376" t="s">
        <v>992</v>
      </c>
      <c r="B1548" s="302" t="s">
        <v>916</v>
      </c>
      <c r="C1548" s="276" t="s">
        <v>21</v>
      </c>
      <c r="D1548" s="292">
        <v>1</v>
      </c>
      <c r="E1548" s="1115">
        <v>0</v>
      </c>
      <c r="F1548" s="1102">
        <f>D1548*E1548</f>
        <v>0</v>
      </c>
    </row>
    <row r="1549" spans="1:6">
      <c r="A1549" s="376"/>
      <c r="B1549" s="302"/>
      <c r="C1549" s="372"/>
      <c r="D1549" s="292"/>
      <c r="E1549" s="1114"/>
    </row>
    <row r="1550" spans="1:6">
      <c r="A1550" s="376" t="s">
        <v>993</v>
      </c>
      <c r="B1550" s="302" t="s">
        <v>917</v>
      </c>
      <c r="C1550" s="276" t="s">
        <v>21</v>
      </c>
      <c r="D1550" s="292">
        <v>2</v>
      </c>
      <c r="E1550" s="1115">
        <v>0</v>
      </c>
      <c r="F1550" s="1102">
        <f>D1550*E1550</f>
        <v>0</v>
      </c>
    </row>
    <row r="1551" spans="1:6">
      <c r="A1551" s="376"/>
      <c r="B1551" s="302"/>
      <c r="C1551" s="276"/>
      <c r="D1551" s="292"/>
      <c r="E1551" s="1115"/>
    </row>
    <row r="1552" spans="1:6">
      <c r="A1552" s="376" t="s">
        <v>994</v>
      </c>
      <c r="B1552" s="302" t="s">
        <v>4972</v>
      </c>
      <c r="C1552" s="276" t="s">
        <v>21</v>
      </c>
      <c r="D1552" s="292">
        <v>1</v>
      </c>
      <c r="E1552" s="1115">
        <v>0</v>
      </c>
      <c r="F1552" s="1102">
        <f>D1552*E1552</f>
        <v>0</v>
      </c>
    </row>
    <row r="1553" spans="1:6">
      <c r="A1553" s="263"/>
      <c r="B1553" s="302"/>
      <c r="C1553" s="372"/>
      <c r="D1553" s="292"/>
      <c r="E1553" s="1114"/>
    </row>
    <row r="1554" spans="1:6">
      <c r="A1554" s="376" t="s">
        <v>995</v>
      </c>
      <c r="B1554" s="302" t="s">
        <v>920</v>
      </c>
      <c r="C1554" s="276" t="s">
        <v>21</v>
      </c>
      <c r="D1554" s="292">
        <v>1</v>
      </c>
      <c r="E1554" s="1115">
        <v>0</v>
      </c>
      <c r="F1554" s="1102">
        <f>D1554*E1554</f>
        <v>0</v>
      </c>
    </row>
    <row r="1555" spans="1:6">
      <c r="A1555" s="376"/>
      <c r="B1555" s="302"/>
      <c r="C1555" s="372"/>
      <c r="D1555" s="292"/>
      <c r="E1555" s="1114"/>
    </row>
    <row r="1556" spans="1:6">
      <c r="A1556" s="376" t="s">
        <v>5021</v>
      </c>
      <c r="B1556" s="302" t="s">
        <v>921</v>
      </c>
      <c r="C1556" s="276" t="s">
        <v>21</v>
      </c>
      <c r="D1556" s="292">
        <v>1</v>
      </c>
      <c r="E1556" s="1115">
        <v>0</v>
      </c>
      <c r="F1556" s="1102">
        <f>D1556*E1556</f>
        <v>0</v>
      </c>
    </row>
    <row r="1557" spans="1:6">
      <c r="A1557" s="386"/>
      <c r="B1557" s="302"/>
      <c r="C1557" s="370"/>
      <c r="D1557" s="370"/>
      <c r="E1557" s="1138"/>
      <c r="F1557" s="1138"/>
    </row>
    <row r="1558" spans="1:6">
      <c r="A1558" s="365" t="s">
        <v>156</v>
      </c>
      <c r="B1558" s="398" t="s">
        <v>4966</v>
      </c>
      <c r="C1558" s="276"/>
      <c r="D1558" s="277"/>
      <c r="E1558" s="1114"/>
      <c r="F1558" s="1114"/>
    </row>
    <row r="1559" spans="1:6">
      <c r="A1559" s="365"/>
      <c r="B1559" s="398"/>
      <c r="C1559" s="276"/>
      <c r="D1559" s="277"/>
      <c r="E1559" s="1114"/>
      <c r="F1559" s="1114"/>
    </row>
    <row r="1560" spans="1:6">
      <c r="A1560" s="376" t="s">
        <v>996</v>
      </c>
      <c r="B1560" s="302" t="s">
        <v>908</v>
      </c>
      <c r="C1560" s="276" t="s">
        <v>21</v>
      </c>
      <c r="D1560" s="292">
        <v>1</v>
      </c>
      <c r="E1560" s="1115">
        <v>0</v>
      </c>
      <c r="F1560" s="1102">
        <f>D1560*E1560</f>
        <v>0</v>
      </c>
    </row>
    <row r="1561" spans="1:6">
      <c r="A1561" s="376"/>
      <c r="B1561" s="302"/>
      <c r="C1561" s="276"/>
      <c r="D1561" s="292"/>
      <c r="E1561" s="1115"/>
    </row>
    <row r="1562" spans="1:6">
      <c r="A1562" s="376" t="s">
        <v>997</v>
      </c>
      <c r="B1562" s="302" t="s">
        <v>958</v>
      </c>
      <c r="C1562" s="276" t="s">
        <v>21</v>
      </c>
      <c r="D1562" s="292">
        <v>1</v>
      </c>
      <c r="E1562" s="1115">
        <v>0</v>
      </c>
      <c r="F1562" s="1102">
        <f>D1562*E1562</f>
        <v>0</v>
      </c>
    </row>
    <row r="1563" spans="1:6">
      <c r="A1563" s="376"/>
      <c r="B1563" s="302"/>
      <c r="C1563" s="276"/>
      <c r="D1563" s="292"/>
      <c r="E1563" s="1115"/>
    </row>
    <row r="1564" spans="1:6">
      <c r="A1564" s="376" t="s">
        <v>998</v>
      </c>
      <c r="B1564" s="302" t="s">
        <v>4967</v>
      </c>
      <c r="C1564" s="276" t="s">
        <v>21</v>
      </c>
      <c r="D1564" s="292">
        <v>1</v>
      </c>
      <c r="E1564" s="1115">
        <v>0</v>
      </c>
      <c r="F1564" s="1102">
        <f>D1564*E1564</f>
        <v>0</v>
      </c>
    </row>
    <row r="1565" spans="1:6">
      <c r="A1565" s="386"/>
      <c r="B1565" s="302"/>
      <c r="C1565" s="370"/>
      <c r="D1565" s="370"/>
      <c r="E1565" s="1138"/>
      <c r="F1565" s="1138"/>
    </row>
    <row r="1566" spans="1:6">
      <c r="A1566" s="365" t="s">
        <v>157</v>
      </c>
      <c r="B1566" s="398" t="s">
        <v>5022</v>
      </c>
      <c r="C1566" s="276"/>
      <c r="D1566" s="277"/>
      <c r="E1566" s="1114"/>
      <c r="F1566" s="1114"/>
    </row>
    <row r="1567" spans="1:6">
      <c r="A1567" s="365"/>
      <c r="B1567" s="398"/>
      <c r="C1567" s="276"/>
      <c r="D1567" s="277"/>
      <c r="E1567" s="1114"/>
      <c r="F1567" s="1114"/>
    </row>
    <row r="1568" spans="1:6">
      <c r="A1568" s="376" t="s">
        <v>1015</v>
      </c>
      <c r="B1568" s="302" t="s">
        <v>916</v>
      </c>
      <c r="C1568" s="276" t="s">
        <v>21</v>
      </c>
      <c r="D1568" s="292">
        <v>1</v>
      </c>
      <c r="E1568" s="1115">
        <v>0</v>
      </c>
      <c r="F1568" s="1102">
        <f>D1568*E1568</f>
        <v>0</v>
      </c>
    </row>
    <row r="1569" spans="1:6">
      <c r="A1569" s="376"/>
      <c r="B1569" s="302"/>
      <c r="C1569" s="372"/>
      <c r="D1569" s="292"/>
      <c r="E1569" s="1114"/>
    </row>
    <row r="1570" spans="1:6">
      <c r="A1570" s="376" t="s">
        <v>1016</v>
      </c>
      <c r="B1570" s="302" t="s">
        <v>917</v>
      </c>
      <c r="C1570" s="276" t="s">
        <v>21</v>
      </c>
      <c r="D1570" s="292">
        <v>2</v>
      </c>
      <c r="E1570" s="1115">
        <v>0</v>
      </c>
      <c r="F1570" s="1102">
        <f>D1570*E1570</f>
        <v>0</v>
      </c>
    </row>
    <row r="1571" spans="1:6">
      <c r="A1571" s="376"/>
      <c r="B1571" s="302"/>
      <c r="C1571" s="372"/>
      <c r="D1571" s="292"/>
      <c r="E1571" s="1114"/>
    </row>
    <row r="1572" spans="1:6">
      <c r="A1572" s="376" t="s">
        <v>1017</v>
      </c>
      <c r="B1572" s="302" t="s">
        <v>918</v>
      </c>
      <c r="C1572" s="276" t="s">
        <v>21</v>
      </c>
      <c r="D1572" s="292">
        <v>1</v>
      </c>
      <c r="E1572" s="1115">
        <v>0</v>
      </c>
      <c r="F1572" s="1102">
        <f>D1572*E1572</f>
        <v>0</v>
      </c>
    </row>
    <row r="1573" spans="1:6">
      <c r="A1573" s="263"/>
      <c r="B1573" s="263"/>
      <c r="C1573" s="263"/>
      <c r="D1573" s="263"/>
      <c r="E1573" s="1107"/>
      <c r="F1573" s="1107"/>
    </row>
    <row r="1574" spans="1:6">
      <c r="A1574" s="365" t="s">
        <v>158</v>
      </c>
      <c r="B1574" s="398" t="s">
        <v>5023</v>
      </c>
      <c r="C1574" s="276"/>
      <c r="D1574" s="277"/>
      <c r="E1574" s="1114"/>
      <c r="F1574" s="1114"/>
    </row>
    <row r="1575" spans="1:6">
      <c r="A1575" s="365"/>
      <c r="B1575" s="398"/>
      <c r="C1575" s="276"/>
      <c r="D1575" s="277"/>
      <c r="E1575" s="1114"/>
      <c r="F1575" s="1114"/>
    </row>
    <row r="1576" spans="1:6">
      <c r="A1576" s="376" t="s">
        <v>1026</v>
      </c>
      <c r="B1576" s="302" t="s">
        <v>908</v>
      </c>
      <c r="C1576" s="276" t="s">
        <v>21</v>
      </c>
      <c r="D1576" s="292">
        <v>1</v>
      </c>
      <c r="E1576" s="1115">
        <v>0</v>
      </c>
      <c r="F1576" s="1102">
        <f>D1576*E1576</f>
        <v>0</v>
      </c>
    </row>
    <row r="1577" spans="1:6">
      <c r="A1577" s="376"/>
      <c r="B1577" s="302"/>
      <c r="C1577" s="372"/>
      <c r="D1577" s="292"/>
      <c r="E1577" s="1114"/>
    </row>
    <row r="1578" spans="1:6">
      <c r="A1578" s="376" t="s">
        <v>1027</v>
      </c>
      <c r="B1578" s="302" t="s">
        <v>909</v>
      </c>
      <c r="C1578" s="276" t="s">
        <v>21</v>
      </c>
      <c r="D1578" s="292">
        <v>1</v>
      </c>
      <c r="E1578" s="1115">
        <v>0</v>
      </c>
      <c r="F1578" s="1102">
        <f>D1578*E1578</f>
        <v>0</v>
      </c>
    </row>
    <row r="1579" spans="1:6">
      <c r="A1579" s="376"/>
      <c r="B1579" s="302"/>
      <c r="C1579" s="372"/>
      <c r="D1579" s="292"/>
      <c r="E1579" s="1114"/>
    </row>
    <row r="1580" spans="1:6">
      <c r="A1580" s="376" t="s">
        <v>1028</v>
      </c>
      <c r="B1580" s="302" t="s">
        <v>910</v>
      </c>
      <c r="C1580" s="276" t="s">
        <v>21</v>
      </c>
      <c r="D1580" s="292">
        <v>1</v>
      </c>
      <c r="E1580" s="1115">
        <v>0</v>
      </c>
      <c r="F1580" s="1102">
        <f>D1580*E1580</f>
        <v>0</v>
      </c>
    </row>
    <row r="1581" spans="1:6">
      <c r="A1581" s="376"/>
      <c r="B1581" s="302"/>
      <c r="C1581" s="276"/>
      <c r="D1581" s="292"/>
      <c r="E1581" s="1115"/>
    </row>
    <row r="1582" spans="1:6">
      <c r="A1582" s="376" t="s">
        <v>1029</v>
      </c>
      <c r="B1582" s="302" t="s">
        <v>4968</v>
      </c>
      <c r="C1582" s="276" t="s">
        <v>21</v>
      </c>
      <c r="D1582" s="292">
        <v>2</v>
      </c>
      <c r="E1582" s="1115">
        <v>0</v>
      </c>
      <c r="F1582" s="1102">
        <f>D1582*E1582</f>
        <v>0</v>
      </c>
    </row>
    <row r="1583" spans="1:6">
      <c r="A1583" s="376"/>
      <c r="B1583" s="302"/>
      <c r="C1583" s="372"/>
      <c r="D1583" s="292"/>
      <c r="E1583" s="1114"/>
    </row>
    <row r="1584" spans="1:6">
      <c r="A1584" s="376" t="s">
        <v>1030</v>
      </c>
      <c r="B1584" s="302" t="s">
        <v>911</v>
      </c>
      <c r="C1584" s="276" t="s">
        <v>21</v>
      </c>
      <c r="D1584" s="292">
        <v>1</v>
      </c>
      <c r="E1584" s="1115">
        <v>0</v>
      </c>
      <c r="F1584" s="1102">
        <f>D1584*E1584</f>
        <v>0</v>
      </c>
    </row>
    <row r="1585" spans="1:6">
      <c r="A1585" s="376"/>
      <c r="B1585" s="302"/>
      <c r="C1585" s="372"/>
      <c r="D1585" s="292"/>
      <c r="E1585" s="1114"/>
    </row>
    <row r="1586" spans="1:6">
      <c r="A1586" s="376" t="s">
        <v>1031</v>
      </c>
      <c r="B1586" s="302" t="s">
        <v>912</v>
      </c>
      <c r="C1586" s="276" t="s">
        <v>21</v>
      </c>
      <c r="D1586" s="292">
        <v>3</v>
      </c>
      <c r="E1586" s="1115">
        <v>0</v>
      </c>
      <c r="F1586" s="1102">
        <f>D1586*E1586</f>
        <v>0</v>
      </c>
    </row>
    <row r="1587" spans="1:6">
      <c r="A1587" s="376"/>
      <c r="B1587" s="302"/>
      <c r="C1587" s="372"/>
      <c r="D1587" s="292"/>
      <c r="E1587" s="1114"/>
    </row>
    <row r="1588" spans="1:6">
      <c r="A1588" s="376" t="s">
        <v>1032</v>
      </c>
      <c r="B1588" s="302" t="s">
        <v>913</v>
      </c>
      <c r="C1588" s="276" t="s">
        <v>21</v>
      </c>
      <c r="D1588" s="292">
        <v>2</v>
      </c>
      <c r="E1588" s="1115">
        <v>0</v>
      </c>
      <c r="F1588" s="1102">
        <f>D1588*E1588</f>
        <v>0</v>
      </c>
    </row>
    <row r="1589" spans="1:6">
      <c r="A1589" s="376"/>
      <c r="B1589" s="302"/>
      <c r="C1589" s="276"/>
      <c r="D1589" s="292"/>
      <c r="E1589" s="1114"/>
    </row>
    <row r="1590" spans="1:6">
      <c r="A1590" s="376" t="s">
        <v>1033</v>
      </c>
      <c r="B1590" s="302" t="s">
        <v>914</v>
      </c>
      <c r="C1590" s="276" t="s">
        <v>21</v>
      </c>
      <c r="D1590" s="292">
        <v>2</v>
      </c>
      <c r="E1590" s="1115">
        <v>0</v>
      </c>
      <c r="F1590" s="1102">
        <f>D1590*E1590</f>
        <v>0</v>
      </c>
    </row>
    <row r="1591" spans="1:6">
      <c r="A1591" s="263"/>
      <c r="B1591" s="302"/>
      <c r="C1591" s="372"/>
      <c r="D1591" s="292"/>
      <c r="E1591" s="1114"/>
    </row>
    <row r="1592" spans="1:6">
      <c r="A1592" s="458" t="s">
        <v>5024</v>
      </c>
      <c r="B1592" s="302" t="s">
        <v>915</v>
      </c>
      <c r="C1592" s="276" t="s">
        <v>21</v>
      </c>
      <c r="D1592" s="292">
        <v>2</v>
      </c>
      <c r="E1592" s="1115">
        <v>0</v>
      </c>
      <c r="F1592" s="1102">
        <f>D1592*E1592</f>
        <v>0</v>
      </c>
    </row>
    <row r="1593" spans="1:6">
      <c r="A1593" s="376"/>
      <c r="B1593" s="302"/>
      <c r="C1593" s="276"/>
      <c r="D1593" s="292"/>
      <c r="E1593" s="1115"/>
    </row>
    <row r="1594" spans="1:6">
      <c r="A1594" s="376" t="s">
        <v>5025</v>
      </c>
      <c r="B1594" s="302" t="s">
        <v>4969</v>
      </c>
      <c r="C1594" s="276" t="s">
        <v>21</v>
      </c>
      <c r="D1594" s="292">
        <v>1</v>
      </c>
      <c r="E1594" s="1115">
        <v>0</v>
      </c>
      <c r="F1594" s="1102">
        <f>D1594*E1594</f>
        <v>0</v>
      </c>
    </row>
    <row r="1595" spans="1:6">
      <c r="A1595" s="376"/>
      <c r="B1595" s="302"/>
      <c r="C1595" s="276"/>
      <c r="D1595" s="292"/>
      <c r="E1595" s="1115"/>
    </row>
    <row r="1596" spans="1:6">
      <c r="A1596" s="376" t="s">
        <v>5026</v>
      </c>
      <c r="B1596" s="302" t="s">
        <v>4970</v>
      </c>
      <c r="C1596" s="276" t="s">
        <v>21</v>
      </c>
      <c r="D1596" s="292">
        <v>1</v>
      </c>
      <c r="E1596" s="1115">
        <v>0</v>
      </c>
      <c r="F1596" s="1102">
        <f>D1596*E1596</f>
        <v>0</v>
      </c>
    </row>
    <row r="1597" spans="1:6">
      <c r="A1597" s="376"/>
      <c r="B1597" s="302"/>
      <c r="C1597" s="276"/>
      <c r="D1597" s="292"/>
      <c r="E1597" s="1115"/>
    </row>
    <row r="1598" spans="1:6">
      <c r="A1598" s="376" t="s">
        <v>5027</v>
      </c>
      <c r="B1598" s="302" t="s">
        <v>4971</v>
      </c>
      <c r="C1598" s="276" t="s">
        <v>21</v>
      </c>
      <c r="D1598" s="292">
        <v>1</v>
      </c>
      <c r="E1598" s="1115">
        <v>0</v>
      </c>
      <c r="F1598" s="1102">
        <f>D1598*E1598</f>
        <v>0</v>
      </c>
    </row>
    <row r="1599" spans="1:6">
      <c r="A1599" s="376"/>
      <c r="B1599" s="302"/>
      <c r="C1599" s="372"/>
      <c r="D1599" s="292"/>
      <c r="E1599" s="1114"/>
    </row>
    <row r="1600" spans="1:6">
      <c r="A1600" s="458" t="s">
        <v>5028</v>
      </c>
      <c r="B1600" s="302" t="s">
        <v>951</v>
      </c>
      <c r="C1600" s="276" t="s">
        <v>21</v>
      </c>
      <c r="D1600" s="292">
        <v>5</v>
      </c>
      <c r="E1600" s="1115">
        <v>0</v>
      </c>
      <c r="F1600" s="1102">
        <f>D1600*E1600</f>
        <v>0</v>
      </c>
    </row>
    <row r="1601" spans="1:6">
      <c r="A1601" s="263"/>
      <c r="B1601" s="263"/>
      <c r="C1601" s="263"/>
      <c r="D1601" s="263"/>
      <c r="E1601" s="1107"/>
      <c r="F1601" s="1107"/>
    </row>
    <row r="1602" spans="1:6">
      <c r="A1602" s="458" t="s">
        <v>5029</v>
      </c>
      <c r="B1602" s="302" t="s">
        <v>952</v>
      </c>
      <c r="C1602" s="276" t="s">
        <v>21</v>
      </c>
      <c r="D1602" s="292">
        <v>1</v>
      </c>
      <c r="E1602" s="1115">
        <v>0</v>
      </c>
      <c r="F1602" s="1102">
        <f>D1602*E1602</f>
        <v>0</v>
      </c>
    </row>
    <row r="1603" spans="1:6">
      <c r="A1603" s="263"/>
      <c r="B1603" s="263"/>
      <c r="C1603" s="263"/>
      <c r="D1603" s="263"/>
      <c r="E1603" s="1107"/>
      <c r="F1603" s="1107"/>
    </row>
    <row r="1604" spans="1:6">
      <c r="A1604" s="263" t="s">
        <v>5030</v>
      </c>
      <c r="B1604" s="302" t="s">
        <v>4979</v>
      </c>
      <c r="C1604" s="276" t="s">
        <v>21</v>
      </c>
      <c r="D1604" s="292">
        <v>1</v>
      </c>
      <c r="E1604" s="1106">
        <v>0</v>
      </c>
      <c r="F1604" s="1102">
        <f>D1604*E1604</f>
        <v>0</v>
      </c>
    </row>
    <row r="1605" spans="1:6">
      <c r="A1605" s="376"/>
      <c r="B1605" s="302"/>
    </row>
    <row r="1606" spans="1:6">
      <c r="A1606" s="365" t="s">
        <v>160</v>
      </c>
      <c r="B1606" s="398" t="s">
        <v>922</v>
      </c>
      <c r="C1606" s="276"/>
      <c r="D1606" s="277"/>
      <c r="E1606" s="1114"/>
    </row>
    <row r="1607" spans="1:6">
      <c r="A1607" s="376"/>
      <c r="B1607" s="302"/>
      <c r="C1607" s="372"/>
      <c r="D1607" s="292"/>
      <c r="E1607" s="1114"/>
    </row>
    <row r="1608" spans="1:6">
      <c r="A1608" s="376" t="s">
        <v>1034</v>
      </c>
      <c r="B1608" s="302" t="s">
        <v>923</v>
      </c>
      <c r="C1608" s="276" t="s">
        <v>21</v>
      </c>
      <c r="D1608" s="292">
        <v>9</v>
      </c>
      <c r="E1608" s="1115">
        <v>0</v>
      </c>
      <c r="F1608" s="1102">
        <f>D1608*E1608</f>
        <v>0</v>
      </c>
    </row>
    <row r="1609" spans="1:6">
      <c r="A1609" s="376"/>
      <c r="B1609" s="302"/>
    </row>
    <row r="1610" spans="1:6">
      <c r="A1610" s="376" t="s">
        <v>1035</v>
      </c>
      <c r="B1610" s="302" t="s">
        <v>924</v>
      </c>
      <c r="C1610" s="276" t="s">
        <v>21</v>
      </c>
      <c r="D1610" s="292">
        <v>2</v>
      </c>
      <c r="E1610" s="1115">
        <v>0</v>
      </c>
      <c r="F1610" s="1102">
        <f>D1610*E1610</f>
        <v>0</v>
      </c>
    </row>
    <row r="1611" spans="1:6">
      <c r="A1611" s="376"/>
      <c r="B1611" s="302"/>
    </row>
    <row r="1612" spans="1:6">
      <c r="A1612" s="376" t="s">
        <v>1036</v>
      </c>
      <c r="B1612" s="302" t="s">
        <v>925</v>
      </c>
      <c r="C1612" s="276" t="s">
        <v>1315</v>
      </c>
      <c r="D1612" s="292">
        <v>20.62</v>
      </c>
      <c r="E1612" s="1115">
        <v>0</v>
      </c>
      <c r="F1612" s="1102">
        <f>D1612*E1612</f>
        <v>0</v>
      </c>
    </row>
    <row r="1613" spans="1:6">
      <c r="A1613" s="376"/>
      <c r="B1613" s="302"/>
    </row>
    <row r="1614" spans="1:6">
      <c r="A1614" s="376" t="s">
        <v>1037</v>
      </c>
      <c r="B1614" s="302" t="s">
        <v>926</v>
      </c>
      <c r="C1614" s="276" t="s">
        <v>1315</v>
      </c>
      <c r="D1614" s="292">
        <v>10.76</v>
      </c>
      <c r="E1614" s="1115">
        <v>0</v>
      </c>
      <c r="F1614" s="1102">
        <f>D1614*E1614</f>
        <v>0</v>
      </c>
    </row>
    <row r="1615" spans="1:6">
      <c r="A1615" s="376"/>
      <c r="B1615" s="302"/>
    </row>
    <row r="1616" spans="1:6">
      <c r="A1616" s="376" t="s">
        <v>1038</v>
      </c>
      <c r="B1616" s="302" t="s">
        <v>927</v>
      </c>
      <c r="C1616" s="276" t="s">
        <v>1315</v>
      </c>
      <c r="D1616" s="292">
        <v>17.5</v>
      </c>
      <c r="E1616" s="1115">
        <v>0</v>
      </c>
      <c r="F1616" s="1102">
        <f>D1616*E1616</f>
        <v>0</v>
      </c>
    </row>
    <row r="1617" spans="1:6">
      <c r="A1617" s="376"/>
      <c r="B1617" s="302"/>
    </row>
    <row r="1618" spans="1:6">
      <c r="A1618" s="376" t="s">
        <v>1039</v>
      </c>
      <c r="B1618" s="302" t="s">
        <v>928</v>
      </c>
      <c r="C1618" s="276" t="s">
        <v>1315</v>
      </c>
      <c r="D1618" s="292">
        <v>1.6</v>
      </c>
      <c r="E1618" s="1115">
        <v>0</v>
      </c>
      <c r="F1618" s="1102">
        <f>D1618*E1618</f>
        <v>0</v>
      </c>
    </row>
    <row r="1619" spans="1:6">
      <c r="A1619" s="376"/>
      <c r="B1619" s="302"/>
    </row>
    <row r="1620" spans="1:6">
      <c r="A1620" s="376" t="s">
        <v>1040</v>
      </c>
      <c r="B1620" s="302" t="s">
        <v>929</v>
      </c>
      <c r="C1620" s="276" t="s">
        <v>1315</v>
      </c>
      <c r="D1620" s="292">
        <v>9.8000000000000007</v>
      </c>
      <c r="E1620" s="1115">
        <v>0</v>
      </c>
      <c r="F1620" s="1102">
        <f>D1620*E1620</f>
        <v>0</v>
      </c>
    </row>
    <row r="1621" spans="1:6">
      <c r="A1621" s="376"/>
      <c r="B1621" s="302"/>
    </row>
    <row r="1622" spans="1:6">
      <c r="A1622" s="376" t="s">
        <v>1041</v>
      </c>
      <c r="B1622" s="302" t="s">
        <v>930</v>
      </c>
      <c r="C1622" s="276" t="s">
        <v>1315</v>
      </c>
      <c r="D1622" s="292">
        <v>6.8</v>
      </c>
      <c r="E1622" s="1115">
        <v>0</v>
      </c>
      <c r="F1622" s="1102">
        <f>D1622*E1622</f>
        <v>0</v>
      </c>
    </row>
    <row r="1623" spans="1:6">
      <c r="A1623" s="376"/>
      <c r="B1623" s="302"/>
    </row>
    <row r="1624" spans="1:6">
      <c r="A1624" s="376" t="s">
        <v>1042</v>
      </c>
      <c r="B1624" s="302" t="s">
        <v>931</v>
      </c>
      <c r="C1624" s="276" t="s">
        <v>1315</v>
      </c>
      <c r="D1624" s="292">
        <v>14.4</v>
      </c>
      <c r="E1624" s="1115">
        <v>0</v>
      </c>
      <c r="F1624" s="1102">
        <f>D1624*E1624</f>
        <v>0</v>
      </c>
    </row>
    <row r="1625" spans="1:6">
      <c r="A1625" s="376"/>
      <c r="B1625" s="302"/>
    </row>
    <row r="1626" spans="1:6">
      <c r="A1626" s="376" t="s">
        <v>1043</v>
      </c>
      <c r="B1626" s="302" t="s">
        <v>932</v>
      </c>
      <c r="C1626" s="276" t="s">
        <v>1315</v>
      </c>
      <c r="D1626" s="292">
        <v>6.8</v>
      </c>
      <c r="E1626" s="1115">
        <v>0</v>
      </c>
      <c r="F1626" s="1102">
        <f>D1626*E1626</f>
        <v>0</v>
      </c>
    </row>
    <row r="1627" spans="1:6">
      <c r="A1627" s="376"/>
      <c r="B1627" s="302"/>
      <c r="C1627" s="276"/>
      <c r="D1627" s="292"/>
      <c r="E1627" s="1115"/>
    </row>
    <row r="1628" spans="1:6">
      <c r="A1628" s="376" t="s">
        <v>1044</v>
      </c>
      <c r="B1628" s="302" t="s">
        <v>4973</v>
      </c>
      <c r="C1628" s="276" t="s">
        <v>1315</v>
      </c>
      <c r="D1628" s="292">
        <v>87</v>
      </c>
      <c r="E1628" s="1115">
        <v>0</v>
      </c>
      <c r="F1628" s="1102">
        <f>D1628*E1628</f>
        <v>0</v>
      </c>
    </row>
    <row r="1629" spans="1:6">
      <c r="A1629" s="376"/>
      <c r="B1629" s="302"/>
      <c r="C1629" s="276"/>
      <c r="D1629" s="292"/>
      <c r="E1629" s="1115"/>
    </row>
    <row r="1630" spans="1:6">
      <c r="A1630" s="376" t="s">
        <v>4315</v>
      </c>
      <c r="B1630" s="302" t="s">
        <v>4974</v>
      </c>
      <c r="C1630" s="276" t="s">
        <v>1315</v>
      </c>
      <c r="D1630" s="292">
        <v>6.8</v>
      </c>
      <c r="E1630" s="1115">
        <v>0</v>
      </c>
      <c r="F1630" s="1102">
        <f>D1630*E1630</f>
        <v>0</v>
      </c>
    </row>
    <row r="1631" spans="1:6">
      <c r="A1631" s="376"/>
      <c r="B1631" s="302"/>
      <c r="C1631" s="276"/>
      <c r="D1631" s="292"/>
      <c r="E1631" s="1115"/>
    </row>
    <row r="1632" spans="1:6">
      <c r="A1632" s="458" t="s">
        <v>4975</v>
      </c>
      <c r="B1632" s="302" t="s">
        <v>918</v>
      </c>
      <c r="C1632" s="372"/>
      <c r="D1632" s="292"/>
      <c r="E1632" s="1114"/>
    </row>
    <row r="1633" spans="1:6">
      <c r="A1633" s="376"/>
      <c r="B1633" s="302" t="s">
        <v>933</v>
      </c>
      <c r="C1633" s="276" t="s">
        <v>1315</v>
      </c>
      <c r="D1633" s="292">
        <v>36.5</v>
      </c>
      <c r="E1633" s="1115">
        <v>0</v>
      </c>
      <c r="F1633" s="1102">
        <f>D1633*E1633</f>
        <v>0</v>
      </c>
    </row>
    <row r="1634" spans="1:6">
      <c r="A1634" s="376"/>
      <c r="B1634" s="302" t="s">
        <v>934</v>
      </c>
      <c r="C1634" s="276" t="s">
        <v>1315</v>
      </c>
      <c r="D1634" s="292">
        <v>23.5</v>
      </c>
      <c r="E1634" s="1115">
        <v>0</v>
      </c>
      <c r="F1634" s="1102">
        <f>D1634*E1634</f>
        <v>0</v>
      </c>
    </row>
    <row r="1635" spans="1:6">
      <c r="A1635" s="376"/>
      <c r="B1635" s="302"/>
      <c r="C1635" s="276"/>
      <c r="D1635" s="292"/>
      <c r="E1635" s="1115"/>
    </row>
    <row r="1636" spans="1:6">
      <c r="A1636" s="376" t="s">
        <v>4976</v>
      </c>
      <c r="B1636" s="302" t="s">
        <v>5036</v>
      </c>
      <c r="C1636" s="276" t="s">
        <v>1315</v>
      </c>
      <c r="D1636" s="292">
        <v>95.4</v>
      </c>
      <c r="E1636" s="1115">
        <v>0</v>
      </c>
      <c r="F1636" s="1102">
        <f>D1636*E1636</f>
        <v>0</v>
      </c>
    </row>
    <row r="1637" spans="1:6">
      <c r="A1637" s="376"/>
      <c r="B1637" s="302"/>
      <c r="C1637" s="276"/>
      <c r="D1637" s="292"/>
      <c r="E1637" s="1115"/>
    </row>
    <row r="1638" spans="1:6">
      <c r="A1638" s="376" t="s">
        <v>5037</v>
      </c>
      <c r="B1638" s="302" t="s">
        <v>5038</v>
      </c>
      <c r="C1638" s="276" t="s">
        <v>1315</v>
      </c>
      <c r="D1638" s="292">
        <v>6.05</v>
      </c>
      <c r="E1638" s="1115">
        <v>0</v>
      </c>
      <c r="F1638" s="1102">
        <f>D1638*E1638</f>
        <v>0</v>
      </c>
    </row>
    <row r="1639" spans="1:6">
      <c r="A1639" s="376"/>
      <c r="B1639" s="302"/>
      <c r="C1639" s="276"/>
      <c r="D1639" s="292"/>
      <c r="E1639" s="1115"/>
    </row>
    <row r="1640" spans="1:6">
      <c r="A1640" s="376" t="s">
        <v>5039</v>
      </c>
      <c r="B1640" s="302" t="s">
        <v>5198</v>
      </c>
      <c r="C1640" s="276" t="s">
        <v>1315</v>
      </c>
      <c r="D1640" s="292">
        <v>10.35</v>
      </c>
      <c r="E1640" s="1115">
        <v>0</v>
      </c>
      <c r="F1640" s="1102">
        <f>D1640*E1640</f>
        <v>0</v>
      </c>
    </row>
    <row r="1641" spans="1:6">
      <c r="A1641" s="376"/>
      <c r="B1641" s="302"/>
      <c r="C1641" s="276"/>
      <c r="D1641" s="292"/>
      <c r="E1641" s="1115"/>
    </row>
    <row r="1642" spans="1:6">
      <c r="A1642" s="376" t="s">
        <v>5039</v>
      </c>
      <c r="B1642" s="302" t="s">
        <v>4980</v>
      </c>
      <c r="C1642" s="276" t="s">
        <v>1315</v>
      </c>
      <c r="D1642" s="292">
        <v>87</v>
      </c>
      <c r="E1642" s="1115">
        <v>0</v>
      </c>
      <c r="F1642" s="1102">
        <f>D1642*E1642</f>
        <v>0</v>
      </c>
    </row>
    <row r="1643" spans="1:6">
      <c r="A1643" s="384"/>
      <c r="B1643" s="302"/>
      <c r="C1643" s="276"/>
      <c r="D1643" s="292"/>
      <c r="E1643" s="1114"/>
    </row>
    <row r="1644" spans="1:6">
      <c r="A1644" s="363"/>
      <c r="B1644" s="431" t="s">
        <v>935</v>
      </c>
      <c r="C1644" s="294" t="s">
        <v>246</v>
      </c>
      <c r="D1644" s="364"/>
      <c r="E1644" s="1116"/>
      <c r="F1644" s="1111">
        <f>SUM(F1538:F1643)</f>
        <v>0</v>
      </c>
    </row>
    <row r="1645" spans="1:6">
      <c r="A1645" s="365"/>
      <c r="B1645" s="398"/>
      <c r="C1645" s="296"/>
      <c r="D1645" s="349"/>
      <c r="E1645" s="1114"/>
      <c r="F1645" s="1117"/>
    </row>
    <row r="1647" spans="1:6">
      <c r="A1647" s="387"/>
      <c r="B1647" s="431" t="s">
        <v>936</v>
      </c>
      <c r="C1647" s="388"/>
      <c r="D1647" s="318"/>
      <c r="E1647" s="1141"/>
      <c r="F1647" s="1118"/>
    </row>
    <row r="1648" spans="1:6">
      <c r="A1648" s="382"/>
      <c r="B1648" s="278"/>
      <c r="C1648" s="383"/>
      <c r="D1648" s="277"/>
      <c r="E1648" s="1139"/>
      <c r="F1648" s="1119"/>
    </row>
    <row r="1649" spans="1:6">
      <c r="A1649" s="382"/>
      <c r="B1649" s="398" t="s">
        <v>828</v>
      </c>
      <c r="C1649" s="276"/>
      <c r="D1649" s="277"/>
      <c r="E1649" s="1139"/>
      <c r="F1649" s="1130"/>
    </row>
    <row r="1650" spans="1:6">
      <c r="A1650" s="382"/>
      <c r="B1650" s="398"/>
      <c r="C1650" s="276"/>
      <c r="D1650" s="277"/>
      <c r="E1650" s="1139"/>
      <c r="F1650" s="1130"/>
    </row>
    <row r="1651" spans="1:6" ht="38.25">
      <c r="A1651" s="389"/>
      <c r="B1651" s="278" t="s">
        <v>937</v>
      </c>
      <c r="C1651" s="372"/>
      <c r="D1651" s="372"/>
      <c r="E1651" s="1114"/>
      <c r="F1651" s="1114"/>
    </row>
    <row r="1652" spans="1:6" ht="102">
      <c r="A1652" s="389"/>
      <c r="B1652" s="278" t="s">
        <v>938</v>
      </c>
      <c r="C1652" s="372"/>
      <c r="D1652" s="372"/>
      <c r="E1652" s="1114"/>
      <c r="F1652" s="1114"/>
    </row>
    <row r="1653" spans="1:6" ht="92.25" customHeight="1">
      <c r="A1653" s="389"/>
      <c r="B1653" s="278" t="s">
        <v>939</v>
      </c>
      <c r="C1653" s="372"/>
      <c r="D1653" s="372"/>
      <c r="E1653" s="1114"/>
      <c r="F1653" s="1114"/>
    </row>
    <row r="1654" spans="1:6" ht="38.25">
      <c r="A1654" s="389"/>
      <c r="B1654" s="278" t="s">
        <v>895</v>
      </c>
      <c r="C1654" s="276"/>
      <c r="D1654" s="276"/>
      <c r="E1654" s="1105"/>
      <c r="F1654" s="1105"/>
    </row>
    <row r="1655" spans="1:6" ht="114" customHeight="1">
      <c r="A1655" s="389"/>
      <c r="B1655" s="278" t="s">
        <v>4612</v>
      </c>
      <c r="C1655" s="276"/>
      <c r="D1655" s="276"/>
      <c r="E1655" s="1105"/>
      <c r="F1655" s="1105"/>
    </row>
    <row r="1656" spans="1:6" ht="25.5">
      <c r="A1656" s="389"/>
      <c r="B1656" s="278" t="s">
        <v>940</v>
      </c>
      <c r="C1656" s="372"/>
      <c r="D1656" s="372"/>
      <c r="E1656" s="1114"/>
      <c r="F1656" s="1114"/>
    </row>
    <row r="1657" spans="1:6">
      <c r="A1657" s="389"/>
      <c r="B1657" s="278"/>
      <c r="C1657" s="372"/>
      <c r="D1657" s="372"/>
      <c r="E1657" s="1114"/>
      <c r="F1657" s="1114"/>
    </row>
    <row r="1658" spans="1:6">
      <c r="A1658" s="389"/>
      <c r="B1658" s="398" t="s">
        <v>898</v>
      </c>
      <c r="C1658" s="372"/>
      <c r="D1658" s="372"/>
      <c r="E1658" s="1114"/>
      <c r="F1658" s="1114"/>
    </row>
    <row r="1659" spans="1:6" ht="25.5">
      <c r="A1659" s="389"/>
      <c r="B1659" s="278" t="s">
        <v>899</v>
      </c>
      <c r="C1659" s="372"/>
      <c r="D1659" s="372"/>
      <c r="E1659" s="1114"/>
      <c r="F1659" s="1114"/>
    </row>
    <row r="1660" spans="1:6" ht="25.5">
      <c r="A1660" s="389"/>
      <c r="B1660" s="278" t="s">
        <v>900</v>
      </c>
      <c r="C1660" s="372"/>
      <c r="D1660" s="372"/>
      <c r="E1660" s="1114"/>
      <c r="F1660" s="1114"/>
    </row>
    <row r="1661" spans="1:6" ht="38.25">
      <c r="A1661" s="389"/>
      <c r="B1661" s="278" t="s">
        <v>941</v>
      </c>
      <c r="C1661" s="372"/>
      <c r="D1661" s="372"/>
      <c r="E1661" s="1114"/>
      <c r="F1661" s="1114"/>
    </row>
    <row r="1662" spans="1:6" ht="25.5">
      <c r="A1662" s="389"/>
      <c r="B1662" s="278" t="s">
        <v>902</v>
      </c>
      <c r="C1662" s="372"/>
      <c r="D1662" s="372"/>
      <c r="E1662" s="1114"/>
      <c r="F1662" s="1114"/>
    </row>
    <row r="1663" spans="1:6">
      <c r="A1663" s="390"/>
      <c r="B1663" s="278" t="s">
        <v>842</v>
      </c>
      <c r="C1663" s="371"/>
      <c r="D1663" s="372"/>
      <c r="E1663" s="1139"/>
      <c r="F1663" s="1139"/>
    </row>
    <row r="1664" spans="1:6" ht="25.5">
      <c r="A1664" s="389"/>
      <c r="B1664" s="278" t="s">
        <v>152</v>
      </c>
      <c r="C1664" s="372"/>
      <c r="D1664" s="372"/>
      <c r="E1664" s="1114"/>
      <c r="F1664" s="1114"/>
    </row>
    <row r="1665" spans="1:6">
      <c r="A1665" s="389"/>
      <c r="B1665" s="278"/>
      <c r="C1665" s="372"/>
      <c r="D1665" s="372"/>
      <c r="E1665" s="1114"/>
      <c r="F1665" s="1114"/>
    </row>
    <row r="1666" spans="1:6" ht="25.5">
      <c r="A1666" s="389"/>
      <c r="B1666" s="375" t="s">
        <v>903</v>
      </c>
      <c r="C1666" s="372"/>
      <c r="D1666" s="372"/>
      <c r="E1666" s="1114"/>
      <c r="F1666" s="1114"/>
    </row>
    <row r="1667" spans="1:6">
      <c r="A1667" s="389"/>
      <c r="B1667" s="375" t="s">
        <v>942</v>
      </c>
      <c r="C1667" s="372"/>
      <c r="D1667" s="372"/>
      <c r="E1667" s="1114"/>
      <c r="F1667" s="1114"/>
    </row>
    <row r="1668" spans="1:6">
      <c r="A1668" s="389"/>
      <c r="B1668" s="302" t="s">
        <v>943</v>
      </c>
      <c r="C1668" s="372"/>
      <c r="D1668" s="372"/>
      <c r="E1668" s="1114"/>
      <c r="F1668" s="1114"/>
    </row>
    <row r="1669" spans="1:6">
      <c r="A1669" s="389"/>
      <c r="B1669" s="302" t="s">
        <v>1058</v>
      </c>
      <c r="C1669" s="372"/>
      <c r="D1669" s="372"/>
      <c r="E1669" s="1114"/>
      <c r="F1669" s="1114"/>
    </row>
    <row r="1670" spans="1:6">
      <c r="A1670" s="389"/>
      <c r="B1670" s="302" t="s">
        <v>944</v>
      </c>
      <c r="C1670" s="372"/>
      <c r="D1670" s="372"/>
      <c r="E1670" s="1114"/>
      <c r="F1670" s="1114"/>
    </row>
    <row r="1671" spans="1:6" ht="51">
      <c r="A1671" s="389"/>
      <c r="B1671" s="302" t="s">
        <v>1061</v>
      </c>
      <c r="C1671" s="372"/>
      <c r="D1671" s="372"/>
      <c r="E1671" s="1114"/>
      <c r="F1671" s="1114"/>
    </row>
    <row r="1672" spans="1:6">
      <c r="A1672" s="389"/>
      <c r="B1672" s="302" t="s">
        <v>945</v>
      </c>
      <c r="C1672" s="372"/>
      <c r="D1672" s="372"/>
      <c r="E1672" s="1114"/>
      <c r="F1672" s="1114"/>
    </row>
    <row r="1673" spans="1:6" ht="25.5">
      <c r="A1673" s="389"/>
      <c r="B1673" s="302" t="s">
        <v>946</v>
      </c>
      <c r="C1673" s="372"/>
      <c r="D1673" s="372"/>
      <c r="E1673" s="1114"/>
      <c r="F1673" s="1114"/>
    </row>
    <row r="1674" spans="1:6" ht="25.5">
      <c r="A1674" s="389"/>
      <c r="B1674" s="302" t="s">
        <v>947</v>
      </c>
      <c r="C1674" s="372"/>
      <c r="D1674" s="372"/>
      <c r="E1674" s="1114"/>
      <c r="F1674" s="1114"/>
    </row>
    <row r="1675" spans="1:6" ht="25.5">
      <c r="A1675" s="389"/>
      <c r="B1675" s="302" t="s">
        <v>948</v>
      </c>
      <c r="C1675" s="372"/>
      <c r="D1675" s="372"/>
      <c r="E1675" s="1114"/>
      <c r="F1675" s="1114"/>
    </row>
    <row r="1676" spans="1:6" ht="25.5">
      <c r="A1676" s="389"/>
      <c r="B1676" s="302" t="s">
        <v>949</v>
      </c>
      <c r="C1676" s="372"/>
      <c r="D1676" s="372"/>
      <c r="E1676" s="1114"/>
      <c r="F1676" s="1114"/>
    </row>
    <row r="1677" spans="1:6">
      <c r="A1677" s="389"/>
      <c r="B1677" s="302"/>
      <c r="C1677" s="372"/>
      <c r="D1677" s="372"/>
      <c r="E1677" s="1114"/>
      <c r="F1677" s="1114"/>
    </row>
    <row r="1678" spans="1:6">
      <c r="A1678" s="274" t="s">
        <v>155</v>
      </c>
      <c r="B1678" s="398" t="s">
        <v>957</v>
      </c>
      <c r="C1678" s="276"/>
      <c r="D1678" s="277"/>
      <c r="E1678" s="1139"/>
      <c r="F1678" s="1119"/>
    </row>
    <row r="1679" spans="1:6">
      <c r="A1679" s="274"/>
      <c r="B1679" s="398"/>
      <c r="C1679" s="276"/>
      <c r="D1679" s="277"/>
      <c r="E1679" s="1139"/>
      <c r="F1679" s="1119"/>
    </row>
    <row r="1680" spans="1:6">
      <c r="A1680" s="391" t="s">
        <v>988</v>
      </c>
      <c r="B1680" s="302" t="s">
        <v>908</v>
      </c>
      <c r="C1680" s="276" t="s">
        <v>21</v>
      </c>
      <c r="D1680" s="292">
        <v>29</v>
      </c>
      <c r="E1680" s="1143">
        <v>0</v>
      </c>
      <c r="F1680" s="1119">
        <f>D1680*E1680</f>
        <v>0</v>
      </c>
    </row>
    <row r="1681" spans="1:6">
      <c r="A1681" s="391"/>
      <c r="B1681" s="302"/>
      <c r="C1681" s="276"/>
      <c r="D1681" s="292"/>
      <c r="E1681" s="1143"/>
      <c r="F1681" s="1119"/>
    </row>
    <row r="1682" spans="1:6">
      <c r="A1682" s="391" t="s">
        <v>989</v>
      </c>
      <c r="B1682" s="302" t="s">
        <v>5040</v>
      </c>
      <c r="C1682" s="276" t="s">
        <v>21</v>
      </c>
      <c r="D1682" s="292">
        <v>3</v>
      </c>
      <c r="E1682" s="1143">
        <v>0</v>
      </c>
      <c r="F1682" s="1119">
        <f t="shared" ref="F1682" si="18">D1682*E1682</f>
        <v>0</v>
      </c>
    </row>
    <row r="1683" spans="1:6">
      <c r="A1683" s="391"/>
      <c r="B1683" s="302"/>
      <c r="C1683" s="276"/>
      <c r="D1683" s="292"/>
      <c r="E1683" s="1139"/>
      <c r="F1683" s="1119"/>
    </row>
    <row r="1684" spans="1:6">
      <c r="A1684" s="391" t="s">
        <v>990</v>
      </c>
      <c r="B1684" s="302" t="s">
        <v>909</v>
      </c>
      <c r="C1684" s="276" t="s">
        <v>21</v>
      </c>
      <c r="D1684" s="292">
        <v>2</v>
      </c>
      <c r="E1684" s="1143">
        <v>0</v>
      </c>
      <c r="F1684" s="1119">
        <f t="shared" ref="F1684" si="19">D1684*E1684</f>
        <v>0</v>
      </c>
    </row>
    <row r="1685" spans="1:6">
      <c r="A1685" s="391"/>
      <c r="B1685" s="302"/>
      <c r="C1685" s="276"/>
      <c r="D1685" s="292"/>
      <c r="E1685" s="1139"/>
      <c r="F1685" s="1119"/>
    </row>
    <row r="1686" spans="1:6">
      <c r="A1686" s="391" t="s">
        <v>991</v>
      </c>
      <c r="B1686" s="302" t="s">
        <v>910</v>
      </c>
      <c r="C1686" s="276" t="s">
        <v>21</v>
      </c>
      <c r="D1686" s="292">
        <v>3</v>
      </c>
      <c r="E1686" s="1143">
        <v>0</v>
      </c>
      <c r="F1686" s="1119">
        <f t="shared" ref="F1686" si="20">D1686*E1686</f>
        <v>0</v>
      </c>
    </row>
    <row r="1687" spans="1:6">
      <c r="A1687" s="391"/>
      <c r="B1687" s="302"/>
      <c r="C1687" s="276"/>
      <c r="D1687" s="292"/>
      <c r="E1687" s="1139"/>
      <c r="F1687" s="1119"/>
    </row>
    <row r="1688" spans="1:6">
      <c r="A1688" s="391" t="s">
        <v>992</v>
      </c>
      <c r="B1688" s="302" t="s">
        <v>911</v>
      </c>
      <c r="C1688" s="276" t="s">
        <v>21</v>
      </c>
      <c r="D1688" s="292">
        <v>2</v>
      </c>
      <c r="E1688" s="1143">
        <v>0</v>
      </c>
      <c r="F1688" s="1119">
        <f t="shared" ref="F1688" si="21">D1688*E1688</f>
        <v>0</v>
      </c>
    </row>
    <row r="1689" spans="1:6">
      <c r="A1689" s="391"/>
      <c r="B1689" s="302"/>
      <c r="C1689" s="276"/>
      <c r="D1689" s="292"/>
      <c r="E1689" s="1139"/>
      <c r="F1689" s="1119"/>
    </row>
    <row r="1690" spans="1:6">
      <c r="A1690" s="391" t="s">
        <v>993</v>
      </c>
      <c r="B1690" s="302" t="s">
        <v>912</v>
      </c>
      <c r="C1690" s="276" t="s">
        <v>21</v>
      </c>
      <c r="D1690" s="292">
        <v>1</v>
      </c>
      <c r="E1690" s="1143">
        <v>0</v>
      </c>
      <c r="F1690" s="1119">
        <f t="shared" ref="F1690" si="22">D1690*E1690</f>
        <v>0</v>
      </c>
    </row>
    <row r="1691" spans="1:6">
      <c r="A1691" s="391"/>
      <c r="B1691" s="302"/>
      <c r="C1691" s="276"/>
      <c r="D1691" s="292"/>
      <c r="E1691" s="1139"/>
      <c r="F1691" s="1119"/>
    </row>
    <row r="1692" spans="1:6">
      <c r="A1692" s="391" t="s">
        <v>994</v>
      </c>
      <c r="B1692" s="302" t="s">
        <v>916</v>
      </c>
      <c r="C1692" s="276" t="s">
        <v>21</v>
      </c>
      <c r="D1692" s="292">
        <v>3</v>
      </c>
      <c r="E1692" s="1143">
        <v>0</v>
      </c>
      <c r="F1692" s="1119">
        <f t="shared" ref="F1692" si="23">D1692*E1692</f>
        <v>0</v>
      </c>
    </row>
    <row r="1693" spans="1:6">
      <c r="A1693" s="391"/>
      <c r="B1693" s="278"/>
      <c r="E1693" s="1139"/>
      <c r="F1693" s="1119"/>
    </row>
    <row r="1694" spans="1:6">
      <c r="A1694" s="391" t="s">
        <v>995</v>
      </c>
      <c r="B1694" s="302" t="s">
        <v>917</v>
      </c>
      <c r="C1694" s="276" t="s">
        <v>21</v>
      </c>
      <c r="D1694" s="292">
        <v>4</v>
      </c>
      <c r="E1694" s="1143">
        <v>0</v>
      </c>
      <c r="F1694" s="1119">
        <f t="shared" ref="F1694" si="24">D1694*E1694</f>
        <v>0</v>
      </c>
    </row>
    <row r="1695" spans="1:6">
      <c r="A1695" s="391"/>
      <c r="B1695" s="302"/>
      <c r="C1695" s="372"/>
      <c r="D1695" s="292"/>
      <c r="E1695" s="1139"/>
      <c r="F1695" s="1119"/>
    </row>
    <row r="1696" spans="1:6">
      <c r="A1696" s="391" t="s">
        <v>5021</v>
      </c>
      <c r="B1696" s="302" t="s">
        <v>918</v>
      </c>
      <c r="C1696" s="276" t="s">
        <v>21</v>
      </c>
      <c r="D1696" s="292">
        <v>2</v>
      </c>
      <c r="E1696" s="1143">
        <v>0</v>
      </c>
      <c r="F1696" s="1119">
        <f t="shared" ref="F1696" si="25">D1696*E1696</f>
        <v>0</v>
      </c>
    </row>
    <row r="1697" spans="1:6">
      <c r="A1697" s="391"/>
      <c r="B1697" s="302"/>
      <c r="C1697" s="372"/>
      <c r="D1697" s="292"/>
      <c r="E1697" s="1139"/>
      <c r="F1697" s="1119"/>
    </row>
    <row r="1698" spans="1:6">
      <c r="A1698" s="391" t="s">
        <v>5031</v>
      </c>
      <c r="B1698" s="302" t="s">
        <v>921</v>
      </c>
      <c r="C1698" s="276" t="s">
        <v>21</v>
      </c>
      <c r="D1698" s="292">
        <v>6</v>
      </c>
      <c r="E1698" s="1143">
        <v>0</v>
      </c>
      <c r="F1698" s="1119">
        <f t="shared" ref="F1698" si="26">D1698*E1698</f>
        <v>0</v>
      </c>
    </row>
    <row r="1699" spans="1:6">
      <c r="A1699" s="391"/>
      <c r="B1699" s="278"/>
      <c r="E1699" s="1139"/>
      <c r="F1699" s="1119"/>
    </row>
    <row r="1700" spans="1:6">
      <c r="A1700" s="391" t="s">
        <v>5032</v>
      </c>
      <c r="B1700" s="302" t="s">
        <v>959</v>
      </c>
      <c r="C1700" s="276" t="s">
        <v>21</v>
      </c>
      <c r="D1700" s="292">
        <v>2</v>
      </c>
      <c r="E1700" s="1143">
        <v>0</v>
      </c>
      <c r="F1700" s="1119">
        <f t="shared" ref="F1700" si="27">D1700*E1700</f>
        <v>0</v>
      </c>
    </row>
    <row r="1701" spans="1:6">
      <c r="A1701" s="263"/>
      <c r="B1701" s="302"/>
      <c r="C1701" s="372"/>
      <c r="D1701" s="292"/>
      <c r="E1701" s="1139"/>
      <c r="F1701" s="1119"/>
    </row>
    <row r="1702" spans="1:6">
      <c r="A1702" s="458" t="s">
        <v>5033</v>
      </c>
      <c r="B1702" s="302" t="s">
        <v>960</v>
      </c>
      <c r="C1702" s="276" t="s">
        <v>21</v>
      </c>
      <c r="D1702" s="292">
        <v>1</v>
      </c>
      <c r="E1702" s="1143">
        <v>0</v>
      </c>
      <c r="F1702" s="1119">
        <f t="shared" ref="F1702" si="28">D1702*E1702</f>
        <v>0</v>
      </c>
    </row>
    <row r="1703" spans="1:6">
      <c r="A1703" s="458"/>
      <c r="B1703" s="302"/>
      <c r="C1703" s="276"/>
      <c r="D1703" s="292"/>
      <c r="E1703" s="1143"/>
      <c r="F1703" s="1119"/>
    </row>
    <row r="1704" spans="1:6">
      <c r="A1704" s="458" t="s">
        <v>5034</v>
      </c>
      <c r="B1704" s="302" t="s">
        <v>5041</v>
      </c>
      <c r="C1704" s="276" t="s">
        <v>21</v>
      </c>
      <c r="D1704" s="292">
        <v>1</v>
      </c>
      <c r="E1704" s="1143">
        <v>0</v>
      </c>
      <c r="F1704" s="1119">
        <f>D1704*E1704</f>
        <v>0</v>
      </c>
    </row>
    <row r="1705" spans="1:6">
      <c r="A1705" s="458"/>
      <c r="B1705" s="302"/>
      <c r="C1705" s="372"/>
      <c r="D1705" s="292"/>
      <c r="E1705" s="1139"/>
      <c r="F1705" s="1119"/>
    </row>
    <row r="1706" spans="1:6">
      <c r="A1706" s="458" t="s">
        <v>5035</v>
      </c>
      <c r="B1706" s="302" t="s">
        <v>5042</v>
      </c>
      <c r="C1706" s="276" t="s">
        <v>21</v>
      </c>
      <c r="D1706" s="292">
        <v>1</v>
      </c>
      <c r="E1706" s="1143">
        <v>0</v>
      </c>
      <c r="F1706" s="1119">
        <f>D1706*E1706</f>
        <v>0</v>
      </c>
    </row>
    <row r="1707" spans="1:6">
      <c r="A1707" s="391"/>
      <c r="B1707" s="278"/>
      <c r="E1707" s="1139"/>
      <c r="F1707" s="1119"/>
    </row>
    <row r="1708" spans="1:6">
      <c r="A1708" s="274" t="s">
        <v>156</v>
      </c>
      <c r="B1708" s="398" t="s">
        <v>950</v>
      </c>
      <c r="C1708" s="276"/>
      <c r="D1708" s="277"/>
      <c r="E1708" s="1139"/>
      <c r="F1708" s="1119"/>
    </row>
    <row r="1709" spans="1:6">
      <c r="A1709" s="274"/>
      <c r="B1709" s="398"/>
      <c r="C1709" s="276"/>
      <c r="D1709" s="277"/>
      <c r="E1709" s="1139"/>
      <c r="F1709" s="1119"/>
    </row>
    <row r="1710" spans="1:6">
      <c r="A1710" s="391" t="s">
        <v>996</v>
      </c>
      <c r="B1710" s="302" t="s">
        <v>4978</v>
      </c>
      <c r="C1710" s="276" t="s">
        <v>21</v>
      </c>
      <c r="D1710" s="292">
        <v>1</v>
      </c>
      <c r="E1710" s="1143">
        <v>0</v>
      </c>
      <c r="F1710" s="1119">
        <f>D1710*E1710</f>
        <v>0</v>
      </c>
    </row>
    <row r="1711" spans="1:6">
      <c r="A1711" s="376"/>
      <c r="B1711" s="302"/>
      <c r="C1711" s="276"/>
      <c r="D1711" s="292"/>
      <c r="E1711" s="1139"/>
      <c r="F1711" s="1119"/>
    </row>
    <row r="1712" spans="1:6">
      <c r="A1712" s="391" t="s">
        <v>997</v>
      </c>
      <c r="B1712" s="302" t="s">
        <v>953</v>
      </c>
      <c r="C1712" s="276" t="s">
        <v>21</v>
      </c>
      <c r="D1712" s="292">
        <v>1</v>
      </c>
      <c r="E1712" s="1143">
        <v>0</v>
      </c>
      <c r="F1712" s="1119">
        <f>D1712*E1712</f>
        <v>0</v>
      </c>
    </row>
    <row r="1713" spans="1:6">
      <c r="A1713" s="391"/>
      <c r="B1713" s="302"/>
      <c r="C1713" s="276"/>
      <c r="D1713" s="292"/>
      <c r="E1713" s="1139"/>
      <c r="F1713" s="1119"/>
    </row>
    <row r="1714" spans="1:6">
      <c r="A1714" s="391" t="s">
        <v>998</v>
      </c>
      <c r="B1714" s="302" t="s">
        <v>954</v>
      </c>
      <c r="C1714" s="276" t="s">
        <v>21</v>
      </c>
      <c r="D1714" s="292">
        <v>1</v>
      </c>
      <c r="E1714" s="1143">
        <v>0</v>
      </c>
      <c r="F1714" s="1119">
        <f>D1714*E1714</f>
        <v>0</v>
      </c>
    </row>
    <row r="1715" spans="1:6">
      <c r="A1715" s="391"/>
      <c r="B1715" s="302"/>
      <c r="C1715" s="276"/>
      <c r="D1715" s="292"/>
      <c r="E1715" s="1139"/>
      <c r="F1715" s="1119"/>
    </row>
    <row r="1716" spans="1:6">
      <c r="A1716" s="391" t="s">
        <v>999</v>
      </c>
      <c r="B1716" s="302" t="s">
        <v>955</v>
      </c>
      <c r="C1716" s="276" t="s">
        <v>21</v>
      </c>
      <c r="D1716" s="292">
        <v>1</v>
      </c>
      <c r="E1716" s="1143">
        <v>0</v>
      </c>
      <c r="F1716" s="1119">
        <f>D1716*E1716</f>
        <v>0</v>
      </c>
    </row>
    <row r="1717" spans="1:6">
      <c r="A1717" s="391"/>
      <c r="B1717" s="302"/>
      <c r="C1717" s="276"/>
      <c r="D1717" s="292"/>
      <c r="E1717" s="1139"/>
      <c r="F1717" s="1119"/>
    </row>
    <row r="1718" spans="1:6">
      <c r="A1718" s="391" t="s">
        <v>1000</v>
      </c>
      <c r="B1718" s="302" t="s">
        <v>956</v>
      </c>
      <c r="C1718" s="276" t="s">
        <v>21</v>
      </c>
      <c r="D1718" s="292">
        <v>1</v>
      </c>
      <c r="E1718" s="1143">
        <v>0</v>
      </c>
      <c r="F1718" s="1119">
        <f>D1718*E1718</f>
        <v>0</v>
      </c>
    </row>
    <row r="1719" spans="1:6">
      <c r="A1719" s="384"/>
      <c r="B1719" s="302"/>
      <c r="C1719" s="276"/>
      <c r="D1719" s="292"/>
      <c r="E1719" s="1139"/>
      <c r="F1719" s="1119"/>
    </row>
    <row r="1720" spans="1:6">
      <c r="A1720" s="316"/>
      <c r="B1720" s="431" t="s">
        <v>961</v>
      </c>
      <c r="C1720" s="392" t="s">
        <v>246</v>
      </c>
      <c r="D1720" s="364"/>
      <c r="E1720" s="1116"/>
      <c r="F1720" s="1111">
        <f>SUM(F1680:F1719)</f>
        <v>0</v>
      </c>
    </row>
    <row r="1721" spans="1:6">
      <c r="A1721" s="274"/>
      <c r="B1721" s="398"/>
      <c r="C1721" s="393"/>
      <c r="D1721" s="349"/>
      <c r="E1721" s="1114"/>
      <c r="F1721" s="1117"/>
    </row>
    <row r="1723" spans="1:6">
      <c r="A1723" s="387"/>
      <c r="B1723" s="431" t="s">
        <v>962</v>
      </c>
      <c r="C1723" s="388"/>
      <c r="D1723" s="318"/>
      <c r="E1723" s="1141"/>
      <c r="F1723" s="1118"/>
    </row>
    <row r="1724" spans="1:6">
      <c r="A1724" s="306"/>
      <c r="B1724" s="290"/>
      <c r="C1724" s="299"/>
      <c r="D1724" s="308"/>
    </row>
    <row r="1725" spans="1:6">
      <c r="A1725" s="1144"/>
      <c r="B1725" s="1145" t="s">
        <v>963</v>
      </c>
      <c r="C1725" s="1146"/>
      <c r="D1725" s="1146"/>
      <c r="E1725" s="1147"/>
      <c r="F1725" s="1148"/>
    </row>
    <row r="1726" spans="1:6">
      <c r="A1726" s="1149"/>
      <c r="B1726" s="1150"/>
      <c r="C1726" s="1151"/>
      <c r="D1726" s="1151"/>
      <c r="E1726" s="1152"/>
      <c r="F1726" s="1153"/>
    </row>
    <row r="1727" spans="1:6">
      <c r="A1727" s="1149"/>
      <c r="B1727" s="290" t="s">
        <v>964</v>
      </c>
      <c r="C1727" s="1151"/>
      <c r="D1727" s="1151"/>
      <c r="E1727" s="1152"/>
      <c r="F1727" s="1153"/>
    </row>
    <row r="1728" spans="1:6">
      <c r="A1728" s="1149"/>
      <c r="B1728" s="265" t="s">
        <v>965</v>
      </c>
      <c r="C1728" s="1151"/>
      <c r="D1728" s="1151"/>
      <c r="E1728" s="1152"/>
      <c r="F1728" s="1153"/>
    </row>
    <row r="1729" spans="1:6" ht="25.5">
      <c r="A1729" s="1149"/>
      <c r="B1729" s="328" t="s">
        <v>4613</v>
      </c>
      <c r="C1729" s="1154"/>
      <c r="D1729" s="1154"/>
      <c r="E1729" s="1155"/>
      <c r="F1729" s="1155"/>
    </row>
    <row r="1730" spans="1:6" ht="38.25">
      <c r="A1730" s="1149"/>
      <c r="B1730" s="265" t="s">
        <v>966</v>
      </c>
      <c r="C1730" s="1154"/>
      <c r="D1730" s="1154"/>
      <c r="E1730" s="1155"/>
      <c r="F1730" s="1155"/>
    </row>
    <row r="1731" spans="1:6" ht="38.25">
      <c r="A1731" s="1149"/>
      <c r="B1731" s="265" t="s">
        <v>967</v>
      </c>
      <c r="C1731" s="1154"/>
      <c r="D1731" s="1154"/>
      <c r="E1731" s="1155"/>
      <c r="F1731" s="1155"/>
    </row>
    <row r="1732" spans="1:6" ht="63.75">
      <c r="A1732" s="1149"/>
      <c r="B1732" s="265" t="s">
        <v>968</v>
      </c>
      <c r="C1732" s="1154"/>
      <c r="D1732" s="1154"/>
      <c r="E1732" s="1155"/>
      <c r="F1732" s="1155"/>
    </row>
    <row r="1733" spans="1:6" ht="89.25">
      <c r="A1733" s="1149"/>
      <c r="B1733" s="265" t="s">
        <v>969</v>
      </c>
      <c r="C1733" s="1154"/>
      <c r="D1733" s="1154"/>
      <c r="E1733" s="1155"/>
      <c r="F1733" s="1155"/>
    </row>
    <row r="1734" spans="1:6" ht="25.5">
      <c r="A1734" s="1149"/>
      <c r="B1734" s="265" t="s">
        <v>970</v>
      </c>
      <c r="C1734" s="1154"/>
      <c r="D1734" s="1154"/>
      <c r="E1734" s="1155"/>
      <c r="F1734" s="1155"/>
    </row>
    <row r="1735" spans="1:6">
      <c r="A1735" s="1149"/>
      <c r="C1735" s="1154"/>
      <c r="D1735" s="1154"/>
      <c r="E1735" s="1155"/>
      <c r="F1735" s="1155"/>
    </row>
    <row r="1736" spans="1:6">
      <c r="A1736" s="1149"/>
      <c r="B1736" s="290" t="s">
        <v>898</v>
      </c>
      <c r="C1736" s="1154"/>
      <c r="D1736" s="1154"/>
      <c r="E1736" s="1155"/>
      <c r="F1736" s="1155"/>
    </row>
    <row r="1737" spans="1:6" ht="25.5">
      <c r="A1737" s="1149"/>
      <c r="B1737" s="265" t="s">
        <v>899</v>
      </c>
      <c r="C1737" s="1154"/>
      <c r="D1737" s="1154"/>
      <c r="E1737" s="1155"/>
      <c r="F1737" s="1155"/>
    </row>
    <row r="1738" spans="1:6" ht="38.25">
      <c r="A1738" s="1149"/>
      <c r="B1738" s="265" t="s">
        <v>971</v>
      </c>
      <c r="C1738" s="1154"/>
      <c r="D1738" s="1154"/>
      <c r="E1738" s="1155"/>
      <c r="F1738" s="1155"/>
    </row>
    <row r="1739" spans="1:6" ht="38.25">
      <c r="A1739" s="1149"/>
      <c r="B1739" s="265" t="s">
        <v>941</v>
      </c>
      <c r="C1739" s="1156"/>
      <c r="D1739" s="1156"/>
      <c r="E1739" s="1157"/>
      <c r="F1739" s="1157"/>
    </row>
    <row r="1740" spans="1:6" ht="25.5">
      <c r="A1740" s="1149"/>
      <c r="B1740" s="265" t="s">
        <v>902</v>
      </c>
      <c r="C1740" s="1156"/>
      <c r="D1740" s="1156"/>
      <c r="E1740" s="1157"/>
      <c r="F1740" s="1157"/>
    </row>
    <row r="1741" spans="1:6">
      <c r="A1741" s="1149"/>
      <c r="C1741" s="1156"/>
      <c r="D1741" s="1156"/>
      <c r="E1741" s="1157"/>
      <c r="F1741" s="1157"/>
    </row>
    <row r="1742" spans="1:6" ht="25.5">
      <c r="A1742" s="1149"/>
      <c r="B1742" s="375" t="s">
        <v>972</v>
      </c>
      <c r="C1742" s="1156"/>
      <c r="D1742" s="1156"/>
      <c r="E1742" s="1157"/>
      <c r="F1742" s="1157"/>
    </row>
    <row r="1743" spans="1:6">
      <c r="A1743" s="1149"/>
      <c r="B1743" s="302" t="s">
        <v>943</v>
      </c>
      <c r="C1743" s="1156"/>
      <c r="D1743" s="1156"/>
      <c r="E1743" s="1157"/>
      <c r="F1743" s="1157"/>
    </row>
    <row r="1744" spans="1:6">
      <c r="A1744" s="1149"/>
      <c r="B1744" s="302" t="s">
        <v>1058</v>
      </c>
      <c r="C1744" s="1156"/>
      <c r="D1744" s="1156"/>
      <c r="E1744" s="1157"/>
      <c r="F1744" s="1157"/>
    </row>
    <row r="1745" spans="1:6">
      <c r="A1745" s="1149"/>
      <c r="B1745" s="302" t="s">
        <v>944</v>
      </c>
      <c r="C1745" s="1156"/>
      <c r="D1745" s="1156"/>
      <c r="E1745" s="1157"/>
      <c r="F1745" s="1157"/>
    </row>
    <row r="1746" spans="1:6" ht="38.25">
      <c r="A1746" s="1149"/>
      <c r="B1746" s="302" t="s">
        <v>1062</v>
      </c>
      <c r="C1746" s="1156"/>
      <c r="D1746" s="1156"/>
      <c r="E1746" s="1157"/>
      <c r="F1746" s="1157"/>
    </row>
    <row r="1747" spans="1:6">
      <c r="A1747" s="1149"/>
      <c r="B1747" s="302" t="s">
        <v>945</v>
      </c>
      <c r="C1747" s="1156"/>
      <c r="D1747" s="1156"/>
      <c r="E1747" s="1157"/>
      <c r="F1747" s="1157"/>
    </row>
    <row r="1748" spans="1:6" ht="63.75">
      <c r="A1748" s="1149"/>
      <c r="B1748" s="302" t="s">
        <v>973</v>
      </c>
      <c r="C1748" s="1156"/>
      <c r="D1748" s="1156"/>
      <c r="E1748" s="1157"/>
      <c r="F1748" s="1157"/>
    </row>
    <row r="1749" spans="1:6" ht="25.5">
      <c r="A1749" s="1149"/>
      <c r="B1749" s="302" t="s">
        <v>974</v>
      </c>
      <c r="C1749" s="1156"/>
      <c r="D1749" s="1156"/>
      <c r="E1749" s="1157"/>
      <c r="F1749" s="1157"/>
    </row>
    <row r="1750" spans="1:6" ht="25.5">
      <c r="A1750" s="1149"/>
      <c r="B1750" s="302" t="s">
        <v>975</v>
      </c>
      <c r="C1750" s="1156"/>
      <c r="D1750" s="1156"/>
      <c r="E1750" s="1157"/>
      <c r="F1750" s="1157"/>
    </row>
    <row r="1751" spans="1:6">
      <c r="A1751" s="1149"/>
      <c r="B1751" s="302"/>
      <c r="C1751" s="1156"/>
      <c r="D1751" s="1156"/>
      <c r="E1751" s="1157"/>
      <c r="F1751" s="1157"/>
    </row>
    <row r="1752" spans="1:6" ht="25.5">
      <c r="A1752" s="1149"/>
      <c r="B1752" s="290" t="s">
        <v>4983</v>
      </c>
      <c r="C1752" s="1156"/>
      <c r="D1752" s="1156"/>
      <c r="E1752" s="1157"/>
      <c r="F1752" s="1157"/>
    </row>
    <row r="1753" spans="1:6" ht="38.25">
      <c r="A1753" s="1149"/>
      <c r="B1753" s="265" t="s">
        <v>4981</v>
      </c>
      <c r="C1753" s="1156"/>
      <c r="D1753" s="1156"/>
      <c r="E1753" s="1157"/>
      <c r="F1753" s="1157"/>
    </row>
    <row r="1754" spans="1:6" ht="25.5">
      <c r="A1754" s="1149"/>
      <c r="B1754" s="265" t="s">
        <v>4982</v>
      </c>
      <c r="C1754" s="1156"/>
      <c r="D1754" s="1156"/>
      <c r="E1754" s="1157"/>
      <c r="F1754" s="1157"/>
    </row>
    <row r="1755" spans="1:6" ht="76.5">
      <c r="A1755" s="1149"/>
      <c r="B1755" s="265" t="s">
        <v>5076</v>
      </c>
      <c r="C1755" s="1156"/>
      <c r="D1755" s="1156"/>
      <c r="E1755" s="1157"/>
      <c r="F1755" s="1157"/>
    </row>
    <row r="1756" spans="1:6">
      <c r="A1756" s="1149"/>
      <c r="B1756" s="302"/>
      <c r="C1756" s="1156"/>
      <c r="D1756" s="1156"/>
      <c r="E1756" s="1157"/>
      <c r="F1756" s="1157"/>
    </row>
    <row r="1757" spans="1:6">
      <c r="A1757" s="394"/>
      <c r="B1757" s="1158"/>
      <c r="C1757" s="1156"/>
      <c r="D1757" s="1156"/>
      <c r="E1757" s="1157"/>
      <c r="F1757" s="1157"/>
    </row>
    <row r="1758" spans="1:6">
      <c r="A1758" s="394" t="s">
        <v>155</v>
      </c>
      <c r="B1758" s="449" t="s">
        <v>976</v>
      </c>
      <c r="C1758" s="1156"/>
      <c r="D1758" s="1156"/>
      <c r="E1758" s="1157"/>
      <c r="F1758" s="1157"/>
    </row>
    <row r="1759" spans="1:6">
      <c r="A1759" s="394"/>
      <c r="B1759" s="449"/>
      <c r="C1759" s="1156"/>
      <c r="D1759" s="1156"/>
      <c r="E1759" s="1157"/>
      <c r="F1759" s="1157"/>
    </row>
    <row r="1760" spans="1:6">
      <c r="A1760" s="394" t="s">
        <v>988</v>
      </c>
      <c r="B1760" s="395" t="s">
        <v>977</v>
      </c>
      <c r="C1760" s="396" t="s">
        <v>21</v>
      </c>
      <c r="D1760" s="397">
        <v>1</v>
      </c>
      <c r="E1760" s="1159">
        <v>0</v>
      </c>
      <c r="F1760" s="1153">
        <f>D1760*E1760</f>
        <v>0</v>
      </c>
    </row>
    <row r="1761" spans="1:6">
      <c r="A1761" s="394"/>
      <c r="B1761" s="395"/>
      <c r="C1761" s="396"/>
      <c r="D1761" s="397"/>
      <c r="E1761" s="1153"/>
      <c r="F1761" s="1153"/>
    </row>
    <row r="1762" spans="1:6">
      <c r="A1762" s="394" t="s">
        <v>989</v>
      </c>
      <c r="B1762" s="395" t="s">
        <v>978</v>
      </c>
      <c r="C1762" s="396" t="s">
        <v>21</v>
      </c>
      <c r="D1762" s="397">
        <v>1</v>
      </c>
      <c r="E1762" s="1159">
        <v>0</v>
      </c>
      <c r="F1762" s="1153">
        <f>D1762*E1762</f>
        <v>0</v>
      </c>
    </row>
    <row r="1763" spans="1:6">
      <c r="A1763" s="394"/>
      <c r="B1763" s="395"/>
      <c r="C1763" s="396"/>
      <c r="D1763" s="397"/>
      <c r="E1763" s="1153"/>
      <c r="F1763" s="1153"/>
    </row>
    <row r="1764" spans="1:6">
      <c r="A1764" s="394" t="s">
        <v>990</v>
      </c>
      <c r="B1764" s="395" t="s">
        <v>979</v>
      </c>
      <c r="C1764" s="396" t="s">
        <v>21</v>
      </c>
      <c r="D1764" s="397">
        <v>1</v>
      </c>
      <c r="E1764" s="1159">
        <v>0</v>
      </c>
      <c r="F1764" s="1153">
        <f>D1764*E1764</f>
        <v>0</v>
      </c>
    </row>
    <row r="1765" spans="1:6">
      <c r="A1765" s="1160"/>
      <c r="B1765" s="395"/>
      <c r="C1765" s="396"/>
      <c r="D1765" s="397"/>
      <c r="E1765" s="1157"/>
      <c r="F1765" s="1153"/>
    </row>
    <row r="1766" spans="1:6">
      <c r="A1766" s="1161"/>
      <c r="B1766" s="1162" t="s">
        <v>980</v>
      </c>
      <c r="C1766" s="1163" t="s">
        <v>246</v>
      </c>
      <c r="D1766" s="1163"/>
      <c r="E1766" s="1164"/>
      <c r="F1766" s="1164">
        <f>SUM(F1758:F1765)</f>
        <v>0</v>
      </c>
    </row>
    <row r="1767" spans="1:6">
      <c r="A1767" s="1149"/>
      <c r="B1767" s="1165"/>
      <c r="C1767" s="1166"/>
      <c r="D1767" s="1166"/>
      <c r="E1767" s="1167"/>
      <c r="F1767" s="1167"/>
    </row>
    <row r="1769" spans="1:6">
      <c r="A1769" s="316"/>
      <c r="B1769" s="431" t="s">
        <v>981</v>
      </c>
      <c r="C1769" s="317"/>
      <c r="D1769" s="318"/>
      <c r="E1769" s="1116"/>
      <c r="F1769" s="1104"/>
    </row>
    <row r="1770" spans="1:6">
      <c r="A1770" s="274"/>
      <c r="B1770" s="398"/>
      <c r="C1770" s="276"/>
      <c r="D1770" s="277"/>
      <c r="E1770" s="1114"/>
    </row>
    <row r="1771" spans="1:6">
      <c r="A1771" s="323"/>
      <c r="B1771" s="437" t="s">
        <v>5013</v>
      </c>
      <c r="C1771" s="326"/>
      <c r="D1771" s="325"/>
      <c r="E1771" s="1124"/>
      <c r="F1771" s="1124" t="str">
        <f t="shared" ref="F1771" si="29">IF(D1771*E1771,D1771*E1771,"")</f>
        <v/>
      </c>
    </row>
    <row r="1772" spans="1:6">
      <c r="B1772" s="459"/>
      <c r="D1772" s="267"/>
    </row>
    <row r="1773" spans="1:6" ht="25.5">
      <c r="A1773" s="264" t="s">
        <v>155</v>
      </c>
      <c r="B1773" s="916" t="s">
        <v>4994</v>
      </c>
      <c r="D1773" s="267"/>
    </row>
    <row r="1774" spans="1:6" ht="89.25">
      <c r="B1774" s="459" t="s">
        <v>5003</v>
      </c>
      <c r="D1774" s="267"/>
    </row>
    <row r="1775" spans="1:6" ht="76.5">
      <c r="B1775" s="459" t="s">
        <v>4995</v>
      </c>
      <c r="D1775" s="267"/>
    </row>
    <row r="1776" spans="1:6" ht="51">
      <c r="B1776" s="459" t="s">
        <v>345</v>
      </c>
      <c r="D1776" s="267"/>
    </row>
    <row r="1777" spans="1:6" ht="177" customHeight="1">
      <c r="B1777" s="459" t="s">
        <v>5000</v>
      </c>
      <c r="D1777" s="267"/>
    </row>
    <row r="1778" spans="1:6" ht="25.5">
      <c r="B1778" s="459" t="s">
        <v>3346</v>
      </c>
      <c r="C1778" s="263"/>
      <c r="D1778" s="263"/>
      <c r="E1778" s="1107"/>
      <c r="F1778" s="1107"/>
    </row>
    <row r="1779" spans="1:6">
      <c r="B1779" s="459" t="s">
        <v>4991</v>
      </c>
      <c r="C1779" s="266" t="s">
        <v>154</v>
      </c>
      <c r="D1779" s="267">
        <v>1470</v>
      </c>
      <c r="E1779" s="1112">
        <v>0</v>
      </c>
      <c r="F1779" s="1102">
        <f>D1779*E1779</f>
        <v>0</v>
      </c>
    </row>
    <row r="1780" spans="1:6">
      <c r="B1780" s="459" t="s">
        <v>4992</v>
      </c>
      <c r="C1780" s="266" t="s">
        <v>154</v>
      </c>
      <c r="D1780" s="267">
        <v>36</v>
      </c>
      <c r="E1780" s="1112">
        <v>0</v>
      </c>
      <c r="F1780" s="1102">
        <f>D1780*E1780</f>
        <v>0</v>
      </c>
    </row>
    <row r="1781" spans="1:6">
      <c r="B1781" s="459" t="s">
        <v>4993</v>
      </c>
      <c r="C1781" s="266" t="s">
        <v>154</v>
      </c>
      <c r="D1781" s="267">
        <v>40</v>
      </c>
      <c r="E1781" s="1112">
        <v>0</v>
      </c>
      <c r="F1781" s="1102">
        <f>D1781*E1781</f>
        <v>0</v>
      </c>
    </row>
    <row r="1782" spans="1:6">
      <c r="B1782" s="459"/>
      <c r="D1782" s="267"/>
      <c r="E1782" s="1112"/>
    </row>
    <row r="1783" spans="1:6" ht="25.5">
      <c r="A1783" s="264" t="s">
        <v>156</v>
      </c>
      <c r="B1783" s="916" t="s">
        <v>4994</v>
      </c>
      <c r="D1783" s="267"/>
    </row>
    <row r="1784" spans="1:6" ht="92.25" customHeight="1">
      <c r="B1784" s="459" t="s">
        <v>5002</v>
      </c>
      <c r="D1784" s="267"/>
    </row>
    <row r="1785" spans="1:6" ht="76.5">
      <c r="B1785" s="459" t="s">
        <v>4995</v>
      </c>
      <c r="D1785" s="267"/>
    </row>
    <row r="1786" spans="1:6" ht="51">
      <c r="B1786" s="459" t="s">
        <v>345</v>
      </c>
      <c r="D1786" s="267"/>
    </row>
    <row r="1787" spans="1:6" ht="191.25">
      <c r="B1787" s="459" t="s">
        <v>5216</v>
      </c>
      <c r="D1787" s="267"/>
    </row>
    <row r="1788" spans="1:6" ht="25.5">
      <c r="B1788" s="459" t="s">
        <v>3346</v>
      </c>
      <c r="C1788" s="263"/>
      <c r="D1788" s="263"/>
      <c r="E1788" s="1107"/>
      <c r="F1788" s="1107"/>
    </row>
    <row r="1789" spans="1:6">
      <c r="B1789" s="459" t="s">
        <v>4993</v>
      </c>
      <c r="C1789" s="266" t="s">
        <v>154</v>
      </c>
      <c r="D1789" s="267">
        <v>20</v>
      </c>
      <c r="E1789" s="1112">
        <v>0</v>
      </c>
      <c r="F1789" s="1102">
        <f>D1789*E1789</f>
        <v>0</v>
      </c>
    </row>
    <row r="1790" spans="1:6">
      <c r="B1790" s="459"/>
      <c r="D1790" s="267"/>
      <c r="E1790" s="1112"/>
    </row>
    <row r="1791" spans="1:6" ht="25.5">
      <c r="A1791" s="264" t="s">
        <v>157</v>
      </c>
      <c r="B1791" s="916" t="s">
        <v>4994</v>
      </c>
      <c r="D1791" s="267"/>
    </row>
    <row r="1792" spans="1:6" ht="89.25">
      <c r="B1792" s="459" t="s">
        <v>5004</v>
      </c>
      <c r="D1792" s="267"/>
    </row>
    <row r="1793" spans="1:6" ht="76.5">
      <c r="B1793" s="459" t="s">
        <v>4995</v>
      </c>
      <c r="D1793" s="267"/>
    </row>
    <row r="1794" spans="1:6" ht="51">
      <c r="B1794" s="459" t="s">
        <v>345</v>
      </c>
      <c r="D1794" s="267"/>
    </row>
    <row r="1795" spans="1:6" ht="191.25">
      <c r="B1795" s="459" t="s">
        <v>5000</v>
      </c>
      <c r="D1795" s="267"/>
    </row>
    <row r="1796" spans="1:6" ht="25.5">
      <c r="B1796" s="459" t="s">
        <v>3346</v>
      </c>
      <c r="C1796" s="263"/>
      <c r="D1796" s="263"/>
      <c r="E1796" s="1107"/>
      <c r="F1796" s="1107"/>
    </row>
    <row r="1797" spans="1:6">
      <c r="B1797" s="459" t="s">
        <v>4993</v>
      </c>
      <c r="C1797" s="266" t="s">
        <v>154</v>
      </c>
      <c r="D1797" s="267">
        <v>120</v>
      </c>
      <c r="E1797" s="1112">
        <v>0</v>
      </c>
      <c r="F1797" s="1102">
        <f>D1797*E1797</f>
        <v>0</v>
      </c>
    </row>
    <row r="1798" spans="1:6">
      <c r="B1798" s="459"/>
      <c r="D1798" s="267"/>
      <c r="E1798" s="1112"/>
    </row>
    <row r="1799" spans="1:6" ht="25.5">
      <c r="A1799" s="264" t="s">
        <v>158</v>
      </c>
      <c r="B1799" s="916" t="s">
        <v>4994</v>
      </c>
      <c r="D1799" s="267"/>
    </row>
    <row r="1800" spans="1:6" ht="89.25">
      <c r="B1800" s="459" t="s">
        <v>5005</v>
      </c>
      <c r="D1800" s="267"/>
    </row>
    <row r="1801" spans="1:6" ht="76.5">
      <c r="B1801" s="459" t="s">
        <v>4995</v>
      </c>
      <c r="D1801" s="267"/>
    </row>
    <row r="1802" spans="1:6" ht="51">
      <c r="B1802" s="459" t="s">
        <v>345</v>
      </c>
      <c r="D1802" s="267"/>
    </row>
    <row r="1803" spans="1:6" ht="191.25">
      <c r="B1803" s="459" t="s">
        <v>5000</v>
      </c>
      <c r="D1803" s="267"/>
    </row>
    <row r="1804" spans="1:6" ht="25.5">
      <c r="B1804" s="459" t="s">
        <v>3346</v>
      </c>
      <c r="C1804" s="263"/>
      <c r="D1804" s="263"/>
      <c r="E1804" s="1107"/>
      <c r="F1804" s="1107"/>
    </row>
    <row r="1805" spans="1:6">
      <c r="B1805" s="459" t="s">
        <v>4993</v>
      </c>
      <c r="C1805" s="266" t="s">
        <v>154</v>
      </c>
      <c r="D1805" s="267">
        <v>50</v>
      </c>
      <c r="E1805" s="1112">
        <v>0</v>
      </c>
      <c r="F1805" s="1102">
        <f>D1805*E1805</f>
        <v>0</v>
      </c>
    </row>
    <row r="1806" spans="1:6">
      <c r="B1806" s="459" t="s">
        <v>4992</v>
      </c>
      <c r="C1806" s="266" t="s">
        <v>154</v>
      </c>
      <c r="D1806" s="267">
        <v>38</v>
      </c>
      <c r="E1806" s="1112">
        <v>0</v>
      </c>
      <c r="F1806" s="1102">
        <f>D1806*E1806</f>
        <v>0</v>
      </c>
    </row>
    <row r="1807" spans="1:6">
      <c r="B1807" s="459"/>
      <c r="D1807" s="267"/>
      <c r="E1807" s="1112"/>
    </row>
    <row r="1808" spans="1:6" ht="25.5">
      <c r="A1808" s="264" t="s">
        <v>160</v>
      </c>
      <c r="B1808" s="916" t="s">
        <v>4994</v>
      </c>
      <c r="D1808" s="267"/>
      <c r="E1808" s="1112"/>
    </row>
    <row r="1809" spans="1:6" ht="63.75">
      <c r="B1809" s="459" t="s">
        <v>4997</v>
      </c>
      <c r="D1809" s="267"/>
      <c r="E1809" s="1112"/>
    </row>
    <row r="1810" spans="1:6" ht="89.25">
      <c r="B1810" s="459" t="s">
        <v>5001</v>
      </c>
      <c r="D1810" s="267"/>
      <c r="E1810" s="1112"/>
    </row>
    <row r="1811" spans="1:6" ht="76.5">
      <c r="B1811" s="459" t="s">
        <v>4995</v>
      </c>
      <c r="D1811" s="267"/>
      <c r="E1811" s="1112"/>
    </row>
    <row r="1812" spans="1:6" ht="191.25">
      <c r="B1812" s="459" t="s">
        <v>5000</v>
      </c>
      <c r="D1812" s="267"/>
      <c r="E1812" s="1112"/>
    </row>
    <row r="1813" spans="1:6" ht="25.5">
      <c r="B1813" s="459" t="s">
        <v>4996</v>
      </c>
      <c r="D1813" s="267"/>
      <c r="E1813" s="1112"/>
    </row>
    <row r="1814" spans="1:6">
      <c r="B1814" s="459" t="s">
        <v>4993</v>
      </c>
      <c r="C1814" s="266" t="s">
        <v>154</v>
      </c>
      <c r="D1814" s="267">
        <v>27.1</v>
      </c>
      <c r="E1814" s="1112">
        <v>0</v>
      </c>
      <c r="F1814" s="1102">
        <f>D1814*E1814</f>
        <v>0</v>
      </c>
    </row>
    <row r="1815" spans="1:6">
      <c r="B1815" s="459"/>
      <c r="D1815" s="267"/>
      <c r="E1815" s="1112"/>
    </row>
    <row r="1816" spans="1:6" ht="38.25">
      <c r="A1816" s="699" t="s">
        <v>161</v>
      </c>
      <c r="B1816" s="459" t="s">
        <v>4998</v>
      </c>
      <c r="D1816" s="267"/>
      <c r="E1816" s="1112"/>
    </row>
    <row r="1817" spans="1:6" ht="63.75">
      <c r="B1817" s="459" t="s">
        <v>5006</v>
      </c>
      <c r="D1817" s="267"/>
      <c r="E1817" s="1112"/>
    </row>
    <row r="1818" spans="1:6" ht="191.25">
      <c r="B1818" s="459" t="s">
        <v>4999</v>
      </c>
      <c r="D1818" s="267"/>
      <c r="E1818" s="1112"/>
    </row>
    <row r="1819" spans="1:6" ht="25.5">
      <c r="B1819" s="459" t="s">
        <v>5007</v>
      </c>
      <c r="C1819" s="266" t="s">
        <v>154</v>
      </c>
      <c r="D1819" s="267">
        <v>78.5</v>
      </c>
      <c r="E1819" s="1112">
        <v>0</v>
      </c>
      <c r="F1819" s="1102">
        <f>D1819*E1819</f>
        <v>0</v>
      </c>
    </row>
    <row r="1820" spans="1:6">
      <c r="B1820" s="459" t="s">
        <v>5008</v>
      </c>
      <c r="C1820" s="266" t="s">
        <v>154</v>
      </c>
      <c r="D1820" s="267">
        <v>43</v>
      </c>
      <c r="E1820" s="1112">
        <v>0</v>
      </c>
      <c r="F1820" s="1102">
        <f>D1820*E1820</f>
        <v>0</v>
      </c>
    </row>
    <row r="1821" spans="1:6">
      <c r="A1821" s="1168"/>
      <c r="B1821" s="1169"/>
      <c r="C1821" s="1170"/>
      <c r="D1821" s="1171"/>
      <c r="E1821" s="1172"/>
      <c r="F1821" s="1172"/>
    </row>
    <row r="1822" spans="1:6">
      <c r="A1822" s="264" t="s">
        <v>162</v>
      </c>
      <c r="B1822" s="1173" t="s">
        <v>804</v>
      </c>
      <c r="C1822" s="1170"/>
      <c r="D1822" s="1171"/>
      <c r="E1822" s="1172"/>
      <c r="F1822" s="1172"/>
    </row>
    <row r="1823" spans="1:6" ht="51">
      <c r="B1823" s="1169" t="s">
        <v>805</v>
      </c>
      <c r="C1823" s="1170"/>
      <c r="D1823" s="1171"/>
      <c r="E1823" s="1172"/>
      <c r="F1823" s="1172"/>
    </row>
    <row r="1824" spans="1:6" ht="51">
      <c r="B1824" s="1169" t="s">
        <v>4614</v>
      </c>
      <c r="C1824" s="1170"/>
      <c r="D1824" s="1171"/>
      <c r="E1824" s="1172"/>
      <c r="F1824" s="1172"/>
    </row>
    <row r="1825" spans="1:6" ht="51">
      <c r="B1825" s="265" t="s">
        <v>343</v>
      </c>
      <c r="D1825" s="267"/>
      <c r="E1825" s="1172"/>
      <c r="F1825" s="1172"/>
    </row>
    <row r="1826" spans="1:6" ht="89.25">
      <c r="B1826" s="265" t="s">
        <v>347</v>
      </c>
      <c r="D1826" s="267"/>
      <c r="E1826" s="1172"/>
      <c r="F1826" s="1172"/>
    </row>
    <row r="1827" spans="1:6" ht="25.5">
      <c r="B1827" s="265" t="s">
        <v>344</v>
      </c>
      <c r="D1827" s="267"/>
      <c r="E1827" s="1172"/>
      <c r="F1827" s="1172"/>
    </row>
    <row r="1828" spans="1:6" ht="51">
      <c r="B1828" s="265" t="s">
        <v>345</v>
      </c>
      <c r="D1828" s="267"/>
      <c r="E1828" s="1172"/>
      <c r="F1828" s="1172"/>
    </row>
    <row r="1829" spans="1:6" ht="127.5">
      <c r="B1829" s="265" t="s">
        <v>346</v>
      </c>
      <c r="D1829" s="267"/>
      <c r="E1829" s="1172"/>
      <c r="F1829" s="1172"/>
    </row>
    <row r="1830" spans="1:6" ht="25.5">
      <c r="B1830" s="265" t="s">
        <v>3346</v>
      </c>
      <c r="C1830" s="266" t="s">
        <v>154</v>
      </c>
      <c r="D1830" s="267">
        <f>371+45</f>
        <v>416</v>
      </c>
      <c r="E1830" s="1174">
        <v>0</v>
      </c>
      <c r="F1830" s="1172">
        <f>D1830*E1830</f>
        <v>0</v>
      </c>
    </row>
    <row r="1831" spans="1:6">
      <c r="D1831" s="267"/>
      <c r="E1831" s="1172"/>
      <c r="F1831" s="1172"/>
    </row>
    <row r="1832" spans="1:6" ht="26.25" customHeight="1">
      <c r="A1832" s="274" t="s">
        <v>163</v>
      </c>
      <c r="B1832" s="436" t="s">
        <v>791</v>
      </c>
      <c r="C1832" s="276"/>
      <c r="D1832" s="277"/>
      <c r="E1832" s="1172"/>
      <c r="F1832" s="1172"/>
    </row>
    <row r="1833" spans="1:6" ht="192" customHeight="1">
      <c r="A1833" s="274"/>
      <c r="B1833" s="436"/>
      <c r="C1833" s="276"/>
      <c r="D1833" s="277"/>
      <c r="E1833" s="1172"/>
      <c r="F1833" s="1172"/>
    </row>
    <row r="1834" spans="1:6" ht="255">
      <c r="A1834" s="274"/>
      <c r="B1834" s="361" t="s">
        <v>5210</v>
      </c>
      <c r="C1834" s="276"/>
      <c r="D1834" s="277"/>
      <c r="E1834" s="1172"/>
      <c r="F1834" s="1172"/>
    </row>
    <row r="1835" spans="1:6" ht="38.25">
      <c r="A1835" s="274"/>
      <c r="B1835" s="361" t="s">
        <v>5016</v>
      </c>
      <c r="C1835" s="276"/>
      <c r="D1835" s="277"/>
      <c r="E1835" s="1172"/>
      <c r="F1835" s="1172"/>
    </row>
    <row r="1836" spans="1:6">
      <c r="A1836" s="274"/>
      <c r="B1836" s="361" t="s">
        <v>1045</v>
      </c>
      <c r="C1836" s="276" t="s">
        <v>154</v>
      </c>
      <c r="D1836" s="277">
        <v>355</v>
      </c>
      <c r="E1836" s="1174">
        <v>0</v>
      </c>
      <c r="F1836" s="1172">
        <f>D1836*E1836</f>
        <v>0</v>
      </c>
    </row>
    <row r="1837" spans="1:6">
      <c r="A1837" s="274"/>
      <c r="B1837" s="361"/>
      <c r="C1837" s="276"/>
      <c r="D1837" s="277"/>
      <c r="E1837" s="1172"/>
      <c r="F1837" s="1172"/>
    </row>
    <row r="1838" spans="1:6" ht="25.5">
      <c r="A1838" s="274" t="s">
        <v>163</v>
      </c>
      <c r="B1838" s="436" t="s">
        <v>5208</v>
      </c>
      <c r="C1838" s="276"/>
      <c r="D1838" s="277"/>
      <c r="E1838" s="1172"/>
      <c r="F1838" s="1172"/>
    </row>
    <row r="1839" spans="1:6" ht="165.75">
      <c r="A1839" s="274"/>
      <c r="B1839" s="361" t="s">
        <v>5209</v>
      </c>
      <c r="C1839" s="263"/>
      <c r="D1839" s="263"/>
      <c r="E1839" s="1107"/>
      <c r="F1839" s="1107"/>
    </row>
    <row r="1840" spans="1:6" ht="51">
      <c r="A1840" s="274"/>
      <c r="B1840" s="361" t="s">
        <v>5211</v>
      </c>
      <c r="C1840" s="276" t="s">
        <v>154</v>
      </c>
      <c r="D1840" s="277">
        <v>355</v>
      </c>
      <c r="E1840" s="1174">
        <v>0</v>
      </c>
      <c r="F1840" s="1172">
        <f>D1840*E1840</f>
        <v>0</v>
      </c>
    </row>
    <row r="1841" spans="1:6">
      <c r="A1841" s="274"/>
      <c r="B1841" s="361"/>
      <c r="C1841" s="276"/>
      <c r="D1841" s="277"/>
      <c r="E1841" s="1174"/>
      <c r="F1841" s="1172"/>
    </row>
    <row r="1842" spans="1:6">
      <c r="A1842" s="274" t="s">
        <v>164</v>
      </c>
      <c r="B1842" s="1099" t="s">
        <v>5011</v>
      </c>
      <c r="C1842" s="276"/>
      <c r="D1842" s="277"/>
      <c r="E1842" s="1174"/>
      <c r="F1842" s="1172"/>
    </row>
    <row r="1843" spans="1:6" ht="255">
      <c r="A1843" s="274"/>
      <c r="B1843" s="361" t="s">
        <v>5210</v>
      </c>
      <c r="C1843" s="276"/>
      <c r="D1843" s="277"/>
      <c r="E1843" s="1174"/>
      <c r="F1843" s="1172"/>
    </row>
    <row r="1844" spans="1:6">
      <c r="A1844" s="1168"/>
      <c r="B1844" s="361" t="s">
        <v>5009</v>
      </c>
      <c r="C1844" s="276" t="s">
        <v>154</v>
      </c>
      <c r="D1844" s="277">
        <v>23</v>
      </c>
      <c r="E1844" s="1174">
        <v>0</v>
      </c>
      <c r="F1844" s="1172">
        <f>D1844*E1844</f>
        <v>0</v>
      </c>
    </row>
    <row r="1845" spans="1:6">
      <c r="A1845" s="1168"/>
      <c r="B1845" s="361" t="s">
        <v>5010</v>
      </c>
      <c r="C1845" s="276" t="s">
        <v>154</v>
      </c>
      <c r="D1845" s="277">
        <v>30</v>
      </c>
      <c r="E1845" s="1174">
        <v>0</v>
      </c>
      <c r="F1845" s="1172">
        <f>D1845*E1845</f>
        <v>0</v>
      </c>
    </row>
    <row r="1846" spans="1:6">
      <c r="A1846" s="1168"/>
      <c r="B1846" s="361"/>
      <c r="C1846" s="276"/>
      <c r="D1846" s="277"/>
      <c r="E1846" s="1174"/>
      <c r="F1846" s="1172"/>
    </row>
    <row r="1847" spans="1:6">
      <c r="A1847" s="274" t="s">
        <v>165</v>
      </c>
      <c r="B1847" s="436" t="s">
        <v>758</v>
      </c>
      <c r="C1847" s="276"/>
      <c r="D1847" s="277"/>
      <c r="E1847" s="1172"/>
      <c r="F1847" s="1172"/>
    </row>
    <row r="1848" spans="1:6" ht="140.25">
      <c r="A1848" s="274"/>
      <c r="B1848" s="361" t="s">
        <v>5212</v>
      </c>
      <c r="C1848" s="276" t="s">
        <v>154</v>
      </c>
      <c r="D1848" s="277">
        <v>53</v>
      </c>
      <c r="E1848" s="1174">
        <v>0</v>
      </c>
      <c r="F1848" s="1172">
        <f>D1848*E1848</f>
        <v>0</v>
      </c>
    </row>
    <row r="1849" spans="1:6">
      <c r="A1849" s="274"/>
      <c r="B1849" s="361"/>
      <c r="C1849" s="276"/>
      <c r="D1849" s="277"/>
      <c r="E1849" s="1174"/>
      <c r="F1849" s="1172"/>
    </row>
    <row r="1850" spans="1:6">
      <c r="A1850" s="1175"/>
      <c r="B1850" s="1176" t="s">
        <v>982</v>
      </c>
      <c r="C1850" s="1177" t="s">
        <v>246</v>
      </c>
      <c r="D1850" s="1177"/>
      <c r="E1850" s="1178"/>
      <c r="F1850" s="1178">
        <f>SUM(F1776:F1848)</f>
        <v>0</v>
      </c>
    </row>
    <row r="1851" spans="1:6">
      <c r="A1851" s="1179"/>
      <c r="B1851" s="1180"/>
      <c r="C1851" s="1181"/>
      <c r="D1851" s="1181"/>
      <c r="E1851" s="1182"/>
      <c r="F1851" s="1182"/>
    </row>
    <row r="1853" spans="1:6">
      <c r="A1853" s="345"/>
      <c r="B1853" s="450" t="s">
        <v>3343</v>
      </c>
      <c r="C1853" s="357"/>
      <c r="D1853" s="358"/>
      <c r="E1853" s="1132"/>
      <c r="F1853" s="1132"/>
    </row>
    <row r="1854" spans="1:6">
      <c r="A1854" s="274"/>
      <c r="B1854" s="302"/>
      <c r="C1854" s="276"/>
      <c r="D1854" s="277"/>
    </row>
    <row r="1855" spans="1:6" ht="78.75" customHeight="1">
      <c r="A1855" s="274"/>
      <c r="B1855" s="288" t="s">
        <v>237</v>
      </c>
      <c r="C1855" s="276"/>
      <c r="D1855" s="277"/>
    </row>
    <row r="1857" spans="1:6">
      <c r="A1857" s="274" t="s">
        <v>155</v>
      </c>
      <c r="B1857" s="290" t="s">
        <v>4421</v>
      </c>
    </row>
    <row r="1858" spans="1:6" ht="140.25">
      <c r="B1858" s="265" t="s">
        <v>4708</v>
      </c>
    </row>
    <row r="1859" spans="1:6" ht="25.5">
      <c r="B1859" s="361" t="s">
        <v>732</v>
      </c>
      <c r="C1859" s="276" t="s">
        <v>21</v>
      </c>
      <c r="D1859" s="277">
        <v>1</v>
      </c>
      <c r="E1859" s="1112">
        <v>0</v>
      </c>
      <c r="F1859" s="1102">
        <f>D1859*E1859</f>
        <v>0</v>
      </c>
    </row>
    <row r="1860" spans="1:6" ht="25.5">
      <c r="B1860" s="361" t="s">
        <v>733</v>
      </c>
      <c r="C1860" s="276" t="s">
        <v>21</v>
      </c>
      <c r="D1860" s="277">
        <v>1</v>
      </c>
      <c r="E1860" s="1112">
        <v>0</v>
      </c>
      <c r="F1860" s="1102">
        <f t="shared" ref="F1860:F1868" si="30">D1860*E1860</f>
        <v>0</v>
      </c>
    </row>
    <row r="1861" spans="1:6" ht="38.25">
      <c r="B1861" s="361" t="s">
        <v>734</v>
      </c>
      <c r="C1861" s="276" t="s">
        <v>21</v>
      </c>
      <c r="D1861" s="277">
        <v>2</v>
      </c>
      <c r="E1861" s="1112">
        <v>0</v>
      </c>
      <c r="F1861" s="1102">
        <f t="shared" si="30"/>
        <v>0</v>
      </c>
    </row>
    <row r="1862" spans="1:6" ht="38.25">
      <c r="B1862" s="361" t="s">
        <v>735</v>
      </c>
      <c r="C1862" s="276" t="s">
        <v>21</v>
      </c>
      <c r="D1862" s="277">
        <v>2</v>
      </c>
      <c r="E1862" s="1112">
        <v>0</v>
      </c>
      <c r="F1862" s="1102">
        <f t="shared" si="30"/>
        <v>0</v>
      </c>
    </row>
    <row r="1863" spans="1:6" ht="38.25">
      <c r="B1863" s="361" t="s">
        <v>736</v>
      </c>
      <c r="C1863" s="276" t="s">
        <v>21</v>
      </c>
      <c r="D1863" s="277">
        <v>2</v>
      </c>
      <c r="E1863" s="1112">
        <v>0</v>
      </c>
      <c r="F1863" s="1102">
        <f t="shared" si="30"/>
        <v>0</v>
      </c>
    </row>
    <row r="1864" spans="1:6" ht="38.25">
      <c r="B1864" s="361" t="s">
        <v>737</v>
      </c>
      <c r="C1864" s="276" t="s">
        <v>21</v>
      </c>
      <c r="D1864" s="277">
        <v>1</v>
      </c>
      <c r="E1864" s="1112">
        <v>0</v>
      </c>
      <c r="F1864" s="1102">
        <f t="shared" si="30"/>
        <v>0</v>
      </c>
    </row>
    <row r="1865" spans="1:6" ht="38.25">
      <c r="B1865" s="361" t="s">
        <v>738</v>
      </c>
      <c r="C1865" s="276" t="s">
        <v>21</v>
      </c>
      <c r="D1865" s="277">
        <v>1</v>
      </c>
      <c r="E1865" s="1112">
        <v>0</v>
      </c>
      <c r="F1865" s="1102">
        <f t="shared" si="30"/>
        <v>0</v>
      </c>
    </row>
    <row r="1866" spans="1:6" ht="25.5">
      <c r="B1866" s="361" t="s">
        <v>740</v>
      </c>
      <c r="C1866" s="276" t="s">
        <v>21</v>
      </c>
      <c r="D1866" s="277">
        <v>1</v>
      </c>
      <c r="E1866" s="1112">
        <v>0</v>
      </c>
      <c r="F1866" s="1102">
        <f t="shared" si="30"/>
        <v>0</v>
      </c>
    </row>
    <row r="1867" spans="1:6" ht="25.5">
      <c r="B1867" s="361" t="s">
        <v>741</v>
      </c>
      <c r="C1867" s="276" t="s">
        <v>21</v>
      </c>
      <c r="D1867" s="277">
        <v>1</v>
      </c>
      <c r="E1867" s="1112">
        <v>0</v>
      </c>
      <c r="F1867" s="1102">
        <f t="shared" si="30"/>
        <v>0</v>
      </c>
    </row>
    <row r="1868" spans="1:6" ht="25.5">
      <c r="B1868" s="361" t="s">
        <v>739</v>
      </c>
      <c r="C1868" s="276" t="s">
        <v>21</v>
      </c>
      <c r="D1868" s="277">
        <v>4</v>
      </c>
      <c r="E1868" s="1112">
        <v>0</v>
      </c>
      <c r="F1868" s="1102">
        <f t="shared" si="30"/>
        <v>0</v>
      </c>
    </row>
    <row r="1870" spans="1:6">
      <c r="A1870" s="360" t="s">
        <v>156</v>
      </c>
      <c r="B1870" s="398" t="s">
        <v>195</v>
      </c>
      <c r="C1870" s="276"/>
      <c r="D1870" s="277"/>
      <c r="E1870" s="1114"/>
      <c r="F1870" s="1114"/>
    </row>
    <row r="1871" spans="1:6" ht="76.5">
      <c r="A1871" s="274"/>
      <c r="B1871" s="265" t="s">
        <v>196</v>
      </c>
      <c r="C1871" s="276"/>
      <c r="D1871" s="277"/>
      <c r="E1871" s="1114"/>
      <c r="F1871" s="1114"/>
    </row>
    <row r="1872" spans="1:6" ht="78" customHeight="1">
      <c r="A1872" s="274"/>
      <c r="B1872" s="265" t="s">
        <v>197</v>
      </c>
      <c r="C1872" s="276"/>
      <c r="D1872" s="277"/>
      <c r="E1872" s="1114"/>
      <c r="F1872" s="1114"/>
    </row>
    <row r="1873" spans="1:6">
      <c r="A1873" s="274"/>
      <c r="B1873" s="278" t="s">
        <v>70</v>
      </c>
      <c r="C1873" s="276" t="s">
        <v>21</v>
      </c>
      <c r="D1873" s="277">
        <v>1</v>
      </c>
      <c r="E1873" s="1112">
        <v>0</v>
      </c>
      <c r="F1873" s="1102">
        <f>D1873*E1873</f>
        <v>0</v>
      </c>
    </row>
    <row r="1874" spans="1:6">
      <c r="A1874" s="274"/>
      <c r="B1874" s="451"/>
      <c r="C1874" s="296"/>
      <c r="D1874" s="359"/>
      <c r="E1874" s="1117"/>
      <c r="F1874" s="1117"/>
    </row>
    <row r="1875" spans="1:6">
      <c r="A1875" s="360" t="s">
        <v>157</v>
      </c>
      <c r="B1875" s="398" t="s">
        <v>198</v>
      </c>
      <c r="C1875" s="276"/>
      <c r="D1875" s="277"/>
      <c r="E1875" s="1114"/>
    </row>
    <row r="1876" spans="1:6" ht="25.5">
      <c r="A1876" s="366"/>
      <c r="B1876" s="265" t="s">
        <v>199</v>
      </c>
      <c r="C1876" s="368"/>
      <c r="D1876" s="369"/>
      <c r="E1876" s="1138"/>
      <c r="F1876" s="1138"/>
    </row>
    <row r="1877" spans="1:6" ht="63.75">
      <c r="A1877" s="274"/>
      <c r="B1877" s="265" t="s">
        <v>222</v>
      </c>
      <c r="C1877" s="276"/>
      <c r="D1877" s="277"/>
      <c r="E1877" s="1114"/>
    </row>
    <row r="1878" spans="1:6" ht="68.25" customHeight="1">
      <c r="A1878" s="274"/>
      <c r="B1878" s="265" t="s">
        <v>221</v>
      </c>
      <c r="C1878" s="276"/>
      <c r="D1878" s="277"/>
      <c r="E1878" s="1114"/>
    </row>
    <row r="1879" spans="1:6">
      <c r="A1879" s="274"/>
      <c r="B1879" s="361" t="s">
        <v>748</v>
      </c>
      <c r="C1879" s="276" t="s">
        <v>21</v>
      </c>
      <c r="D1879" s="277">
        <v>23</v>
      </c>
      <c r="E1879" s="1112">
        <v>0</v>
      </c>
      <c r="F1879" s="1102">
        <f>D1879*E1879</f>
        <v>0</v>
      </c>
    </row>
    <row r="1880" spans="1:6">
      <c r="A1880" s="274"/>
      <c r="B1880" s="361" t="s">
        <v>686</v>
      </c>
      <c r="C1880" s="276" t="s">
        <v>21</v>
      </c>
      <c r="D1880" s="277">
        <v>20</v>
      </c>
      <c r="E1880" s="1112">
        <v>0</v>
      </c>
      <c r="F1880" s="1102">
        <f>D1880*E1880</f>
        <v>0</v>
      </c>
    </row>
    <row r="1881" spans="1:6">
      <c r="A1881" s="274"/>
      <c r="B1881" s="361" t="s">
        <v>749</v>
      </c>
      <c r="C1881" s="276" t="s">
        <v>21</v>
      </c>
      <c r="D1881" s="277">
        <v>1</v>
      </c>
      <c r="E1881" s="1112">
        <v>0</v>
      </c>
      <c r="F1881" s="1102">
        <f>D1881*E1881</f>
        <v>0</v>
      </c>
    </row>
    <row r="1882" spans="1:6">
      <c r="A1882" s="274"/>
      <c r="B1882" s="361"/>
      <c r="C1882" s="276"/>
      <c r="D1882" s="277"/>
      <c r="E1882" s="1114"/>
      <c r="F1882" s="1114"/>
    </row>
    <row r="1883" spans="1:6">
      <c r="A1883" s="360" t="s">
        <v>158</v>
      </c>
      <c r="B1883" s="398" t="s">
        <v>206</v>
      </c>
      <c r="C1883" s="276"/>
      <c r="D1883" s="277"/>
      <c r="E1883" s="1105"/>
    </row>
    <row r="1884" spans="1:6" ht="25.5">
      <c r="A1884" s="274"/>
      <c r="B1884" s="265" t="s">
        <v>207</v>
      </c>
      <c r="C1884" s="276"/>
      <c r="D1884" s="277"/>
      <c r="E1884" s="1105"/>
    </row>
    <row r="1885" spans="1:6" ht="25.5">
      <c r="A1885" s="274"/>
      <c r="B1885" s="265" t="s">
        <v>205</v>
      </c>
      <c r="C1885" s="276" t="s">
        <v>89</v>
      </c>
      <c r="D1885" s="277">
        <v>1</v>
      </c>
      <c r="E1885" s="1112">
        <v>0</v>
      </c>
      <c r="F1885" s="1102">
        <f>D1885*E1885</f>
        <v>0</v>
      </c>
    </row>
    <row r="1886" spans="1:6">
      <c r="A1886" s="274"/>
      <c r="B1886" s="361"/>
      <c r="C1886" s="276"/>
      <c r="D1886" s="277"/>
      <c r="E1886" s="1105"/>
      <c r="F1886" s="1114"/>
    </row>
    <row r="1887" spans="1:6">
      <c r="A1887" s="274" t="s">
        <v>160</v>
      </c>
      <c r="B1887" s="436" t="s">
        <v>711</v>
      </c>
      <c r="C1887" s="276"/>
      <c r="D1887" s="277"/>
      <c r="E1887" s="1105"/>
      <c r="F1887" s="1114"/>
    </row>
    <row r="1888" spans="1:6">
      <c r="A1888" s="274"/>
      <c r="B1888" s="361" t="s">
        <v>712</v>
      </c>
      <c r="C1888" s="276"/>
      <c r="D1888" s="277"/>
      <c r="E1888" s="1105"/>
      <c r="F1888" s="1114"/>
    </row>
    <row r="1889" spans="1:6" ht="117" customHeight="1">
      <c r="A1889" s="274"/>
      <c r="B1889" s="361" t="s">
        <v>4351</v>
      </c>
      <c r="C1889" s="276"/>
      <c r="D1889" s="277"/>
      <c r="E1889" s="1105"/>
      <c r="F1889" s="1114"/>
    </row>
    <row r="1890" spans="1:6" ht="102">
      <c r="A1890" s="274"/>
      <c r="B1890" s="361" t="s">
        <v>4352</v>
      </c>
      <c r="C1890" s="276"/>
      <c r="D1890" s="277"/>
      <c r="E1890" s="1105"/>
      <c r="F1890" s="1183"/>
    </row>
    <row r="1891" spans="1:6">
      <c r="A1891" s="274"/>
      <c r="B1891" s="361" t="s">
        <v>713</v>
      </c>
      <c r="C1891" s="276"/>
      <c r="D1891" s="277"/>
      <c r="E1891" s="1105"/>
      <c r="F1891" s="1114"/>
    </row>
    <row r="1892" spans="1:6">
      <c r="A1892" s="274"/>
      <c r="B1892" s="361" t="s">
        <v>714</v>
      </c>
      <c r="C1892" s="276"/>
      <c r="D1892" s="277"/>
      <c r="E1892" s="1105"/>
      <c r="F1892" s="1114"/>
    </row>
    <row r="1893" spans="1:6">
      <c r="A1893" s="274"/>
      <c r="B1893" s="361" t="s">
        <v>715</v>
      </c>
      <c r="C1893" s="276"/>
      <c r="D1893" s="277"/>
      <c r="E1893" s="1105"/>
      <c r="F1893" s="1114"/>
    </row>
    <row r="1894" spans="1:6">
      <c r="A1894" s="274"/>
      <c r="B1894" s="361" t="s">
        <v>4936</v>
      </c>
      <c r="C1894" s="276"/>
      <c r="D1894" s="277"/>
      <c r="E1894" s="1105"/>
      <c r="F1894" s="1114"/>
    </row>
    <row r="1895" spans="1:6" ht="38.25">
      <c r="A1895" s="274"/>
      <c r="B1895" s="302" t="s">
        <v>716</v>
      </c>
      <c r="C1895" s="276"/>
      <c r="D1895" s="277"/>
      <c r="E1895" s="1105"/>
      <c r="F1895" s="1114"/>
    </row>
    <row r="1896" spans="1:6" ht="25.5">
      <c r="A1896" s="274"/>
      <c r="B1896" s="302" t="s">
        <v>717</v>
      </c>
      <c r="C1896" s="276"/>
      <c r="D1896" s="277"/>
      <c r="E1896" s="1105"/>
      <c r="F1896" s="1114"/>
    </row>
    <row r="1897" spans="1:6" ht="38.25">
      <c r="A1897" s="274"/>
      <c r="B1897" s="302" t="s">
        <v>718</v>
      </c>
      <c r="C1897" s="276" t="s">
        <v>21</v>
      </c>
      <c r="D1897" s="277">
        <v>6</v>
      </c>
      <c r="E1897" s="1112">
        <v>0</v>
      </c>
      <c r="F1897" s="1102">
        <f>D1897*E1897</f>
        <v>0</v>
      </c>
    </row>
    <row r="1898" spans="1:6">
      <c r="A1898" s="274"/>
      <c r="B1898" s="361"/>
      <c r="C1898" s="276"/>
      <c r="D1898" s="277"/>
      <c r="E1898" s="1105"/>
      <c r="F1898" s="1114"/>
    </row>
    <row r="1899" spans="1:6" ht="25.5">
      <c r="A1899" s="399" t="s">
        <v>165</v>
      </c>
      <c r="B1899" s="436" t="s">
        <v>750</v>
      </c>
      <c r="C1899" s="276"/>
      <c r="D1899" s="277"/>
      <c r="E1899" s="1105"/>
      <c r="F1899" s="1114"/>
    </row>
    <row r="1900" spans="1:6" ht="76.5">
      <c r="A1900" s="274"/>
      <c r="B1900" s="361" t="s">
        <v>731</v>
      </c>
      <c r="C1900" s="276"/>
      <c r="D1900" s="277"/>
      <c r="E1900" s="1105"/>
      <c r="F1900" s="1114"/>
    </row>
    <row r="1901" spans="1:6" ht="25.5">
      <c r="A1901" s="274"/>
      <c r="B1901" s="361" t="s">
        <v>751</v>
      </c>
      <c r="C1901" s="276"/>
      <c r="D1901" s="277"/>
      <c r="E1901" s="1105"/>
      <c r="F1901" s="1114"/>
    </row>
    <row r="1902" spans="1:6" ht="38.25">
      <c r="A1902" s="274"/>
      <c r="B1902" s="361" t="s">
        <v>719</v>
      </c>
      <c r="C1902" s="276" t="s">
        <v>21</v>
      </c>
      <c r="D1902" s="277">
        <v>1</v>
      </c>
      <c r="E1902" s="1112">
        <v>0</v>
      </c>
      <c r="F1902" s="1102">
        <f>D1902*E1902</f>
        <v>0</v>
      </c>
    </row>
    <row r="1903" spans="1:6" ht="38.25">
      <c r="A1903" s="274"/>
      <c r="B1903" s="361" t="s">
        <v>720</v>
      </c>
      <c r="C1903" s="276" t="s">
        <v>21</v>
      </c>
      <c r="D1903" s="277">
        <v>1</v>
      </c>
      <c r="E1903" s="1112">
        <v>0</v>
      </c>
      <c r="F1903" s="1102">
        <f>D1903*E1903</f>
        <v>0</v>
      </c>
    </row>
    <row r="1904" spans="1:6" ht="38.25">
      <c r="A1904" s="274"/>
      <c r="B1904" s="361" t="s">
        <v>721</v>
      </c>
      <c r="C1904" s="276" t="s">
        <v>21</v>
      </c>
      <c r="D1904" s="277">
        <v>2</v>
      </c>
      <c r="E1904" s="1112">
        <v>0</v>
      </c>
      <c r="F1904" s="1102">
        <f>D1904*E1904</f>
        <v>0</v>
      </c>
    </row>
    <row r="1905" spans="1:6" ht="38.25">
      <c r="A1905" s="274"/>
      <c r="B1905" s="361" t="s">
        <v>722</v>
      </c>
      <c r="C1905" s="276" t="s">
        <v>21</v>
      </c>
      <c r="D1905" s="277">
        <v>2</v>
      </c>
      <c r="E1905" s="1112">
        <v>0</v>
      </c>
      <c r="F1905" s="1102">
        <f t="shared" ref="F1905:F1913" si="31">D1905*E1905</f>
        <v>0</v>
      </c>
    </row>
    <row r="1906" spans="1:6" ht="38.25">
      <c r="A1906" s="274"/>
      <c r="B1906" s="361" t="s">
        <v>723</v>
      </c>
      <c r="C1906" s="276" t="s">
        <v>21</v>
      </c>
      <c r="D1906" s="277">
        <v>2</v>
      </c>
      <c r="E1906" s="1112">
        <v>0</v>
      </c>
      <c r="F1906" s="1102">
        <f t="shared" si="31"/>
        <v>0</v>
      </c>
    </row>
    <row r="1907" spans="1:6" ht="38.25">
      <c r="A1907" s="274"/>
      <c r="B1907" s="361" t="s">
        <v>724</v>
      </c>
      <c r="C1907" s="276" t="s">
        <v>21</v>
      </c>
      <c r="D1907" s="277">
        <v>1</v>
      </c>
      <c r="E1907" s="1112">
        <v>0</v>
      </c>
      <c r="F1907" s="1102">
        <f t="shared" si="31"/>
        <v>0</v>
      </c>
    </row>
    <row r="1908" spans="1:6" ht="38.25">
      <c r="A1908" s="274"/>
      <c r="B1908" s="361" t="s">
        <v>725</v>
      </c>
      <c r="C1908" s="276" t="s">
        <v>21</v>
      </c>
      <c r="D1908" s="277">
        <v>1</v>
      </c>
      <c r="E1908" s="1112">
        <v>0</v>
      </c>
      <c r="F1908" s="1102">
        <f t="shared" si="31"/>
        <v>0</v>
      </c>
    </row>
    <row r="1909" spans="1:6" ht="38.25">
      <c r="A1909" s="274"/>
      <c r="B1909" s="361" t="s">
        <v>726</v>
      </c>
      <c r="C1909" s="276" t="s">
        <v>21</v>
      </c>
      <c r="D1909" s="277">
        <v>1</v>
      </c>
      <c r="E1909" s="1112">
        <v>0</v>
      </c>
      <c r="F1909" s="1102">
        <f t="shared" si="31"/>
        <v>0</v>
      </c>
    </row>
    <row r="1910" spans="1:6" ht="38.25">
      <c r="A1910" s="274"/>
      <c r="B1910" s="361" t="s">
        <v>727</v>
      </c>
      <c r="C1910" s="276" t="s">
        <v>21</v>
      </c>
      <c r="D1910" s="277">
        <v>1</v>
      </c>
      <c r="E1910" s="1112">
        <v>0</v>
      </c>
      <c r="F1910" s="1102">
        <f t="shared" si="31"/>
        <v>0</v>
      </c>
    </row>
    <row r="1911" spans="1:6" ht="38.25">
      <c r="A1911" s="274"/>
      <c r="B1911" s="361" t="s">
        <v>728</v>
      </c>
      <c r="C1911" s="276" t="s">
        <v>21</v>
      </c>
      <c r="D1911" s="277">
        <v>1</v>
      </c>
      <c r="E1911" s="1112">
        <v>0</v>
      </c>
      <c r="F1911" s="1102">
        <f t="shared" si="31"/>
        <v>0</v>
      </c>
    </row>
    <row r="1912" spans="1:6" ht="38.25">
      <c r="A1912" s="274"/>
      <c r="B1912" s="361" t="s">
        <v>729</v>
      </c>
      <c r="C1912" s="276" t="s">
        <v>21</v>
      </c>
      <c r="D1912" s="277">
        <v>1</v>
      </c>
      <c r="E1912" s="1112">
        <v>0</v>
      </c>
      <c r="F1912" s="1102">
        <f t="shared" si="31"/>
        <v>0</v>
      </c>
    </row>
    <row r="1913" spans="1:6" ht="38.25">
      <c r="A1913" s="274"/>
      <c r="B1913" s="361" t="s">
        <v>730</v>
      </c>
      <c r="C1913" s="276" t="s">
        <v>21</v>
      </c>
      <c r="D1913" s="277">
        <v>4</v>
      </c>
      <c r="E1913" s="1112">
        <v>0</v>
      </c>
      <c r="F1913" s="1102">
        <f t="shared" si="31"/>
        <v>0</v>
      </c>
    </row>
    <row r="1914" spans="1:6">
      <c r="A1914" s="274"/>
      <c r="B1914" s="361"/>
      <c r="C1914" s="276"/>
      <c r="D1914" s="277"/>
      <c r="E1914" s="1105"/>
      <c r="F1914" s="1114"/>
    </row>
    <row r="1915" spans="1:6" s="400" customFormat="1" ht="297" customHeight="1">
      <c r="A1915" s="274" t="s">
        <v>55</v>
      </c>
      <c r="B1915" s="361" t="s">
        <v>3215</v>
      </c>
      <c r="C1915" s="276"/>
      <c r="D1915" s="277"/>
      <c r="E1915" s="1105"/>
      <c r="F1915" s="1105"/>
    </row>
    <row r="1916" spans="1:6" s="400" customFormat="1">
      <c r="A1916" s="274"/>
      <c r="B1916" s="452" t="s">
        <v>3216</v>
      </c>
      <c r="C1916" s="276"/>
      <c r="D1916" s="277"/>
      <c r="E1916" s="1105"/>
      <c r="F1916" s="1105"/>
    </row>
    <row r="1917" spans="1:6" s="400" customFormat="1">
      <c r="A1917" s="274"/>
      <c r="B1917" s="453" t="s">
        <v>4937</v>
      </c>
      <c r="C1917" s="276"/>
      <c r="D1917" s="277"/>
      <c r="E1917" s="1105"/>
      <c r="F1917" s="1105"/>
    </row>
    <row r="1918" spans="1:6" s="400" customFormat="1">
      <c r="A1918" s="274"/>
      <c r="B1918" s="453" t="s">
        <v>3228</v>
      </c>
      <c r="C1918" s="276" t="s">
        <v>21</v>
      </c>
      <c r="D1918" s="277">
        <v>15</v>
      </c>
      <c r="E1918" s="1106">
        <v>0</v>
      </c>
      <c r="F1918" s="1105">
        <f>D1918*E1918</f>
        <v>0</v>
      </c>
    </row>
    <row r="1919" spans="1:6" s="400" customFormat="1">
      <c r="A1919" s="274"/>
      <c r="B1919" s="453" t="s">
        <v>3217</v>
      </c>
      <c r="C1919" s="276" t="s">
        <v>21</v>
      </c>
      <c r="D1919" s="277">
        <v>2</v>
      </c>
      <c r="E1919" s="1106">
        <v>0</v>
      </c>
      <c r="F1919" s="1105">
        <f t="shared" ref="F1919:F1940" si="32">D1919*E1919</f>
        <v>0</v>
      </c>
    </row>
    <row r="1920" spans="1:6" s="400" customFormat="1">
      <c r="A1920" s="274"/>
      <c r="B1920" s="453" t="s">
        <v>3218</v>
      </c>
      <c r="C1920" s="276" t="s">
        <v>21</v>
      </c>
      <c r="D1920" s="277">
        <v>2</v>
      </c>
      <c r="E1920" s="1106">
        <v>0</v>
      </c>
      <c r="F1920" s="1105">
        <f t="shared" si="32"/>
        <v>0</v>
      </c>
    </row>
    <row r="1921" spans="1:6" s="400" customFormat="1">
      <c r="A1921" s="274"/>
      <c r="B1921" s="453" t="s">
        <v>3219</v>
      </c>
      <c r="C1921" s="276" t="s">
        <v>21</v>
      </c>
      <c r="D1921" s="277">
        <v>1</v>
      </c>
      <c r="E1921" s="1106">
        <v>0</v>
      </c>
      <c r="F1921" s="1105">
        <f t="shared" si="32"/>
        <v>0</v>
      </c>
    </row>
    <row r="1922" spans="1:6" s="400" customFormat="1">
      <c r="A1922" s="274"/>
      <c r="B1922" s="453" t="s">
        <v>3220</v>
      </c>
      <c r="C1922" s="276" t="s">
        <v>21</v>
      </c>
      <c r="D1922" s="277">
        <v>2</v>
      </c>
      <c r="E1922" s="1106">
        <v>0</v>
      </c>
      <c r="F1922" s="1105">
        <f t="shared" si="32"/>
        <v>0</v>
      </c>
    </row>
    <row r="1923" spans="1:6" s="400" customFormat="1">
      <c r="A1923" s="274"/>
      <c r="B1923" s="361" t="s">
        <v>3229</v>
      </c>
      <c r="C1923" s="276"/>
      <c r="D1923" s="277"/>
      <c r="E1923" s="1105"/>
      <c r="F1923" s="1105"/>
    </row>
    <row r="1924" spans="1:6" s="400" customFormat="1">
      <c r="A1924" s="274"/>
      <c r="B1924" s="361" t="s">
        <v>3230</v>
      </c>
      <c r="C1924" s="276" t="s">
        <v>21</v>
      </c>
      <c r="D1924" s="277">
        <v>8</v>
      </c>
      <c r="E1924" s="1106">
        <v>0</v>
      </c>
      <c r="F1924" s="1105">
        <f t="shared" si="32"/>
        <v>0</v>
      </c>
    </row>
    <row r="1925" spans="1:6" s="400" customFormat="1">
      <c r="A1925" s="274"/>
      <c r="B1925" s="361" t="s">
        <v>3243</v>
      </c>
      <c r="C1925" s="276"/>
      <c r="D1925" s="277"/>
      <c r="E1925" s="1105"/>
      <c r="F1925" s="1105"/>
    </row>
    <row r="1926" spans="1:6" s="400" customFormat="1">
      <c r="A1926" s="274"/>
      <c r="B1926" s="453" t="s">
        <v>3231</v>
      </c>
      <c r="C1926" s="276" t="s">
        <v>21</v>
      </c>
      <c r="D1926" s="277">
        <v>10</v>
      </c>
      <c r="E1926" s="1106">
        <v>0</v>
      </c>
      <c r="F1926" s="1105">
        <f t="shared" si="32"/>
        <v>0</v>
      </c>
    </row>
    <row r="1927" spans="1:6" s="400" customFormat="1">
      <c r="A1927" s="274"/>
      <c r="B1927" s="453" t="s">
        <v>3232</v>
      </c>
      <c r="C1927" s="276" t="s">
        <v>21</v>
      </c>
      <c r="D1927" s="277">
        <v>2</v>
      </c>
      <c r="E1927" s="1106">
        <v>0</v>
      </c>
      <c r="F1927" s="1105">
        <f t="shared" si="32"/>
        <v>0</v>
      </c>
    </row>
    <row r="1928" spans="1:6" s="400" customFormat="1">
      <c r="A1928" s="274"/>
      <c r="B1928" s="453" t="s">
        <v>3233</v>
      </c>
      <c r="C1928" s="276" t="s">
        <v>21</v>
      </c>
      <c r="D1928" s="277">
        <v>2</v>
      </c>
      <c r="E1928" s="1106">
        <v>0</v>
      </c>
      <c r="F1928" s="1105">
        <f t="shared" si="32"/>
        <v>0</v>
      </c>
    </row>
    <row r="1929" spans="1:6" s="400" customFormat="1">
      <c r="A1929" s="274"/>
      <c r="B1929" s="361" t="s">
        <v>3234</v>
      </c>
      <c r="C1929" s="276"/>
      <c r="D1929" s="277"/>
      <c r="E1929" s="1105"/>
      <c r="F1929" s="1105"/>
    </row>
    <row r="1930" spans="1:6" s="400" customFormat="1">
      <c r="A1930" s="274"/>
      <c r="B1930" s="453" t="s">
        <v>3235</v>
      </c>
      <c r="C1930" s="276" t="s">
        <v>21</v>
      </c>
      <c r="D1930" s="277">
        <v>5</v>
      </c>
      <c r="E1930" s="1106">
        <v>0</v>
      </c>
      <c r="F1930" s="1105">
        <f t="shared" si="32"/>
        <v>0</v>
      </c>
    </row>
    <row r="1931" spans="1:6" s="400" customFormat="1">
      <c r="A1931" s="274"/>
      <c r="B1931" s="453" t="s">
        <v>3236</v>
      </c>
      <c r="C1931" s="276" t="s">
        <v>21</v>
      </c>
      <c r="D1931" s="277">
        <v>60</v>
      </c>
      <c r="E1931" s="1106">
        <v>0</v>
      </c>
      <c r="F1931" s="1105">
        <f t="shared" si="32"/>
        <v>0</v>
      </c>
    </row>
    <row r="1932" spans="1:6" s="400" customFormat="1">
      <c r="A1932" s="274"/>
      <c r="B1932" s="453" t="s">
        <v>3233</v>
      </c>
      <c r="C1932" s="276" t="s">
        <v>21</v>
      </c>
      <c r="D1932" s="277">
        <v>4</v>
      </c>
      <c r="E1932" s="1106">
        <v>0</v>
      </c>
      <c r="F1932" s="1105">
        <f t="shared" si="32"/>
        <v>0</v>
      </c>
    </row>
    <row r="1933" spans="1:6" s="400" customFormat="1">
      <c r="A1933" s="274"/>
      <c r="B1933" s="453" t="s">
        <v>3237</v>
      </c>
      <c r="C1933" s="276" t="s">
        <v>21</v>
      </c>
      <c r="D1933" s="277">
        <v>6</v>
      </c>
      <c r="E1933" s="1106">
        <v>0</v>
      </c>
      <c r="F1933" s="1105">
        <f t="shared" si="32"/>
        <v>0</v>
      </c>
    </row>
    <row r="1934" spans="1:6" s="400" customFormat="1">
      <c r="A1934" s="274"/>
      <c r="B1934" s="453" t="s">
        <v>3238</v>
      </c>
      <c r="C1934" s="276" t="s">
        <v>21</v>
      </c>
      <c r="D1934" s="277">
        <v>2</v>
      </c>
      <c r="E1934" s="1106">
        <v>0</v>
      </c>
      <c r="F1934" s="1105">
        <f t="shared" si="32"/>
        <v>0</v>
      </c>
    </row>
    <row r="1935" spans="1:6" s="400" customFormat="1">
      <c r="A1935" s="274"/>
      <c r="B1935" s="453" t="s">
        <v>3221</v>
      </c>
      <c r="C1935" s="276" t="s">
        <v>21</v>
      </c>
      <c r="D1935" s="277">
        <v>1</v>
      </c>
      <c r="E1935" s="1106">
        <v>0</v>
      </c>
      <c r="F1935" s="1105">
        <f t="shared" si="32"/>
        <v>0</v>
      </c>
    </row>
    <row r="1936" spans="1:6" s="400" customFormat="1">
      <c r="A1936" s="274"/>
      <c r="B1936" s="453" t="s">
        <v>3222</v>
      </c>
      <c r="C1936" s="276" t="s">
        <v>21</v>
      </c>
      <c r="D1936" s="277">
        <v>1</v>
      </c>
      <c r="E1936" s="1106">
        <v>0</v>
      </c>
      <c r="F1936" s="1105">
        <f t="shared" si="32"/>
        <v>0</v>
      </c>
    </row>
    <row r="1937" spans="1:6" s="400" customFormat="1">
      <c r="A1937" s="274"/>
      <c r="B1937" s="453" t="s">
        <v>3223</v>
      </c>
      <c r="C1937" s="276" t="s">
        <v>21</v>
      </c>
      <c r="D1937" s="277">
        <v>2</v>
      </c>
      <c r="E1937" s="1106">
        <v>0</v>
      </c>
      <c r="F1937" s="1105">
        <f t="shared" si="32"/>
        <v>0</v>
      </c>
    </row>
    <row r="1938" spans="1:6" s="400" customFormat="1">
      <c r="A1938" s="274"/>
      <c r="B1938" s="453" t="s">
        <v>3224</v>
      </c>
      <c r="C1938" s="276" t="s">
        <v>21</v>
      </c>
      <c r="D1938" s="277">
        <v>2</v>
      </c>
      <c r="E1938" s="1106">
        <v>0</v>
      </c>
      <c r="F1938" s="1105">
        <f t="shared" si="32"/>
        <v>0</v>
      </c>
    </row>
    <row r="1939" spans="1:6" s="400" customFormat="1">
      <c r="A1939" s="274"/>
      <c r="B1939" s="453" t="s">
        <v>3225</v>
      </c>
      <c r="C1939" s="276" t="s">
        <v>21</v>
      </c>
      <c r="D1939" s="277">
        <v>3</v>
      </c>
      <c r="E1939" s="1106">
        <v>0</v>
      </c>
      <c r="F1939" s="1105">
        <f t="shared" si="32"/>
        <v>0</v>
      </c>
    </row>
    <row r="1940" spans="1:6" s="400" customFormat="1">
      <c r="A1940" s="274"/>
      <c r="B1940" s="453" t="s">
        <v>3226</v>
      </c>
      <c r="C1940" s="276" t="s">
        <v>21</v>
      </c>
      <c r="D1940" s="277">
        <v>2</v>
      </c>
      <c r="E1940" s="1106">
        <v>0</v>
      </c>
      <c r="F1940" s="1105">
        <f t="shared" si="32"/>
        <v>0</v>
      </c>
    </row>
    <row r="1941" spans="1:6" s="400" customFormat="1">
      <c r="A1941" s="274"/>
      <c r="B1941" s="452" t="s">
        <v>3227</v>
      </c>
      <c r="C1941" s="276"/>
      <c r="D1941" s="277"/>
      <c r="E1941" s="1105"/>
      <c r="F1941" s="1105"/>
    </row>
    <row r="1942" spans="1:6" s="400" customFormat="1">
      <c r="A1942" s="274"/>
      <c r="B1942" s="361" t="s">
        <v>3239</v>
      </c>
      <c r="C1942" s="276"/>
      <c r="D1942" s="277"/>
      <c r="E1942" s="1105"/>
      <c r="F1942" s="1105"/>
    </row>
    <row r="1943" spans="1:6" s="400" customFormat="1">
      <c r="A1943" s="274"/>
      <c r="B1943" s="361" t="s">
        <v>3230</v>
      </c>
      <c r="C1943" s="276" t="s">
        <v>21</v>
      </c>
      <c r="D1943" s="277">
        <v>2</v>
      </c>
      <c r="E1943" s="1106">
        <v>0</v>
      </c>
      <c r="F1943" s="1105">
        <f t="shared" ref="F1943" si="33">D1943*E1943</f>
        <v>0</v>
      </c>
    </row>
    <row r="1944" spans="1:6" s="400" customFormat="1">
      <c r="A1944" s="274"/>
      <c r="B1944" s="452" t="s">
        <v>3241</v>
      </c>
      <c r="C1944" s="276"/>
      <c r="D1944" s="277"/>
      <c r="E1944" s="1105"/>
      <c r="F1944" s="1105"/>
    </row>
    <row r="1945" spans="1:6" s="400" customFormat="1">
      <c r="A1945" s="274"/>
      <c r="B1945" s="361" t="s">
        <v>4937</v>
      </c>
      <c r="C1945" s="276"/>
      <c r="D1945" s="277"/>
      <c r="E1945" s="1105"/>
      <c r="F1945" s="1105"/>
    </row>
    <row r="1946" spans="1:6" s="400" customFormat="1">
      <c r="A1946" s="274"/>
      <c r="B1946" s="361" t="s">
        <v>3242</v>
      </c>
      <c r="C1946" s="276" t="s">
        <v>21</v>
      </c>
      <c r="D1946" s="277">
        <v>50</v>
      </c>
      <c r="E1946" s="1106">
        <v>0</v>
      </c>
      <c r="F1946" s="1105">
        <f t="shared" ref="F1946:F1950" si="34">D1946*E1946</f>
        <v>0</v>
      </c>
    </row>
    <row r="1947" spans="1:6" s="400" customFormat="1">
      <c r="A1947" s="274"/>
      <c r="B1947" s="361" t="s">
        <v>3240</v>
      </c>
      <c r="C1947" s="276"/>
      <c r="D1947" s="277"/>
      <c r="E1947" s="1105"/>
      <c r="F1947" s="1105"/>
    </row>
    <row r="1948" spans="1:6" s="400" customFormat="1">
      <c r="A1948" s="274"/>
      <c r="B1948" s="361" t="s">
        <v>3230</v>
      </c>
      <c r="C1948" s="276" t="s">
        <v>21</v>
      </c>
      <c r="D1948" s="277">
        <v>25</v>
      </c>
      <c r="E1948" s="1106">
        <v>0</v>
      </c>
      <c r="F1948" s="1105">
        <f t="shared" si="34"/>
        <v>0</v>
      </c>
    </row>
    <row r="1949" spans="1:6" s="400" customFormat="1">
      <c r="A1949" s="274"/>
      <c r="B1949" s="361" t="s">
        <v>3243</v>
      </c>
      <c r="C1949" s="276"/>
      <c r="D1949" s="277"/>
      <c r="E1949" s="1105"/>
      <c r="F1949" s="1105"/>
    </row>
    <row r="1950" spans="1:6" s="400" customFormat="1">
      <c r="A1950" s="274"/>
      <c r="B1950" s="361" t="s">
        <v>3230</v>
      </c>
      <c r="C1950" s="276" t="s">
        <v>21</v>
      </c>
      <c r="D1950" s="277">
        <v>25</v>
      </c>
      <c r="E1950" s="1106">
        <v>0</v>
      </c>
      <c r="F1950" s="1105">
        <f t="shared" si="34"/>
        <v>0</v>
      </c>
    </row>
    <row r="1951" spans="1:6" s="400" customFormat="1">
      <c r="A1951" s="274"/>
      <c r="B1951" s="452" t="s">
        <v>3244</v>
      </c>
      <c r="C1951" s="276"/>
      <c r="D1951" s="277"/>
      <c r="E1951" s="1105"/>
      <c r="F1951" s="1105"/>
    </row>
    <row r="1952" spans="1:6" s="400" customFormat="1" ht="38.25">
      <c r="A1952" s="274"/>
      <c r="B1952" s="361" t="s">
        <v>3247</v>
      </c>
      <c r="C1952" s="276"/>
      <c r="D1952" s="277"/>
      <c r="E1952" s="1105"/>
      <c r="F1952" s="1105"/>
    </row>
    <row r="1953" spans="1:6">
      <c r="A1953" s="274"/>
      <c r="B1953" s="452" t="s">
        <v>3245</v>
      </c>
      <c r="C1953" s="276"/>
      <c r="D1953" s="277"/>
      <c r="E1953" s="1105"/>
      <c r="F1953" s="1105"/>
    </row>
    <row r="1954" spans="1:6" ht="38.25">
      <c r="A1954" s="274"/>
      <c r="B1954" s="361" t="s">
        <v>3248</v>
      </c>
      <c r="C1954" s="276"/>
      <c r="D1954" s="277"/>
      <c r="E1954" s="1105"/>
      <c r="F1954" s="1105"/>
    </row>
    <row r="1955" spans="1:6">
      <c r="A1955" s="274"/>
      <c r="B1955" s="361"/>
      <c r="C1955" s="276"/>
      <c r="D1955" s="277"/>
      <c r="E1955" s="1105"/>
      <c r="F1955" s="1105"/>
    </row>
    <row r="1956" spans="1:6" ht="25.5">
      <c r="A1956" s="274" t="s">
        <v>56</v>
      </c>
      <c r="B1956" s="454" t="s">
        <v>3246</v>
      </c>
      <c r="C1956" s="401" t="s">
        <v>21</v>
      </c>
      <c r="D1956" s="402">
        <v>1</v>
      </c>
      <c r="E1956" s="1184">
        <v>0</v>
      </c>
      <c r="F1956" s="1185">
        <f>E1956*D1956</f>
        <v>0</v>
      </c>
    </row>
    <row r="1957" spans="1:6">
      <c r="A1957" s="274"/>
      <c r="B1957" s="454"/>
      <c r="C1957" s="401"/>
      <c r="D1957" s="402"/>
      <c r="E1957" s="1184"/>
      <c r="F1957" s="1185"/>
    </row>
    <row r="1958" spans="1:6" ht="63.75">
      <c r="A1958" s="274" t="s">
        <v>57</v>
      </c>
      <c r="B1958" s="454" t="s">
        <v>5086</v>
      </c>
      <c r="C1958" s="401" t="s">
        <v>1315</v>
      </c>
      <c r="D1958" s="402">
        <v>16.8</v>
      </c>
      <c r="E1958" s="1184">
        <v>0</v>
      </c>
      <c r="F1958" s="1185">
        <f>E1958*D1958</f>
        <v>0</v>
      </c>
    </row>
    <row r="1959" spans="1:6">
      <c r="A1959" s="274"/>
      <c r="B1959" s="454"/>
      <c r="C1959" s="401"/>
      <c r="D1959" s="402"/>
      <c r="E1959" s="1184"/>
      <c r="F1959" s="1185"/>
    </row>
    <row r="1960" spans="1:6" ht="38.25">
      <c r="A1960" s="274" t="s">
        <v>86</v>
      </c>
      <c r="B1960" s="454" t="s">
        <v>5087</v>
      </c>
      <c r="C1960" s="401"/>
      <c r="D1960" s="402"/>
      <c r="E1960" s="1184"/>
      <c r="F1960" s="1185"/>
    </row>
    <row r="1961" spans="1:6" ht="52.5" customHeight="1">
      <c r="A1961" s="274"/>
      <c r="B1961" s="1100" t="s">
        <v>5019</v>
      </c>
      <c r="C1961" s="401"/>
      <c r="D1961" s="402"/>
      <c r="E1961" s="1184"/>
      <c r="F1961" s="1185"/>
    </row>
    <row r="1962" spans="1:6">
      <c r="A1962" s="274"/>
      <c r="B1962" s="454" t="s">
        <v>5018</v>
      </c>
      <c r="C1962" s="401" t="s">
        <v>21</v>
      </c>
      <c r="D1962" s="402">
        <v>2</v>
      </c>
      <c r="E1962" s="1184">
        <v>0</v>
      </c>
      <c r="F1962" s="1185">
        <f>E1962*D1962</f>
        <v>0</v>
      </c>
    </row>
    <row r="1963" spans="1:6">
      <c r="A1963" s="274"/>
      <c r="B1963" s="454"/>
      <c r="C1963" s="401"/>
      <c r="D1963" s="402"/>
      <c r="E1963" s="1184"/>
      <c r="F1963" s="1185"/>
    </row>
    <row r="1964" spans="1:6" ht="63.75">
      <c r="A1964" s="274" t="s">
        <v>50</v>
      </c>
      <c r="B1964" s="454" t="s">
        <v>5085</v>
      </c>
      <c r="C1964" s="401" t="s">
        <v>1315</v>
      </c>
      <c r="D1964" s="402">
        <v>106.2</v>
      </c>
      <c r="E1964" s="1184">
        <v>0</v>
      </c>
      <c r="F1964" s="1185">
        <f>E1964*D1964</f>
        <v>0</v>
      </c>
    </row>
    <row r="1965" spans="1:6">
      <c r="A1965" s="274"/>
      <c r="B1965" s="454"/>
      <c r="C1965" s="401"/>
      <c r="D1965" s="402"/>
      <c r="E1965" s="1184"/>
      <c r="F1965" s="1185"/>
    </row>
    <row r="1966" spans="1:6">
      <c r="A1966" s="274"/>
      <c r="B1966" s="361"/>
      <c r="C1966" s="276"/>
      <c r="D1966" s="277"/>
      <c r="E1966" s="1105"/>
      <c r="F1966" s="1105"/>
    </row>
    <row r="1967" spans="1:6">
      <c r="A1967" s="316"/>
      <c r="B1967" s="431" t="s">
        <v>3344</v>
      </c>
      <c r="C1967" s="392" t="s">
        <v>246</v>
      </c>
      <c r="D1967" s="364"/>
      <c r="E1967" s="1104"/>
      <c r="F1967" s="1111">
        <f>SUM(F1856:F1966)</f>
        <v>0</v>
      </c>
    </row>
    <row r="1968" spans="1:6">
      <c r="A1968" s="274"/>
      <c r="B1968" s="398"/>
      <c r="C1968" s="393"/>
      <c r="D1968" s="349"/>
      <c r="F1968" s="1117"/>
    </row>
    <row r="1970" spans="1:6">
      <c r="A1970" s="403"/>
      <c r="B1970" s="455" t="s">
        <v>4853</v>
      </c>
      <c r="C1970" s="404"/>
      <c r="D1970" s="405"/>
      <c r="E1970" s="1186"/>
      <c r="F1970" s="1186"/>
    </row>
    <row r="1971" spans="1:6">
      <c r="A1971" s="406"/>
      <c r="B1971" s="456"/>
      <c r="C1971" s="407"/>
      <c r="D1971" s="408"/>
      <c r="E1971" s="1187"/>
      <c r="F1971" s="1187"/>
    </row>
    <row r="1972" spans="1:6">
      <c r="A1972" s="409"/>
      <c r="B1972" s="410" t="s">
        <v>307</v>
      </c>
      <c r="C1972" s="411"/>
      <c r="D1972" s="408"/>
      <c r="E1972" s="1187"/>
      <c r="F1972" s="1187"/>
    </row>
    <row r="1973" spans="1:6" ht="25.5">
      <c r="A1973" s="409"/>
      <c r="B1973" s="410" t="s">
        <v>806</v>
      </c>
      <c r="C1973" s="411"/>
      <c r="D1973" s="408"/>
      <c r="E1973" s="1187"/>
      <c r="F1973" s="1187"/>
    </row>
    <row r="1974" spans="1:6" ht="38.25">
      <c r="A1974" s="409"/>
      <c r="B1974" s="410" t="s">
        <v>384</v>
      </c>
      <c r="C1974" s="411"/>
      <c r="D1974" s="408"/>
      <c r="E1974" s="1187"/>
      <c r="F1974" s="1187"/>
    </row>
    <row r="1975" spans="1:6" ht="25.5">
      <c r="A1975" s="409"/>
      <c r="B1975" s="410" t="s">
        <v>317</v>
      </c>
      <c r="C1975" s="411"/>
      <c r="D1975" s="408"/>
      <c r="E1975" s="1187"/>
      <c r="F1975" s="1187"/>
    </row>
    <row r="1976" spans="1:6" ht="25.5">
      <c r="A1976" s="409"/>
      <c r="B1976" s="410" t="s">
        <v>308</v>
      </c>
      <c r="C1976" s="411"/>
      <c r="D1976" s="408"/>
      <c r="E1976" s="1187"/>
      <c r="F1976" s="1187"/>
    </row>
    <row r="1977" spans="1:6">
      <c r="A1977" s="409"/>
      <c r="B1977" s="410" t="s">
        <v>309</v>
      </c>
      <c r="C1977" s="411"/>
      <c r="D1977" s="408"/>
      <c r="E1977" s="1187"/>
      <c r="F1977" s="1187"/>
    </row>
    <row r="1978" spans="1:6" ht="25.5">
      <c r="A1978" s="409"/>
      <c r="B1978" s="410" t="s">
        <v>310</v>
      </c>
      <c r="C1978" s="411"/>
      <c r="D1978" s="408"/>
      <c r="E1978" s="1187"/>
      <c r="F1978" s="1187"/>
    </row>
    <row r="1979" spans="1:6" ht="25.5">
      <c r="A1979" s="409"/>
      <c r="B1979" s="410" t="s">
        <v>311</v>
      </c>
      <c r="C1979" s="411"/>
      <c r="D1979" s="408"/>
      <c r="E1979" s="1187"/>
      <c r="F1979" s="1187"/>
    </row>
    <row r="1980" spans="1:6" ht="25.5">
      <c r="A1980" s="409"/>
      <c r="B1980" s="410" t="s">
        <v>318</v>
      </c>
      <c r="C1980" s="411"/>
      <c r="D1980" s="408"/>
      <c r="E1980" s="1187"/>
      <c r="F1980" s="1187"/>
    </row>
    <row r="1981" spans="1:6">
      <c r="A1981" s="409"/>
      <c r="B1981" s="412"/>
      <c r="C1981" s="411"/>
      <c r="D1981" s="408"/>
      <c r="E1981" s="1187"/>
      <c r="F1981" s="1187"/>
    </row>
    <row r="1982" spans="1:6">
      <c r="A1982" s="413" t="s">
        <v>312</v>
      </c>
      <c r="B1982" s="414" t="s">
        <v>247</v>
      </c>
      <c r="C1982" s="415"/>
      <c r="D1982" s="416"/>
      <c r="E1982" s="1188"/>
      <c r="F1982" s="1188"/>
    </row>
    <row r="1983" spans="1:6">
      <c r="A1983" s="409"/>
      <c r="B1983" s="412"/>
      <c r="C1983" s="411"/>
      <c r="D1983" s="408"/>
      <c r="E1983" s="1187"/>
      <c r="F1983" s="1187"/>
    </row>
    <row r="1984" spans="1:6" ht="102">
      <c r="A1984" s="409" t="s">
        <v>155</v>
      </c>
      <c r="B1984" s="412" t="s">
        <v>4573</v>
      </c>
      <c r="C1984" s="411"/>
      <c r="D1984" s="408"/>
      <c r="E1984" s="1187"/>
      <c r="F1984" s="1187"/>
    </row>
    <row r="1985" spans="1:6" ht="63.75">
      <c r="A1985" s="409"/>
      <c r="B1985" s="412" t="s">
        <v>4630</v>
      </c>
      <c r="C1985" s="263"/>
      <c r="D1985" s="408"/>
      <c r="E1985" s="1187"/>
      <c r="F1985" s="1187"/>
    </row>
    <row r="1986" spans="1:6" ht="25.5">
      <c r="A1986" s="409"/>
      <c r="B1986" s="412" t="s">
        <v>5091</v>
      </c>
      <c r="C1986" s="417" t="s">
        <v>22</v>
      </c>
      <c r="D1986" s="408">
        <f>85+8+7</f>
        <v>100</v>
      </c>
      <c r="E1986" s="1189">
        <v>0</v>
      </c>
      <c r="F1986" s="1187">
        <f>D1986*E1986</f>
        <v>0</v>
      </c>
    </row>
    <row r="1987" spans="1:6">
      <c r="A1987" s="409"/>
      <c r="B1987" s="412"/>
      <c r="C1987" s="411"/>
      <c r="D1987" s="408"/>
      <c r="E1987" s="1187"/>
      <c r="F1987" s="1187"/>
    </row>
    <row r="1988" spans="1:6">
      <c r="A1988" s="409" t="s">
        <v>156</v>
      </c>
      <c r="B1988" s="412" t="s">
        <v>313</v>
      </c>
      <c r="C1988" s="411"/>
      <c r="D1988" s="408"/>
      <c r="E1988" s="1187"/>
      <c r="F1988" s="1187"/>
    </row>
    <row r="1989" spans="1:6" ht="256.5" customHeight="1">
      <c r="A1989" s="409"/>
      <c r="B1989" s="412" t="s">
        <v>4586</v>
      </c>
      <c r="C1989" s="411"/>
      <c r="D1989" s="408"/>
      <c r="E1989" s="1187"/>
      <c r="F1989" s="1187"/>
    </row>
    <row r="1990" spans="1:6" ht="149.25" customHeight="1">
      <c r="A1990" s="409"/>
      <c r="B1990" s="412" t="s">
        <v>4587</v>
      </c>
      <c r="C1990" s="411"/>
      <c r="D1990" s="408"/>
      <c r="E1990" s="1187"/>
      <c r="F1990" s="1187"/>
    </row>
    <row r="1991" spans="1:6" ht="27.75">
      <c r="A1991" s="409"/>
      <c r="B1991" s="412" t="s">
        <v>4615</v>
      </c>
      <c r="C1991" s="411" t="s">
        <v>22</v>
      </c>
      <c r="D1991" s="408">
        <v>50</v>
      </c>
      <c r="E1991" s="1189">
        <v>0</v>
      </c>
      <c r="F1991" s="1187">
        <f>D1991*E1991</f>
        <v>0</v>
      </c>
    </row>
    <row r="1992" spans="1:6">
      <c r="A1992" s="409"/>
      <c r="B1992" s="412"/>
      <c r="C1992" s="411"/>
      <c r="D1992" s="408"/>
      <c r="E1992" s="1187"/>
      <c r="F1992" s="1187"/>
    </row>
    <row r="1993" spans="1:6">
      <c r="A1993" s="409" t="s">
        <v>157</v>
      </c>
      <c r="B1993" s="412" t="s">
        <v>314</v>
      </c>
      <c r="C1993" s="417"/>
      <c r="D1993" s="408"/>
      <c r="E1993" s="1187"/>
      <c r="F1993" s="1187"/>
    </row>
    <row r="1994" spans="1:6" ht="204">
      <c r="A1994" s="409"/>
      <c r="B1994" s="412" t="s">
        <v>315</v>
      </c>
      <c r="C1994" s="411"/>
      <c r="D1994" s="408"/>
      <c r="E1994" s="1187"/>
      <c r="F1994" s="1187"/>
    </row>
    <row r="1995" spans="1:6">
      <c r="A1995" s="409"/>
      <c r="B1995" s="412" t="s">
        <v>3611</v>
      </c>
      <c r="C1995" s="417" t="s">
        <v>154</v>
      </c>
      <c r="D1995" s="408">
        <v>55</v>
      </c>
      <c r="E1995" s="1189">
        <v>0</v>
      </c>
      <c r="F1995" s="1187">
        <f>D1995*E1995</f>
        <v>0</v>
      </c>
    </row>
    <row r="1996" spans="1:6">
      <c r="A1996" s="409"/>
      <c r="B1996" s="412"/>
      <c r="C1996" s="411"/>
      <c r="D1996" s="408"/>
      <c r="E1996" s="1187"/>
      <c r="F1996" s="1187"/>
    </row>
    <row r="1997" spans="1:6">
      <c r="A1997" s="418" t="s">
        <v>316</v>
      </c>
      <c r="B1997" s="414" t="s">
        <v>84</v>
      </c>
      <c r="C1997" s="415"/>
      <c r="D1997" s="416"/>
      <c r="E1997" s="1188"/>
      <c r="F1997" s="1188"/>
    </row>
    <row r="1998" spans="1:6">
      <c r="A1998" s="409"/>
      <c r="B1998" s="412"/>
      <c r="C1998" s="411"/>
      <c r="D1998" s="408"/>
      <c r="E1998" s="1187"/>
      <c r="F1998" s="1187"/>
    </row>
    <row r="1999" spans="1:6" ht="165.75">
      <c r="A1999" s="419" t="s">
        <v>155</v>
      </c>
      <c r="B1999" s="265" t="s">
        <v>4312</v>
      </c>
      <c r="D1999" s="277"/>
      <c r="E1999" s="1187"/>
      <c r="F1999" s="1187"/>
    </row>
    <row r="2000" spans="1:6">
      <c r="B2000" s="302" t="s">
        <v>290</v>
      </c>
      <c r="C2000" s="266" t="s">
        <v>22</v>
      </c>
      <c r="D2000" s="277">
        <v>32.479999999999997</v>
      </c>
      <c r="E2000" s="1189">
        <v>0</v>
      </c>
      <c r="F2000" s="1187">
        <f t="shared" ref="F2000:F2001" si="35">D2000*E2000</f>
        <v>0</v>
      </c>
    </row>
    <row r="2001" spans="1:6">
      <c r="B2001" s="302" t="s">
        <v>388</v>
      </c>
      <c r="C2001" s="266" t="s">
        <v>92</v>
      </c>
      <c r="D2001" s="277">
        <v>3321</v>
      </c>
      <c r="E2001" s="1189">
        <v>0</v>
      </c>
      <c r="F2001" s="1187">
        <f t="shared" si="35"/>
        <v>0</v>
      </c>
    </row>
    <row r="2002" spans="1:6">
      <c r="A2002" s="409"/>
      <c r="B2002" s="412"/>
      <c r="C2002" s="411"/>
      <c r="D2002" s="408"/>
      <c r="E2002" s="1187"/>
      <c r="F2002" s="1187"/>
    </row>
    <row r="2003" spans="1:6" ht="127.5">
      <c r="A2003" s="419" t="s">
        <v>156</v>
      </c>
      <c r="B2003" s="265" t="s">
        <v>4313</v>
      </c>
      <c r="D2003" s="277"/>
      <c r="E2003" s="1187"/>
      <c r="F2003" s="1187"/>
    </row>
    <row r="2004" spans="1:6">
      <c r="B2004" s="302" t="s">
        <v>290</v>
      </c>
      <c r="C2004" s="266" t="s">
        <v>22</v>
      </c>
      <c r="D2004" s="420">
        <v>51.72</v>
      </c>
      <c r="E2004" s="1189">
        <v>0</v>
      </c>
      <c r="F2004" s="1187">
        <f t="shared" ref="F2004:F2005" si="36">D2004*E2004</f>
        <v>0</v>
      </c>
    </row>
    <row r="2005" spans="1:6">
      <c r="B2005" s="302" t="s">
        <v>389</v>
      </c>
      <c r="C2005" s="266" t="s">
        <v>92</v>
      </c>
      <c r="D2005" s="421">
        <v>7247</v>
      </c>
      <c r="E2005" s="1189">
        <v>0</v>
      </c>
      <c r="F2005" s="1187">
        <f t="shared" si="36"/>
        <v>0</v>
      </c>
    </row>
    <row r="2006" spans="1:6">
      <c r="A2006" s="409"/>
      <c r="B2006" s="412"/>
      <c r="C2006" s="411"/>
      <c r="D2006" s="408"/>
      <c r="E2006" s="1187"/>
      <c r="F2006" s="1187"/>
    </row>
    <row r="2007" spans="1:6" ht="127.5">
      <c r="A2007" s="419" t="s">
        <v>157</v>
      </c>
      <c r="B2007" s="265" t="s">
        <v>4890</v>
      </c>
      <c r="D2007" s="277"/>
      <c r="E2007" s="1187"/>
      <c r="F2007" s="1187"/>
    </row>
    <row r="2008" spans="1:6">
      <c r="B2008" s="302" t="s">
        <v>290</v>
      </c>
      <c r="C2008" s="266" t="s">
        <v>22</v>
      </c>
      <c r="D2008" s="277">
        <v>6.7</v>
      </c>
      <c r="E2008" s="1189">
        <v>0</v>
      </c>
      <c r="F2008" s="1187">
        <f>D2008*E2008</f>
        <v>0</v>
      </c>
    </row>
    <row r="2009" spans="1:6">
      <c r="B2009" s="302" t="s">
        <v>388</v>
      </c>
      <c r="C2009" s="266" t="s">
        <v>92</v>
      </c>
      <c r="D2009" s="277">
        <v>975</v>
      </c>
      <c r="E2009" s="1189">
        <v>0</v>
      </c>
      <c r="F2009" s="1187">
        <f>D2009*E2009</f>
        <v>0</v>
      </c>
    </row>
    <row r="2010" spans="1:6">
      <c r="B2010" s="302"/>
      <c r="D2010" s="277"/>
      <c r="E2010" s="1187"/>
      <c r="F2010" s="1187"/>
    </row>
    <row r="2011" spans="1:6" ht="25.5">
      <c r="A2011" s="409" t="s">
        <v>158</v>
      </c>
      <c r="B2011" s="422" t="s">
        <v>1053</v>
      </c>
      <c r="C2011" s="411"/>
      <c r="D2011" s="408"/>
      <c r="E2011" s="1187"/>
      <c r="F2011" s="1187"/>
    </row>
    <row r="2012" spans="1:6" ht="106.5" customHeight="1">
      <c r="A2012" s="409"/>
      <c r="B2012" s="412" t="s">
        <v>1050</v>
      </c>
      <c r="C2012" s="411"/>
      <c r="D2012" s="408"/>
      <c r="E2012" s="1187"/>
      <c r="F2012" s="1187"/>
    </row>
    <row r="2013" spans="1:6" ht="51">
      <c r="A2013" s="409"/>
      <c r="B2013" s="412" t="s">
        <v>4314</v>
      </c>
      <c r="C2013" s="411"/>
      <c r="D2013" s="408"/>
      <c r="E2013" s="1187"/>
      <c r="F2013" s="1187"/>
    </row>
    <row r="2014" spans="1:6" ht="63.75">
      <c r="A2014" s="409"/>
      <c r="B2014" s="412" t="s">
        <v>1051</v>
      </c>
      <c r="C2014" s="411" t="s">
        <v>1315</v>
      </c>
      <c r="D2014" s="408">
        <v>18.7</v>
      </c>
      <c r="E2014" s="1189">
        <v>0</v>
      </c>
      <c r="F2014" s="1187">
        <f>D2014*E2014</f>
        <v>0</v>
      </c>
    </row>
    <row r="2015" spans="1:6">
      <c r="A2015" s="409"/>
      <c r="B2015" s="412"/>
      <c r="C2015" s="411"/>
      <c r="D2015" s="408"/>
      <c r="E2015" s="1187"/>
      <c r="F2015" s="1187"/>
    </row>
    <row r="2016" spans="1:6" ht="25.5">
      <c r="A2016" s="409" t="s">
        <v>160</v>
      </c>
      <c r="B2016" s="422" t="s">
        <v>1052</v>
      </c>
      <c r="C2016" s="411"/>
      <c r="D2016" s="408"/>
      <c r="E2016" s="1187"/>
      <c r="F2016" s="1187"/>
    </row>
    <row r="2017" spans="1:6" ht="106.5" customHeight="1">
      <c r="A2017" s="409"/>
      <c r="B2017" s="412" t="s">
        <v>1050</v>
      </c>
      <c r="C2017" s="411"/>
      <c r="D2017" s="408"/>
      <c r="E2017" s="1187"/>
      <c r="F2017" s="1187"/>
    </row>
    <row r="2018" spans="1:6" ht="51">
      <c r="A2018" s="409"/>
      <c r="B2018" s="412" t="s">
        <v>4314</v>
      </c>
      <c r="C2018" s="411"/>
      <c r="D2018" s="408"/>
      <c r="E2018" s="1187"/>
      <c r="F2018" s="1187"/>
    </row>
    <row r="2019" spans="1:6" ht="63.75">
      <c r="A2019" s="409"/>
      <c r="B2019" s="412" t="s">
        <v>1051</v>
      </c>
      <c r="C2019" s="411" t="s">
        <v>1315</v>
      </c>
      <c r="D2019" s="408">
        <v>33</v>
      </c>
      <c r="E2019" s="1189">
        <v>0</v>
      </c>
      <c r="F2019" s="1187">
        <f>D2019*E2019</f>
        <v>0</v>
      </c>
    </row>
    <row r="2020" spans="1:6">
      <c r="A2020" s="409"/>
      <c r="B2020" s="412"/>
      <c r="C2020" s="411"/>
      <c r="D2020" s="408"/>
      <c r="E2020" s="1187"/>
      <c r="F2020" s="1187"/>
    </row>
    <row r="2021" spans="1:6" ht="25.5">
      <c r="A2021" s="409" t="s">
        <v>161</v>
      </c>
      <c r="B2021" s="422" t="s">
        <v>1054</v>
      </c>
      <c r="C2021" s="411"/>
      <c r="D2021" s="408"/>
      <c r="E2021" s="1187"/>
      <c r="F2021" s="1187"/>
    </row>
    <row r="2022" spans="1:6" ht="108.75" customHeight="1">
      <c r="A2022" s="409"/>
      <c r="B2022" s="412" t="s">
        <v>1050</v>
      </c>
      <c r="C2022" s="411"/>
      <c r="D2022" s="408"/>
      <c r="E2022" s="1187"/>
      <c r="F2022" s="1187"/>
    </row>
    <row r="2023" spans="1:6" ht="51">
      <c r="A2023" s="409"/>
      <c r="B2023" s="412" t="s">
        <v>4314</v>
      </c>
      <c r="C2023" s="423"/>
      <c r="D2023" s="424"/>
      <c r="E2023" s="1190"/>
      <c r="F2023" s="1190"/>
    </row>
    <row r="2024" spans="1:6" ht="63.75">
      <c r="A2024" s="409"/>
      <c r="B2024" s="412" t="s">
        <v>1051</v>
      </c>
      <c r="C2024" s="411" t="s">
        <v>1315</v>
      </c>
      <c r="D2024" s="408">
        <v>6.8</v>
      </c>
      <c r="E2024" s="1189">
        <v>0</v>
      </c>
      <c r="F2024" s="1187">
        <f>D2024*E2024</f>
        <v>0</v>
      </c>
    </row>
    <row r="2025" spans="1:6">
      <c r="B2025" s="302"/>
      <c r="D2025" s="277"/>
      <c r="E2025" s="1187"/>
      <c r="F2025" s="1187"/>
    </row>
    <row r="2026" spans="1:6" ht="25.5">
      <c r="A2026" s="409" t="s">
        <v>162</v>
      </c>
      <c r="B2026" s="422" t="s">
        <v>694</v>
      </c>
      <c r="C2026" s="411"/>
      <c r="D2026" s="408"/>
      <c r="E2026" s="1187"/>
      <c r="F2026" s="1187"/>
    </row>
    <row r="2027" spans="1:6" ht="110.25" customHeight="1">
      <c r="A2027" s="409"/>
      <c r="B2027" s="412" t="s">
        <v>808</v>
      </c>
      <c r="C2027" s="411"/>
      <c r="D2027" s="408"/>
      <c r="E2027" s="1187"/>
      <c r="F2027" s="1187"/>
    </row>
    <row r="2028" spans="1:6" ht="51">
      <c r="A2028" s="409"/>
      <c r="B2028" s="412" t="s">
        <v>695</v>
      </c>
      <c r="C2028" s="411"/>
      <c r="D2028" s="408"/>
      <c r="E2028" s="1187"/>
      <c r="F2028" s="1187"/>
    </row>
    <row r="2029" spans="1:6" ht="63.75">
      <c r="A2029" s="409"/>
      <c r="B2029" s="412" t="s">
        <v>809</v>
      </c>
      <c r="C2029" s="411" t="s">
        <v>154</v>
      </c>
      <c r="D2029" s="408">
        <v>445</v>
      </c>
      <c r="E2029" s="1189">
        <v>0</v>
      </c>
      <c r="F2029" s="1187">
        <f>D2029*E2029</f>
        <v>0</v>
      </c>
    </row>
    <row r="2030" spans="1:6">
      <c r="A2030" s="409"/>
      <c r="B2030" s="412"/>
      <c r="C2030" s="411"/>
      <c r="D2030" s="408"/>
      <c r="E2030" s="1187"/>
      <c r="F2030" s="1187"/>
    </row>
    <row r="2031" spans="1:6" ht="25.5">
      <c r="A2031" s="409" t="s">
        <v>163</v>
      </c>
      <c r="B2031" s="422" t="s">
        <v>807</v>
      </c>
      <c r="C2031" s="411"/>
      <c r="D2031" s="408"/>
      <c r="E2031" s="1187"/>
      <c r="F2031" s="1187"/>
    </row>
    <row r="2032" spans="1:6" ht="109.5" customHeight="1">
      <c r="A2032" s="409"/>
      <c r="B2032" s="412" t="s">
        <v>808</v>
      </c>
      <c r="C2032" s="411"/>
      <c r="D2032" s="408"/>
      <c r="E2032" s="1187"/>
      <c r="F2032" s="1187"/>
    </row>
    <row r="2033" spans="1:6" ht="38.25">
      <c r="A2033" s="409"/>
      <c r="B2033" s="412" t="s">
        <v>696</v>
      </c>
      <c r="C2033" s="411"/>
      <c r="D2033" s="408"/>
      <c r="E2033" s="1187"/>
      <c r="F2033" s="1187"/>
    </row>
    <row r="2034" spans="1:6" ht="63.75">
      <c r="A2034" s="409"/>
      <c r="B2034" s="412" t="s">
        <v>809</v>
      </c>
      <c r="C2034" s="411" t="s">
        <v>154</v>
      </c>
      <c r="D2034" s="408">
        <v>186.8</v>
      </c>
      <c r="E2034" s="1189">
        <v>0</v>
      </c>
      <c r="F2034" s="1187">
        <f>D2034*E2034</f>
        <v>0</v>
      </c>
    </row>
    <row r="2035" spans="1:6">
      <c r="A2035" s="409"/>
      <c r="B2035" s="412"/>
      <c r="C2035" s="411"/>
      <c r="D2035" s="408"/>
      <c r="E2035" s="1187"/>
      <c r="F2035" s="1187"/>
    </row>
    <row r="2036" spans="1:6">
      <c r="A2036" s="425"/>
      <c r="B2036" s="457" t="s">
        <v>4854</v>
      </c>
      <c r="C2036" s="426" t="s">
        <v>246</v>
      </c>
      <c r="D2036" s="427"/>
      <c r="E2036" s="1191"/>
      <c r="F2036" s="1192">
        <f>SUM(F1984:F2035)</f>
        <v>0</v>
      </c>
    </row>
  </sheetData>
  <sheetProtection selectLockedCells="1"/>
  <pageMargins left="0.59055118110236227" right="0.59055118110236227" top="0.59055118110236227" bottom="0.59055118110236227" header="0.31496062992125984" footer="0.31496062992125984"/>
  <pageSetup paperSize="9" orientation="portrait" horizontalDpi="4294967292" r:id="rId1"/>
  <headerFooter>
    <oddFooter>&amp;C&amp;"Calibri,Regular"&amp;9&amp;P/&amp;N</oddFooter>
  </headerFooter>
  <rowBreaks count="62" manualBreakCount="62">
    <brk id="72" max="5" man="1"/>
    <brk id="98" max="5" man="1"/>
    <brk id="141" max="5" man="1"/>
    <brk id="163" max="16383" man="1"/>
    <brk id="173" max="5" man="1"/>
    <brk id="188" max="5" man="1"/>
    <brk id="309" max="5" man="1"/>
    <brk id="349" max="5" man="1"/>
    <brk id="376" max="5" man="1"/>
    <brk id="402" max="5" man="1"/>
    <brk id="435" max="5" man="1"/>
    <brk id="459" max="5" man="1"/>
    <brk id="480" max="5" man="1"/>
    <brk id="523" max="5" man="1"/>
    <brk id="542" max="16383" man="1"/>
    <brk id="565" max="5" man="1"/>
    <brk id="581" max="5" man="1"/>
    <brk id="610" max="5" man="1"/>
    <brk id="627" max="5" man="1"/>
    <brk id="657" max="5" man="1"/>
    <brk id="674" max="5" man="1"/>
    <brk id="713" max="5" man="1"/>
    <brk id="729" max="5" man="1"/>
    <brk id="750" max="5" man="1"/>
    <brk id="790" max="5" man="1"/>
    <brk id="814" max="5" man="1"/>
    <brk id="828" max="5" man="1"/>
    <brk id="862" max="5" man="1"/>
    <brk id="883" max="5" man="1"/>
    <brk id="937" max="5" man="1"/>
    <brk id="958" max="5" man="1"/>
    <brk id="979" max="5" man="1"/>
    <brk id="998" max="5" man="1"/>
    <brk id="1018" max="5" man="1"/>
    <brk id="1062" max="5" man="1"/>
    <brk id="1083" max="5" man="1"/>
    <brk id="1129" max="16383" man="1"/>
    <brk id="1150" max="5" man="1"/>
    <brk id="1176" max="5" man="1"/>
    <brk id="1198" max="16383" man="1"/>
    <brk id="1218" max="5" man="1"/>
    <brk id="1238" max="5" man="1"/>
    <brk id="1258" max="5" man="1"/>
    <brk id="1279" max="5" man="1"/>
    <brk id="1299" max="16383" man="1"/>
    <brk id="1318" max="16383" man="1"/>
    <brk id="1334" max="5" man="1"/>
    <brk id="1352" max="16383" man="1"/>
    <brk id="1369" max="16383" man="1"/>
    <brk id="1388" max="16383" man="1"/>
    <brk id="1408" max="5" man="1"/>
    <brk id="1503" max="5" man="1"/>
    <brk id="1770" max="16383" man="1"/>
    <brk id="1833" max="5" man="1"/>
    <brk id="1840" max="16383" man="1"/>
    <brk id="1897" max="5" man="1"/>
    <brk id="1995" max="16383" man="1"/>
    <brk id="2023" max="16383" man="1"/>
    <brk id="2035" max="16383" man="1"/>
    <brk id="2047" max="16383" man="1"/>
    <brk id="2060" max="16383" man="1"/>
    <brk id="208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8"/>
  <sheetViews>
    <sheetView view="pageBreakPreview" zoomScaleSheetLayoutView="100" workbookViewId="0">
      <selection activeCell="B5" sqref="B5"/>
    </sheetView>
  </sheetViews>
  <sheetFormatPr defaultColWidth="8" defaultRowHeight="12.75"/>
  <cols>
    <col min="1" max="1" width="88.28515625" style="31" customWidth="1"/>
    <col min="2" max="2" width="8" style="26"/>
    <col min="3" max="5" width="8" style="25"/>
    <col min="6" max="16384" width="8" style="24"/>
  </cols>
  <sheetData>
    <row r="1" spans="1:10" s="1" customFormat="1">
      <c r="A1" s="155" t="s">
        <v>3193</v>
      </c>
    </row>
    <row r="2" spans="1:10" s="31" customFormat="1" ht="13.5" customHeight="1">
      <c r="A2" s="161"/>
      <c r="B2" s="38"/>
      <c r="C2" s="37"/>
      <c r="D2" s="37"/>
      <c r="E2" s="37"/>
      <c r="F2" s="34"/>
      <c r="G2" s="36"/>
      <c r="H2" s="35"/>
      <c r="I2" s="34"/>
      <c r="J2" s="34"/>
    </row>
    <row r="3" spans="1:10" s="31" customFormat="1" ht="110.25" customHeight="1">
      <c r="A3" s="162" t="s">
        <v>1078</v>
      </c>
      <c r="B3" s="26"/>
      <c r="C3" s="25"/>
      <c r="D3" s="25"/>
      <c r="E3" s="25"/>
      <c r="F3" s="33"/>
      <c r="G3" s="33"/>
      <c r="H3" s="33"/>
      <c r="I3" s="33"/>
      <c r="J3" s="33"/>
    </row>
    <row r="4" spans="1:10" s="31" customFormat="1" ht="83.25" customHeight="1">
      <c r="A4" s="162" t="s">
        <v>1077</v>
      </c>
      <c r="B4" s="26"/>
      <c r="C4" s="25"/>
      <c r="D4" s="25"/>
      <c r="E4" s="25"/>
      <c r="F4" s="32"/>
      <c r="G4" s="32"/>
      <c r="H4" s="32"/>
      <c r="I4" s="32"/>
      <c r="J4" s="32"/>
    </row>
    <row r="5" spans="1:10" s="31" customFormat="1" ht="19.5" customHeight="1">
      <c r="A5" s="163" t="s">
        <v>1076</v>
      </c>
      <c r="B5" s="26"/>
      <c r="C5" s="25"/>
      <c r="D5" s="25"/>
      <c r="E5" s="25"/>
      <c r="F5" s="32"/>
      <c r="G5" s="32"/>
      <c r="H5" s="32"/>
      <c r="I5" s="32"/>
      <c r="J5" s="32"/>
    </row>
    <row r="6" spans="1:10" s="27" customFormat="1" ht="25.5">
      <c r="A6" s="164" t="s">
        <v>1075</v>
      </c>
      <c r="B6" s="29"/>
      <c r="C6" s="29"/>
      <c r="D6" s="29"/>
      <c r="E6" s="29"/>
      <c r="G6" s="29"/>
    </row>
    <row r="7" spans="1:10" s="27" customFormat="1">
      <c r="A7" s="164"/>
      <c r="B7" s="29"/>
      <c r="C7" s="29"/>
      <c r="D7" s="29"/>
      <c r="E7" s="29"/>
      <c r="G7" s="29"/>
    </row>
    <row r="8" spans="1:10" ht="76.5">
      <c r="A8" s="28" t="s">
        <v>1074</v>
      </c>
    </row>
    <row r="9" spans="1:10">
      <c r="A9" s="28"/>
    </row>
    <row r="10" spans="1:10" ht="72.75" customHeight="1">
      <c r="A10" s="28" t="s">
        <v>1073</v>
      </c>
    </row>
    <row r="11" spans="1:10">
      <c r="A11" s="28"/>
    </row>
    <row r="12" spans="1:10" ht="75" customHeight="1">
      <c r="A12" s="28" t="s">
        <v>1072</v>
      </c>
    </row>
    <row r="13" spans="1:10">
      <c r="A13" s="28"/>
    </row>
    <row r="14" spans="1:10" ht="126.75" customHeight="1">
      <c r="A14" s="28" t="s">
        <v>1071</v>
      </c>
    </row>
    <row r="15" spans="1:10">
      <c r="A15" s="28"/>
    </row>
    <row r="16" spans="1:10" ht="72.75" customHeight="1">
      <c r="A16" s="28" t="s">
        <v>1070</v>
      </c>
    </row>
    <row r="17" spans="1:1">
      <c r="A17" s="28"/>
    </row>
    <row r="18" spans="1:1" ht="38.25">
      <c r="A18" s="28" t="s">
        <v>1069</v>
      </c>
    </row>
    <row r="19" spans="1:1">
      <c r="A19" s="28"/>
    </row>
    <row r="20" spans="1:1" ht="38.25">
      <c r="A20" s="28" t="s">
        <v>1068</v>
      </c>
    </row>
    <row r="21" spans="1:1">
      <c r="A21" s="28"/>
    </row>
    <row r="22" spans="1:1" ht="51">
      <c r="A22" s="28" t="s">
        <v>4332</v>
      </c>
    </row>
    <row r="23" spans="1:1">
      <c r="A23" s="28"/>
    </row>
    <row r="24" spans="1:1" ht="76.5">
      <c r="A24" s="28" t="s">
        <v>1066</v>
      </c>
    </row>
    <row r="25" spans="1:1">
      <c r="A25" s="28"/>
    </row>
    <row r="26" spans="1:1" ht="63.75">
      <c r="A26" s="28" t="s">
        <v>1065</v>
      </c>
    </row>
    <row r="27" spans="1:1">
      <c r="A27" s="28"/>
    </row>
    <row r="28" spans="1:1" ht="165.75">
      <c r="A28" s="227" t="s">
        <v>4328</v>
      </c>
    </row>
    <row r="30" spans="1:1">
      <c r="A30" s="165"/>
    </row>
    <row r="31" spans="1:1">
      <c r="A31" s="161"/>
    </row>
    <row r="32" spans="1:1">
      <c r="A32" s="166"/>
    </row>
    <row r="33" spans="1:1">
      <c r="A33" s="166"/>
    </row>
    <row r="34" spans="1:1">
      <c r="A34" s="32"/>
    </row>
    <row r="35" spans="1:1">
      <c r="A35" s="167"/>
    </row>
    <row r="36" spans="1:1">
      <c r="A36" s="167"/>
    </row>
    <row r="37" spans="1:1">
      <c r="A37" s="168"/>
    </row>
    <row r="38" spans="1:1">
      <c r="A38" s="169"/>
    </row>
  </sheetData>
  <sheetProtection selectLockedCells="1"/>
  <pageMargins left="0.59055118110236227" right="0.59055118110236227" top="0.59055118110236227" bottom="0.59055118110236227" header="0.31496062992125984" footer="0.31496062992125984"/>
  <pageSetup paperSize="9" orientation="portrait" horizontalDpi="4294967294" verticalDpi="300" r:id="rId1"/>
  <headerFooter>
    <oddFooter>&amp;C&amp;"Calibri,Regular"&amp;9&amp;P/&amp;N</oddFooter>
  </headerFooter>
  <rowBreaks count="1" manualBreakCount="1">
    <brk id="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004"/>
  <sheetViews>
    <sheetView view="pageBreakPreview" zoomScaleSheetLayoutView="100" workbookViewId="0">
      <selection activeCell="L23" sqref="L23"/>
    </sheetView>
  </sheetViews>
  <sheetFormatPr defaultColWidth="9.140625" defaultRowHeight="12.75"/>
  <cols>
    <col min="1" max="1" width="6.28515625" style="44" customWidth="1"/>
    <col min="2" max="2" width="45.7109375" style="30" customWidth="1"/>
    <col min="3" max="3" width="10.42578125" style="42" customWidth="1"/>
    <col min="4" max="4" width="8.140625" style="43" customWidth="1"/>
    <col min="5" max="5" width="14.85546875" style="1505" customWidth="1"/>
    <col min="6" max="6" width="9.140625" style="154"/>
    <col min="7" max="16384" width="9.140625" style="39"/>
  </cols>
  <sheetData>
    <row r="1" spans="1:6" ht="15" customHeight="1"/>
    <row r="2" spans="1:6" ht="15" customHeight="1" thickBot="1">
      <c r="A2" s="70"/>
      <c r="B2" s="71" t="s">
        <v>1152</v>
      </c>
      <c r="C2" s="70"/>
      <c r="D2" s="70"/>
      <c r="E2" s="1506"/>
      <c r="F2" s="39"/>
    </row>
    <row r="3" spans="1:6" ht="15" customHeight="1" thickTop="1">
      <c r="A3" s="39"/>
      <c r="B3" s="40"/>
      <c r="C3" s="39"/>
      <c r="D3" s="39"/>
      <c r="E3" s="1507"/>
      <c r="F3" s="39"/>
    </row>
    <row r="4" spans="1:6" ht="15" customHeight="1">
      <c r="A4" s="72" t="s">
        <v>312</v>
      </c>
      <c r="B4" s="73" t="s">
        <v>1153</v>
      </c>
      <c r="C4" s="74"/>
      <c r="D4" s="75"/>
      <c r="E4" s="1508">
        <f>KRAJOBRAZ!F41</f>
        <v>0</v>
      </c>
      <c r="F4" s="39"/>
    </row>
    <row r="5" spans="1:6" ht="15" customHeight="1">
      <c r="A5" s="72"/>
      <c r="B5" s="73"/>
      <c r="C5" s="74"/>
      <c r="D5" s="75"/>
      <c r="E5" s="1508"/>
      <c r="F5" s="39"/>
    </row>
    <row r="6" spans="1:6" ht="15" customHeight="1">
      <c r="A6" s="72" t="s">
        <v>1079</v>
      </c>
      <c r="B6" s="73" t="s">
        <v>1154</v>
      </c>
      <c r="C6" s="74"/>
      <c r="D6" s="75"/>
      <c r="E6" s="1508">
        <f>KRAJOBRAZ!F54</f>
        <v>0</v>
      </c>
      <c r="F6" s="39"/>
    </row>
    <row r="7" spans="1:6" ht="15" customHeight="1">
      <c r="A7" s="72"/>
      <c r="B7" s="73"/>
      <c r="C7" s="74"/>
      <c r="D7" s="75"/>
      <c r="E7" s="1508"/>
      <c r="F7" s="39"/>
    </row>
    <row r="8" spans="1:6" ht="15" customHeight="1">
      <c r="A8" s="72" t="s">
        <v>1081</v>
      </c>
      <c r="B8" s="73" t="s">
        <v>1155</v>
      </c>
      <c r="C8" s="74"/>
      <c r="D8" s="75"/>
      <c r="E8" s="1508">
        <f>KRAJOBRAZ!F104</f>
        <v>0</v>
      </c>
      <c r="F8" s="39"/>
    </row>
    <row r="9" spans="1:6" ht="15" customHeight="1">
      <c r="A9" s="72"/>
      <c r="B9" s="73"/>
      <c r="C9" s="74"/>
      <c r="D9" s="75"/>
      <c r="E9" s="1508"/>
      <c r="F9" s="39"/>
    </row>
    <row r="10" spans="1:6" ht="15" customHeight="1">
      <c r="A10" s="72" t="s">
        <v>1083</v>
      </c>
      <c r="B10" s="73" t="s">
        <v>1156</v>
      </c>
      <c r="C10" s="74"/>
      <c r="D10" s="75"/>
      <c r="E10" s="1508">
        <f>KRAJOBRAZ!F114</f>
        <v>0</v>
      </c>
      <c r="F10" s="39"/>
    </row>
    <row r="11" spans="1:6" ht="15" customHeight="1">
      <c r="B11" s="41"/>
      <c r="E11" s="1509"/>
      <c r="F11" s="39"/>
    </row>
    <row r="12" spans="1:6" ht="15" customHeight="1">
      <c r="A12" s="79"/>
      <c r="B12" s="80" t="s">
        <v>1157</v>
      </c>
      <c r="C12" s="81"/>
      <c r="D12" s="82"/>
      <c r="E12" s="1510">
        <f>SUM(E4:E11)</f>
        <v>0</v>
      </c>
      <c r="F12" s="39"/>
    </row>
    <row r="13" spans="1:6">
      <c r="F13" s="39"/>
    </row>
    <row r="14" spans="1:6">
      <c r="F14" s="39"/>
    </row>
    <row r="15" spans="1:6">
      <c r="F15" s="39"/>
    </row>
    <row r="16" spans="1:6">
      <c r="F16" s="39"/>
    </row>
    <row r="17" spans="6:6">
      <c r="F17" s="39"/>
    </row>
    <row r="18" spans="6:6">
      <c r="F18" s="39"/>
    </row>
    <row r="19" spans="6:6">
      <c r="F19" s="39"/>
    </row>
    <row r="20" spans="6:6">
      <c r="F20" s="39"/>
    </row>
    <row r="21" spans="6:6">
      <c r="F21" s="39"/>
    </row>
    <row r="22" spans="6:6">
      <c r="F22" s="39"/>
    </row>
    <row r="23" spans="6:6">
      <c r="F23" s="39"/>
    </row>
    <row r="24" spans="6:6">
      <c r="F24" s="39"/>
    </row>
    <row r="25" spans="6:6">
      <c r="F25" s="39"/>
    </row>
    <row r="26" spans="6:6">
      <c r="F26" s="39"/>
    </row>
    <row r="27" spans="6:6">
      <c r="F27" s="39"/>
    </row>
    <row r="28" spans="6:6">
      <c r="F28" s="39"/>
    </row>
    <row r="29" spans="6:6">
      <c r="F29" s="39"/>
    </row>
    <row r="30" spans="6:6">
      <c r="F30" s="39"/>
    </row>
    <row r="31" spans="6:6">
      <c r="F31" s="39"/>
    </row>
    <row r="32" spans="6:6">
      <c r="F32" s="39"/>
    </row>
    <row r="33" spans="6:6">
      <c r="F33" s="39"/>
    </row>
    <row r="34" spans="6:6">
      <c r="F34" s="39"/>
    </row>
    <row r="35" spans="6:6">
      <c r="F35" s="39"/>
    </row>
    <row r="36" spans="6:6">
      <c r="F36" s="39"/>
    </row>
    <row r="37" spans="6:6">
      <c r="F37" s="39"/>
    </row>
    <row r="38" spans="6:6">
      <c r="F38" s="39"/>
    </row>
    <row r="39" spans="6:6">
      <c r="F39" s="39"/>
    </row>
    <row r="40" spans="6:6">
      <c r="F40" s="39"/>
    </row>
    <row r="41" spans="6:6">
      <c r="F41" s="39"/>
    </row>
    <row r="42" spans="6:6">
      <c r="F42" s="39"/>
    </row>
    <row r="43" spans="6:6">
      <c r="F43" s="39"/>
    </row>
    <row r="44" spans="6:6">
      <c r="F44" s="39"/>
    </row>
    <row r="45" spans="6:6">
      <c r="F45" s="39"/>
    </row>
    <row r="46" spans="6:6">
      <c r="F46" s="39"/>
    </row>
    <row r="47" spans="6:6">
      <c r="F47" s="39"/>
    </row>
    <row r="48" spans="6:6">
      <c r="F48" s="39"/>
    </row>
    <row r="49" spans="6:6">
      <c r="F49" s="39"/>
    </row>
    <row r="50" spans="6:6">
      <c r="F50" s="39"/>
    </row>
    <row r="51" spans="6:6">
      <c r="F51" s="39"/>
    </row>
    <row r="52" spans="6:6">
      <c r="F52" s="39"/>
    </row>
    <row r="53" spans="6:6">
      <c r="F53" s="39"/>
    </row>
    <row r="54" spans="6:6">
      <c r="F54" s="39"/>
    </row>
    <row r="55" spans="6:6">
      <c r="F55" s="39"/>
    </row>
    <row r="56" spans="6:6">
      <c r="F56" s="39"/>
    </row>
    <row r="57" spans="6:6">
      <c r="F57" s="39"/>
    </row>
    <row r="58" spans="6:6">
      <c r="F58" s="39"/>
    </row>
    <row r="59" spans="6:6">
      <c r="F59" s="39"/>
    </row>
    <row r="60" spans="6:6">
      <c r="F60" s="39"/>
    </row>
    <row r="61" spans="6:6">
      <c r="F61" s="39"/>
    </row>
    <row r="62" spans="6:6">
      <c r="F62" s="39"/>
    </row>
    <row r="63" spans="6:6">
      <c r="F63" s="39"/>
    </row>
    <row r="64" spans="6:6">
      <c r="F64" s="39"/>
    </row>
    <row r="65" spans="6:6">
      <c r="F65" s="39"/>
    </row>
    <row r="66" spans="6:6">
      <c r="F66" s="39"/>
    </row>
    <row r="67" spans="6:6">
      <c r="F67" s="39"/>
    </row>
    <row r="68" spans="6:6">
      <c r="F68" s="39"/>
    </row>
    <row r="69" spans="6:6">
      <c r="F69" s="39"/>
    </row>
    <row r="70" spans="6:6">
      <c r="F70" s="39"/>
    </row>
    <row r="71" spans="6:6">
      <c r="F71" s="39"/>
    </row>
    <row r="72" spans="6:6">
      <c r="F72" s="39"/>
    </row>
    <row r="73" spans="6:6">
      <c r="F73" s="39"/>
    </row>
    <row r="74" spans="6:6">
      <c r="F74" s="39"/>
    </row>
    <row r="75" spans="6:6">
      <c r="F75" s="39"/>
    </row>
    <row r="76" spans="6:6">
      <c r="F76" s="39"/>
    </row>
    <row r="77" spans="6:6">
      <c r="F77" s="39"/>
    </row>
    <row r="78" spans="6:6">
      <c r="F78" s="39"/>
    </row>
    <row r="79" spans="6:6">
      <c r="F79" s="39"/>
    </row>
    <row r="80" spans="6:6">
      <c r="F80" s="39"/>
    </row>
    <row r="81" spans="6:6">
      <c r="F81" s="39"/>
    </row>
    <row r="82" spans="6:6">
      <c r="F82" s="39"/>
    </row>
    <row r="83" spans="6:6">
      <c r="F83" s="39"/>
    </row>
    <row r="84" spans="6:6">
      <c r="F84" s="39"/>
    </row>
    <row r="85" spans="6:6">
      <c r="F85" s="39"/>
    </row>
    <row r="86" spans="6:6">
      <c r="F86" s="39"/>
    </row>
    <row r="87" spans="6:6">
      <c r="F87" s="39"/>
    </row>
    <row r="88" spans="6:6">
      <c r="F88" s="39"/>
    </row>
    <row r="89" spans="6:6">
      <c r="F89" s="39"/>
    </row>
    <row r="90" spans="6:6">
      <c r="F90" s="39"/>
    </row>
    <row r="91" spans="6:6">
      <c r="F91" s="39"/>
    </row>
    <row r="92" spans="6:6">
      <c r="F92" s="39"/>
    </row>
    <row r="93" spans="6:6">
      <c r="F93" s="39"/>
    </row>
    <row r="94" spans="6:6">
      <c r="F94" s="39"/>
    </row>
    <row r="95" spans="6:6">
      <c r="F95" s="39"/>
    </row>
    <row r="96" spans="6:6">
      <c r="F96" s="39"/>
    </row>
    <row r="97" spans="6:6">
      <c r="F97" s="39"/>
    </row>
    <row r="98" spans="6:6">
      <c r="F98" s="39"/>
    </row>
    <row r="99" spans="6:6">
      <c r="F99" s="39"/>
    </row>
    <row r="100" spans="6:6">
      <c r="F100" s="39"/>
    </row>
    <row r="101" spans="6:6">
      <c r="F101" s="39"/>
    </row>
    <row r="102" spans="6:6">
      <c r="F102" s="39"/>
    </row>
    <row r="103" spans="6:6">
      <c r="F103" s="39"/>
    </row>
    <row r="104" spans="6:6">
      <c r="F104" s="39"/>
    </row>
    <row r="105" spans="6:6">
      <c r="F105" s="39"/>
    </row>
    <row r="106" spans="6:6">
      <c r="F106" s="39"/>
    </row>
    <row r="107" spans="6:6">
      <c r="F107" s="39"/>
    </row>
    <row r="108" spans="6:6">
      <c r="F108" s="39"/>
    </row>
    <row r="109" spans="6:6">
      <c r="F109" s="39"/>
    </row>
    <row r="110" spans="6:6">
      <c r="F110" s="39"/>
    </row>
    <row r="111" spans="6:6">
      <c r="F111" s="39"/>
    </row>
    <row r="112" spans="6:6">
      <c r="F112" s="39"/>
    </row>
    <row r="113" spans="6:6">
      <c r="F113" s="39"/>
    </row>
    <row r="114" spans="6:6">
      <c r="F114" s="39"/>
    </row>
    <row r="115" spans="6:6">
      <c r="F115" s="39"/>
    </row>
    <row r="116" spans="6:6">
      <c r="F116" s="39"/>
    </row>
    <row r="117" spans="6:6">
      <c r="F117" s="39"/>
    </row>
    <row r="118" spans="6:6">
      <c r="F118" s="39"/>
    </row>
    <row r="119" spans="6:6">
      <c r="F119" s="39"/>
    </row>
    <row r="120" spans="6:6">
      <c r="F120" s="39"/>
    </row>
    <row r="121" spans="6:6">
      <c r="F121" s="39"/>
    </row>
    <row r="122" spans="6:6">
      <c r="F122" s="39"/>
    </row>
    <row r="123" spans="6:6">
      <c r="F123" s="39"/>
    </row>
    <row r="124" spans="6:6">
      <c r="F124" s="39"/>
    </row>
    <row r="125" spans="6:6">
      <c r="F125" s="39"/>
    </row>
    <row r="126" spans="6:6">
      <c r="F126" s="39"/>
    </row>
    <row r="127" spans="6:6">
      <c r="F127" s="39"/>
    </row>
    <row r="128" spans="6:6">
      <c r="F128" s="39"/>
    </row>
    <row r="129" spans="6:6">
      <c r="F129" s="39"/>
    </row>
    <row r="130" spans="6:6">
      <c r="F130" s="39"/>
    </row>
    <row r="131" spans="6:6">
      <c r="F131" s="39"/>
    </row>
    <row r="132" spans="6:6">
      <c r="F132" s="39"/>
    </row>
    <row r="133" spans="6:6">
      <c r="F133" s="39"/>
    </row>
    <row r="134" spans="6:6">
      <c r="F134" s="39"/>
    </row>
    <row r="135" spans="6:6">
      <c r="F135" s="39"/>
    </row>
    <row r="136" spans="6:6">
      <c r="F136" s="39"/>
    </row>
    <row r="137" spans="6:6">
      <c r="F137" s="39"/>
    </row>
    <row r="138" spans="6:6">
      <c r="F138" s="39"/>
    </row>
    <row r="139" spans="6:6">
      <c r="F139" s="39"/>
    </row>
    <row r="140" spans="6:6">
      <c r="F140" s="39"/>
    </row>
    <row r="141" spans="6:6">
      <c r="F141" s="39"/>
    </row>
    <row r="142" spans="6:6">
      <c r="F142" s="39"/>
    </row>
    <row r="143" spans="6:6">
      <c r="F143" s="39"/>
    </row>
    <row r="144" spans="6:6">
      <c r="F144" s="39"/>
    </row>
    <row r="145" spans="6:6">
      <c r="F145" s="39"/>
    </row>
    <row r="146" spans="6:6">
      <c r="F146" s="39"/>
    </row>
    <row r="147" spans="6:6">
      <c r="F147" s="39"/>
    </row>
    <row r="148" spans="6:6">
      <c r="F148" s="39"/>
    </row>
    <row r="149" spans="6:6">
      <c r="F149" s="39"/>
    </row>
    <row r="150" spans="6:6">
      <c r="F150" s="39"/>
    </row>
    <row r="151" spans="6:6">
      <c r="F151" s="39"/>
    </row>
    <row r="152" spans="6:6">
      <c r="F152" s="39"/>
    </row>
    <row r="153" spans="6:6">
      <c r="F153" s="39"/>
    </row>
    <row r="154" spans="6:6">
      <c r="F154" s="39"/>
    </row>
    <row r="155" spans="6:6">
      <c r="F155" s="39"/>
    </row>
    <row r="156" spans="6:6">
      <c r="F156" s="39"/>
    </row>
    <row r="157" spans="6:6">
      <c r="F157" s="39"/>
    </row>
    <row r="158" spans="6:6">
      <c r="F158" s="39"/>
    </row>
    <row r="159" spans="6:6">
      <c r="F159" s="39"/>
    </row>
    <row r="160" spans="6:6">
      <c r="F160" s="39"/>
    </row>
    <row r="161" spans="6:6">
      <c r="F161" s="39"/>
    </row>
    <row r="162" spans="6:6">
      <c r="F162" s="39"/>
    </row>
    <row r="163" spans="6:6">
      <c r="F163" s="39"/>
    </row>
    <row r="164" spans="6:6">
      <c r="F164" s="39"/>
    </row>
    <row r="165" spans="6:6">
      <c r="F165" s="39"/>
    </row>
    <row r="166" spans="6:6">
      <c r="F166" s="39"/>
    </row>
    <row r="167" spans="6:6">
      <c r="F167" s="39"/>
    </row>
    <row r="168" spans="6:6">
      <c r="F168" s="39"/>
    </row>
    <row r="169" spans="6:6">
      <c r="F169" s="39"/>
    </row>
    <row r="170" spans="6:6">
      <c r="F170" s="39"/>
    </row>
    <row r="171" spans="6:6">
      <c r="F171" s="39"/>
    </row>
    <row r="172" spans="6:6">
      <c r="F172" s="39"/>
    </row>
    <row r="173" spans="6:6">
      <c r="F173" s="39"/>
    </row>
    <row r="174" spans="6:6">
      <c r="F174" s="39"/>
    </row>
    <row r="175" spans="6:6">
      <c r="F175" s="39"/>
    </row>
    <row r="176" spans="6:6">
      <c r="F176" s="39"/>
    </row>
    <row r="177" spans="6:6">
      <c r="F177" s="39"/>
    </row>
    <row r="178" spans="6:6">
      <c r="F178" s="39"/>
    </row>
    <row r="179" spans="6:6">
      <c r="F179" s="39"/>
    </row>
    <row r="180" spans="6:6">
      <c r="F180" s="39"/>
    </row>
    <row r="181" spans="6:6">
      <c r="F181" s="39"/>
    </row>
    <row r="182" spans="6:6">
      <c r="F182" s="39"/>
    </row>
    <row r="183" spans="6:6">
      <c r="F183" s="39"/>
    </row>
    <row r="184" spans="6:6">
      <c r="F184" s="39"/>
    </row>
    <row r="185" spans="6:6">
      <c r="F185" s="39"/>
    </row>
    <row r="186" spans="6:6">
      <c r="F186" s="39"/>
    </row>
    <row r="187" spans="6:6">
      <c r="F187" s="39"/>
    </row>
    <row r="188" spans="6:6">
      <c r="F188" s="39"/>
    </row>
    <row r="189" spans="6:6">
      <c r="F189" s="39"/>
    </row>
    <row r="190" spans="6:6">
      <c r="F190" s="39"/>
    </row>
    <row r="191" spans="6:6">
      <c r="F191" s="39"/>
    </row>
    <row r="192" spans="6:6">
      <c r="F192" s="39"/>
    </row>
    <row r="193" spans="6:6">
      <c r="F193" s="39"/>
    </row>
    <row r="194" spans="6:6">
      <c r="F194" s="39"/>
    </row>
    <row r="195" spans="6:6">
      <c r="F195" s="39"/>
    </row>
    <row r="196" spans="6:6">
      <c r="F196" s="39"/>
    </row>
    <row r="197" spans="6:6">
      <c r="F197" s="39"/>
    </row>
    <row r="198" spans="6:6">
      <c r="F198" s="39"/>
    </row>
    <row r="199" spans="6:6">
      <c r="F199" s="39"/>
    </row>
    <row r="200" spans="6:6">
      <c r="F200" s="39"/>
    </row>
    <row r="201" spans="6:6">
      <c r="F201" s="39"/>
    </row>
    <row r="202" spans="6:6">
      <c r="F202" s="39"/>
    </row>
    <row r="203" spans="6:6">
      <c r="F203" s="39"/>
    </row>
    <row r="204" spans="6:6">
      <c r="F204" s="39"/>
    </row>
    <row r="205" spans="6:6">
      <c r="F205" s="39"/>
    </row>
    <row r="206" spans="6:6">
      <c r="F206" s="39"/>
    </row>
    <row r="207" spans="6:6">
      <c r="F207" s="39"/>
    </row>
    <row r="208" spans="6:6">
      <c r="F208" s="39"/>
    </row>
    <row r="209" spans="6:6">
      <c r="F209" s="39"/>
    </row>
    <row r="210" spans="6:6">
      <c r="F210" s="39"/>
    </row>
    <row r="211" spans="6:6">
      <c r="F211" s="39"/>
    </row>
    <row r="212" spans="6:6">
      <c r="F212" s="39"/>
    </row>
    <row r="213" spans="6:6">
      <c r="F213" s="39"/>
    </row>
    <row r="214" spans="6:6">
      <c r="F214" s="39"/>
    </row>
    <row r="215" spans="6:6">
      <c r="F215" s="39"/>
    </row>
    <row r="216" spans="6:6">
      <c r="F216" s="39"/>
    </row>
    <row r="217" spans="6:6">
      <c r="F217" s="39"/>
    </row>
    <row r="218" spans="6:6">
      <c r="F218" s="39"/>
    </row>
    <row r="219" spans="6:6">
      <c r="F219" s="39"/>
    </row>
    <row r="220" spans="6:6">
      <c r="F220" s="39"/>
    </row>
    <row r="221" spans="6:6">
      <c r="F221" s="39"/>
    </row>
    <row r="222" spans="6:6">
      <c r="F222" s="39"/>
    </row>
    <row r="223" spans="6:6">
      <c r="F223" s="39"/>
    </row>
    <row r="224" spans="6:6">
      <c r="F224" s="39"/>
    </row>
    <row r="225" spans="6:6">
      <c r="F225" s="39"/>
    </row>
    <row r="226" spans="6:6">
      <c r="F226" s="39"/>
    </row>
    <row r="227" spans="6:6">
      <c r="F227" s="39"/>
    </row>
    <row r="228" spans="6:6">
      <c r="F228" s="39"/>
    </row>
    <row r="229" spans="6:6">
      <c r="F229" s="39"/>
    </row>
    <row r="230" spans="6:6">
      <c r="F230" s="39"/>
    </row>
    <row r="231" spans="6:6">
      <c r="F231" s="39"/>
    </row>
    <row r="232" spans="6:6">
      <c r="F232" s="39"/>
    </row>
    <row r="233" spans="6:6">
      <c r="F233" s="39"/>
    </row>
    <row r="234" spans="6:6">
      <c r="F234" s="39"/>
    </row>
    <row r="235" spans="6:6">
      <c r="F235" s="39"/>
    </row>
    <row r="236" spans="6:6">
      <c r="F236" s="39"/>
    </row>
    <row r="237" spans="6:6">
      <c r="F237" s="39"/>
    </row>
    <row r="238" spans="6:6">
      <c r="F238" s="39"/>
    </row>
    <row r="239" spans="6:6">
      <c r="F239" s="39"/>
    </row>
    <row r="240" spans="6:6">
      <c r="F240" s="39"/>
    </row>
    <row r="241" spans="6:6">
      <c r="F241" s="39"/>
    </row>
    <row r="242" spans="6:6">
      <c r="F242" s="39"/>
    </row>
    <row r="243" spans="6:6">
      <c r="F243" s="39"/>
    </row>
    <row r="244" spans="6:6">
      <c r="F244" s="39"/>
    </row>
    <row r="245" spans="6:6">
      <c r="F245" s="39"/>
    </row>
    <row r="246" spans="6:6">
      <c r="F246" s="39"/>
    </row>
    <row r="247" spans="6:6">
      <c r="F247" s="39"/>
    </row>
    <row r="248" spans="6:6">
      <c r="F248" s="39"/>
    </row>
    <row r="249" spans="6:6">
      <c r="F249" s="39"/>
    </row>
    <row r="250" spans="6:6">
      <c r="F250" s="39"/>
    </row>
    <row r="251" spans="6:6">
      <c r="F251" s="39"/>
    </row>
    <row r="252" spans="6:6">
      <c r="F252" s="39"/>
    </row>
    <row r="253" spans="6:6">
      <c r="F253" s="39"/>
    </row>
    <row r="254" spans="6:6">
      <c r="F254" s="39"/>
    </row>
    <row r="255" spans="6:6">
      <c r="F255" s="39"/>
    </row>
    <row r="256" spans="6:6">
      <c r="F256" s="39"/>
    </row>
    <row r="257" spans="6:6">
      <c r="F257" s="39"/>
    </row>
    <row r="258" spans="6:6">
      <c r="F258" s="39"/>
    </row>
    <row r="259" spans="6:6">
      <c r="F259" s="39"/>
    </row>
    <row r="260" spans="6:6">
      <c r="F260" s="39"/>
    </row>
    <row r="261" spans="6:6">
      <c r="F261" s="39"/>
    </row>
    <row r="262" spans="6:6">
      <c r="F262" s="39"/>
    </row>
    <row r="263" spans="6:6">
      <c r="F263" s="39"/>
    </row>
    <row r="264" spans="6:6">
      <c r="F264" s="39"/>
    </row>
    <row r="265" spans="6:6">
      <c r="F265" s="39"/>
    </row>
    <row r="266" spans="6:6">
      <c r="F266" s="39"/>
    </row>
    <row r="267" spans="6:6">
      <c r="F267" s="39"/>
    </row>
    <row r="268" spans="6:6">
      <c r="F268" s="39"/>
    </row>
    <row r="269" spans="6:6">
      <c r="F269" s="39"/>
    </row>
    <row r="270" spans="6:6">
      <c r="F270" s="39"/>
    </row>
    <row r="271" spans="6:6">
      <c r="F271" s="39"/>
    </row>
    <row r="272" spans="6:6">
      <c r="F272" s="39"/>
    </row>
    <row r="273" spans="6:6">
      <c r="F273" s="39"/>
    </row>
    <row r="274" spans="6:6">
      <c r="F274" s="39"/>
    </row>
    <row r="275" spans="6:6">
      <c r="F275" s="39"/>
    </row>
    <row r="276" spans="6:6">
      <c r="F276" s="39"/>
    </row>
    <row r="277" spans="6:6">
      <c r="F277" s="39"/>
    </row>
    <row r="278" spans="6:6">
      <c r="F278" s="39"/>
    </row>
    <row r="279" spans="6:6">
      <c r="F279" s="39"/>
    </row>
    <row r="280" spans="6:6">
      <c r="F280" s="39"/>
    </row>
    <row r="281" spans="6:6">
      <c r="F281" s="39"/>
    </row>
    <row r="282" spans="6:6">
      <c r="F282" s="39"/>
    </row>
    <row r="283" spans="6:6">
      <c r="F283" s="39"/>
    </row>
    <row r="284" spans="6:6">
      <c r="F284" s="39"/>
    </row>
    <row r="285" spans="6:6">
      <c r="F285" s="39"/>
    </row>
    <row r="286" spans="6:6">
      <c r="F286" s="39"/>
    </row>
    <row r="287" spans="6:6">
      <c r="F287" s="39"/>
    </row>
    <row r="288" spans="6:6">
      <c r="F288" s="39"/>
    </row>
    <row r="289" spans="6:6">
      <c r="F289" s="39"/>
    </row>
    <row r="290" spans="6:6">
      <c r="F290" s="39"/>
    </row>
    <row r="291" spans="6:6">
      <c r="F291" s="39"/>
    </row>
    <row r="292" spans="6:6">
      <c r="F292" s="39"/>
    </row>
    <row r="293" spans="6:6">
      <c r="F293" s="39"/>
    </row>
    <row r="294" spans="6:6">
      <c r="F294" s="39"/>
    </row>
    <row r="295" spans="6:6">
      <c r="F295" s="39"/>
    </row>
    <row r="296" spans="6:6">
      <c r="F296" s="39"/>
    </row>
    <row r="297" spans="6:6">
      <c r="F297" s="39"/>
    </row>
    <row r="298" spans="6:6">
      <c r="F298" s="39"/>
    </row>
    <row r="299" spans="6:6">
      <c r="F299" s="39"/>
    </row>
    <row r="300" spans="6:6">
      <c r="F300" s="39"/>
    </row>
    <row r="301" spans="6:6">
      <c r="F301" s="39"/>
    </row>
    <row r="302" spans="6:6">
      <c r="F302" s="39"/>
    </row>
    <row r="303" spans="6:6">
      <c r="F303" s="39"/>
    </row>
    <row r="304" spans="6:6">
      <c r="F304" s="39"/>
    </row>
    <row r="305" spans="6:6">
      <c r="F305" s="39"/>
    </row>
    <row r="306" spans="6:6">
      <c r="F306" s="39"/>
    </row>
    <row r="307" spans="6:6">
      <c r="F307" s="39"/>
    </row>
    <row r="308" spans="6:6">
      <c r="F308" s="39"/>
    </row>
    <row r="309" spans="6:6">
      <c r="F309" s="39"/>
    </row>
    <row r="310" spans="6:6">
      <c r="F310" s="39"/>
    </row>
    <row r="311" spans="6:6">
      <c r="F311" s="39"/>
    </row>
    <row r="312" spans="6:6">
      <c r="F312" s="39"/>
    </row>
    <row r="313" spans="6:6">
      <c r="F313" s="39"/>
    </row>
    <row r="314" spans="6:6">
      <c r="F314" s="39"/>
    </row>
    <row r="315" spans="6:6">
      <c r="F315" s="39"/>
    </row>
    <row r="316" spans="6:6">
      <c r="F316" s="39"/>
    </row>
    <row r="317" spans="6:6">
      <c r="F317" s="39"/>
    </row>
    <row r="318" spans="6:6">
      <c r="F318" s="39"/>
    </row>
    <row r="319" spans="6:6">
      <c r="F319" s="39"/>
    </row>
    <row r="320" spans="6:6">
      <c r="F320" s="39"/>
    </row>
    <row r="321" spans="6:6">
      <c r="F321" s="39"/>
    </row>
    <row r="322" spans="6:6">
      <c r="F322" s="39"/>
    </row>
    <row r="323" spans="6:6">
      <c r="F323" s="39"/>
    </row>
    <row r="324" spans="6:6">
      <c r="F324" s="39"/>
    </row>
    <row r="325" spans="6:6">
      <c r="F325" s="39"/>
    </row>
    <row r="326" spans="6:6">
      <c r="F326" s="39"/>
    </row>
    <row r="327" spans="6:6">
      <c r="F327" s="39"/>
    </row>
    <row r="328" spans="6:6">
      <c r="F328" s="39"/>
    </row>
    <row r="329" spans="6:6">
      <c r="F329" s="39"/>
    </row>
    <row r="330" spans="6:6">
      <c r="F330" s="39"/>
    </row>
    <row r="331" spans="6:6">
      <c r="F331" s="39"/>
    </row>
    <row r="332" spans="6:6">
      <c r="F332" s="39"/>
    </row>
    <row r="333" spans="6:6">
      <c r="F333" s="39"/>
    </row>
    <row r="334" spans="6:6">
      <c r="F334" s="39"/>
    </row>
    <row r="335" spans="6:6">
      <c r="F335" s="39"/>
    </row>
    <row r="336" spans="6:6">
      <c r="F336" s="39"/>
    </row>
    <row r="337" spans="6:6">
      <c r="F337" s="39"/>
    </row>
    <row r="338" spans="6:6">
      <c r="F338" s="39"/>
    </row>
    <row r="339" spans="6:6">
      <c r="F339" s="39"/>
    </row>
    <row r="340" spans="6:6">
      <c r="F340" s="39"/>
    </row>
    <row r="341" spans="6:6">
      <c r="F341" s="39"/>
    </row>
    <row r="342" spans="6:6">
      <c r="F342" s="39"/>
    </row>
    <row r="343" spans="6:6">
      <c r="F343" s="39"/>
    </row>
    <row r="344" spans="6:6">
      <c r="F344" s="39"/>
    </row>
    <row r="345" spans="6:6">
      <c r="F345" s="39"/>
    </row>
    <row r="346" spans="6:6">
      <c r="F346" s="39"/>
    </row>
    <row r="347" spans="6:6">
      <c r="F347" s="39"/>
    </row>
    <row r="348" spans="6:6">
      <c r="F348" s="39"/>
    </row>
    <row r="349" spans="6:6">
      <c r="F349" s="39"/>
    </row>
    <row r="350" spans="6:6">
      <c r="F350" s="39"/>
    </row>
    <row r="351" spans="6:6">
      <c r="F351" s="39"/>
    </row>
    <row r="352" spans="6:6">
      <c r="F352" s="39"/>
    </row>
    <row r="353" spans="6:6">
      <c r="F353" s="39"/>
    </row>
    <row r="354" spans="6:6">
      <c r="F354" s="39"/>
    </row>
    <row r="355" spans="6:6">
      <c r="F355" s="39"/>
    </row>
    <row r="356" spans="6:6">
      <c r="F356" s="39"/>
    </row>
    <row r="357" spans="6:6">
      <c r="F357" s="39"/>
    </row>
    <row r="358" spans="6:6">
      <c r="F358" s="39"/>
    </row>
    <row r="359" spans="6:6">
      <c r="F359" s="39"/>
    </row>
    <row r="360" spans="6:6">
      <c r="F360" s="39"/>
    </row>
    <row r="361" spans="6:6">
      <c r="F361" s="39"/>
    </row>
    <row r="362" spans="6:6">
      <c r="F362" s="39"/>
    </row>
    <row r="363" spans="6:6">
      <c r="F363" s="39"/>
    </row>
    <row r="364" spans="6:6">
      <c r="F364" s="39"/>
    </row>
    <row r="365" spans="6:6">
      <c r="F365" s="39"/>
    </row>
    <row r="366" spans="6:6">
      <c r="F366" s="39"/>
    </row>
    <row r="367" spans="6:6">
      <c r="F367" s="39"/>
    </row>
    <row r="368" spans="6:6">
      <c r="F368" s="39"/>
    </row>
    <row r="416" spans="6:6">
      <c r="F416" s="39"/>
    </row>
    <row r="453" spans="6:6">
      <c r="F453" s="39"/>
    </row>
    <row r="882" spans="6:6">
      <c r="F882" s="39"/>
    </row>
    <row r="1000" spans="6:6">
      <c r="F1000" s="39"/>
    </row>
    <row r="1002" spans="6:6">
      <c r="F1002" s="39"/>
    </row>
    <row r="1004" spans="6:6">
      <c r="F1004" s="39"/>
    </row>
  </sheetData>
  <sheetProtection selectLockedCells="1"/>
  <pageMargins left="0.59055118110236227" right="0.59055118110236227" top="0.59055118110236227" bottom="0.59055118110236227" header="0.31496062992125984" footer="0.31496062992125984"/>
  <pageSetup paperSize="9" orientation="portrait" horizontalDpi="4294967294" verticalDpi="300" r:id="rId1"/>
  <headerFooter>
    <oddFooter>&amp;C&amp;"Calibri,Regular"&amp;9&amp;P/&amp;N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15"/>
  <sheetViews>
    <sheetView view="pageBreakPreview" zoomScaleSheetLayoutView="100" workbookViewId="0">
      <pane ySplit="1" topLeftCell="A92" activePane="bottomLeft" state="frozen"/>
      <selection activeCell="B5" sqref="B5"/>
      <selection pane="bottomLeft" activeCell="J111" sqref="J111"/>
    </sheetView>
  </sheetViews>
  <sheetFormatPr defaultColWidth="9.140625" defaultRowHeight="12.75"/>
  <cols>
    <col min="1" max="1" width="6.7109375" style="1209" customWidth="1"/>
    <col min="2" max="2" width="37.7109375" style="1214" customWidth="1"/>
    <col min="3" max="3" width="8.7109375" style="979" customWidth="1"/>
    <col min="4" max="4" width="10.7109375" style="1198" customWidth="1"/>
    <col min="5" max="5" width="15.28515625" style="1199" customWidth="1"/>
    <col min="6" max="6" width="16.7109375" style="1199" customWidth="1"/>
    <col min="7" max="16384" width="9.140625" style="1031"/>
  </cols>
  <sheetData>
    <row r="1" spans="1:11" s="1195" customFormat="1" ht="33.75">
      <c r="A1" s="1193" t="s">
        <v>239</v>
      </c>
      <c r="B1" s="474" t="s">
        <v>240</v>
      </c>
      <c r="C1" s="475" t="s">
        <v>241</v>
      </c>
      <c r="D1" s="476" t="s">
        <v>242</v>
      </c>
      <c r="E1" s="1194" t="s">
        <v>243</v>
      </c>
      <c r="F1" s="1194" t="s">
        <v>244</v>
      </c>
    </row>
    <row r="2" spans="1:11">
      <c r="A2" s="1196"/>
      <c r="B2" s="1197"/>
    </row>
    <row r="3" spans="1:11" s="1207" customFormat="1">
      <c r="A3" s="1200"/>
      <c r="B3" s="1197" t="s">
        <v>1085</v>
      </c>
      <c r="C3" s="1201"/>
      <c r="D3" s="1202"/>
      <c r="E3" s="1203"/>
      <c r="F3" s="1203"/>
      <c r="G3" s="1204"/>
      <c r="H3" s="1205"/>
      <c r="I3" s="1206"/>
      <c r="J3" s="1204"/>
      <c r="K3" s="1204"/>
    </row>
    <row r="4" spans="1:11" s="1207" customFormat="1">
      <c r="A4" s="1200"/>
      <c r="B4" s="1208"/>
      <c r="C4" s="1201"/>
      <c r="D4" s="1202"/>
      <c r="E4" s="1203"/>
      <c r="F4" s="1203"/>
      <c r="G4" s="1204"/>
      <c r="H4" s="1205"/>
      <c r="I4" s="1206"/>
      <c r="J4" s="1204"/>
      <c r="K4" s="1204"/>
    </row>
    <row r="5" spans="1:11" s="1207" customFormat="1" ht="84">
      <c r="A5" s="1209"/>
      <c r="B5" s="1210" t="s">
        <v>4579</v>
      </c>
      <c r="C5" s="979"/>
      <c r="D5" s="1198"/>
      <c r="E5" s="1199"/>
      <c r="F5" s="1199"/>
      <c r="G5" s="1031"/>
      <c r="H5" s="1031"/>
      <c r="I5" s="1031"/>
      <c r="J5" s="1031"/>
      <c r="K5" s="1031"/>
    </row>
    <row r="6" spans="1:11" s="1207" customFormat="1" ht="156">
      <c r="A6" s="1209"/>
      <c r="B6" s="1210" t="s">
        <v>1149</v>
      </c>
      <c r="C6" s="979"/>
      <c r="D6" s="1198"/>
      <c r="E6" s="1199"/>
      <c r="F6" s="1199"/>
      <c r="G6" s="1031"/>
      <c r="H6" s="1031"/>
      <c r="I6" s="1031"/>
      <c r="J6" s="1031"/>
      <c r="K6" s="1031"/>
    </row>
    <row r="7" spans="1:11" s="1207" customFormat="1" ht="120">
      <c r="A7" s="1211"/>
      <c r="B7" s="1210" t="s">
        <v>1150</v>
      </c>
      <c r="C7" s="979"/>
      <c r="D7" s="1198"/>
      <c r="E7" s="1199"/>
      <c r="F7" s="1199"/>
      <c r="G7" s="1211"/>
      <c r="H7" s="1211"/>
      <c r="I7" s="1211"/>
      <c r="J7" s="1211"/>
      <c r="K7" s="1211"/>
    </row>
    <row r="8" spans="1:11" s="1207" customFormat="1" ht="72">
      <c r="A8" s="1211"/>
      <c r="B8" s="1212" t="s">
        <v>1151</v>
      </c>
      <c r="C8" s="979"/>
      <c r="D8" s="1198"/>
      <c r="E8" s="1199"/>
      <c r="F8" s="1199"/>
      <c r="G8" s="1211"/>
      <c r="H8" s="1211"/>
      <c r="I8" s="1211"/>
      <c r="J8" s="1211"/>
      <c r="K8" s="1211"/>
    </row>
    <row r="9" spans="1:11" s="1207" customFormat="1" ht="24">
      <c r="A9" s="1211"/>
      <c r="B9" s="1210" t="s">
        <v>1076</v>
      </c>
      <c r="C9" s="979"/>
      <c r="D9" s="1198"/>
      <c r="E9" s="1199"/>
      <c r="F9" s="1199"/>
      <c r="G9" s="1211"/>
      <c r="H9" s="1211"/>
      <c r="I9" s="1211"/>
      <c r="J9" s="1211"/>
      <c r="K9" s="1211"/>
    </row>
    <row r="10" spans="1:11" ht="36">
      <c r="A10" s="979"/>
      <c r="B10" s="1210" t="s">
        <v>1075</v>
      </c>
      <c r="D10" s="980"/>
      <c r="E10" s="1213"/>
      <c r="F10" s="1213"/>
      <c r="H10" s="979"/>
    </row>
    <row r="11" spans="1:11">
      <c r="A11" s="979"/>
      <c r="D11" s="980"/>
      <c r="E11" s="1213"/>
      <c r="F11" s="1213"/>
      <c r="H11" s="979"/>
    </row>
    <row r="12" spans="1:11">
      <c r="A12" s="979"/>
      <c r="B12" s="1197" t="s">
        <v>1086</v>
      </c>
      <c r="D12" s="980"/>
      <c r="E12" s="1213"/>
      <c r="F12" s="1213"/>
      <c r="H12" s="979"/>
    </row>
    <row r="13" spans="1:11">
      <c r="A13" s="979"/>
      <c r="B13" s="1215"/>
      <c r="D13" s="980"/>
      <c r="E13" s="1213"/>
      <c r="F13" s="1213"/>
      <c r="H13" s="979"/>
    </row>
    <row r="14" spans="1:11" ht="288">
      <c r="A14" s="979"/>
      <c r="B14" s="1210" t="s">
        <v>4631</v>
      </c>
      <c r="D14" s="980"/>
      <c r="E14" s="1213"/>
      <c r="F14" s="1213"/>
      <c r="H14" s="979"/>
    </row>
    <row r="15" spans="1:11">
      <c r="A15" s="979"/>
      <c r="D15" s="980"/>
      <c r="E15" s="1213"/>
      <c r="F15" s="1213"/>
      <c r="H15" s="979"/>
    </row>
    <row r="16" spans="1:11">
      <c r="A16" s="1196" t="s">
        <v>155</v>
      </c>
      <c r="B16" s="1197" t="s">
        <v>1087</v>
      </c>
    </row>
    <row r="17" spans="1:6">
      <c r="A17" s="1196"/>
    </row>
    <row r="18" spans="1:6">
      <c r="A18" s="1196" t="s">
        <v>1088</v>
      </c>
      <c r="B18" s="1197" t="s">
        <v>1089</v>
      </c>
      <c r="C18" s="1216"/>
      <c r="D18" s="1217"/>
    </row>
    <row r="19" spans="1:6">
      <c r="A19" s="1196"/>
      <c r="B19" s="1197"/>
      <c r="C19" s="1216"/>
      <c r="D19" s="1217"/>
    </row>
    <row r="20" spans="1:6" ht="25.5">
      <c r="A20" s="1196" t="s">
        <v>1090</v>
      </c>
      <c r="B20" s="1197" t="s">
        <v>1091</v>
      </c>
      <c r="C20" s="1216"/>
      <c r="D20" s="1217"/>
    </row>
    <row r="21" spans="1:6" ht="204">
      <c r="A21" s="1196"/>
      <c r="B21" s="1214" t="s">
        <v>1092</v>
      </c>
      <c r="C21" s="1216"/>
      <c r="D21" s="1217"/>
    </row>
    <row r="22" spans="1:6">
      <c r="A22" s="1196"/>
      <c r="B22" s="1214" t="s">
        <v>1093</v>
      </c>
      <c r="C22" s="1216" t="s">
        <v>248</v>
      </c>
      <c r="D22" s="1198">
        <v>1</v>
      </c>
      <c r="E22" s="1218">
        <v>0</v>
      </c>
      <c r="F22" s="1199">
        <f>(D22*E22)</f>
        <v>0</v>
      </c>
    </row>
    <row r="23" spans="1:6">
      <c r="A23" s="1196"/>
      <c r="C23" s="1216"/>
    </row>
    <row r="24" spans="1:6">
      <c r="A24" s="1196" t="s">
        <v>1094</v>
      </c>
      <c r="B24" s="1197" t="s">
        <v>1095</v>
      </c>
      <c r="C24" s="1216"/>
      <c r="D24" s="1217"/>
    </row>
    <row r="25" spans="1:6" ht="114.75">
      <c r="A25" s="1196"/>
      <c r="B25" s="1214" t="s">
        <v>4634</v>
      </c>
      <c r="C25" s="1216"/>
      <c r="D25" s="1217"/>
    </row>
    <row r="26" spans="1:6">
      <c r="A26" s="1196"/>
      <c r="B26" s="1214" t="s">
        <v>4246</v>
      </c>
      <c r="C26" s="1216" t="s">
        <v>154</v>
      </c>
      <c r="D26" s="1198">
        <v>2000</v>
      </c>
      <c r="E26" s="1218">
        <v>0</v>
      </c>
      <c r="F26" s="1199">
        <f>(D26*E26)</f>
        <v>0</v>
      </c>
    </row>
    <row r="27" spans="1:6">
      <c r="A27" s="1196"/>
      <c r="C27" s="1216"/>
    </row>
    <row r="28" spans="1:6">
      <c r="A28" s="1196" t="s">
        <v>1096</v>
      </c>
      <c r="B28" s="1219" t="s">
        <v>1097</v>
      </c>
      <c r="C28" s="1216"/>
      <c r="D28" s="1217"/>
    </row>
    <row r="29" spans="1:6" ht="63.75">
      <c r="A29" s="1196"/>
      <c r="B29" s="1214" t="s">
        <v>1098</v>
      </c>
      <c r="C29" s="1216"/>
      <c r="D29" s="1217"/>
    </row>
    <row r="30" spans="1:6">
      <c r="A30" s="1196"/>
      <c r="B30" s="1214" t="s">
        <v>1099</v>
      </c>
      <c r="C30" s="979" t="s">
        <v>21</v>
      </c>
      <c r="D30" s="1198">
        <v>30</v>
      </c>
      <c r="E30" s="1218">
        <v>0</v>
      </c>
      <c r="F30" s="1199">
        <f>(D30*E30)</f>
        <v>0</v>
      </c>
    </row>
    <row r="31" spans="1:6">
      <c r="B31" s="1215"/>
      <c r="D31" s="1032"/>
      <c r="E31" s="1220"/>
      <c r="F31" s="1220"/>
    </row>
    <row r="32" spans="1:6">
      <c r="A32" s="1196" t="s">
        <v>1100</v>
      </c>
      <c r="B32" s="1197" t="s">
        <v>1101</v>
      </c>
    </row>
    <row r="33" spans="1:15" ht="76.5">
      <c r="B33" s="1214" t="s">
        <v>4635</v>
      </c>
    </row>
    <row r="34" spans="1:15" ht="25.5">
      <c r="B34" s="1214" t="s">
        <v>4247</v>
      </c>
      <c r="C34" s="979" t="s">
        <v>22</v>
      </c>
      <c r="D34" s="1198">
        <v>890</v>
      </c>
      <c r="E34" s="1218">
        <v>0</v>
      </c>
      <c r="F34" s="1199">
        <f>(D34*E34)</f>
        <v>0</v>
      </c>
    </row>
    <row r="35" spans="1:15">
      <c r="D35" s="1221"/>
    </row>
    <row r="36" spans="1:15">
      <c r="A36" s="1196" t="s">
        <v>1102</v>
      </c>
      <c r="B36" s="1197" t="s">
        <v>1103</v>
      </c>
    </row>
    <row r="37" spans="1:15" ht="63.75">
      <c r="B37" s="1214" t="s">
        <v>1104</v>
      </c>
    </row>
    <row r="38" spans="1:15" ht="25.5">
      <c r="B38" s="1214" t="s">
        <v>1105</v>
      </c>
    </row>
    <row r="39" spans="1:15">
      <c r="B39" s="1214" t="s">
        <v>4248</v>
      </c>
      <c r="C39" s="979" t="s">
        <v>22</v>
      </c>
      <c r="D39" s="1198">
        <v>600</v>
      </c>
      <c r="E39" s="1218">
        <v>0</v>
      </c>
      <c r="F39" s="1199">
        <f>(D39*E39)</f>
        <v>0</v>
      </c>
    </row>
    <row r="41" spans="1:15" s="1228" customFormat="1">
      <c r="A41" s="1222" t="s">
        <v>1088</v>
      </c>
      <c r="B41" s="1223" t="s">
        <v>1106</v>
      </c>
      <c r="C41" s="1224"/>
      <c r="D41" s="1225"/>
      <c r="E41" s="1226"/>
      <c r="F41" s="1226">
        <f>SUM(F20:F40)</f>
        <v>0</v>
      </c>
      <c r="G41" s="1227"/>
      <c r="H41" s="1227"/>
      <c r="I41" s="1227"/>
      <c r="J41" s="1227"/>
      <c r="K41" s="1227"/>
      <c r="L41" s="1227"/>
      <c r="M41" s="1227"/>
      <c r="N41" s="1227"/>
      <c r="O41" s="1227"/>
    </row>
    <row r="42" spans="1:15" s="1228" customFormat="1">
      <c r="A42" s="1196"/>
      <c r="B42" s="1197"/>
      <c r="C42" s="1229"/>
      <c r="D42" s="1230"/>
      <c r="E42" s="1231"/>
      <c r="F42" s="1231"/>
      <c r="G42" s="1227"/>
      <c r="H42" s="1227"/>
      <c r="I42" s="1227"/>
      <c r="J42" s="1227"/>
      <c r="K42" s="1227"/>
      <c r="L42" s="1227"/>
      <c r="M42" s="1227"/>
      <c r="N42" s="1227"/>
      <c r="O42" s="1227"/>
    </row>
    <row r="43" spans="1:15" s="1228" customFormat="1">
      <c r="A43" s="1196"/>
      <c r="B43" s="1197"/>
      <c r="C43" s="1229"/>
      <c r="D43" s="1230"/>
      <c r="E43" s="1231"/>
      <c r="F43" s="1231"/>
      <c r="G43" s="1227"/>
      <c r="H43" s="1227"/>
      <c r="I43" s="1227"/>
      <c r="J43" s="1227"/>
      <c r="K43" s="1227"/>
      <c r="L43" s="1227"/>
      <c r="M43" s="1227"/>
      <c r="N43" s="1227"/>
      <c r="O43" s="1227"/>
    </row>
    <row r="44" spans="1:15">
      <c r="A44" s="1196" t="s">
        <v>1079</v>
      </c>
      <c r="B44" s="1197" t="s">
        <v>1080</v>
      </c>
      <c r="C44" s="1216"/>
      <c r="D44" s="1217"/>
    </row>
    <row r="45" spans="1:15">
      <c r="A45" s="1196"/>
      <c r="B45" s="1197"/>
      <c r="C45" s="1216"/>
      <c r="D45" s="1217"/>
    </row>
    <row r="46" spans="1:15">
      <c r="A46" s="1196" t="s">
        <v>1107</v>
      </c>
      <c r="B46" s="1197" t="s">
        <v>1108</v>
      </c>
      <c r="D46" s="1217"/>
      <c r="E46" s="1232"/>
      <c r="F46" s="1232"/>
      <c r="G46" s="1233"/>
      <c r="H46" s="1233"/>
      <c r="I46" s="1233"/>
      <c r="J46" s="1233"/>
      <c r="K46" s="1233"/>
      <c r="L46" s="1233"/>
      <c r="M46" s="1233"/>
      <c r="N46" s="1233"/>
      <c r="O46" s="1233"/>
    </row>
    <row r="47" spans="1:15" ht="51">
      <c r="B47" s="1234" t="s">
        <v>4329</v>
      </c>
      <c r="C47" s="1216" t="s">
        <v>154</v>
      </c>
      <c r="D47" s="1217">
        <v>60</v>
      </c>
      <c r="E47" s="1235">
        <v>0</v>
      </c>
      <c r="F47" s="1232">
        <f>D47*E47</f>
        <v>0</v>
      </c>
      <c r="G47" s="1233"/>
      <c r="H47" s="1233"/>
      <c r="I47" s="1233"/>
      <c r="J47" s="1233"/>
      <c r="K47" s="1233"/>
      <c r="L47" s="1233"/>
      <c r="M47" s="1233"/>
      <c r="N47" s="1233"/>
      <c r="O47" s="1233"/>
    </row>
    <row r="48" spans="1:15" ht="57" customHeight="1">
      <c r="B48" s="1214" t="s">
        <v>4249</v>
      </c>
      <c r="C48" s="979" t="s">
        <v>22</v>
      </c>
      <c r="D48" s="1217">
        <v>6</v>
      </c>
      <c r="E48" s="1235">
        <v>0</v>
      </c>
      <c r="F48" s="1232">
        <f>D48*E48</f>
        <v>0</v>
      </c>
      <c r="G48" s="1233"/>
      <c r="H48" s="1233"/>
      <c r="I48" s="1233"/>
      <c r="J48" s="1233"/>
      <c r="K48" s="1233"/>
      <c r="L48" s="1233"/>
      <c r="M48" s="1233"/>
      <c r="N48" s="1233"/>
      <c r="O48" s="1233"/>
    </row>
    <row r="49" spans="1:15">
      <c r="C49" s="1216"/>
      <c r="D49" s="1217"/>
      <c r="E49" s="1232"/>
      <c r="F49" s="1232"/>
      <c r="G49" s="1233"/>
      <c r="H49" s="1233"/>
      <c r="I49" s="1233"/>
      <c r="J49" s="1233"/>
      <c r="K49" s="1233"/>
      <c r="L49" s="1233"/>
      <c r="M49" s="1233"/>
      <c r="N49" s="1233"/>
      <c r="O49" s="1233"/>
    </row>
    <row r="50" spans="1:15">
      <c r="A50" s="1228" t="s">
        <v>1109</v>
      </c>
      <c r="B50" s="1197" t="s">
        <v>1110</v>
      </c>
      <c r="C50" s="1236"/>
      <c r="D50" s="1237"/>
      <c r="E50" s="1238"/>
      <c r="F50" s="1238"/>
      <c r="G50" s="1227"/>
      <c r="H50" s="1233"/>
      <c r="I50" s="1233"/>
      <c r="J50" s="1233"/>
      <c r="K50" s="1233"/>
      <c r="L50" s="1233"/>
      <c r="M50" s="1233"/>
      <c r="N50" s="1233"/>
      <c r="O50" s="1233"/>
    </row>
    <row r="51" spans="1:15" ht="140.25">
      <c r="B51" s="1214" t="s">
        <v>1111</v>
      </c>
      <c r="C51" s="1216"/>
      <c r="D51" s="1217"/>
      <c r="E51" s="1232"/>
      <c r="F51" s="1232"/>
      <c r="G51" s="1233"/>
      <c r="H51" s="1233"/>
      <c r="I51" s="1233"/>
      <c r="J51" s="1233"/>
      <c r="K51" s="1233"/>
      <c r="L51" s="1233"/>
      <c r="M51" s="1233"/>
      <c r="N51" s="1233"/>
      <c r="O51" s="1233"/>
    </row>
    <row r="52" spans="1:15">
      <c r="B52" s="1214" t="s">
        <v>4250</v>
      </c>
      <c r="C52" s="979" t="s">
        <v>1315</v>
      </c>
      <c r="D52" s="1217">
        <v>15</v>
      </c>
      <c r="E52" s="1235">
        <v>0</v>
      </c>
      <c r="F52" s="1199">
        <f>(D52*E52)</f>
        <v>0</v>
      </c>
      <c r="G52" s="1233"/>
      <c r="H52" s="1233"/>
      <c r="I52" s="1233"/>
      <c r="J52" s="1233"/>
      <c r="K52" s="1233"/>
      <c r="L52" s="1233"/>
      <c r="M52" s="1233"/>
      <c r="N52" s="1233"/>
      <c r="O52" s="1233"/>
    </row>
    <row r="53" spans="1:15" s="1228" customFormat="1">
      <c r="A53" s="1209"/>
      <c r="B53" s="1214"/>
      <c r="C53" s="1216"/>
      <c r="D53" s="1217"/>
      <c r="E53" s="1232"/>
      <c r="F53" s="1199"/>
      <c r="G53" s="1233"/>
      <c r="H53" s="1227"/>
      <c r="I53" s="1227"/>
      <c r="J53" s="1227"/>
      <c r="K53" s="1227"/>
      <c r="L53" s="1227"/>
      <c r="M53" s="1227"/>
      <c r="N53" s="1227"/>
      <c r="O53" s="1227"/>
    </row>
    <row r="54" spans="1:15" s="1228" customFormat="1">
      <c r="A54" s="1222" t="s">
        <v>1079</v>
      </c>
      <c r="B54" s="1223" t="s">
        <v>1112</v>
      </c>
      <c r="C54" s="1224"/>
      <c r="D54" s="1225"/>
      <c r="E54" s="1226"/>
      <c r="F54" s="1226">
        <f>SUM(F46:F52)</f>
        <v>0</v>
      </c>
      <c r="G54" s="1227"/>
      <c r="H54" s="1227"/>
      <c r="I54" s="1227"/>
      <c r="J54" s="1227"/>
      <c r="K54" s="1227"/>
      <c r="L54" s="1227"/>
      <c r="M54" s="1227"/>
      <c r="N54" s="1227"/>
      <c r="O54" s="1227"/>
    </row>
    <row r="55" spans="1:15">
      <c r="A55" s="1196"/>
      <c r="B55" s="1197"/>
      <c r="C55" s="1229"/>
      <c r="D55" s="1230"/>
      <c r="E55" s="1231"/>
      <c r="F55" s="1231"/>
      <c r="G55" s="1227"/>
      <c r="H55" s="1233"/>
      <c r="I55" s="1233"/>
      <c r="J55" s="1233"/>
      <c r="K55" s="1233"/>
      <c r="L55" s="1233"/>
      <c r="M55" s="1233"/>
      <c r="N55" s="1233"/>
      <c r="O55" s="1233"/>
    </row>
    <row r="56" spans="1:15">
      <c r="G56" s="1233"/>
    </row>
    <row r="57" spans="1:15">
      <c r="A57" s="1196" t="s">
        <v>1081</v>
      </c>
      <c r="B57" s="1197" t="s">
        <v>1082</v>
      </c>
      <c r="C57" s="1216"/>
      <c r="D57" s="1217"/>
    </row>
    <row r="58" spans="1:15">
      <c r="A58" s="1196"/>
      <c r="B58" s="1197"/>
      <c r="C58" s="1216"/>
      <c r="D58" s="1217"/>
    </row>
    <row r="59" spans="1:15">
      <c r="A59" s="1196" t="s">
        <v>1113</v>
      </c>
      <c r="B59" s="1197" t="s">
        <v>1114</v>
      </c>
      <c r="C59" s="1229"/>
      <c r="D59" s="1230"/>
      <c r="E59" s="1231"/>
      <c r="F59" s="1231"/>
      <c r="G59" s="1228"/>
    </row>
    <row r="60" spans="1:15" ht="102">
      <c r="B60" s="1214" t="s">
        <v>1115</v>
      </c>
    </row>
    <row r="61" spans="1:15" s="1228" customFormat="1" ht="25.5">
      <c r="A61" s="1209"/>
      <c r="B61" s="1214" t="s">
        <v>1116</v>
      </c>
      <c r="C61" s="979" t="s">
        <v>21</v>
      </c>
      <c r="D61" s="1198">
        <v>1275</v>
      </c>
      <c r="E61" s="1218">
        <v>0</v>
      </c>
      <c r="F61" s="1199">
        <f>(D61*E61)</f>
        <v>0</v>
      </c>
      <c r="G61" s="1031"/>
    </row>
    <row r="63" spans="1:15">
      <c r="A63" s="1196" t="s">
        <v>1117</v>
      </c>
      <c r="B63" s="1197" t="s">
        <v>1118</v>
      </c>
      <c r="C63" s="1229"/>
      <c r="D63" s="1230"/>
      <c r="E63" s="1231"/>
      <c r="F63" s="1231"/>
      <c r="G63" s="1228"/>
    </row>
    <row r="64" spans="1:15" ht="63.75">
      <c r="B64" s="1214" t="s">
        <v>1119</v>
      </c>
    </row>
    <row r="65" spans="1:6" ht="25.5">
      <c r="B65" s="1214" t="s">
        <v>1120</v>
      </c>
      <c r="C65" s="979" t="s">
        <v>21</v>
      </c>
      <c r="D65" s="1198">
        <v>300</v>
      </c>
      <c r="E65" s="1218">
        <v>0</v>
      </c>
      <c r="F65" s="1199">
        <f>(D65*E65)</f>
        <v>0</v>
      </c>
    </row>
    <row r="67" spans="1:6">
      <c r="A67" s="1196" t="s">
        <v>1121</v>
      </c>
      <c r="B67" s="1197" t="s">
        <v>1122</v>
      </c>
      <c r="C67" s="1229"/>
      <c r="D67" s="1230"/>
      <c r="E67" s="1231"/>
      <c r="F67" s="1231"/>
    </row>
    <row r="68" spans="1:6" ht="114.75">
      <c r="B68" s="1214" t="s">
        <v>1123</v>
      </c>
    </row>
    <row r="69" spans="1:6" ht="25.5">
      <c r="B69" s="1214" t="s">
        <v>1120</v>
      </c>
      <c r="C69" s="979" t="s">
        <v>21</v>
      </c>
      <c r="D69" s="1239">
        <v>14</v>
      </c>
      <c r="E69" s="1218">
        <v>0</v>
      </c>
      <c r="F69" s="1199">
        <f>(D69*E69)</f>
        <v>0</v>
      </c>
    </row>
    <row r="71" spans="1:6">
      <c r="A71" s="1196" t="s">
        <v>1124</v>
      </c>
      <c r="B71" s="1197" t="s">
        <v>1125</v>
      </c>
    </row>
    <row r="72" spans="1:6" ht="114.75">
      <c r="B72" s="1214" t="s">
        <v>4636</v>
      </c>
    </row>
    <row r="73" spans="1:6" ht="25.5">
      <c r="B73" s="1214" t="s">
        <v>4891</v>
      </c>
      <c r="C73" s="979" t="s">
        <v>21</v>
      </c>
      <c r="D73" s="1198">
        <v>8</v>
      </c>
      <c r="E73" s="1218">
        <v>0</v>
      </c>
      <c r="F73" s="1199">
        <f>D73*E73</f>
        <v>0</v>
      </c>
    </row>
    <row r="74" spans="1:6" ht="25.5">
      <c r="B74" s="1214" t="s">
        <v>4892</v>
      </c>
      <c r="C74" s="979" t="s">
        <v>21</v>
      </c>
      <c r="D74" s="1198">
        <v>27</v>
      </c>
      <c r="E74" s="1218">
        <v>0</v>
      </c>
      <c r="F74" s="1199">
        <f>D74*E74</f>
        <v>0</v>
      </c>
    </row>
    <row r="75" spans="1:6" ht="25.5">
      <c r="B75" s="1214" t="s">
        <v>4893</v>
      </c>
      <c r="C75" s="979" t="s">
        <v>21</v>
      </c>
      <c r="D75" s="1198">
        <v>41</v>
      </c>
      <c r="E75" s="1218">
        <v>0</v>
      </c>
      <c r="F75" s="1199">
        <f>D75*E75</f>
        <v>0</v>
      </c>
    </row>
    <row r="77" spans="1:6">
      <c r="A77" s="1196" t="s">
        <v>1126</v>
      </c>
      <c r="B77" s="1197" t="s">
        <v>1127</v>
      </c>
    </row>
    <row r="78" spans="1:6" ht="127.5">
      <c r="B78" s="1214" t="s">
        <v>4637</v>
      </c>
      <c r="C78" s="979" t="s">
        <v>21</v>
      </c>
      <c r="D78" s="1198">
        <v>34</v>
      </c>
      <c r="E78" s="1218">
        <v>0</v>
      </c>
      <c r="F78" s="1199">
        <f>D78*E78</f>
        <v>0</v>
      </c>
    </row>
    <row r="80" spans="1:6">
      <c r="A80" s="1196" t="s">
        <v>1128</v>
      </c>
      <c r="B80" s="1197" t="s">
        <v>1129</v>
      </c>
    </row>
    <row r="81" spans="1:6" ht="102">
      <c r="B81" s="1214" t="s">
        <v>4638</v>
      </c>
      <c r="C81" s="979" t="s">
        <v>21</v>
      </c>
      <c r="D81" s="1198">
        <v>30</v>
      </c>
      <c r="E81" s="1218">
        <v>0</v>
      </c>
      <c r="F81" s="1199">
        <f>D81*E81</f>
        <v>0</v>
      </c>
    </row>
    <row r="83" spans="1:6">
      <c r="A83" s="1196" t="s">
        <v>1130</v>
      </c>
      <c r="B83" s="1197" t="s">
        <v>1131</v>
      </c>
    </row>
    <row r="84" spans="1:6" ht="114.75">
      <c r="B84" s="1214" t="s">
        <v>1132</v>
      </c>
    </row>
    <row r="85" spans="1:6">
      <c r="B85" s="1214" t="s">
        <v>788</v>
      </c>
      <c r="C85" s="979" t="s">
        <v>154</v>
      </c>
      <c r="D85" s="1198">
        <v>2000</v>
      </c>
      <c r="E85" s="1218">
        <v>0</v>
      </c>
      <c r="F85" s="1199">
        <f>(D85*E85)</f>
        <v>0</v>
      </c>
    </row>
    <row r="87" spans="1:6">
      <c r="A87" s="1196" t="s">
        <v>1133</v>
      </c>
      <c r="B87" s="1197" t="s">
        <v>1134</v>
      </c>
    </row>
    <row r="88" spans="1:6" ht="204">
      <c r="B88" s="1214" t="s">
        <v>1135</v>
      </c>
    </row>
    <row r="90" spans="1:6">
      <c r="B90" s="1214" t="s">
        <v>1136</v>
      </c>
    </row>
    <row r="92" spans="1:6">
      <c r="B92" s="1197" t="s">
        <v>1137</v>
      </c>
    </row>
    <row r="93" spans="1:6" ht="25.5">
      <c r="B93" s="1214" t="s">
        <v>1138</v>
      </c>
      <c r="C93" s="979" t="s">
        <v>21</v>
      </c>
      <c r="D93" s="1217">
        <v>250</v>
      </c>
      <c r="E93" s="1240">
        <v>0</v>
      </c>
      <c r="F93" s="1199">
        <f>E93*D93</f>
        <v>0</v>
      </c>
    </row>
    <row r="94" spans="1:6">
      <c r="B94" s="1214" t="s">
        <v>1139</v>
      </c>
      <c r="C94" s="979" t="s">
        <v>21</v>
      </c>
      <c r="D94" s="1217">
        <v>25</v>
      </c>
      <c r="E94" s="1240">
        <v>0</v>
      </c>
      <c r="F94" s="1199">
        <f>E94*D94</f>
        <v>0</v>
      </c>
    </row>
    <row r="95" spans="1:6">
      <c r="B95" s="1214" t="s">
        <v>1140</v>
      </c>
      <c r="C95" s="979" t="s">
        <v>21</v>
      </c>
      <c r="D95" s="1217">
        <v>1000</v>
      </c>
      <c r="E95" s="1240">
        <v>0</v>
      </c>
      <c r="F95" s="1199">
        <f>E95*D95</f>
        <v>0</v>
      </c>
    </row>
    <row r="97" spans="1:15">
      <c r="B97" s="1197" t="s">
        <v>1141</v>
      </c>
    </row>
    <row r="98" spans="1:15">
      <c r="B98" s="1214" t="s">
        <v>1142</v>
      </c>
      <c r="C98" s="979" t="s">
        <v>21</v>
      </c>
      <c r="D98" s="1217">
        <v>300</v>
      </c>
      <c r="E98" s="1240">
        <v>0</v>
      </c>
      <c r="F98" s="1199">
        <f>E98*D98</f>
        <v>0</v>
      </c>
    </row>
    <row r="100" spans="1:15">
      <c r="B100" s="1197" t="s">
        <v>1143</v>
      </c>
      <c r="D100" s="1241"/>
    </row>
    <row r="101" spans="1:15">
      <c r="B101" s="1214" t="s">
        <v>1144</v>
      </c>
      <c r="C101" s="979" t="s">
        <v>21</v>
      </c>
      <c r="D101" s="1217">
        <v>4</v>
      </c>
      <c r="E101" s="1240">
        <v>0</v>
      </c>
      <c r="F101" s="1199">
        <f>E101*D101</f>
        <v>0</v>
      </c>
    </row>
    <row r="102" spans="1:15">
      <c r="B102" s="1214" t="s">
        <v>1145</v>
      </c>
      <c r="C102" s="979" t="s">
        <v>21</v>
      </c>
      <c r="D102" s="1217">
        <v>7</v>
      </c>
      <c r="E102" s="1240">
        <v>0</v>
      </c>
      <c r="F102" s="1199">
        <f>E102*D102</f>
        <v>0</v>
      </c>
    </row>
    <row r="103" spans="1:15">
      <c r="B103" s="1214" t="s">
        <v>1146</v>
      </c>
      <c r="C103" s="979" t="s">
        <v>21</v>
      </c>
      <c r="D103" s="1217">
        <v>3</v>
      </c>
      <c r="E103" s="1240">
        <v>0</v>
      </c>
      <c r="F103" s="1199">
        <f>E103*D103</f>
        <v>0</v>
      </c>
      <c r="G103" s="1228"/>
    </row>
    <row r="104" spans="1:15" s="1228" customFormat="1">
      <c r="A104" s="1222" t="s">
        <v>1081</v>
      </c>
      <c r="B104" s="1223" t="s">
        <v>1147</v>
      </c>
      <c r="C104" s="1224"/>
      <c r="D104" s="1225"/>
      <c r="E104" s="1226"/>
      <c r="F104" s="1226">
        <f>SUM(F59:F103)</f>
        <v>0</v>
      </c>
      <c r="G104" s="1227"/>
      <c r="H104" s="1227"/>
      <c r="I104" s="1227"/>
      <c r="J104" s="1227"/>
      <c r="K104" s="1227"/>
      <c r="L104" s="1227"/>
      <c r="M104" s="1227"/>
      <c r="N104" s="1227"/>
      <c r="O104" s="1227"/>
    </row>
    <row r="105" spans="1:15" s="1228" customFormat="1">
      <c r="A105" s="1196"/>
      <c r="B105" s="1197"/>
      <c r="C105" s="1229"/>
      <c r="D105" s="1230"/>
      <c r="E105" s="1231"/>
      <c r="F105" s="1231"/>
      <c r="G105" s="1227"/>
      <c r="H105" s="1227"/>
      <c r="I105" s="1227"/>
      <c r="J105" s="1227"/>
      <c r="K105" s="1227"/>
      <c r="L105" s="1227"/>
      <c r="M105" s="1227"/>
      <c r="N105" s="1227"/>
      <c r="O105" s="1227"/>
    </row>
    <row r="106" spans="1:15" s="1228" customFormat="1">
      <c r="A106" s="1196"/>
      <c r="B106" s="1197"/>
      <c r="C106" s="1229"/>
      <c r="D106" s="1230"/>
      <c r="E106" s="1231"/>
      <c r="F106" s="1231"/>
      <c r="G106" s="1227"/>
      <c r="H106" s="1227"/>
      <c r="I106" s="1227"/>
      <c r="J106" s="1227"/>
      <c r="K106" s="1227"/>
      <c r="L106" s="1227"/>
      <c r="M106" s="1227"/>
      <c r="N106" s="1227"/>
      <c r="O106" s="1227"/>
    </row>
    <row r="107" spans="1:15">
      <c r="A107" s="1196" t="s">
        <v>1083</v>
      </c>
      <c r="B107" s="1197" t="s">
        <v>1084</v>
      </c>
      <c r="C107" s="1216"/>
      <c r="D107" s="1217"/>
    </row>
    <row r="108" spans="1:15">
      <c r="A108" s="1196"/>
      <c r="B108" s="1197"/>
      <c r="C108" s="1216"/>
      <c r="D108" s="1217"/>
    </row>
    <row r="109" spans="1:15">
      <c r="A109" s="1196" t="s">
        <v>1148</v>
      </c>
      <c r="B109" s="1197" t="s">
        <v>4894</v>
      </c>
    </row>
    <row r="110" spans="1:15" ht="90.75" customHeight="1">
      <c r="A110" s="1196"/>
      <c r="B110" s="1234" t="s">
        <v>4895</v>
      </c>
    </row>
    <row r="111" spans="1:15" ht="76.5">
      <c r="A111" s="1196"/>
      <c r="B111" s="1214" t="s">
        <v>4899</v>
      </c>
    </row>
    <row r="112" spans="1:15" ht="38.25">
      <c r="A112" s="1196"/>
      <c r="B112" s="1214" t="s">
        <v>4896</v>
      </c>
      <c r="C112" s="979" t="s">
        <v>248</v>
      </c>
      <c r="D112" s="1198">
        <v>1</v>
      </c>
      <c r="E112" s="1218">
        <v>0</v>
      </c>
      <c r="F112" s="1199">
        <f>D112*E112</f>
        <v>0</v>
      </c>
    </row>
    <row r="113" spans="1:6">
      <c r="A113" s="1196"/>
    </row>
    <row r="114" spans="1:6">
      <c r="A114" s="1222" t="s">
        <v>1083</v>
      </c>
      <c r="B114" s="1223" t="s">
        <v>3249</v>
      </c>
      <c r="C114" s="1224"/>
      <c r="D114" s="1225"/>
      <c r="E114" s="1226"/>
      <c r="F114" s="1226">
        <f>SUM(F112:F113)</f>
        <v>0</v>
      </c>
    </row>
    <row r="115" spans="1:6">
      <c r="A115" s="1031"/>
      <c r="B115" s="1215"/>
      <c r="D115" s="1032"/>
      <c r="E115" s="1220"/>
      <c r="F115" s="1220"/>
    </row>
  </sheetData>
  <sheetProtection selectLockedCells="1"/>
  <pageMargins left="0.59055118110236227" right="0.59055118110236227" top="0.59055118110236227" bottom="0.59055118110236227" header="0.31496062992125984" footer="0.31496062992125984"/>
  <pageSetup paperSize="9" orientation="portrait" horizontalDpi="4294967294" verticalDpi="300" r:id="rId1"/>
  <headerFooter>
    <oddFooter>&amp;C&amp;"Calibri,Regular"&amp;9&amp;P/&amp;N</oddFooter>
  </headerFooter>
  <rowBreaks count="6" manualBreakCount="6">
    <brk id="11" max="5" man="1"/>
    <brk id="23" max="5" man="1"/>
    <brk id="49" max="5" man="1"/>
    <brk id="70" max="5" man="1"/>
    <brk id="86" max="5" man="1"/>
    <brk id="105"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9"/>
  <sheetViews>
    <sheetView view="pageBreakPreview" zoomScaleSheetLayoutView="100" workbookViewId="0">
      <selection activeCell="A11" sqref="A11"/>
    </sheetView>
  </sheetViews>
  <sheetFormatPr defaultColWidth="8" defaultRowHeight="15"/>
  <cols>
    <col min="1" max="1" width="88.28515625" style="87" customWidth="1"/>
    <col min="2" max="16384" width="8" style="83"/>
  </cols>
  <sheetData>
    <row r="1" spans="1:1">
      <c r="A1" s="3" t="s">
        <v>3192</v>
      </c>
    </row>
    <row r="2" spans="1:1">
      <c r="A2" s="84"/>
    </row>
    <row r="3" spans="1:1" ht="38.25">
      <c r="A3" s="85" t="s">
        <v>1158</v>
      </c>
    </row>
    <row r="4" spans="1:1">
      <c r="A4" s="85"/>
    </row>
    <row r="5" spans="1:1" ht="112.5" customHeight="1">
      <c r="A5" s="85" t="s">
        <v>1159</v>
      </c>
    </row>
    <row r="6" spans="1:1">
      <c r="A6" s="85"/>
    </row>
    <row r="7" spans="1:1" ht="76.5">
      <c r="A7" s="85" t="s">
        <v>1074</v>
      </c>
    </row>
    <row r="8" spans="1:1">
      <c r="A8" s="85"/>
    </row>
    <row r="9" spans="1:1" ht="63.75">
      <c r="A9" s="85" t="s">
        <v>1073</v>
      </c>
    </row>
    <row r="10" spans="1:1">
      <c r="A10" s="85"/>
    </row>
    <row r="11" spans="1:1" ht="75.75" customHeight="1">
      <c r="A11" s="85" t="s">
        <v>1072</v>
      </c>
    </row>
    <row r="12" spans="1:1">
      <c r="A12" s="85"/>
    </row>
    <row r="13" spans="1:1" ht="129" customHeight="1">
      <c r="A13" s="85" t="s">
        <v>1071</v>
      </c>
    </row>
    <row r="14" spans="1:1">
      <c r="A14" s="85"/>
    </row>
    <row r="15" spans="1:1" ht="73.5" customHeight="1">
      <c r="A15" s="85" t="s">
        <v>1070</v>
      </c>
    </row>
    <row r="16" spans="1:1">
      <c r="A16" s="85"/>
    </row>
    <row r="17" spans="1:6" ht="51">
      <c r="A17" s="85" t="s">
        <v>1160</v>
      </c>
    </row>
    <row r="18" spans="1:6">
      <c r="A18" s="85"/>
    </row>
    <row r="19" spans="1:6" ht="38.25">
      <c r="A19" s="85" t="s">
        <v>1069</v>
      </c>
    </row>
    <row r="20" spans="1:6">
      <c r="A20" s="85"/>
    </row>
    <row r="21" spans="1:6" ht="38.25">
      <c r="A21" s="85" t="s">
        <v>1068</v>
      </c>
    </row>
    <row r="22" spans="1:6">
      <c r="A22" s="85"/>
    </row>
    <row r="23" spans="1:6" ht="51">
      <c r="A23" s="85" t="s">
        <v>1067</v>
      </c>
    </row>
    <row r="24" spans="1:6">
      <c r="A24" s="85"/>
    </row>
    <row r="25" spans="1:6" ht="76.5">
      <c r="A25" s="85" t="s">
        <v>1066</v>
      </c>
    </row>
    <row r="26" spans="1:6">
      <c r="A26" s="85"/>
    </row>
    <row r="27" spans="1:6" ht="63.75">
      <c r="A27" s="85" t="s">
        <v>1065</v>
      </c>
    </row>
    <row r="29" spans="1:6" ht="216.75">
      <c r="A29" s="85" t="s">
        <v>4330</v>
      </c>
      <c r="B29" s="86"/>
      <c r="C29" s="86"/>
      <c r="D29" s="86"/>
      <c r="E29" s="86"/>
      <c r="F29" s="86"/>
    </row>
  </sheetData>
  <sheetProtection selectLockedCells="1"/>
  <pageMargins left="0.59055118110236227" right="0.59055118110236227" top="0.59055118110236227" bottom="0.59055118110236227" header="0.31496062992125984" footer="0.31496062992125984"/>
  <pageSetup paperSize="9" orientation="portrait" horizontalDpi="4294967294" r:id="rId1"/>
  <headerFooter>
    <oddFooter>&amp;C&amp;"Calibri,Regular"&amp;9&amp;P/&amp;N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2A6BE061ED12140B0689108ECD50FC0" ma:contentTypeVersion="11" ma:contentTypeDescription="Create a new document." ma:contentTypeScope="" ma:versionID="4dab94f77b271474cd5cba204e9caa07">
  <xsd:schema xmlns:xsd="http://www.w3.org/2001/XMLSchema" xmlns:xs="http://www.w3.org/2001/XMLSchema" xmlns:p="http://schemas.microsoft.com/office/2006/metadata/properties" xmlns:ns3="23c0da72-e48f-4503-bb6f-dce830d08e77" xmlns:ns4="1f831f25-add5-424b-83f3-cb55a53e0134" targetNamespace="http://schemas.microsoft.com/office/2006/metadata/properties" ma:root="true" ma:fieldsID="c495716a48dcaccea13139a557f2f538" ns3:_="" ns4:_="">
    <xsd:import namespace="23c0da72-e48f-4503-bb6f-dce830d08e77"/>
    <xsd:import namespace="1f831f25-add5-424b-83f3-cb55a53e013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c0da72-e48f-4503-bb6f-dce830d08e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f831f25-add5-424b-83f3-cb55a53e013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2E41C8-4D08-4390-974A-E7EAB37F0C1A}">
  <ds:schemaRefs>
    <ds:schemaRef ds:uri="http://schemas.microsoft.com/office/2006/metadata/properties"/>
    <ds:schemaRef ds:uri="http://www.w3.org/XML/1998/namespace"/>
    <ds:schemaRef ds:uri="http://purl.org/dc/elements/1.1/"/>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1f831f25-add5-424b-83f3-cb55a53e0134"/>
    <ds:schemaRef ds:uri="23c0da72-e48f-4503-bb6f-dce830d08e77"/>
    <ds:schemaRef ds:uri="http://purl.org/dc/terms/"/>
  </ds:schemaRefs>
</ds:datastoreItem>
</file>

<file path=customXml/itemProps2.xml><?xml version="1.0" encoding="utf-8"?>
<ds:datastoreItem xmlns:ds="http://schemas.openxmlformats.org/officeDocument/2006/customXml" ds:itemID="{2CD5DB10-1A64-4CC0-90D2-269CE36295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c0da72-e48f-4503-bb6f-dce830d08e77"/>
    <ds:schemaRef ds:uri="1f831f25-add5-424b-83f3-cb55a53e01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216D30-4291-4C7B-AE77-01D048DC34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24</vt:i4>
      </vt:variant>
      <vt:variant>
        <vt:lpstr>Imenovani rasponi</vt:lpstr>
      </vt:variant>
      <vt:variant>
        <vt:i4>30</vt:i4>
      </vt:variant>
    </vt:vector>
  </HeadingPairs>
  <TitlesOfParts>
    <vt:vector size="54" baseType="lpstr">
      <vt:lpstr>NASLOVNICA</vt:lpstr>
      <vt:lpstr>SVEUKUPNA REKAPITULACIJA</vt:lpstr>
      <vt:lpstr> OU_GO</vt:lpstr>
      <vt:lpstr>REKAPITULACIJA_GO</vt:lpstr>
      <vt:lpstr>GO RADOVI</vt:lpstr>
      <vt:lpstr>OU_KRAJOBRAZ</vt:lpstr>
      <vt:lpstr>REKAPITULACIJA_KRAJOBRAZ</vt:lpstr>
      <vt:lpstr>KRAJOBRAZ</vt:lpstr>
      <vt:lpstr>OU_INT_PROM_POV</vt:lpstr>
      <vt:lpstr>REKAPITULACIJA_INT_PROM_POV</vt:lpstr>
      <vt:lpstr>INTERNE_PROM_POV</vt:lpstr>
      <vt:lpstr>OU_EL_INST</vt:lpstr>
      <vt:lpstr>REKAPITULACIJA_EL_INST</vt:lpstr>
      <vt:lpstr>ELEKTRICNE INSTALACIJE</vt:lpstr>
      <vt:lpstr>OU_ViK</vt:lpstr>
      <vt:lpstr>REKAPITULACIJA_ViK</vt:lpstr>
      <vt:lpstr>ViK</vt:lpstr>
      <vt:lpstr>REKAPITULACIJA_STR_INST</vt:lpstr>
      <vt:lpstr>STROJARSKE INSTALACIJE</vt:lpstr>
      <vt:lpstr>OU_KUHINJSKE NAPE</vt:lpstr>
      <vt:lpstr>REKAPITULACIJA_KUHINJSKE NAPE</vt:lpstr>
      <vt:lpstr>KUHINJSKE NAPE</vt:lpstr>
      <vt:lpstr>REKAPITULACIJA_VER_TRANSPORT</vt:lpstr>
      <vt:lpstr>VERTIKALNI TRANSPORT</vt:lpstr>
      <vt:lpstr>'ELEKTRICNE INSTALACIJE'!Ispis_naslova</vt:lpstr>
      <vt:lpstr>'GO RADOVI'!Ispis_naslova</vt:lpstr>
      <vt:lpstr>INTERNE_PROM_POV!Ispis_naslova</vt:lpstr>
      <vt:lpstr>KRAJOBRAZ!Ispis_naslova</vt:lpstr>
      <vt:lpstr>'STROJARSKE INSTALACIJE'!Ispis_naslova</vt:lpstr>
      <vt:lpstr>'VERTIKALNI TRANSPORT'!Ispis_naslova</vt:lpstr>
      <vt:lpstr>ViK!Ispis_naslova</vt:lpstr>
      <vt:lpstr>' OU_GO'!Podrucje_ispisa</vt:lpstr>
      <vt:lpstr>'ELEKTRICNE INSTALACIJE'!Podrucje_ispisa</vt:lpstr>
      <vt:lpstr>INTERNE_PROM_POV!Podrucje_ispisa</vt:lpstr>
      <vt:lpstr>KRAJOBRAZ!Podrucje_ispisa</vt:lpstr>
      <vt:lpstr>'KUHINJSKE NAPE'!Podrucje_ispisa</vt:lpstr>
      <vt:lpstr>NASLOVNICA!Podrucje_ispisa</vt:lpstr>
      <vt:lpstr>OU_EL_INST!Podrucje_ispisa</vt:lpstr>
      <vt:lpstr>OU_INT_PROM_POV!Podrucje_ispisa</vt:lpstr>
      <vt:lpstr>OU_KRAJOBRAZ!Podrucje_ispisa</vt:lpstr>
      <vt:lpstr>'OU_KUHINJSKE NAPE'!Podrucje_ispisa</vt:lpstr>
      <vt:lpstr>OU_ViK!Podrucje_ispisa</vt:lpstr>
      <vt:lpstr>REKAPITULACIJA_EL_INST!Podrucje_ispisa</vt:lpstr>
      <vt:lpstr>REKAPITULACIJA_GO!Podrucje_ispisa</vt:lpstr>
      <vt:lpstr>REKAPITULACIJA_INT_PROM_POV!Podrucje_ispisa</vt:lpstr>
      <vt:lpstr>REKAPITULACIJA_KRAJOBRAZ!Podrucje_ispisa</vt:lpstr>
      <vt:lpstr>'REKAPITULACIJA_KUHINJSKE NAPE'!Podrucje_ispisa</vt:lpstr>
      <vt:lpstr>REKAPITULACIJA_STR_INST!Podrucje_ispisa</vt:lpstr>
      <vt:lpstr>REKAPITULACIJA_VER_TRANSPORT!Podrucje_ispisa</vt:lpstr>
      <vt:lpstr>REKAPITULACIJA_ViK!Podrucje_ispisa</vt:lpstr>
      <vt:lpstr>'STROJARSKE INSTALACIJE'!Podrucje_ispisa</vt:lpstr>
      <vt:lpstr>'SVEUKUPNA REKAPITULACIJA'!Podrucje_ispisa</vt:lpstr>
      <vt:lpstr>'VERTIKALNI TRANSPORT'!Podrucje_ispisa</vt:lpstr>
      <vt:lpstr>ViK!Podrucje_ispisa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Darko</dc:creator>
  <cp:lastModifiedBy>NIKOLA</cp:lastModifiedBy>
  <cp:lastPrinted>2021-02-05T08:40:09Z</cp:lastPrinted>
  <dcterms:created xsi:type="dcterms:W3CDTF">2010-03-14T20:27:48Z</dcterms:created>
  <dcterms:modified xsi:type="dcterms:W3CDTF">2022-05-06T09:07:02Z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0x01010052A6BE061ED12140B0689108ECD50FC0</vt:lpwstr>
  </property>
</Properties>
</file>