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-FS-03\dokumenti$\anfrankovic\Desktop\WEBPAGE - ELEKTRONIČKA PISMENOST\Nabava\"/>
    </mc:Choice>
  </mc:AlternateContent>
  <bookViews>
    <workbookView xWindow="0" yWindow="0" windowWidth="28800" windowHeight="10500"/>
  </bookViews>
  <sheets>
    <sheet name="2021. - 4.izmjene i dopune" sheetId="1" r:id="rId1"/>
    <sheet name="Scan potpis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38" i="1" s="1"/>
  <c r="B36" i="1"/>
  <c r="F29" i="1"/>
  <c r="F27" i="1"/>
  <c r="C32" i="1" s="1"/>
  <c r="E24" i="1"/>
  <c r="E22" i="1" s="1"/>
  <c r="F22" i="1" s="1"/>
  <c r="B24" i="1"/>
  <c r="B26" i="1" s="1"/>
  <c r="B27" i="1" s="1"/>
  <c r="B28" i="1" s="1"/>
</calcChain>
</file>

<file path=xl/sharedStrings.xml><?xml version="1.0" encoding="utf-8"?>
<sst xmlns="http://schemas.openxmlformats.org/spreadsheetml/2006/main" count="94" uniqueCount="51">
  <si>
    <t>IRENA - Istarska Regionalna Energetska Agencija
PLAN NABAVE 28.10.2021. - 4. izmjene i dopune</t>
  </si>
  <si>
    <t>Evidencijski broj nabave</t>
  </si>
  <si>
    <t>Predmet nabave</t>
  </si>
  <si>
    <t>Brojčana oznaka predmeta nabave iz Jedinstvenog rječnika javne nabave (CPV)</t>
  </si>
  <si>
    <t>Procijenjena vrijednost nabave (bez PDV-a)</t>
  </si>
  <si>
    <t>Vrsta postupka</t>
  </si>
  <si>
    <t>Posebni režim nabave</t>
  </si>
  <si>
    <t>Predmet podijeljen na grupe?</t>
  </si>
  <si>
    <t>Sklapa se Ugovor/okvirni sporazum?</t>
  </si>
  <si>
    <t>JN-1/2021</t>
  </si>
  <si>
    <t>Računovodstvene usluge</t>
  </si>
  <si>
    <t>79211000</t>
  </si>
  <si>
    <t>Postupak jednostavne nabave</t>
  </si>
  <si>
    <t>NE</t>
  </si>
  <si>
    <t>Ugovor</t>
  </si>
  <si>
    <t>JN-2/2021</t>
  </si>
  <si>
    <t>Najam uredskih prostora</t>
  </si>
  <si>
    <t>70310000</t>
  </si>
  <si>
    <t>JN-3/2021</t>
  </si>
  <si>
    <t>Izrada projektne dokumentacije energetske obnove za potrebe projekta HAPPEN</t>
  </si>
  <si>
    <t>71314200-4</t>
  </si>
  <si>
    <t>JN-4/2021</t>
  </si>
  <si>
    <t>Izrada promotivnih materijala za potrebe projekata Joint SECAP i MARLESS</t>
  </si>
  <si>
    <t>39294100-0</t>
  </si>
  <si>
    <t>DA</t>
  </si>
  <si>
    <t>Narudžbenica</t>
  </si>
  <si>
    <t>JN-5/2021</t>
  </si>
  <si>
    <t>Nabava službenog vozila</t>
  </si>
  <si>
    <t>34110000-1</t>
  </si>
  <si>
    <t>JN-6/2021</t>
  </si>
  <si>
    <t>Radovi instaliranja grijanja, ventilacije i klimatizacije doma zdravlja Motovun</t>
  </si>
  <si>
    <t>45331000-6</t>
  </si>
  <si>
    <t>JN-7/2021</t>
  </si>
  <si>
    <t>Izrada tehničke dokumentacije za potrebe projekta COASTENERGY i HAPPEN i izvadak troškovnika za dom zdravlja Motovun</t>
  </si>
  <si>
    <t>JN-8/2021</t>
  </si>
  <si>
    <t>Snimanje i izrada video materijala za potrebe projekta MARLESS</t>
  </si>
  <si>
    <t>92111260-2</t>
  </si>
  <si>
    <t>JN-9/2021</t>
  </si>
  <si>
    <t>Izrada studije izvodljivosti i analiza troškova i koristi zamjene energenta i različitih varijanti korištenja morske vode kao energenta u sklopu termotehničkog sustava zgrade Gradske Palače Grada Poreča za potrebe projekta COASTENERGY</t>
  </si>
  <si>
    <t>71241000</t>
  </si>
  <si>
    <t>JN-10/2021</t>
  </si>
  <si>
    <t>Usluga izrade projektne dokumentacije za solarne elektrane</t>
  </si>
  <si>
    <t>71320000-7</t>
  </si>
  <si>
    <t>Valter Poropat, direktor</t>
  </si>
  <si>
    <t>2022.</t>
  </si>
  <si>
    <t>snimanja radionica</t>
  </si>
  <si>
    <t>oprema</t>
  </si>
  <si>
    <t>dizalica, cnus i ostalo</t>
  </si>
  <si>
    <t>građevinski radovi</t>
  </si>
  <si>
    <t>prijevoz za učenike</t>
  </si>
  <si>
    <t>ulazna varata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</si>
</sst>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scheme val="minor"/>
    </font>
    <font>
      <b/>
      <sz val="11"/>
      <name val="Calibri"/>
      <family val="2"/>
      <charset val="238"/>
    </font>
    <font>
      <sz val="11"/>
      <name val="Calibri"/>
    </font>
    <font>
      <sz val="9"/>
      <name val="Arial"/>
      <family val="2"/>
    </font>
    <font>
      <strike/>
      <sz val="9"/>
      <name val="Arial"/>
      <family val="2"/>
    </font>
    <font>
      <strike/>
      <sz val="11"/>
      <color rgb="FF000000"/>
      <name val="Calibri"/>
      <family val="2"/>
      <scheme val="minor"/>
    </font>
    <font>
      <strike/>
      <sz val="11"/>
      <name val="Calibri"/>
      <family val="2"/>
      <charset val="238"/>
    </font>
    <font>
      <sz val="11"/>
      <name val="Calibri"/>
      <family val="2"/>
      <scheme val="minor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 applyBorder="1"/>
    <xf numFmtId="0" fontId="0" fillId="2" borderId="2" xfId="0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4" fontId="0" fillId="0" borderId="2" xfId="0" applyNumberFormat="1" applyFill="1" applyBorder="1" applyAlignment="1" applyProtection="1">
      <alignment horizontal="right" vertical="center" wrapText="1"/>
      <protection locked="0"/>
    </xf>
    <xf numFmtId="4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 applyProtection="1">
      <alignment vertical="center" wrapText="1"/>
      <protection locked="0"/>
    </xf>
    <xf numFmtId="4" fontId="5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/>
    <xf numFmtId="4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Fill="1" applyBorder="1"/>
    <xf numFmtId="0" fontId="2" fillId="3" borderId="0" xfId="0" applyFont="1" applyFill="1" applyBorder="1"/>
    <xf numFmtId="4" fontId="0" fillId="4" borderId="2" xfId="0" applyNumberFormat="1" applyFill="1" applyBorder="1" applyAlignment="1" applyProtection="1">
      <alignment horizontal="right" vertical="center" wrapText="1"/>
      <protection locked="0"/>
    </xf>
    <xf numFmtId="0" fontId="2" fillId="5" borderId="0" xfId="0" applyFont="1" applyFill="1" applyBorder="1"/>
    <xf numFmtId="4" fontId="0" fillId="5" borderId="2" xfId="0" applyNumberForma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37</xdr:row>
      <xdr:rowOff>38100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086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zoomScale="85" zoomScaleNormal="85" workbookViewId="0">
      <selection sqref="A1:B1"/>
    </sheetView>
  </sheetViews>
  <sheetFormatPr defaultColWidth="9.140625" defaultRowHeight="15" x14ac:dyDescent="0.25"/>
  <cols>
    <col min="1" max="1" width="11.85546875" style="1" customWidth="1"/>
    <col min="2" max="2" width="45.85546875" style="1" customWidth="1"/>
    <col min="3" max="3" width="25.7109375" style="1" customWidth="1"/>
    <col min="4" max="4" width="17" style="1" customWidth="1"/>
    <col min="5" max="5" width="16.7109375" style="1" customWidth="1"/>
    <col min="6" max="6" width="13.5703125" style="1" customWidth="1"/>
    <col min="7" max="7" width="13" style="1" customWidth="1"/>
    <col min="8" max="8" width="14" style="1" customWidth="1"/>
    <col min="9" max="16384" width="9.140625" style="1"/>
  </cols>
  <sheetData>
    <row r="1" spans="1:9" ht="43.5" customHeight="1" x14ac:dyDescent="0.25">
      <c r="A1" s="17" t="s">
        <v>0</v>
      </c>
      <c r="B1" s="18"/>
    </row>
    <row r="2" spans="1:9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9" ht="36" x14ac:dyDescent="0.25">
      <c r="A3" s="3" t="s">
        <v>9</v>
      </c>
      <c r="B3" s="3" t="s">
        <v>10</v>
      </c>
      <c r="C3" s="4" t="s">
        <v>11</v>
      </c>
      <c r="D3" s="5">
        <v>58000</v>
      </c>
      <c r="E3" s="3" t="s">
        <v>12</v>
      </c>
      <c r="F3" s="3" t="s">
        <v>13</v>
      </c>
      <c r="G3" s="3" t="s">
        <v>13</v>
      </c>
      <c r="H3" s="3" t="s">
        <v>14</v>
      </c>
    </row>
    <row r="4" spans="1:9" ht="36" x14ac:dyDescent="0.25">
      <c r="A4" s="3" t="s">
        <v>15</v>
      </c>
      <c r="B4" s="3" t="s">
        <v>16</v>
      </c>
      <c r="C4" s="4" t="s">
        <v>17</v>
      </c>
      <c r="D4" s="6">
        <v>37500</v>
      </c>
      <c r="E4" s="3" t="s">
        <v>12</v>
      </c>
      <c r="F4" s="3" t="s">
        <v>13</v>
      </c>
      <c r="G4" s="3" t="s">
        <v>13</v>
      </c>
      <c r="H4" s="3" t="s">
        <v>14</v>
      </c>
    </row>
    <row r="5" spans="1:9" ht="36" x14ac:dyDescent="0.25">
      <c r="A5" s="7" t="s">
        <v>18</v>
      </c>
      <c r="B5" s="7" t="s">
        <v>19</v>
      </c>
      <c r="C5" s="8" t="s">
        <v>20</v>
      </c>
      <c r="D5" s="9">
        <v>26400</v>
      </c>
      <c r="E5" s="7" t="s">
        <v>12</v>
      </c>
      <c r="F5" s="7" t="s">
        <v>13</v>
      </c>
      <c r="G5" s="7" t="s">
        <v>13</v>
      </c>
      <c r="H5" s="7" t="s">
        <v>14</v>
      </c>
      <c r="I5" s="10"/>
    </row>
    <row r="6" spans="1:9" ht="36" x14ac:dyDescent="0.25">
      <c r="A6" s="3" t="s">
        <v>21</v>
      </c>
      <c r="B6" s="3" t="s">
        <v>22</v>
      </c>
      <c r="C6" s="4" t="s">
        <v>23</v>
      </c>
      <c r="D6" s="5">
        <v>26000</v>
      </c>
      <c r="E6" s="3" t="s">
        <v>12</v>
      </c>
      <c r="F6" s="3" t="s">
        <v>13</v>
      </c>
      <c r="G6" s="3" t="s">
        <v>24</v>
      </c>
      <c r="H6" s="3" t="s">
        <v>25</v>
      </c>
    </row>
    <row r="7" spans="1:9" ht="36" x14ac:dyDescent="0.25">
      <c r="A7" s="3" t="s">
        <v>26</v>
      </c>
      <c r="B7" s="3" t="s">
        <v>27</v>
      </c>
      <c r="C7" s="4" t="s">
        <v>28</v>
      </c>
      <c r="D7" s="5">
        <v>177500</v>
      </c>
      <c r="E7" s="3" t="s">
        <v>12</v>
      </c>
      <c r="F7" s="3" t="s">
        <v>13</v>
      </c>
      <c r="G7" s="3" t="s">
        <v>13</v>
      </c>
      <c r="H7" s="3" t="s">
        <v>14</v>
      </c>
    </row>
    <row r="8" spans="1:9" ht="36" x14ac:dyDescent="0.25">
      <c r="A8" s="7" t="s">
        <v>29</v>
      </c>
      <c r="B8" s="7" t="s">
        <v>30</v>
      </c>
      <c r="C8" s="8" t="s">
        <v>31</v>
      </c>
      <c r="D8" s="9">
        <v>255400</v>
      </c>
      <c r="E8" s="7" t="s">
        <v>12</v>
      </c>
      <c r="F8" s="7" t="s">
        <v>13</v>
      </c>
      <c r="G8" s="7" t="s">
        <v>13</v>
      </c>
      <c r="H8" s="7" t="s">
        <v>14</v>
      </c>
    </row>
    <row r="9" spans="1:9" ht="36" x14ac:dyDescent="0.25">
      <c r="A9" s="3" t="s">
        <v>29</v>
      </c>
      <c r="B9" s="3" t="s">
        <v>30</v>
      </c>
      <c r="C9" s="4" t="s">
        <v>31</v>
      </c>
      <c r="D9" s="11">
        <v>390000</v>
      </c>
      <c r="E9" s="3" t="s">
        <v>12</v>
      </c>
      <c r="F9" s="3" t="s">
        <v>13</v>
      </c>
      <c r="G9" s="3" t="s">
        <v>13</v>
      </c>
      <c r="H9" s="3" t="s">
        <v>14</v>
      </c>
    </row>
    <row r="10" spans="1:9" ht="36" x14ac:dyDescent="0.25">
      <c r="A10" s="3" t="s">
        <v>32</v>
      </c>
      <c r="B10" s="3" t="s">
        <v>33</v>
      </c>
      <c r="C10" s="4" t="s">
        <v>20</v>
      </c>
      <c r="D10" s="5">
        <v>199000</v>
      </c>
      <c r="E10" s="3" t="s">
        <v>12</v>
      </c>
      <c r="F10" s="3" t="s">
        <v>13</v>
      </c>
      <c r="G10" s="3" t="s">
        <v>13</v>
      </c>
      <c r="H10" s="3" t="s">
        <v>14</v>
      </c>
    </row>
    <row r="11" spans="1:9" ht="36" x14ac:dyDescent="0.25">
      <c r="A11" s="3" t="s">
        <v>34</v>
      </c>
      <c r="B11" s="3" t="s">
        <v>35</v>
      </c>
      <c r="C11" s="4" t="s">
        <v>36</v>
      </c>
      <c r="D11" s="5">
        <v>195000</v>
      </c>
      <c r="E11" s="3" t="s">
        <v>12</v>
      </c>
      <c r="F11" s="3" t="s">
        <v>13</v>
      </c>
      <c r="G11" s="3" t="s">
        <v>13</v>
      </c>
      <c r="H11" s="3" t="s">
        <v>14</v>
      </c>
    </row>
    <row r="12" spans="1:9" ht="60" x14ac:dyDescent="0.25">
      <c r="A12" s="3" t="s">
        <v>37</v>
      </c>
      <c r="B12" s="3" t="s">
        <v>38</v>
      </c>
      <c r="C12" s="4" t="s">
        <v>39</v>
      </c>
      <c r="D12" s="5">
        <v>150000</v>
      </c>
      <c r="E12" s="3" t="s">
        <v>12</v>
      </c>
      <c r="F12" s="3" t="s">
        <v>13</v>
      </c>
      <c r="G12" s="3" t="s">
        <v>13</v>
      </c>
      <c r="H12" s="3" t="s">
        <v>14</v>
      </c>
    </row>
    <row r="13" spans="1:9" ht="36" x14ac:dyDescent="0.25">
      <c r="A13" s="3" t="s">
        <v>40</v>
      </c>
      <c r="B13" s="3" t="s">
        <v>41</v>
      </c>
      <c r="C13" s="3" t="s">
        <v>42</v>
      </c>
      <c r="D13" s="5">
        <v>80000</v>
      </c>
      <c r="E13" s="3" t="s">
        <v>12</v>
      </c>
      <c r="F13" s="3" t="s">
        <v>13</v>
      </c>
      <c r="G13" s="3" t="s">
        <v>13</v>
      </c>
      <c r="H13" s="3" t="s">
        <v>14</v>
      </c>
    </row>
    <row r="14" spans="1:9" x14ac:dyDescent="0.25">
      <c r="F14" s="19"/>
      <c r="G14" s="19"/>
      <c r="H14" s="19"/>
    </row>
    <row r="15" spans="1:9" x14ac:dyDescent="0.25">
      <c r="F15" s="19"/>
      <c r="G15" s="19"/>
      <c r="H15" s="19"/>
    </row>
    <row r="16" spans="1:9" x14ac:dyDescent="0.25">
      <c r="F16" s="19"/>
      <c r="G16" s="19"/>
      <c r="H16" s="19"/>
    </row>
    <row r="17" spans="2:8" x14ac:dyDescent="0.25">
      <c r="F17" s="20"/>
      <c r="G17" s="20"/>
      <c r="H17" s="20"/>
    </row>
    <row r="18" spans="2:8" x14ac:dyDescent="0.25">
      <c r="F18" s="21" t="s">
        <v>43</v>
      </c>
      <c r="G18" s="21"/>
      <c r="H18" s="21"/>
    </row>
    <row r="21" spans="2:8" x14ac:dyDescent="0.25">
      <c r="E21" s="1">
        <v>50000</v>
      </c>
      <c r="F21" s="1" t="s">
        <v>44</v>
      </c>
    </row>
    <row r="22" spans="2:8" x14ac:dyDescent="0.25">
      <c r="B22" s="5">
        <v>289224</v>
      </c>
      <c r="C22" s="12"/>
      <c r="E22" s="13">
        <f>E24+E25+E28</f>
        <v>30750</v>
      </c>
      <c r="F22" s="1">
        <f>E21-E22</f>
        <v>19250</v>
      </c>
    </row>
    <row r="23" spans="2:8" x14ac:dyDescent="0.25">
      <c r="B23" s="5">
        <v>100000</v>
      </c>
      <c r="C23" s="12"/>
    </row>
    <row r="24" spans="2:8" x14ac:dyDescent="0.25">
      <c r="B24" s="14">
        <f>B22-B23</f>
        <v>189224</v>
      </c>
      <c r="D24" s="12" t="s">
        <v>45</v>
      </c>
      <c r="E24" s="13">
        <f>15000+15000*0.25</f>
        <v>18750</v>
      </c>
    </row>
    <row r="25" spans="2:8" x14ac:dyDescent="0.25">
      <c r="B25" s="14">
        <v>300000</v>
      </c>
      <c r="D25" s="12" t="s">
        <v>46</v>
      </c>
      <c r="E25" s="13">
        <v>10000</v>
      </c>
    </row>
    <row r="26" spans="2:8" x14ac:dyDescent="0.25">
      <c r="B26" s="14">
        <f>SUM(B24:B25)</f>
        <v>489224</v>
      </c>
      <c r="D26" s="1" t="s">
        <v>47</v>
      </c>
      <c r="E26" s="15">
        <v>310440.15000000002</v>
      </c>
    </row>
    <row r="27" spans="2:8" x14ac:dyDescent="0.25">
      <c r="B27" s="16">
        <f>B26*1/1.25</f>
        <v>391379.20000000001</v>
      </c>
      <c r="D27" s="12" t="s">
        <v>48</v>
      </c>
      <c r="E27" s="1">
        <v>30000</v>
      </c>
      <c r="F27" s="15">
        <f>E27*1/1.25</f>
        <v>24000</v>
      </c>
    </row>
    <row r="28" spans="2:8" x14ac:dyDescent="0.25">
      <c r="B28" s="5">
        <f>B27*0.25</f>
        <v>97844.800000000003</v>
      </c>
      <c r="D28" s="1" t="s">
        <v>49</v>
      </c>
      <c r="E28" s="13">
        <v>2000</v>
      </c>
    </row>
    <row r="29" spans="2:8" x14ac:dyDescent="0.25">
      <c r="B29" s="5"/>
      <c r="D29" s="1" t="s">
        <v>50</v>
      </c>
      <c r="E29" s="1">
        <v>6561.05</v>
      </c>
      <c r="F29" s="15">
        <f>E29*1/1.25</f>
        <v>5248.84</v>
      </c>
    </row>
    <row r="30" spans="2:8" x14ac:dyDescent="0.25">
      <c r="B30" s="5"/>
    </row>
    <row r="31" spans="2:8" x14ac:dyDescent="0.25">
      <c r="B31" s="5"/>
    </row>
    <row r="32" spans="2:8" x14ac:dyDescent="0.25">
      <c r="C32" s="15">
        <f>E26+F27+F29</f>
        <v>339688.99000000005</v>
      </c>
    </row>
    <row r="35" spans="2:2" x14ac:dyDescent="0.25">
      <c r="B35" s="1">
        <v>310440.15000000002</v>
      </c>
    </row>
    <row r="36" spans="2:2" x14ac:dyDescent="0.25">
      <c r="B36" s="1">
        <f>B35*0.2</f>
        <v>62088.030000000006</v>
      </c>
    </row>
    <row r="37" spans="2:2" x14ac:dyDescent="0.25">
      <c r="B37" s="1">
        <f>SUM(B35:B36)</f>
        <v>372528.18000000005</v>
      </c>
    </row>
    <row r="38" spans="2:2" x14ac:dyDescent="0.25">
      <c r="B38" s="1">
        <f>B37+F27+F29</f>
        <v>401777.02000000008</v>
      </c>
    </row>
  </sheetData>
  <mergeCells count="3">
    <mergeCell ref="A1:B1"/>
    <mergeCell ref="F14:H17"/>
    <mergeCell ref="F18:H18"/>
  </mergeCells>
  <pageMargins left="0.7" right="0.7" top="0.75" bottom="0.75" header="0.3" footer="0.3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2021. - 4.izmjene i dopune</vt:lpstr>
      <vt:lpstr>Scan potpisa</vt:lpstr>
    </vt:vector>
  </TitlesOfParts>
  <Company>Istarska Zupanija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Franković</dc:creator>
  <cp:lastModifiedBy>Antonio Franković</cp:lastModifiedBy>
  <dcterms:created xsi:type="dcterms:W3CDTF">2023-02-10T11:11:19Z</dcterms:created>
  <dcterms:modified xsi:type="dcterms:W3CDTF">2023-02-10T11:21:28Z</dcterms:modified>
</cp:coreProperties>
</file>